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worksheets/sheet139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ml.chartshapes+xml"/>
  <Default Extension="xml" ContentType="application/xml"/>
  <Override PartName="/xl/worksheets/sheet128.xml" ContentType="application/vnd.openxmlformats-officedocument.spreadsheetml.worksheet+xml"/>
  <Override PartName="/xl/drawings/drawing2.xml" ContentType="application/vnd.openxmlformats-officedocument.drawing+xml"/>
  <Override PartName="/xl/drawings/drawing53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charts/chart27.xml" ContentType="application/vnd.openxmlformats-officedocument.drawingml.chart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76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120.xml" ContentType="application/vnd.openxmlformats-officedocument.spreadsheetml.worksheet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43.xml" ContentType="application/vnd.openxmlformats-officedocument.spreadsheetml.worksheet+xml"/>
  <Override PartName="/xl/worksheets/sheet90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58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sheets/sheet10.xml" ContentType="application/vnd.openxmlformats-officedocument.spreadsheetml.worksheet+xml"/>
  <Override PartName="/xl/worksheets/sheet147.xml" ContentType="application/vnd.openxmlformats-officedocument.spreadsheetml.worksheet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136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ml.chartshapes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37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26.xml" ContentType="application/vnd.openxmlformats-officedocument.spreadsheetml.workshee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drawings/drawing51.xml" ContentType="application/vnd.openxmlformats-officedocument.drawing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44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22.xml" ContentType="application/vnd.openxmlformats-officedocument.spreadsheetml.worksheet+xml"/>
  <Override PartName="/xl/tables/table7.xml" ContentType="application/vnd.openxmlformats-officedocument.spreadsheetml.table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worksheets/sheet109.xml" ContentType="application/vnd.openxmlformats-officedocument.spreadsheetml.worksheet+xml"/>
  <Override PartName="/xl/worksheets/sheet138.xml" ContentType="application/vnd.openxmlformats-officedocument.spreadsheetml.workshee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45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34.xml" ContentType="application/vnd.openxmlformats-officedocument.spreadsheetml.workshee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41.xml" ContentType="application/vnd.openxmlformats-officedocument.spreadsheetml.worksheet+xml"/>
  <Override PartName="/xl/tables/table8.xml" ContentType="application/vnd.openxmlformats-officedocument.spreadsheetml.tabl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30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tables/table4.xml" ContentType="application/vnd.openxmlformats-officedocument.spreadsheetml.table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6.xml" ContentType="application/vnd.openxmlformats-officedocument.drawing+xml"/>
  <Override PartName="/xl/drawings/drawing35.xml" ContentType="application/vnd.openxmlformats-officedocument.drawing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60.xml" ContentType="application/vnd.openxmlformats-officedocument.drawing+xml"/>
  <Override PartName="/xl/charts/chart56.xml" ContentType="application/vnd.openxmlformats-officedocument.drawingml.chart+xml"/>
  <Override PartName="/xl/worksheets/sheet69.xml" ContentType="application/vnd.openxmlformats-officedocument.spreadsheetml.worksheet+xml"/>
  <Override PartName="/xl/worksheets/sheet124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36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charts/chart12.xml" ContentType="application/vnd.openxmlformats-officedocument.drawingml.chart+xml"/>
  <Override PartName="/xl/worksheets/sheet25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drawings/drawing29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29.xml" ContentType="application/vnd.openxmlformats-officedocument.spreadsheetml.worksheet+xml"/>
  <Override PartName="/xl/drawings/drawing3.xml" ContentType="application/vnd.openxmlformats-officedocument.drawing+xml"/>
  <Override PartName="/xl/drawings/drawing43.xml" ContentType="application/vnd.openxmlformats-officedocument.drawing+xml"/>
  <Override PartName="/xl/charts/chart39.xml" ContentType="application/vnd.openxmlformats-officedocument.drawingml.chart+xml"/>
  <Override PartName="/xl/drawings/drawing54.xml" ContentType="application/vnd.openxmlformats-officedocument.drawing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charts/chart28.xml" ContentType="application/vnd.openxmlformats-officedocument.drawingml.chart+xml"/>
  <Override PartName="/xl/drawings/drawing32.xml" ContentType="application/vnd.openxmlformats-officedocument.drawingml.chartshapes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worksheets/sheet143.xml" ContentType="application/vnd.openxmlformats-officedocument.spreadsheetml.worksheet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53.xml" ContentType="application/vnd.openxmlformats-officedocument.drawingml.chart+xml"/>
  <Override PartName="/xl/worksheets/sheet19.xml" ContentType="application/vnd.openxmlformats-officedocument.spreadsheetml.worksheet+xml"/>
  <Override PartName="/xl/worksheets/sheet66.xml" ContentType="application/vnd.openxmlformats-officedocument.spreadsheetml.worksheet+xml"/>
  <Override PartName="/xl/worksheets/sheet132.xml" ContentType="application/vnd.openxmlformats-officedocument.spreadsheetml.workshee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worksheets/sheet55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xl/tables/table6.xml" ContentType="application/vnd.openxmlformats-officedocument.spreadsheetml.table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workbookProtection lockStructure="1"/>
  <bookViews>
    <workbookView xWindow="45" yWindow="15" windowWidth="6480" windowHeight="4380" tabRatio="960" firstSheet="1" activeTab="1"/>
  </bookViews>
  <sheets>
    <sheet name="List of Tables and Figures" sheetId="97" state="veryHidden" r:id="rId1"/>
    <sheet name="Figure 1a" sheetId="98" r:id="rId2"/>
    <sheet name="Figure 1a DATA" sheetId="99" r:id="rId3"/>
    <sheet name="Figure 1b" sheetId="100" r:id="rId4"/>
    <sheet name="Figure 1b DATA" sheetId="101" r:id="rId5"/>
    <sheet name="Figure 1c" sheetId="5" r:id="rId6"/>
    <sheet name="Figure 1c DATA" sheetId="6" r:id="rId7"/>
    <sheet name="Figure 2a" sheetId="7" r:id="rId8"/>
    <sheet name="Figure 2a DATA" sheetId="8" r:id="rId9"/>
    <sheet name="Figure 2b" sheetId="9" r:id="rId10"/>
    <sheet name="Figure 2b DATA" sheetId="10" r:id="rId11"/>
    <sheet name="Table 1a" sheetId="11" r:id="rId12"/>
    <sheet name="Table 1b" sheetId="13" r:id="rId13"/>
    <sheet name="Table 1c" sheetId="15" r:id="rId14"/>
    <sheet name="Table 1d" sheetId="16" r:id="rId15"/>
    <sheet name="Table 2" sheetId="17" r:id="rId16"/>
    <sheet name="Figure 3" sheetId="18" r:id="rId17"/>
    <sheet name="Figure 3 DATA" sheetId="19" r:id="rId18"/>
    <sheet name="Table 3a" sheetId="20" r:id="rId19"/>
    <sheet name="Table 3a DATA" sheetId="21" state="veryHidden" r:id="rId20"/>
    <sheet name="Table 3b" sheetId="22" r:id="rId21"/>
    <sheet name="Table 3b DATA" sheetId="23" state="veryHidden" r:id="rId22"/>
    <sheet name="Table 3c" sheetId="24" r:id="rId23"/>
    <sheet name="Table 3c DATA" sheetId="25" state="veryHidden" r:id="rId24"/>
    <sheet name="Table 3d" sheetId="26" r:id="rId25"/>
    <sheet name="Table 3d DATA" sheetId="27" state="veryHidden" r:id="rId26"/>
    <sheet name="Figure 4" sheetId="28" r:id="rId27"/>
    <sheet name="Figure 4 DATA" sheetId="29" r:id="rId28"/>
    <sheet name="Figure 5a" sheetId="30" r:id="rId29"/>
    <sheet name="Figure 5b" sheetId="32" r:id="rId30"/>
    <sheet name="Figure 5c" sheetId="33" r:id="rId31"/>
    <sheet name="Figure 5d" sheetId="34" r:id="rId32"/>
    <sheet name="Figure 5a-d DATA" sheetId="31" state="veryHidden" r:id="rId33"/>
    <sheet name="Figure 6" sheetId="36" r:id="rId34"/>
    <sheet name="Figure 6 DATA" sheetId="35" r:id="rId35"/>
    <sheet name="Figure 7a" sheetId="37" r:id="rId36"/>
    <sheet name="Figure 7a DATA" sheetId="38" r:id="rId37"/>
    <sheet name="Figure 7b" sheetId="39" r:id="rId38"/>
    <sheet name="Figure 7b DATA" sheetId="40" r:id="rId39"/>
    <sheet name="Figure 8a" sheetId="41" r:id="rId40"/>
    <sheet name="Figure 8a DATA" sheetId="42" state="veryHidden" r:id="rId41"/>
    <sheet name="Figure 8b" sheetId="45" r:id="rId42"/>
    <sheet name="Figure 8b DATA" sheetId="46" state="veryHidden" r:id="rId43"/>
    <sheet name="Figure 8a-b DATA" sheetId="115" r:id="rId44"/>
    <sheet name="Figure 8c" sheetId="43" r:id="rId45"/>
    <sheet name="Figure 8c DATA" sheetId="44" state="veryHidden" r:id="rId46"/>
    <sheet name="Figure 8d" sheetId="47" r:id="rId47"/>
    <sheet name="Figure 8d DATA" sheetId="48" state="veryHidden" r:id="rId48"/>
    <sheet name="Figure 8c-d DATA" sheetId="116" r:id="rId49"/>
    <sheet name="Figure 8e" sheetId="49" r:id="rId50"/>
    <sheet name="Figure 8e DATA" sheetId="50" r:id="rId51"/>
    <sheet name="Figure 9" sheetId="51" r:id="rId52"/>
    <sheet name="Figure 9 DATA for chart" sheetId="52" state="veryHidden" r:id="rId53"/>
    <sheet name="Figure 9 DATA" sheetId="117" r:id="rId54"/>
    <sheet name="Figure 10" sheetId="54" r:id="rId55"/>
    <sheet name="Figure 10 DATA for chart" sheetId="55" state="veryHidden" r:id="rId56"/>
    <sheet name="Figure 10 DATA" sheetId="118" r:id="rId57"/>
    <sheet name="Figure 11" sheetId="56" r:id="rId58"/>
    <sheet name="Figure 11 DATA for chart" sheetId="57" state="veryHidden" r:id="rId59"/>
    <sheet name="Figure 11 DATA" sheetId="119" r:id="rId60"/>
    <sheet name="Figure 12" sheetId="59" r:id="rId61"/>
    <sheet name="Figure 12 DATA for chart" sheetId="58" state="veryHidden" r:id="rId62"/>
    <sheet name="Figure 12 DATA" sheetId="120" r:id="rId63"/>
    <sheet name="Figure 13" sheetId="60" r:id="rId64"/>
    <sheet name="Figure 13 DATA for chart" sheetId="61" state="veryHidden" r:id="rId65"/>
    <sheet name="Figure 13 DATA" sheetId="121" r:id="rId66"/>
    <sheet name="Figure 14" sheetId="62" r:id="rId67"/>
    <sheet name="Figure 14 DATA for chart" sheetId="63" state="veryHidden" r:id="rId68"/>
    <sheet name="Figure 14 DATA" sheetId="122" r:id="rId69"/>
    <sheet name="Figure 15" sheetId="64" r:id="rId70"/>
    <sheet name="Figure 15 DATA for chart" sheetId="65" state="veryHidden" r:id="rId71"/>
    <sheet name="Figure 15 DATA" sheetId="123" r:id="rId72"/>
    <sheet name="Figure 16" sheetId="66" r:id="rId73"/>
    <sheet name="Figure 16 DATA for chart" sheetId="67" state="veryHidden" r:id="rId74"/>
    <sheet name="Figure 16 DATA" sheetId="124" r:id="rId75"/>
    <sheet name="Figure 17" sheetId="68" r:id="rId76"/>
    <sheet name="Figure 17 DATA for chart" sheetId="69" state="veryHidden" r:id="rId77"/>
    <sheet name="Figure 17 DATA" sheetId="125" r:id="rId78"/>
    <sheet name="Figure 18" sheetId="70" r:id="rId79"/>
    <sheet name="Figure 18 DATA for chart" sheetId="71" state="veryHidden" r:id="rId80"/>
    <sheet name="Figure 18 DATA" sheetId="126" r:id="rId81"/>
    <sheet name="Figure 19" sheetId="72" r:id="rId82"/>
    <sheet name="Figure 19 DATA for chart" sheetId="73" state="veryHidden" r:id="rId83"/>
    <sheet name="Figure 19 DATA" sheetId="127" r:id="rId84"/>
    <sheet name="Figure 20" sheetId="74" r:id="rId85"/>
    <sheet name="Figure 20 DATA for chart" sheetId="75" state="veryHidden" r:id="rId86"/>
    <sheet name="Figure 20 DATA" sheetId="128" r:id="rId87"/>
    <sheet name="Figure 21" sheetId="76" r:id="rId88"/>
    <sheet name="Figure 21 DATA for chart" sheetId="77" state="veryHidden" r:id="rId89"/>
    <sheet name="Figure 21 DATA" sheetId="129" r:id="rId90"/>
    <sheet name="Figure 22a " sheetId="102" r:id="rId91"/>
    <sheet name="Figure 22a DATA by hosp" sheetId="130" state="veryHidden" r:id="rId92"/>
    <sheet name="Figure 22a DATA" sheetId="161" r:id="rId93"/>
    <sheet name="Figure 22b" sheetId="105" r:id="rId94"/>
    <sheet name="Figure 22b DATA by hosp" sheetId="131" state="veryHidden" r:id="rId95"/>
    <sheet name="Figure 22b DATA no_sdc" sheetId="159" state="veryHidden" r:id="rId96"/>
    <sheet name="Figure 22b DATA" sheetId="160" r:id="rId97"/>
    <sheet name="Figure 22c" sheetId="114" r:id="rId98"/>
    <sheet name="Figure 22c DATA" sheetId="134" r:id="rId99"/>
    <sheet name="Figure 22d" sheetId="106" r:id="rId100"/>
    <sheet name="Figure 22d DATA for chart" sheetId="158" state="veryHidden" r:id="rId101"/>
    <sheet name="Figure 22d DATA" sheetId="135" r:id="rId102"/>
    <sheet name="Figure 22e" sheetId="107" r:id="rId103"/>
    <sheet name="Figure 22e DATA for chart" sheetId="157" state="veryHidden" r:id="rId104"/>
    <sheet name="Figure 22e DATA" sheetId="136" r:id="rId105"/>
    <sheet name="Figure 22f" sheetId="108" r:id="rId106"/>
    <sheet name="Figure 22f DATA" sheetId="137" r:id="rId107"/>
    <sheet name="Figure 22g" sheetId="110" r:id="rId108"/>
    <sheet name="Figure 22g DATA" sheetId="138" r:id="rId109"/>
    <sheet name="Figure 22h" sheetId="82" r:id="rId110"/>
    <sheet name="Figure 22h DATA for chart" sheetId="83" state="veryHidden" r:id="rId111"/>
    <sheet name="Figure 22h DATA" sheetId="140" r:id="rId112"/>
    <sheet name="Figure 22i" sheetId="86" r:id="rId113"/>
    <sheet name="Figure 22i DATA for chart" sheetId="87" state="veryHidden" r:id="rId114"/>
    <sheet name="Figure 22i DATA" sheetId="141" r:id="rId115"/>
    <sheet name="Figure 22j" sheetId="90" r:id="rId116"/>
    <sheet name="Figure 22j DATA for chart" sheetId="91" state="veryHidden" r:id="rId117"/>
    <sheet name="Figure 22j DATA" sheetId="142" r:id="rId118"/>
    <sheet name="Figure 23a" sheetId="103" r:id="rId119"/>
    <sheet name="Figure 23a DATA by hosp" sheetId="143" state="veryHidden" r:id="rId120"/>
    <sheet name="Figure 23a DATA" sheetId="156" r:id="rId121"/>
    <sheet name="Figure 23b" sheetId="109" r:id="rId122"/>
    <sheet name="Figure 23b DATA" sheetId="144" r:id="rId123"/>
    <sheet name="Figure 23c" sheetId="111" r:id="rId124"/>
    <sheet name="Figure 23c DATA" sheetId="145" r:id="rId125"/>
    <sheet name="Figure DATA" sheetId="112" state="veryHidden" r:id="rId126"/>
    <sheet name="Figure 23d" sheetId="84" r:id="rId127"/>
    <sheet name="Figure 23d DATA for chart" sheetId="85" state="veryHidden" r:id="rId128"/>
    <sheet name="Figure 23d DATA" sheetId="146" r:id="rId129"/>
    <sheet name="Figure 23e" sheetId="88" r:id="rId130"/>
    <sheet name="Figure 23e DATA for chart" sheetId="89" state="veryHidden" r:id="rId131"/>
    <sheet name="Figure 23e DATA" sheetId="147" r:id="rId132"/>
    <sheet name="Figure 23f" sheetId="92" r:id="rId133"/>
    <sheet name="Figure 23f DATA for chart" sheetId="93" state="veryHidden" r:id="rId134"/>
    <sheet name="Figure 23f DATA" sheetId="148" r:id="rId135"/>
    <sheet name="Figure 24a" sheetId="104" r:id="rId136"/>
    <sheet name="Figure 24a DATA by hosp" sheetId="149" state="veryHidden" r:id="rId137"/>
    <sheet name="Figure 24a DATA" sheetId="155" r:id="rId138"/>
    <sheet name="Figure 24b" sheetId="113" r:id="rId139"/>
    <sheet name="Figure 24b DATA" sheetId="150" r:id="rId140"/>
    <sheet name="Figure 25" sheetId="94" r:id="rId141"/>
    <sheet name="Figure 26" sheetId="96" r:id="rId142"/>
    <sheet name="Fig 27 Data" sheetId="151" state="veryHidden" r:id="rId143"/>
    <sheet name="Figure 26 DATA" sheetId="95" state="veryHidden" r:id="rId144"/>
    <sheet name="Fig 27" sheetId="153" r:id="rId145"/>
    <sheet name="Fig 28 Data" sheetId="152" state="veryHidden" r:id="rId146"/>
    <sheet name="Fig 28" sheetId="154" r:id="rId147"/>
  </sheets>
  <externalReferences>
    <externalReference r:id="rId148"/>
    <externalReference r:id="rId149"/>
  </externalReferences>
  <definedNames>
    <definedName name="SPSS" localSheetId="144">[1]comp!#REF!</definedName>
    <definedName name="SPSS" localSheetId="146">[1]comp!#REF!</definedName>
    <definedName name="SPSS" localSheetId="145">[1]comp!#REF!</definedName>
    <definedName name="SPSS" localSheetId="92">[1]comp!#REF!</definedName>
    <definedName name="SPSS" localSheetId="96">[1]comp!#REF!</definedName>
    <definedName name="SPSS" localSheetId="95">[1]comp!#REF!</definedName>
    <definedName name="SPSS" localSheetId="120">[1]comp!#REF!</definedName>
    <definedName name="SPSS" localSheetId="137">[1]comp!#REF!</definedName>
    <definedName name="SPSS">[1]comp!#REF!</definedName>
  </definedNames>
  <calcPr calcId="125725"/>
</workbook>
</file>

<file path=xl/calcChain.xml><?xml version="1.0" encoding="utf-8"?>
<calcChain xmlns="http://schemas.openxmlformats.org/spreadsheetml/2006/main">
  <c r="K10" i="31"/>
  <c r="C7"/>
  <c r="F38" i="158"/>
  <c r="H29" s="1"/>
  <c r="H30"/>
  <c r="F30"/>
  <c r="F29"/>
  <c r="H28"/>
  <c r="F28"/>
  <c r="F27"/>
  <c r="H26"/>
  <c r="F26"/>
  <c r="F25"/>
  <c r="H24"/>
  <c r="F24"/>
  <c r="F23"/>
  <c r="H22"/>
  <c r="F22"/>
  <c r="F21"/>
  <c r="H20"/>
  <c r="F20"/>
  <c r="F19"/>
  <c r="H18"/>
  <c r="F18"/>
  <c r="F17"/>
  <c r="H16"/>
  <c r="F16"/>
  <c r="F15"/>
  <c r="H14"/>
  <c r="F14"/>
  <c r="F13"/>
  <c r="H12"/>
  <c r="F12"/>
  <c r="F11"/>
  <c r="H10"/>
  <c r="F10"/>
  <c r="F9"/>
  <c r="H8"/>
  <c r="F8"/>
  <c r="H7"/>
  <c r="F7"/>
  <c r="H6"/>
  <c r="F6"/>
  <c r="H5"/>
  <c r="F5"/>
  <c r="H4"/>
  <c r="F4"/>
  <c r="H3"/>
  <c r="F3"/>
  <c r="F38" i="157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9" i="158" l="1"/>
  <c r="H11"/>
  <c r="H13"/>
  <c r="H15"/>
  <c r="H17"/>
  <c r="H19"/>
  <c r="H21"/>
  <c r="H23"/>
  <c r="H25"/>
  <c r="H27"/>
  <c r="I17" i="152" l="1"/>
  <c r="I16"/>
  <c r="I15"/>
  <c r="I14"/>
  <c r="I13"/>
  <c r="I12"/>
  <c r="I11"/>
  <c r="I10"/>
  <c r="I9"/>
  <c r="I8"/>
  <c r="I7"/>
  <c r="I6"/>
  <c r="I5"/>
  <c r="I4"/>
  <c r="I3"/>
  <c r="I2"/>
  <c r="I1"/>
  <c r="I17" i="151"/>
  <c r="I16"/>
  <c r="I15"/>
  <c r="I14"/>
  <c r="I13"/>
  <c r="I12"/>
  <c r="I11"/>
  <c r="I10"/>
  <c r="I9"/>
  <c r="I8"/>
  <c r="I7"/>
  <c r="I6"/>
  <c r="I5"/>
  <c r="I4"/>
  <c r="I3"/>
  <c r="I2"/>
  <c r="I1"/>
  <c r="P18" i="112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P3"/>
  <c r="O3"/>
  <c r="H11" i="95"/>
  <c r="I11"/>
  <c r="J11"/>
  <c r="K11"/>
  <c r="L11"/>
  <c r="M11"/>
  <c r="G11"/>
  <c r="H10"/>
  <c r="I10"/>
  <c r="J10"/>
  <c r="K10"/>
  <c r="L10"/>
  <c r="M10"/>
  <c r="G10"/>
  <c r="L3"/>
  <c r="M3"/>
  <c r="K3"/>
  <c r="J3"/>
  <c r="I3"/>
  <c r="H3"/>
  <c r="G3"/>
  <c r="F3"/>
  <c r="I8" i="26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I8" i="24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O8" i="22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  <c r="O8" i="20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<sst xmlns="http://schemas.openxmlformats.org/spreadsheetml/2006/main" count="9745" uniqueCount="1082">
  <si>
    <t/>
  </si>
  <si>
    <t>Hip arthroplasty</t>
  </si>
  <si>
    <t>Knee arthroplasty</t>
  </si>
  <si>
    <t>Year of operation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</si>
  <si>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</si>
  <si>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</si>
  <si>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</si>
  <si>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</si>
  <si>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</si>
  <si>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</si>
  <si>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</si>
  <si>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</si>
  <si>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</si>
  <si>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</si>
  <si>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</si>
  <si>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</si>
  <si>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</si>
  <si>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</si>
  <si>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</si>
  <si>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Hip revision</t>
  </si>
  <si>
    <t>Knee revision</t>
  </si>
  <si>
    <t>Total</t>
  </si>
  <si>
    <r>
      <rPr>
        <b/>
        <sz val="11"/>
        <color theme="1"/>
        <rFont val="Calibri"/>
        <family val="2"/>
        <scheme val="minor"/>
      </rPr>
      <t>Figure 1c</t>
    </r>
    <r>
      <rPr>
        <sz val="11"/>
        <color theme="1"/>
        <rFont val="Calibri"/>
        <family val="2"/>
        <scheme val="minor"/>
      </rPr>
      <t xml:space="preserve"> - Hip and knee arthroplasty, primary and revision: incidence of non-elective surgery</t>
    </r>
  </si>
  <si>
    <t>Hip arthroplasty non-elective</t>
  </si>
  <si>
    <t>Hip revision non-elective</t>
  </si>
  <si>
    <t>Knee arthroplasty non-elective</t>
  </si>
  <si>
    <t>Knee revision non-elective</t>
  </si>
  <si>
    <t>Ayrshire &amp; Arran</t>
  </si>
  <si>
    <t>Borders</t>
  </si>
  <si>
    <t>Dumfries &amp; Galloway</t>
  </si>
  <si>
    <t>Fife</t>
  </si>
  <si>
    <t>Forth Valley</t>
  </si>
  <si>
    <t>Grampian</t>
  </si>
  <si>
    <t>North Glasgow</t>
  </si>
  <si>
    <t>South Glasgow</t>
  </si>
  <si>
    <t>Clyde</t>
  </si>
  <si>
    <t>Highland</t>
  </si>
  <si>
    <t>Lanarkshire</t>
  </si>
  <si>
    <t>Lothian</t>
  </si>
  <si>
    <t>Tayside</t>
  </si>
  <si>
    <t>Western Isles</t>
  </si>
  <si>
    <t>GJNH</t>
  </si>
  <si>
    <t>Independent hospital</t>
  </si>
  <si>
    <t>Hip primary arthroplasties 2014</t>
  </si>
  <si>
    <t>Hip primary arthroplasties 2015</t>
  </si>
  <si>
    <r>
      <rPr>
        <b/>
        <sz val="11"/>
        <color theme="1"/>
        <rFont val="Calibri"/>
        <family val="2"/>
        <scheme val="minor"/>
      </rPr>
      <t>Figure 2a</t>
    </r>
    <r>
      <rPr>
        <sz val="11"/>
        <color theme="1"/>
        <rFont val="Calibri"/>
        <family val="2"/>
        <scheme val="minor"/>
      </rPr>
      <t xml:space="preserve"> - Number of primary hip arthroplasties 2014-2015 by NHS health board of treatment (NHS GG&amp;C split)</t>
    </r>
  </si>
  <si>
    <t>Knee primary arthroplasties 2014</t>
  </si>
  <si>
    <t>Knee primary arthroplasties 2015</t>
  </si>
  <si>
    <r>
      <rPr>
        <b/>
        <sz val="11"/>
        <color theme="1"/>
        <rFont val="Calibri"/>
        <family val="2"/>
        <scheme val="minor"/>
      </rPr>
      <t>Figure 2b</t>
    </r>
    <r>
      <rPr>
        <sz val="11"/>
        <color theme="1"/>
        <rFont val="Calibri"/>
        <family val="2"/>
        <scheme val="minor"/>
      </rPr>
      <t xml:space="preserve"> - Number of primary knee arthroplasties 2014-2015 by NHS health board of treatment (NHS GG&amp;C split)</t>
    </r>
  </si>
  <si>
    <r>
      <rPr>
        <b/>
        <sz val="11"/>
        <color theme="1"/>
        <rFont val="Calibri"/>
        <family val="2"/>
        <scheme val="minor"/>
      </rPr>
      <t>Table 1a</t>
    </r>
    <r>
      <rPr>
        <sz val="11"/>
        <color theme="1"/>
        <rFont val="Calibri"/>
        <family val="2"/>
        <scheme val="minor"/>
      </rPr>
      <t xml:space="preserve"> - Number of hip arthroplasties by NHS health board of treatment (NHS GG&amp;C split)</t>
    </r>
  </si>
  <si>
    <t>Mean number of operations 2010-2013</t>
  </si>
  <si>
    <t>Number of operations 2014</t>
  </si>
  <si>
    <t>Number of operations 2015</t>
  </si>
  <si>
    <t>NHS Board</t>
  </si>
  <si>
    <t>Mean number of revisions 2010-2013</t>
  </si>
  <si>
    <t>Number of revisions 2014</t>
  </si>
  <si>
    <t>Number of revisions 2015</t>
  </si>
  <si>
    <r>
      <rPr>
        <b/>
        <sz val="11"/>
        <color theme="1"/>
        <rFont val="Calibri"/>
        <family val="2"/>
        <scheme val="minor"/>
      </rPr>
      <t>Table 1b</t>
    </r>
    <r>
      <rPr>
        <sz val="11"/>
        <color theme="1"/>
        <rFont val="Calibri"/>
        <family val="2"/>
        <scheme val="minor"/>
      </rPr>
      <t xml:space="preserve"> - Number of knee arthroplasties by NHS health board of treatment (NHS GG&amp;C split)</t>
    </r>
  </si>
  <si>
    <t>GG&amp;C</t>
  </si>
  <si>
    <t xml:space="preserve"> Lothian</t>
  </si>
  <si>
    <t>Orkney</t>
  </si>
  <si>
    <t>Shetland</t>
  </si>
  <si>
    <t>England/Wales/NI</t>
  </si>
  <si>
    <t>Unknown</t>
  </si>
  <si>
    <t>Outside UK</t>
  </si>
  <si>
    <r>
      <rPr>
        <b/>
        <sz val="11"/>
        <color theme="1"/>
        <rFont val="Calibri"/>
        <family val="2"/>
        <scheme val="minor"/>
      </rPr>
      <t>Table 1c</t>
    </r>
    <r>
      <rPr>
        <sz val="11"/>
        <color theme="1"/>
        <rFont val="Calibri"/>
        <family val="2"/>
        <scheme val="minor"/>
      </rPr>
      <t xml:space="preserve"> - Number of hip arthroplasties by NHS health board of residence</t>
    </r>
  </si>
  <si>
    <r>
      <rPr>
        <b/>
        <sz val="11"/>
        <color theme="1"/>
        <rFont val="Calibri"/>
        <family val="2"/>
        <scheme val="minor"/>
      </rPr>
      <t>Table 1d</t>
    </r>
    <r>
      <rPr>
        <sz val="11"/>
        <color theme="1"/>
        <rFont val="Calibri"/>
        <family val="2"/>
        <scheme val="minor"/>
      </rPr>
      <t xml:space="preserve"> - Number of knee arthroplasties by NHS health board of residence</t>
    </r>
  </si>
  <si>
    <r>
      <rPr>
        <b/>
        <sz val="11"/>
        <color theme="1"/>
        <rFont val="Calibri"/>
        <family val="2"/>
        <scheme val="minor"/>
      </rPr>
      <t xml:space="preserve">Table 2 </t>
    </r>
    <r>
      <rPr>
        <sz val="11"/>
        <color theme="1"/>
        <rFont val="Calibri"/>
        <family val="2"/>
        <scheme val="minor"/>
      </rPr>
      <t>- Number of arthroplasties and operative consultants in 2014 and 2015</t>
    </r>
  </si>
  <si>
    <t>Shoulder arthroplasty</t>
  </si>
  <si>
    <t>Shoulder revision</t>
  </si>
  <si>
    <t>Finger arthroplasty</t>
  </si>
  <si>
    <t>Thumb arthroplasty</t>
  </si>
  <si>
    <t>Toe arthroplasty</t>
  </si>
  <si>
    <t>Other</t>
  </si>
  <si>
    <t>Mean number of consultants performing operations 2010-2013</t>
  </si>
  <si>
    <t>Number of consultants performing operations 2014</t>
  </si>
  <si>
    <t>Number of consultants performing operations 2015</t>
  </si>
  <si>
    <t>Excision*</t>
  </si>
  <si>
    <t>Resurf. Of Patella*</t>
  </si>
  <si>
    <t>Other knee resurfacing*</t>
  </si>
  <si>
    <t>Elbow arthroplasty</t>
  </si>
  <si>
    <t>Elbow revision</t>
  </si>
  <si>
    <t>Ankle arthroplasty</t>
  </si>
  <si>
    <t>Ankle revision</t>
  </si>
  <si>
    <t>Wrist arthroplasty</t>
  </si>
  <si>
    <t>Wrist revision</t>
  </si>
  <si>
    <t>Radial head replacement</t>
  </si>
  <si>
    <t>Radial head revision</t>
  </si>
  <si>
    <t>Finger revision</t>
  </si>
  <si>
    <t>Thumb revision</t>
  </si>
  <si>
    <t xml:space="preserve"> </t>
  </si>
  <si>
    <t>Other resurfacing*</t>
  </si>
  <si>
    <t>Fig 3a:  Percentage of primary hip operations performed by surgeons who carried out 20 or less such operations in the calendar year</t>
  </si>
  <si>
    <t>&lt;=20 hip arthros in year</t>
  </si>
  <si>
    <t>Number of operations</t>
  </si>
  <si>
    <t>%</t>
  </si>
  <si>
    <t>Includes emergency admissions; bilateral operations counted twice; includes known patients from independent hospitals</t>
  </si>
  <si>
    <t>Hip arthroplasties carried out by surgeons who perform such operations &lt;=20 times in the calendar year</t>
  </si>
  <si>
    <t>Hip revisions carried out by surgeons who perform such operations &lt;=10 times in the calendar year</t>
  </si>
  <si>
    <t>Knee arthroplasties carried out by surgeons who perform such operations &lt;=20 times in the calendar year</t>
  </si>
  <si>
    <t>Knee revisions carried out by surgeons who perform such operations &lt;=5 times in the calendar year</t>
  </si>
  <si>
    <t>Year</t>
  </si>
  <si>
    <r>
      <rPr>
        <b/>
        <sz val="11"/>
        <color theme="1"/>
        <rFont val="Calibri"/>
        <family val="2"/>
        <scheme val="minor"/>
      </rPr>
      <t xml:space="preserve">Figure 3 </t>
    </r>
    <r>
      <rPr>
        <sz val="11"/>
        <color theme="1"/>
        <rFont val="Calibri"/>
        <family val="2"/>
        <scheme val="minor"/>
      </rPr>
      <t>- Recent trends in operations carried out by low-volume operators</t>
    </r>
  </si>
  <si>
    <t>21-40 hip arthros in year</t>
  </si>
  <si>
    <t>41-60 hip arthros in year</t>
  </si>
  <si>
    <t>61-80 hip arthros in year</t>
  </si>
  <si>
    <t>81-100 hip arthros in year</t>
  </si>
  <si>
    <t>101+ hip arthros in year</t>
  </si>
  <si>
    <t>Year of operation * numhip Crosstabulation</t>
  </si>
  <si>
    <t>Count</t>
  </si>
  <si>
    <t>numhip</t>
  </si>
  <si>
    <t>Total number of hip arthroplasties</t>
  </si>
  <si>
    <t>Total number of surgeons</t>
  </si>
  <si>
    <t>Percentage of surgeons performing &lt;=20 operations per year</t>
  </si>
  <si>
    <t>Percentage of operations by surgeons performing &lt;=20 operations per year</t>
  </si>
  <si>
    <t>Percentage of surgeons performing 21-40 operations per year</t>
  </si>
  <si>
    <t>Percentage of operations by surgeons performing 21-40 operations per year</t>
  </si>
  <si>
    <t>Percentage of surgeons performing 41-60 operations per year</t>
  </si>
  <si>
    <t>Percentage of operations by surgeons performing 41-60 operations per year</t>
  </si>
  <si>
    <t>Percentage of surgeons performing 61-80 operations per year</t>
  </si>
  <si>
    <t>Percentage of operations by surgeons performing 61-80 operations per year</t>
  </si>
  <si>
    <t>Percentage of surgeons performing 81-100 operations per year</t>
  </si>
  <si>
    <t>Percentage of operations by surgeons performing 81-100 operations per year</t>
  </si>
  <si>
    <t>Percentage of surgeons performing &gt;100 operations per year</t>
  </si>
  <si>
    <t>Percentage of operations by surgeons performing &gt;100 operations per year</t>
  </si>
  <si>
    <r>
      <rPr>
        <b/>
        <sz val="11"/>
        <color theme="1"/>
        <rFont val="Calibri"/>
        <family val="2"/>
        <scheme val="minor"/>
      </rPr>
      <t xml:space="preserve">Table 3a </t>
    </r>
    <r>
      <rPr>
        <sz val="11"/>
        <color theme="1"/>
        <rFont val="Calibri"/>
        <family val="2"/>
        <scheme val="minor"/>
      </rPr>
      <t>- The number and percentage of hip arthroplasties by surgeon and performance activity 2011-2015</t>
    </r>
  </si>
  <si>
    <t>Fig 3c:  Percentage of primary knee operations performed by surgeons who carried out 20 or less such operations in the calendar year</t>
  </si>
  <si>
    <t>&lt;=20 knee arthros in year</t>
  </si>
  <si>
    <t>21-40 knee arthros in year</t>
  </si>
  <si>
    <t>41-60 knee arthros in year</t>
  </si>
  <si>
    <t>61-80 knee arthros in year</t>
  </si>
  <si>
    <t>81-100 knee arthros in year</t>
  </si>
  <si>
    <t>101+ knee arthros in year</t>
  </si>
  <si>
    <t>Year of operation * numknee Crosstabulation</t>
  </si>
  <si>
    <t>numknee</t>
  </si>
  <si>
    <t>Total number of knee arthroplasties</t>
  </si>
  <si>
    <r>
      <rPr>
        <b/>
        <sz val="11"/>
        <color theme="1"/>
        <rFont val="Calibri"/>
        <family val="2"/>
        <scheme val="minor"/>
      </rPr>
      <t xml:space="preserve">Table 3b </t>
    </r>
    <r>
      <rPr>
        <sz val="11"/>
        <color theme="1"/>
        <rFont val="Calibri"/>
        <family val="2"/>
        <scheme val="minor"/>
      </rPr>
      <t>- The number and percentage of knee arthroplasties by surgeon and performance activity 2011-2015</t>
    </r>
  </si>
  <si>
    <t>Fig 3b:  Percentage of revision hip operations performed by surgeons who carried out 10 or less such operations in the calendar year</t>
  </si>
  <si>
    <t>&lt;=10 hip revisions in year</t>
  </si>
  <si>
    <t>11-20 hip revisions in year</t>
  </si>
  <si>
    <t>21-80 hip revisions in year</t>
  </si>
  <si>
    <t>Year of operation * numhiprev Crosstabulation</t>
  </si>
  <si>
    <t>numhiprev</t>
  </si>
  <si>
    <t>Total number of hip revisions</t>
  </si>
  <si>
    <t>Percentage of surgeons performing &lt;=10 operations per year</t>
  </si>
  <si>
    <t>Percentage of operations by surgeons performing &lt;=10 operations per year</t>
  </si>
  <si>
    <t>Percentage of surgeons performing 11-20 operations per year</t>
  </si>
  <si>
    <t>Percentage of operations by surgeons performing 11-20 operations per year</t>
  </si>
  <si>
    <t>Percentage of surgeons performing 21-80 operations per year</t>
  </si>
  <si>
    <t>Percentage of operations by surgeons performing 21-80 operations per year</t>
  </si>
  <si>
    <t>Fig 3d:  Percentage of revision knee operations performed by surgeons who carried out 5 or less such operations in the calendar year</t>
  </si>
  <si>
    <t>&lt;=5 knee revisions in year</t>
  </si>
  <si>
    <t>6-20 knee revisions in year</t>
  </si>
  <si>
    <t>21-80 knee revisions in year</t>
  </si>
  <si>
    <t>Year of operation * numkneerev Crosstabulation</t>
  </si>
  <si>
    <t>numkneerev</t>
  </si>
  <si>
    <r>
      <rPr>
        <b/>
        <sz val="11"/>
        <color theme="1"/>
        <rFont val="Calibri"/>
        <family val="2"/>
        <scheme val="minor"/>
      </rPr>
      <t xml:space="preserve">Table 3c </t>
    </r>
    <r>
      <rPr>
        <sz val="11"/>
        <color theme="1"/>
        <rFont val="Calibri"/>
        <family val="2"/>
        <scheme val="minor"/>
      </rPr>
      <t>- The number and percentage of hip revisions by surgeon and performance activity 2011-2015</t>
    </r>
  </si>
  <si>
    <r>
      <rPr>
        <b/>
        <sz val="11"/>
        <color theme="1"/>
        <rFont val="Calibri"/>
        <family val="2"/>
        <scheme val="minor"/>
      </rPr>
      <t xml:space="preserve">Table 3d </t>
    </r>
    <r>
      <rPr>
        <sz val="11"/>
        <color theme="1"/>
        <rFont val="Calibri"/>
        <family val="2"/>
        <scheme val="minor"/>
      </rPr>
      <t>- The number and percentage of knee revisions by surgeon and performance activity 2011-2015</t>
    </r>
  </si>
  <si>
    <r>
      <rPr>
        <b/>
        <sz val="11"/>
        <color theme="1"/>
        <rFont val="Calibri"/>
        <family val="2"/>
        <scheme val="minor"/>
      </rPr>
      <t xml:space="preserve">Figure 4 </t>
    </r>
    <r>
      <rPr>
        <sz val="11"/>
        <color theme="1"/>
        <rFont val="Calibri"/>
        <family val="2"/>
        <scheme val="minor"/>
      </rPr>
      <t>- Recent trends in average age of hip and knee arthroplasty patients</t>
    </r>
  </si>
  <si>
    <t>diaggroup * hip Crosstabulation</t>
  </si>
  <si>
    <t>hip</t>
  </si>
  <si>
    <t>diaggroup</t>
  </si>
  <si>
    <t>Coxarthrosis</t>
  </si>
  <si>
    <t>Fracture</t>
  </si>
  <si>
    <t>Fracture of acetabulum</t>
  </si>
  <si>
    <t>Inflammatory arthritis</t>
  </si>
  <si>
    <t>Osteonecrosis</t>
  </si>
  <si>
    <t>Secondary Coxarthrosis</t>
  </si>
  <si>
    <t>diaggroup * knee Crosstabulation</t>
  </si>
  <si>
    <t>knee</t>
  </si>
  <si>
    <t>diaggroup * hiprev Crosstabulation</t>
  </si>
  <si>
    <t>hiprev</t>
  </si>
  <si>
    <t>diaggroup * kneerev Crosstabulation</t>
  </si>
  <si>
    <t>kneerev</t>
  </si>
  <si>
    <t xml:space="preserve">Unknown diagnosis </t>
  </si>
  <si>
    <r>
      <rPr>
        <b/>
        <sz val="11"/>
        <color theme="1"/>
        <rFont val="Calibri"/>
        <family val="2"/>
        <scheme val="minor"/>
      </rPr>
      <t xml:space="preserve">Figure 5a </t>
    </r>
    <r>
      <rPr>
        <sz val="11"/>
        <color theme="1"/>
        <rFont val="Calibri"/>
        <family val="2"/>
        <scheme val="minor"/>
      </rPr>
      <t>- Principal pre-operative conditions: hip arthroplasties in 2015</t>
    </r>
  </si>
  <si>
    <r>
      <rPr>
        <b/>
        <sz val="11"/>
        <color theme="1"/>
        <rFont val="Calibri"/>
        <family val="2"/>
        <scheme val="minor"/>
      </rPr>
      <t xml:space="preserve">Figure 5b </t>
    </r>
    <r>
      <rPr>
        <sz val="11"/>
        <color theme="1"/>
        <rFont val="Calibri"/>
        <family val="2"/>
        <scheme val="minor"/>
      </rPr>
      <t>- Principal pre-operative conditions: knee arthroplasties in 2015</t>
    </r>
  </si>
  <si>
    <r>
      <rPr>
        <b/>
        <sz val="11"/>
        <color theme="1"/>
        <rFont val="Calibri"/>
        <family val="2"/>
        <scheme val="minor"/>
      </rPr>
      <t xml:space="preserve">Figure 5c </t>
    </r>
    <r>
      <rPr>
        <sz val="11"/>
        <color theme="1"/>
        <rFont val="Calibri"/>
        <family val="2"/>
        <scheme val="minor"/>
      </rPr>
      <t>- Principal pre-operative conditions: hip revision in 2015</t>
    </r>
  </si>
  <si>
    <t>Ungrouped diagnosis data:</t>
  </si>
  <si>
    <t>diagname * hip Crosstabulation</t>
  </si>
  <si>
    <t>diagname</t>
  </si>
  <si>
    <t>Acquired deformity of limb, unspecified</t>
  </si>
  <si>
    <t>Acute myocardial infarction, unspecified</t>
  </si>
  <si>
    <t>Ankylosing spondylitis</t>
  </si>
  <si>
    <t>Ankylosis of joint</t>
  </si>
  <si>
    <t>Arthritis, unspecified</t>
  </si>
  <si>
    <t>Arthropathic psoriasis</t>
  </si>
  <si>
    <t>Arthrosis, unspecified</t>
  </si>
  <si>
    <t>Asthma, unspecified</t>
  </si>
  <si>
    <t>Atrial fibrillation and flutter</t>
  </si>
  <si>
    <t>Congenital dislocation of hip, unspecified</t>
  </si>
  <si>
    <t>Coxarthrosis resulting from dysplasia, bilateral</t>
  </si>
  <si>
    <t>Coxarthrosis, unspecified</t>
  </si>
  <si>
    <t>Dislocation of hip</t>
  </si>
  <si>
    <t>Erosive (osteo)arthrosis</t>
  </si>
  <si>
    <t>Follow-up care invol remov fract plate oth int fixation dev</t>
  </si>
  <si>
    <t>Fract bone fllg ins orthopae implt jnt prosthesis/bone plate</t>
  </si>
  <si>
    <t>Fracture of bone in neopastic disease</t>
  </si>
  <si>
    <t>Fracture of femur, part unspecified</t>
  </si>
  <si>
    <t>Fracture of neck of femur</t>
  </si>
  <si>
    <t>Fracture of upper end of humerus</t>
  </si>
  <si>
    <t>Fractures of other parts of femur</t>
  </si>
  <si>
    <t>Gonarthrosis, unspecified</t>
  </si>
  <si>
    <t>Idiopathic aseptic necrosis of bone</t>
  </si>
  <si>
    <t>Infect and inflamm react due int fixation dev [any site]</t>
  </si>
  <si>
    <t>Infect and inflammatory reaction due to internal joint pros</t>
  </si>
  <si>
    <t>Inflammatory polyarthropathy</t>
  </si>
  <si>
    <t>Juv osteochondrosis head of femur [Legg-Calvé-Perthes]</t>
  </si>
  <si>
    <t>Juvenile arthritis, unspecified</t>
  </si>
  <si>
    <t>Juvenile osteochondrosis of hip and pelvis, unspecified</t>
  </si>
  <si>
    <t>Longitudinal reduction defect of femur</t>
  </si>
  <si>
    <t>Malignant neoplasm of breast, unspecified</t>
  </si>
  <si>
    <t>Malignant neoplasm of bronchus or lung, unspec</t>
  </si>
  <si>
    <t>Malignant neoplasm of prostate</t>
  </si>
  <si>
    <t>Malignant neoplasm of sacrum and coccyx</t>
  </si>
  <si>
    <t>Malunion of fracture</t>
  </si>
  <si>
    <t>Mech comp of internal fixation device of bones of limb</t>
  </si>
  <si>
    <t>Mechanical comp of internal fixation device of other bones</t>
  </si>
  <si>
    <t>Mechanical complication of internal joint prosthesis</t>
  </si>
  <si>
    <t>Mitral (valve) insufficiency</t>
  </si>
  <si>
    <t>Monoarthritis, not elsewhere classified</t>
  </si>
  <si>
    <t>Neoplasm uncert or unknown behaviour of bone &amp; artic cart</t>
  </si>
  <si>
    <t>Nonunion of fracture [pseudarthrosis]</t>
  </si>
  <si>
    <t>Osteomyelitis, unspecified</t>
  </si>
  <si>
    <t>Osteonecrosis due to drugs</t>
  </si>
  <si>
    <t>Osteonecrosis due to previous trauma</t>
  </si>
  <si>
    <t>Osteonecrosis, unspecified</t>
  </si>
  <si>
    <t>Osteoporosis, unspecified</t>
  </si>
  <si>
    <t>Oth comps int orthopaedic prosth devs implants &amp; grafts</t>
  </si>
  <si>
    <t>Other cerebral infarction</t>
  </si>
  <si>
    <t>Other chronic osteomyelitis</t>
  </si>
  <si>
    <t>Other congenital deformities of hip</t>
  </si>
  <si>
    <t>Other dysplastic coxarthrosis</t>
  </si>
  <si>
    <t>Other osteonecrosis</t>
  </si>
  <si>
    <t>Other post-traumatic coxarthrosis</t>
  </si>
  <si>
    <t>Other post-traumatic gonarthrosis</t>
  </si>
  <si>
    <t>Other primary coxarthrosis</t>
  </si>
  <si>
    <t>Other primary gonarthrosis</t>
  </si>
  <si>
    <t>Other psoriatic arthropathies</t>
  </si>
  <si>
    <t>Other secondary coxarthrosis</t>
  </si>
  <si>
    <t>Other secondary coxarthrosis, bilateral</t>
  </si>
  <si>
    <t>Other secondary gonarthrosis</t>
  </si>
  <si>
    <t>Other secondary osteonecrosis</t>
  </si>
  <si>
    <t>Other specified arthritis</t>
  </si>
  <si>
    <t>Other specified arthrosis</t>
  </si>
  <si>
    <t>Other specified disorders of bone</t>
  </si>
  <si>
    <t>Other specified injuries of hip and thigh</t>
  </si>
  <si>
    <t>Other specified joint disorders</t>
  </si>
  <si>
    <t>Other specified orthopaedic follow-up care</t>
  </si>
  <si>
    <t>Other specified rheumatoid arthritis</t>
  </si>
  <si>
    <t>Other synovitis and tenosynovitis</t>
  </si>
  <si>
    <t>Paget's disease of bone, unspecified</t>
  </si>
  <si>
    <t>Pain in joint</t>
  </si>
  <si>
    <t>Pain in limb</t>
  </si>
  <si>
    <t>Pathological fracture, not elsewhere classified</t>
  </si>
  <si>
    <t>Pertrochanteric fracture</t>
  </si>
  <si>
    <t>Polyarthrosis, unspecified</t>
  </si>
  <si>
    <t>Post-traumatic coxarthrosis, bilateral</t>
  </si>
  <si>
    <t>Primary arthrosis of other joints</t>
  </si>
  <si>
    <t>Primary coxarthrosis, bilateral</t>
  </si>
  <si>
    <t>Primary gonarthrosis, bilateral</t>
  </si>
  <si>
    <t>Protrusio acetabuli</t>
  </si>
  <si>
    <t>Pyogenic arthritis, unspecified</t>
  </si>
  <si>
    <t>Recurrent dislocation and subluxation of joint</t>
  </si>
  <si>
    <t>Rheumatoid arthritis, unspecified</t>
  </si>
  <si>
    <t>Secondary arthrosis of other joints</t>
  </si>
  <si>
    <t>Secondary malignant neoplasm of bone and bone marrow</t>
  </si>
  <si>
    <t>Seronegative rheumatoid arthritis</t>
  </si>
  <si>
    <t>Seropositive rheumatoid arthritis, unspecified</t>
  </si>
  <si>
    <t>Sicca syndrome [Sjogren]</t>
  </si>
  <si>
    <t>Slipped upper femoral epiphysis (nontraumatic)</t>
  </si>
  <si>
    <t>Stress fracture, not elsewhere classified</t>
  </si>
  <si>
    <t>Subtrochanteric fracture</t>
  </si>
  <si>
    <t>Toxic effect of chromium and its compounds</t>
  </si>
  <si>
    <t>Traumatic pneumothorax</t>
  </si>
  <si>
    <t>Trochanteric bursitis</t>
  </si>
  <si>
    <t>Unspecified osteoporosis with pathological fracture</t>
  </si>
  <si>
    <t>diagname * knee Crosstabulation</t>
  </si>
  <si>
    <t>Acute renal failure, unspecified</t>
  </si>
  <si>
    <t>Chronic instability of knee</t>
  </si>
  <si>
    <t>Chronic obstructive pulmonary disease, unspecified</t>
  </si>
  <si>
    <t>Derangement of meniscus due to old tear or injury</t>
  </si>
  <si>
    <t>Effusion of joint</t>
  </si>
  <si>
    <t>Ehlers-Danlos syndrome</t>
  </si>
  <si>
    <t>Flexion deformity</t>
  </si>
  <si>
    <t>Fracture of lower end of femur</t>
  </si>
  <si>
    <t>Fracture of lower end of tibia</t>
  </si>
  <si>
    <t>Fracture of upper end of tibia</t>
  </si>
  <si>
    <t>Joint disorder, unspecified</t>
  </si>
  <si>
    <t>Malignant neoplasm of conn and soft tiss,lower limb,inc hip</t>
  </si>
  <si>
    <t>Old myocardial infarction</t>
  </si>
  <si>
    <t>Other chondrocalcinosis</t>
  </si>
  <si>
    <t>Other disorders of patella</t>
  </si>
  <si>
    <t>Other instability of joint</t>
  </si>
  <si>
    <t>Other internal derangements of knee</t>
  </si>
  <si>
    <t>Other meniscus derangements</t>
  </si>
  <si>
    <t>Other secondary kyphosis</t>
  </si>
  <si>
    <t>Other specific joint derangements, not elsewhere classified</t>
  </si>
  <si>
    <t>Other specified soft tissue disorders</t>
  </si>
  <si>
    <t>Patellofemoral disorders</t>
  </si>
  <si>
    <t>Polymyalgia rheumatica</t>
  </si>
  <si>
    <t>Post-traumatic arthrosis of other joints</t>
  </si>
  <si>
    <t>Recurrent dislocation of patella</t>
  </si>
  <si>
    <t>Unsp comp int othopaedic prosth dev implant &amp; graft</t>
  </si>
  <si>
    <t>Valgus deformity, not elsewhere classified</t>
  </si>
  <si>
    <t>Varus deformity, not elsewhere classified</t>
  </si>
  <si>
    <t>diagname * hiprev Crosstabulation</t>
  </si>
  <si>
    <t>Cutaneous abscess, furuncle and carbuncle of other sites</t>
  </si>
  <si>
    <t>Fracture of shaft of femur</t>
  </si>
  <si>
    <t>Fracture of upper end of ulna</t>
  </si>
  <si>
    <t>Inf inflam reac due oth int orth prosth devs implts &amp; grfts</t>
  </si>
  <si>
    <t>Inf inflamm react due oth int prosth devs implants &amp; grafts</t>
  </si>
  <si>
    <t>Infection following a procedure, not elsewhere classified</t>
  </si>
  <si>
    <t>Mech comp oth internal orthopaedic devs implants &amp; grafts</t>
  </si>
  <si>
    <t>Mechanical comp other bone devices implants &amp; grafts</t>
  </si>
  <si>
    <t>Mechanical complication of heart valve prosthesis</t>
  </si>
  <si>
    <t>Open wound of head, part unspecified</t>
  </si>
  <si>
    <t>Osteolysis</t>
  </si>
  <si>
    <t>Oth comps of cardic &amp; vasc prosthet devs implants &amp; grafts</t>
  </si>
  <si>
    <t>Other complications of procedures, not elsewhere classified</t>
  </si>
  <si>
    <t>Other spontaneous disruption of ligament(s) of knee</t>
  </si>
  <si>
    <t>Pain localized to other parts of lower abdomen</t>
  </si>
  <si>
    <t>Postprocedural musculoskeletal disorder, unspecified</t>
  </si>
  <si>
    <t>Septicaemia, unspecified</t>
  </si>
  <si>
    <t>Superficial injury of hip and thigh, unspecified</t>
  </si>
  <si>
    <t>Unspecified complication of procedure</t>
  </si>
  <si>
    <t>diagname * kneerev Crosstabulation</t>
  </si>
  <si>
    <t>Cellulitis of other parts of limb</t>
  </si>
  <si>
    <t>Mech comp of ventricular intracranial (communicating) shunt</t>
  </si>
  <si>
    <t>Neglect or abandonment</t>
  </si>
  <si>
    <t>Orthopaedic follow-up care, unspecified</t>
  </si>
  <si>
    <t>Personal hist of allergy oth than to drugs and biol subs</t>
  </si>
  <si>
    <t>Stiffness of joint, not elsewhere classified</t>
  </si>
  <si>
    <t>Synovitis and tenosynovitis, unspecified</t>
  </si>
  <si>
    <t>Unknown diagnosis</t>
  </si>
  <si>
    <t>N</t>
  </si>
  <si>
    <r>
      <rPr>
        <b/>
        <sz val="11"/>
        <color theme="1"/>
        <rFont val="Calibri"/>
        <family val="2"/>
        <scheme val="minor"/>
      </rPr>
      <t xml:space="preserve">Figure 6 </t>
    </r>
    <r>
      <rPr>
        <sz val="11"/>
        <color theme="1"/>
        <rFont val="Calibri"/>
        <family val="2"/>
        <scheme val="minor"/>
      </rPr>
      <t>- Recent trends in overall length of stay for elective hip and knee arthroplasty</t>
    </r>
  </si>
  <si>
    <t>Pre-operative</t>
  </si>
  <si>
    <t>Post-operative</t>
  </si>
  <si>
    <t xml:space="preserve">Note: pre-operative days counted as days from date of admission to date of operation; post-operative days calculated as the difference between the number of pre-operative days and the total length of stay in orthopaedic care (where short (&lt;=7 days) transfers to other facilities were not considered to end the patient’s orthopaedic care stay) </t>
  </si>
  <si>
    <t>Includes elective patients only; bilateral operations counted twice; includes known patients from independent hospitals</t>
  </si>
  <si>
    <t>DVT/PE within 90 days</t>
  </si>
  <si>
    <t>Death within 90 days</t>
  </si>
  <si>
    <t>2000</t>
  </si>
  <si>
    <r>
      <rPr>
        <b/>
        <sz val="11"/>
        <color theme="1"/>
        <rFont val="Calibri"/>
        <family val="2"/>
        <scheme val="minor"/>
      </rPr>
      <t xml:space="preserve">Figure 8a </t>
    </r>
    <r>
      <rPr>
        <sz val="11"/>
        <color theme="1"/>
        <rFont val="Calibri"/>
        <family val="2"/>
        <scheme val="minor"/>
      </rPr>
      <t>- National rates for complications within 90 days: hip arthroplasty</t>
    </r>
  </si>
  <si>
    <r>
      <rPr>
        <b/>
        <sz val="11"/>
        <color theme="1"/>
        <rFont val="Calibri"/>
        <family val="2"/>
        <scheme val="minor"/>
      </rPr>
      <t xml:space="preserve">Figure 8c </t>
    </r>
    <r>
      <rPr>
        <sz val="11"/>
        <color theme="1"/>
        <rFont val="Calibri"/>
        <family val="2"/>
        <scheme val="minor"/>
      </rPr>
      <t>- National rates for complications within 90 days: knee arthroplasty</t>
    </r>
  </si>
  <si>
    <t>Dislocation within a year</t>
  </si>
  <si>
    <t>Infection within a year</t>
  </si>
  <si>
    <r>
      <rPr>
        <b/>
        <sz val="11"/>
        <color theme="1"/>
        <rFont val="Calibri"/>
        <family val="2"/>
        <scheme val="minor"/>
      </rPr>
      <t xml:space="preserve">Figure 8b </t>
    </r>
    <r>
      <rPr>
        <sz val="11"/>
        <color theme="1"/>
        <rFont val="Calibri"/>
        <family val="2"/>
        <scheme val="minor"/>
      </rPr>
      <t>- National rates for complications within 1 year: hip arthroplasty</t>
    </r>
  </si>
  <si>
    <r>
      <rPr>
        <b/>
        <sz val="11"/>
        <color theme="1"/>
        <rFont val="Calibri"/>
        <family val="2"/>
        <scheme val="minor"/>
      </rPr>
      <t xml:space="preserve">Figure 8e </t>
    </r>
    <r>
      <rPr>
        <sz val="11"/>
        <color theme="1"/>
        <rFont val="Calibri"/>
        <family val="2"/>
        <scheme val="minor"/>
      </rPr>
      <t>- National rates for acute renal failure within 30 days: hip and knee arthroplasty</t>
    </r>
  </si>
  <si>
    <t>Fig 9: Hip arthroplasty dislocation rate within one year in Report Year</t>
  </si>
  <si>
    <t>Number of hip arthroplasties</t>
  </si>
  <si>
    <t>Number of dislocations within a year</t>
  </si>
  <si>
    <t>Number expected</t>
  </si>
  <si>
    <t>Crude complication rate (%)</t>
  </si>
  <si>
    <t>Standardised complication rate (%)</t>
  </si>
  <si>
    <t>National complication rate (%)</t>
  </si>
  <si>
    <t>Outlier</t>
  </si>
  <si>
    <t>uciyr_dis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</si>
  <si>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</si>
  <si>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</si>
  <si>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</si>
  <si>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</si>
  <si>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</si>
  <si>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</si>
  <si>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</si>
  <si>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</si>
  <si>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</si>
  <si>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</si>
  <si>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</si>
  <si>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</si>
  <si>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</si>
  <si>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</si>
  <si>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</si>
  <si>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</si>
  <si>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Scottish Rate averaged over 5 years</t>
  </si>
  <si>
    <t>*'Number of hip arthroplasties' (numops2) is using mid-year figures, 'numops' is not mid-year figures. It looks like the 2014 report uses the non mid-year figures, so go with numops.</t>
  </si>
  <si>
    <t>Smoothed UCL values</t>
  </si>
  <si>
    <t>17</t>
  </si>
  <si>
    <t>18</t>
  </si>
  <si>
    <t>19</t>
  </si>
  <si>
    <t>20</t>
  </si>
  <si>
    <t>21</t>
  </si>
  <si>
    <t>22</t>
  </si>
  <si>
    <t>NHS Board of Treatment (NHS GG&amp;C split)</t>
  </si>
  <si>
    <t>Upper confidence limit</t>
  </si>
  <si>
    <t>smooth_low</t>
  </si>
  <si>
    <t>23</t>
  </si>
  <si>
    <t>24</t>
  </si>
  <si>
    <t>25</t>
  </si>
  <si>
    <t>26</t>
  </si>
  <si>
    <t>27</t>
  </si>
  <si>
    <t>**NOTE to analyst - use macro to add nhs board labels to chart (see here: https://support.microsoft.com/en-us/kb/213750)</t>
  </si>
  <si>
    <t>Fig 10: Hip arthroplasty infection rate within one year in Report Year</t>
  </si>
  <si>
    <t>Number of infections within a year</t>
  </si>
  <si>
    <t>*See notes in Figure 9 DATA</t>
  </si>
  <si>
    <t>28</t>
  </si>
  <si>
    <t>29</t>
  </si>
  <si>
    <t>30</t>
  </si>
  <si>
    <t>31</t>
  </si>
  <si>
    <t>Fig 11: Knee arthroplasty infection rate within one year in Report Year</t>
  </si>
  <si>
    <t>Number of knee arthroplasties</t>
  </si>
  <si>
    <t>32</t>
  </si>
  <si>
    <t>Fig 12: Hip arthroplasty DVT/PE rate within 90 days in Report Year</t>
  </si>
  <si>
    <t>dvtpe90</t>
  </si>
  <si>
    <t>Fig 13: Knee arthroplasty DVT/PE rate within 90 days in Report Year</t>
  </si>
  <si>
    <t>Fig 14: Hip arthroplasty mortality rate within 90 days in Report Year</t>
  </si>
  <si>
    <t>Fig 15: Knee arthroplasty mortality rate within 90 days in Report Year</t>
  </si>
  <si>
    <t>Fig 16: Hip arthroplasty AMI rate within 30 days in Report Year</t>
  </si>
  <si>
    <t xml:space="preserve"> /*NOTE it looks like in 2014 report, AMI rates were reported on primaries and revisions together - change this to primaries only in 2016?.</t>
  </si>
  <si>
    <r>
      <rPr>
        <b/>
        <sz val="11"/>
        <color theme="1"/>
        <rFont val="Calibri"/>
        <family val="2"/>
        <scheme val="minor"/>
      </rPr>
      <t xml:space="preserve">Figure 9 </t>
    </r>
    <r>
      <rPr>
        <sz val="11"/>
        <color theme="1"/>
        <rFont val="Calibri"/>
        <family val="2"/>
        <scheme val="minor"/>
      </rPr>
      <t>- Percentage of 2014 primary hip arthroplasty patients with subsequent dislocation within 1 year</t>
    </r>
  </si>
  <si>
    <r>
      <rPr>
        <b/>
        <sz val="11"/>
        <color theme="1"/>
        <rFont val="Calibri"/>
        <family val="2"/>
        <scheme val="minor"/>
      </rPr>
      <t xml:space="preserve">Figure 10 </t>
    </r>
    <r>
      <rPr>
        <sz val="11"/>
        <color theme="1"/>
        <rFont val="Calibri"/>
        <family val="2"/>
        <scheme val="minor"/>
      </rPr>
      <t>- Percentage of 2014 primary hip arthroplasty patients with subsequent infection within 1 year</t>
    </r>
  </si>
  <si>
    <r>
      <rPr>
        <b/>
        <sz val="11"/>
        <color theme="1"/>
        <rFont val="Calibri"/>
        <family val="2"/>
        <scheme val="minor"/>
      </rPr>
      <t xml:space="preserve">Figure 11 </t>
    </r>
    <r>
      <rPr>
        <sz val="11"/>
        <color theme="1"/>
        <rFont val="Calibri"/>
        <family val="2"/>
        <scheme val="minor"/>
      </rPr>
      <t>- Percentage of 2014 primary knee arthroplasty patients with subsequent infection within 1 year</t>
    </r>
  </si>
  <si>
    <r>
      <rPr>
        <b/>
        <sz val="11"/>
        <color theme="1"/>
        <rFont val="Calibri"/>
        <family val="2"/>
        <scheme val="minor"/>
      </rPr>
      <t xml:space="preserve">Figure 12 </t>
    </r>
    <r>
      <rPr>
        <sz val="11"/>
        <color theme="1"/>
        <rFont val="Calibri"/>
        <family val="2"/>
        <scheme val="minor"/>
      </rPr>
      <t>- Percentage of 2015 primary hip arthroplasty patients with subsequent DVT/PE within 90 days</t>
    </r>
  </si>
  <si>
    <r>
      <rPr>
        <b/>
        <sz val="11"/>
        <color theme="1"/>
        <rFont val="Calibri"/>
        <family val="2"/>
        <scheme val="minor"/>
      </rPr>
      <t xml:space="preserve">Figure 13 </t>
    </r>
    <r>
      <rPr>
        <sz val="11"/>
        <color theme="1"/>
        <rFont val="Calibri"/>
        <family val="2"/>
        <scheme val="minor"/>
      </rPr>
      <t>- Percentage of 2015 primary knee arthroplasty patients with subsequent DVT/PE within 90 days</t>
    </r>
  </si>
  <si>
    <r>
      <rPr>
        <b/>
        <sz val="11"/>
        <color theme="1"/>
        <rFont val="Calibri"/>
        <family val="2"/>
        <scheme val="minor"/>
      </rPr>
      <t xml:space="preserve">Figure 14 </t>
    </r>
    <r>
      <rPr>
        <sz val="11"/>
        <color theme="1"/>
        <rFont val="Calibri"/>
        <family val="2"/>
        <scheme val="minor"/>
      </rPr>
      <t>- Percentage of primary 2015 hip arthroplasty patients who died within 90 days</t>
    </r>
  </si>
  <si>
    <r>
      <rPr>
        <b/>
        <sz val="11"/>
        <color theme="1"/>
        <rFont val="Calibri"/>
        <family val="2"/>
        <scheme val="minor"/>
      </rPr>
      <t xml:space="preserve">Figure 15 </t>
    </r>
    <r>
      <rPr>
        <sz val="11"/>
        <color theme="1"/>
        <rFont val="Calibri"/>
        <family val="2"/>
        <scheme val="minor"/>
      </rPr>
      <t>- Percentage of primary 2015 knee arthroplasty patients who died within 90 days</t>
    </r>
  </si>
  <si>
    <r>
      <rPr>
        <b/>
        <sz val="11"/>
        <color theme="1"/>
        <rFont val="Calibri"/>
        <family val="2"/>
        <scheme val="minor"/>
      </rPr>
      <t>Figure 16</t>
    </r>
    <r>
      <rPr>
        <sz val="11"/>
        <color theme="1"/>
        <rFont val="Calibri"/>
        <family val="2"/>
        <scheme val="minor"/>
      </rPr>
      <t>- Percentage of 2015 primary hip arthroplasty patients with subsequent AMI within 30 days</t>
    </r>
  </si>
  <si>
    <t>Fig 17: Knee arthroplasty AMI rate within 30 days in Report Year</t>
  </si>
  <si>
    <r>
      <rPr>
        <b/>
        <sz val="11"/>
        <color theme="1"/>
        <rFont val="Calibri"/>
        <family val="2"/>
        <scheme val="minor"/>
      </rPr>
      <t>Figure 17</t>
    </r>
    <r>
      <rPr>
        <sz val="11"/>
        <color theme="1"/>
        <rFont val="Calibri"/>
        <family val="2"/>
        <scheme val="minor"/>
      </rPr>
      <t>- Percentage of 2015 primary knee arthroplasty patients with subsequent AMI within 30 days</t>
    </r>
  </si>
  <si>
    <t>Fig 18: Hip arthroplasty renal failure rate within 30 days in Report Year</t>
  </si>
  <si>
    <r>
      <rPr>
        <b/>
        <sz val="11"/>
        <color theme="1"/>
        <rFont val="Calibri"/>
        <family val="2"/>
        <scheme val="minor"/>
      </rPr>
      <t>Figure 18</t>
    </r>
    <r>
      <rPr>
        <sz val="11"/>
        <color theme="1"/>
        <rFont val="Calibri"/>
        <family val="2"/>
        <scheme val="minor"/>
      </rPr>
      <t>- Percentage of 2015 primary hip arthroplasty patients with subsequent acute renal failure within 30 days</t>
    </r>
  </si>
  <si>
    <t>Fig 19: Knee arthroplasty renal failure rate within 30 days in Report Year</t>
  </si>
  <si>
    <t>33</t>
  </si>
  <si>
    <r>
      <rPr>
        <b/>
        <sz val="11"/>
        <color theme="1"/>
        <rFont val="Calibri"/>
        <family val="2"/>
        <scheme val="minor"/>
      </rPr>
      <t>Figure 19</t>
    </r>
    <r>
      <rPr>
        <sz val="11"/>
        <color theme="1"/>
        <rFont val="Calibri"/>
        <family val="2"/>
        <scheme val="minor"/>
      </rPr>
      <t>- Percentage of 2015 primary knee arthroplasty patients with subsequent acute renal failure within 30 days</t>
    </r>
  </si>
  <si>
    <t>Fig 20: Hip arthroplasty stroke rate within 30 days in Report Year</t>
  </si>
  <si>
    <r>
      <rPr>
        <b/>
        <sz val="11"/>
        <color theme="1"/>
        <rFont val="Calibri"/>
        <family val="2"/>
        <scheme val="minor"/>
      </rPr>
      <t>Figure 20</t>
    </r>
    <r>
      <rPr>
        <sz val="11"/>
        <color theme="1"/>
        <rFont val="Calibri"/>
        <family val="2"/>
        <scheme val="minor"/>
      </rPr>
      <t>- Percentage of 2015 primary hip arthroplasty patients with subsequent stroke within 30 days</t>
    </r>
  </si>
  <si>
    <t>Fig 21: Knee arthroplasty stroke rate within 30 days in Report Year</t>
  </si>
  <si>
    <r>
      <rPr>
        <b/>
        <sz val="11"/>
        <color theme="1"/>
        <rFont val="Calibri"/>
        <family val="2"/>
        <scheme val="minor"/>
      </rPr>
      <t>Figure 21</t>
    </r>
    <r>
      <rPr>
        <sz val="11"/>
        <color theme="1"/>
        <rFont val="Calibri"/>
        <family val="2"/>
        <scheme val="minor"/>
      </rPr>
      <t>- Percentage of 2015 primary knee arthroplasty patients with subsequent stroke within 30 days</t>
    </r>
  </si>
  <si>
    <t>Fig 23: Hip arthroplasty revision rate within 1 year</t>
  </si>
  <si>
    <t>*Bilateral ops counted twice for revisions (unlike for complications)</t>
  </si>
  <si>
    <t>Fig 25: Knee arthroplasty revision rate within 1 year</t>
  </si>
  <si>
    <t>Fig 26: Hip arthroplasty revision rate within 3 year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</si>
  <si>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</si>
  <si>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</si>
  <si>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</si>
  <si>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</si>
  <si>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</si>
  <si>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</si>
  <si>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</si>
  <si>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</si>
  <si>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</si>
  <si>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</si>
  <si>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</si>
  <si>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Scottish Rate averaged over 5 years 2010-2014</t>
  </si>
  <si>
    <t>Scottish Rate averaged over 5 years 2011-2015</t>
  </si>
  <si>
    <t>Scottish Rate averaged over 5 years 2010-2014; Bilateral operations counted twice</t>
  </si>
  <si>
    <t>45</t>
  </si>
  <si>
    <t>46</t>
  </si>
  <si>
    <t>Scottish Rate averaged over 5 years 2008-2012; Bilateral operations counted twice</t>
  </si>
  <si>
    <t>Fig 27: Knee arthroplasty revision rate within 3 year</t>
  </si>
  <si>
    <t>47</t>
  </si>
  <si>
    <t>48</t>
  </si>
  <si>
    <t>49</t>
  </si>
  <si>
    <t>50</t>
  </si>
  <si>
    <t>51</t>
  </si>
  <si>
    <t>Fig 28: Hip arthroplasty revision rate within 5 years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</si>
  <si>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</si>
  <si>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</si>
  <si>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</si>
  <si>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</si>
  <si>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</si>
  <si>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</si>
  <si>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</si>
  <si>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</si>
  <si>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</si>
  <si>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</si>
  <si>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</si>
  <si>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Scottish Rate averaged over 5 years 2006-2010; Bilateral operations counted twice</t>
  </si>
  <si>
    <t>Fig 27: Knee arthroplasty revision rate within 5 years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</si>
  <si>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</si>
  <si>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</si>
  <si>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</si>
  <si>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</si>
  <si>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</si>
  <si>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</si>
  <si>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</si>
  <si>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</si>
  <si>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</si>
  <si>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number of revision within 5 years</t>
  </si>
  <si>
    <t>number of revision within 3 years</t>
  </si>
  <si>
    <t>number of revision within 1 year</t>
  </si>
  <si>
    <t>Number of stroke</t>
  </si>
  <si>
    <t>number of renal failure</t>
  </si>
  <si>
    <t>ami</t>
  </si>
  <si>
    <t>deaths</t>
  </si>
  <si>
    <t>Hip revisions within 3 years:</t>
  </si>
  <si>
    <t>Knee DVT/PE within 365 days:</t>
  </si>
  <si>
    <t>Knee revisions within 3 years:</t>
  </si>
  <si>
    <t>Hip infections within 365 days:</t>
  </si>
  <si>
    <t>Knee infections within 365 days:</t>
  </si>
  <si>
    <t>Hip DVT/PE within 90 days:</t>
  </si>
  <si>
    <t>Hip dislocations within 365 days:</t>
  </si>
  <si>
    <t>Data for figure 30a:</t>
  </si>
  <si>
    <t>Jan-Mar 2014</t>
  </si>
  <si>
    <t>Apr-Jun 2014</t>
  </si>
  <si>
    <t>Jan-Mar 2015</t>
  </si>
  <si>
    <t>Apr-Jun 2015</t>
  </si>
  <si>
    <t>Jul-Sep 2015</t>
  </si>
  <si>
    <t>Jul-Sep 2014</t>
  </si>
  <si>
    <t>Oct-Dec 2014</t>
  </si>
  <si>
    <t>Oct-Dec 2015</t>
  </si>
  <si>
    <t>(not sent as last operation was in 2013)</t>
  </si>
  <si>
    <t>Data for figure 30b</t>
  </si>
  <si>
    <t>*Note to analyst - data come from \\nssstats01.csa.scot.nhs.uk\quality\sap\outliers_2012_onwards\consultant_CUSUM\outlier_admin\AP_status_p.xls</t>
  </si>
  <si>
    <t>Hip</t>
  </si>
  <si>
    <t>Knee</t>
  </si>
  <si>
    <t>Title</t>
  </si>
  <si>
    <t>Table 2</t>
  </si>
  <si>
    <t>Scottish Arthroplasty Project, 2016 National Report</t>
  </si>
  <si>
    <t>Figure 1a</t>
  </si>
  <si>
    <t xml:space="preserve"> Recent trends in numbers of primary hip and knee arthroplasty</t>
  </si>
  <si>
    <t>Figure 1b</t>
  </si>
  <si>
    <t>Recent trends in numbers of hip and knee revision arthroplasty.</t>
  </si>
  <si>
    <t>Figure 1c</t>
  </si>
  <si>
    <t>Hip and knee arthroplasty, primary and revision: incidence of non-elective surgery</t>
  </si>
  <si>
    <t>Figure 2a</t>
  </si>
  <si>
    <t>Number of primary hip arthroplasties 2014-2015 by NHS health board of treatment (NHS GG&amp;C split)</t>
  </si>
  <si>
    <t>Figure 2b</t>
  </si>
  <si>
    <t>Number of primary knee arthroplasties 2014-2015 by NHS health board of treatment (NHS GG&amp;C split)</t>
  </si>
  <si>
    <t>Table/ Figure Number</t>
  </si>
  <si>
    <t>Table 1a</t>
  </si>
  <si>
    <t xml:space="preserve"> Number of hip arthroplasties by NHS health board of treatment (NHS GG&amp;C split)</t>
  </si>
  <si>
    <t>Table 1b</t>
  </si>
  <si>
    <t>Number of knee arthroplasties by NHS health board of treatment (NHS GG&amp;C split)</t>
  </si>
  <si>
    <t>Table 1c</t>
  </si>
  <si>
    <t>Number of hip arthroplasties by NHS health board of residence</t>
  </si>
  <si>
    <t>Table 1d</t>
  </si>
  <si>
    <t>Number of knee arthroplasties by NHS health board of residence</t>
  </si>
  <si>
    <t>Number of arthroplasties and operative consultants in 2014 and 2015</t>
  </si>
  <si>
    <t>Figure 3</t>
  </si>
  <si>
    <t>Recent trends in operations carried out by low-volume operators</t>
  </si>
  <si>
    <t>Figure 4</t>
  </si>
  <si>
    <t>Table 3a</t>
  </si>
  <si>
    <t>The number and percentage of hip arthroplasties by surgeon and performance activity 2011-2015</t>
  </si>
  <si>
    <t>Table 3b</t>
  </si>
  <si>
    <t>The number and percentage of knee arthroplasties by surgeon and performance activity 2011-2015</t>
  </si>
  <si>
    <t>Table 3c</t>
  </si>
  <si>
    <t>The number and percentage of hip revisions by surgeon and performance activity 2011-2015</t>
  </si>
  <si>
    <t>Table 3d</t>
  </si>
  <si>
    <t>The number and percentage of knee revisions by surgeon and performance activity 2011-2015</t>
  </si>
  <si>
    <t>Recent trends in average age of hip and knee arthroplasty patients</t>
  </si>
  <si>
    <t>Figure 5a</t>
  </si>
  <si>
    <t>Principal pre-operative conditions: hip arthroplasties in 2015</t>
  </si>
  <si>
    <t>Figure 5b</t>
  </si>
  <si>
    <t>Principal pre-operative conditions: knee arthroplasties in 2015</t>
  </si>
  <si>
    <t>Figure 5c</t>
  </si>
  <si>
    <t>Principal pre-operative conditions: hip revision in 2015</t>
  </si>
  <si>
    <t>Figure 5d</t>
  </si>
  <si>
    <t>Principal pre-operative conditions: knee revisions in 2015</t>
  </si>
  <si>
    <t>Figure 6</t>
  </si>
  <si>
    <t>Recent trends in overall length of stay for elective hip and knee arthroplasty</t>
  </si>
  <si>
    <t>Figure 7a</t>
  </si>
  <si>
    <t>Mean length of stay for hip arthroplasty in 2013 by NHS board of treatment (NHS GG&amp;C split) (elective patients only)</t>
  </si>
  <si>
    <t>Figure 7b</t>
  </si>
  <si>
    <t>Mean length of stay for knee arthroplasty in 2013 by NHS board of treatment (NHS GG&amp;C split) (elective patients only)</t>
  </si>
  <si>
    <t>Figure 8a</t>
  </si>
  <si>
    <t>National rates for complications within 90 days: hip arthroplasty</t>
  </si>
  <si>
    <t>Figure 8b</t>
  </si>
  <si>
    <t>National rates for complications within 1 year: hip arthroplasty</t>
  </si>
  <si>
    <t>Figure 8c</t>
  </si>
  <si>
    <t>National rates for complications within 90 days: knee arthroplasty</t>
  </si>
  <si>
    <t>Figure 8d</t>
  </si>
  <si>
    <r>
      <rPr>
        <b/>
        <sz val="11"/>
        <color theme="1"/>
        <rFont val="Calibri"/>
        <family val="2"/>
        <scheme val="minor"/>
      </rPr>
      <t xml:space="preserve">Figure 8d </t>
    </r>
    <r>
      <rPr>
        <sz val="11"/>
        <color theme="1"/>
        <rFont val="Calibri"/>
        <family val="2"/>
        <scheme val="minor"/>
      </rPr>
      <t>- National rates for complications within 1 year: hip arthroplasty</t>
    </r>
  </si>
  <si>
    <t>Figure 8e</t>
  </si>
  <si>
    <t>National rates for acute renal failure within 30 days: hip and knee arthroplasty</t>
  </si>
  <si>
    <t>Figure 9</t>
  </si>
  <si>
    <t>Percentage of 2014 primary hip arthroplasty patients with subsequent dislocation within 1 year</t>
  </si>
  <si>
    <t>Figure 10</t>
  </si>
  <si>
    <t>Percentage of 2014 primary hip arthroplasty patients with subsequent infection within 1 year</t>
  </si>
  <si>
    <t>Figure 11</t>
  </si>
  <si>
    <t>Percentage of 2014 primary knee arthroplasty patients with subsequent infection within 1 year</t>
  </si>
  <si>
    <t>Figure 12</t>
  </si>
  <si>
    <t>Percentage of 2015 primary hip arthroplasty patients with subsequent DVT/PE within 90 days</t>
  </si>
  <si>
    <t>Figure 13</t>
  </si>
  <si>
    <t>Percentage of 2015 primary knee arthroplasty patients with subsequent DVT/PE within 90 days</t>
  </si>
  <si>
    <t>Figure 14</t>
  </si>
  <si>
    <t>Percentage of primary 2015 hip arthroplasty patients who died within 90 days</t>
  </si>
  <si>
    <t>Figure 15</t>
  </si>
  <si>
    <t>Percentage of primary 2015 knee arthroplasty patients who died within 90 days</t>
  </si>
  <si>
    <t>Figure 16</t>
  </si>
  <si>
    <t>Percentage of 2015 primary hip arthroplasty patients with subsequent AMI within 30 days</t>
  </si>
  <si>
    <t>Figure 17</t>
  </si>
  <si>
    <t>Percentage of 2015 primary knee arthroplasty patients with subsequent AMI within 30 days</t>
  </si>
  <si>
    <t>Figure 18</t>
  </si>
  <si>
    <t>Percentage of 2015 primary hip arthroplasty patients with subsequent acute renal failure within 30 days</t>
  </si>
  <si>
    <t>Figure 19</t>
  </si>
  <si>
    <t>Percentage of 2015 primary knee arthroplasty patients with subsequent acute renal failure within 30 days</t>
  </si>
  <si>
    <t>Figure 20</t>
  </si>
  <si>
    <t>Percentage of 2015 primary hip arthroplasty patients with subsequent stroke within 30 days</t>
  </si>
  <si>
    <t>Figure 21</t>
  </si>
  <si>
    <t>Percentage of 2015 primary knee arthroplasty patients with subsequent stroke within 30 days</t>
  </si>
  <si>
    <t>Figure 22</t>
  </si>
  <si>
    <t>National rates for hip arthroplasty with subsequent revision</t>
  </si>
  <si>
    <t>Figure 23</t>
  </si>
  <si>
    <t>National rates for knee arthroplasty with subsequent revision</t>
  </si>
  <si>
    <t>Figure 24</t>
  </si>
  <si>
    <t>Percentage of 2014 primary hip arthroplasty patients with subsequent revision within 1 year</t>
  </si>
  <si>
    <t>Figure 25</t>
  </si>
  <si>
    <t>Percentage of 2014 primary knee arthroplasty patients with subsequent revision within 1 year</t>
  </si>
  <si>
    <t>Figure 26</t>
  </si>
  <si>
    <t>Percentage of 2012 primary hip arthroplasty patients with subsequent revision within 3 years</t>
  </si>
  <si>
    <t>Figure 27</t>
  </si>
  <si>
    <t>Percentage of 2012 primary knee arthroplasty patients with subsequent revision within 3 years</t>
  </si>
  <si>
    <t>Figure 28</t>
  </si>
  <si>
    <t>Percentage of 2010 primary hip arthroplasty patients with subsequent revision within 5 years</t>
  </si>
  <si>
    <t>Figure 29</t>
  </si>
  <si>
    <t>Percentage of 2010 primary knee arthroplasty patients with subsequent revision within 5 years</t>
  </si>
  <si>
    <t>Figure 30a</t>
  </si>
  <si>
    <t>CUSUM outlier notifications sent during 2014-2015</t>
  </si>
  <si>
    <t>Figure 30b</t>
  </si>
  <si>
    <t>CUSUM outlier notifications by complication type sent during 2014-2015</t>
  </si>
  <si>
    <r>
      <rPr>
        <b/>
        <sz val="11"/>
        <color theme="1"/>
        <rFont val="Calibri"/>
        <family val="2"/>
        <scheme val="minor"/>
      </rPr>
      <t xml:space="preserve">Figure 7a </t>
    </r>
    <r>
      <rPr>
        <sz val="11"/>
        <color theme="1"/>
        <rFont val="Calibri"/>
        <family val="2"/>
        <scheme val="minor"/>
      </rPr>
      <t>- Mean length of stay for hip arthroplasty in 2015 by NHS board of treatment (NHS GG&amp;C split) (elective patients only)</t>
    </r>
  </si>
  <si>
    <r>
      <rPr>
        <b/>
        <sz val="11"/>
        <color theme="1"/>
        <rFont val="Calibri"/>
        <family val="2"/>
        <scheme val="minor"/>
      </rPr>
      <t xml:space="preserve">Figure 7b </t>
    </r>
    <r>
      <rPr>
        <sz val="11"/>
        <color theme="1"/>
        <rFont val="Calibri"/>
        <family val="2"/>
        <scheme val="minor"/>
      </rPr>
      <t>- Mean length of stay for knee arthroplasty in 2015 by NHS board of treatment (NHS GG&amp;C split) (elective patients only)</t>
    </r>
  </si>
  <si>
    <t>Includes emergency admissions; bilateral operations counted only once;  includes known patients from independent hospitals</t>
  </si>
  <si>
    <t>Includes emergency admissions; bilateral operations counted only once; includes known patients from independent hospitals</t>
  </si>
  <si>
    <t>Includes elelctive patients only; bilateral operations counted twice; includes known patients from independent hospitals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</si>
  <si>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</si>
  <si>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</si>
  <si>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</si>
  <si>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</si>
  <si>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</si>
  <si>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</si>
  <si>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</si>
  <si>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</si>
  <si>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</si>
  <si>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</si>
  <si>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</si>
  <si>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</si>
  <si>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</si>
  <si>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</si>
  <si>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</si>
  <si>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</si>
  <si>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</si>
  <si>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</si>
  <si>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</si>
  <si>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Elective patients only; Includes known patients from private hospitals; bilateral operations counted twice.</t>
  </si>
  <si>
    <t>The number of revisions (within 1, 3, 5 and 7 years) to metal-on-metal hip resurfacings carried out between 2005 and 2015 in Scotland (by year; figures indicate revisions that were carried out in the same hospital as the primary resurfacing)</t>
  </si>
  <si>
    <t>* Data are based on any operation coded as "Hip resurfacing", using the following OPCS codes:</t>
  </si>
  <si>
    <t>W581 paired with Y021</t>
  </si>
  <si>
    <t>W581 paired with Z756</t>
  </si>
  <si>
    <t>W581 paired with Z843</t>
  </si>
  <si>
    <t>W582 paired with Z843</t>
  </si>
  <si>
    <t>Bilateral operations counted only once</t>
  </si>
  <si>
    <t>Fig Xa.1:  National rates for hip revision complications since 2000</t>
  </si>
  <si>
    <t>Fig Xa.2:  National rates for hip revision complications since 2000</t>
  </si>
  <si>
    <t>Data for chart</t>
  </si>
  <si>
    <t>Renal failure within 30 days</t>
  </si>
  <si>
    <t>No</t>
  </si>
  <si>
    <t>Yes</t>
  </si>
  <si>
    <t>Fig Xb.1:  National rates for knee revision complications since 2000</t>
  </si>
  <si>
    <t>Fig Xb.2:  National rates for knee revision complications since 2000</t>
  </si>
  <si>
    <t xml:space="preserve">Primary hip and knee arthroplasties per year (1981 - 2015) </t>
  </si>
  <si>
    <t xml:space="preserve">Revisional hip and knee arthroplasties per year (1981 - 2015) </t>
  </si>
  <si>
    <t xml:space="preserve">Total number of revisions to primary hip arthroplasties in Scotland per year </t>
  </si>
  <si>
    <t xml:space="preserve">Total number of revisions to metal-on-metal hip resurfacings* in Scotland per year </t>
  </si>
  <si>
    <t xml:space="preserve">Percentage of metal-on-metal hip resurfacings* in Scotland per year resulting in revisions </t>
  </si>
  <si>
    <t>Percentage of primary hip arthroplasty patients from 2005 - 2015 with subsequent revision within 7 years up to 31st December 2015: THR + resurfacing</t>
  </si>
  <si>
    <t>Percentage of primary hip arthroplasty patients from 2005 - 2015 with subsequent revision within 7 years up to 31st December 2015: THR only</t>
  </si>
  <si>
    <t xml:space="preserve">Total number of revisions to primary knee arthroplasties in Scotland per year </t>
  </si>
  <si>
    <t xml:space="preserve">Total number of revisions to primary hip and knee arthroplasties in Scotland per year </t>
  </si>
  <si>
    <t>National rates for complications within 90 days: hip revisions</t>
  </si>
  <si>
    <t>National rates for complications within 1 year: hip revisions</t>
  </si>
  <si>
    <t>National rates for complications within 90 days: knee revisions</t>
  </si>
  <si>
    <t>National rates for complications within 1 year: knee revisions</t>
  </si>
  <si>
    <t>National rates for acute renal failure within 30 days: hip and knee revisions</t>
  </si>
  <si>
    <t>Health Board of treatment</t>
  </si>
  <si>
    <t xml:space="preserve"> Number of primary knee arthroplasties 2014-2015 by NHS health board of treatment (NHS GG&amp;C split)</t>
  </si>
  <si>
    <t>7333</t>
  </si>
  <si>
    <t>7778</t>
  </si>
  <si>
    <t>7907</t>
  </si>
  <si>
    <t>913</t>
  </si>
  <si>
    <t>844</t>
  </si>
  <si>
    <t>830</t>
  </si>
  <si>
    <t>*</t>
  </si>
  <si>
    <t>7055</t>
  </si>
  <si>
    <t>7872</t>
  </si>
  <si>
    <t>7881</t>
  </si>
  <si>
    <t>488</t>
  </si>
  <si>
    <t>478</t>
  </si>
  <si>
    <t>470</t>
  </si>
  <si>
    <t>16956</t>
  </si>
  <si>
    <t>18177</t>
  </si>
  <si>
    <t>18233</t>
  </si>
  <si>
    <t>1076</t>
  </si>
  <si>
    <t>1087</t>
  </si>
  <si>
    <t>1030</t>
  </si>
  <si>
    <t xml:space="preserve"> Recent trends in operations carried out by low-volume operators</t>
  </si>
  <si>
    <t>Percentage of operations</t>
  </si>
  <si>
    <r>
      <rPr>
        <b/>
        <sz val="11"/>
        <color theme="1"/>
        <rFont val="Calibri"/>
        <family val="2"/>
        <scheme val="minor"/>
      </rPr>
      <t xml:space="preserve">Figure 5d </t>
    </r>
    <r>
      <rPr>
        <sz val="11"/>
        <color theme="1"/>
        <rFont val="Calibri"/>
        <family val="2"/>
        <scheme val="minor"/>
      </rPr>
      <t>- Principal pre-operative conditions: knee revisions in 2015</t>
    </r>
  </si>
  <si>
    <t>Total number of knee revisions</t>
  </si>
  <si>
    <t>Total length of stay in orthopaedic care where short (&lt;=7 days) transfers to other facilities were not considered to end the patient’s orthopaedic care stay.</t>
  </si>
  <si>
    <t>Health Board</t>
  </si>
  <si>
    <t xml:space="preserve">Pre-operative days counted as days from date of admission to date of operation; post-operative days calculated as the difference between the number of pre-operative days and the total length of stay in orthopaedic care (where short (&lt;=7 days) transfers to other facilities were not considered to end the patient’s orthopaedic care stay) </t>
  </si>
  <si>
    <t>Includes elective patients only; bilateral operations counted twice</t>
  </si>
  <si>
    <t xml:space="preserve"> National rates for acute renal failure within 30 days: hip and knee arthroplasty</t>
  </si>
  <si>
    <t>National rates for complications: hip arthroplasty</t>
  </si>
  <si>
    <t>National rates for complications: knee arthroplasty</t>
  </si>
  <si>
    <t>2014 primary hip arthroplasty patients with subsequent dislocation within 1 year</t>
  </si>
  <si>
    <t>2014 primary hip arthroplasty patients with subsequent infection within 1 year</t>
  </si>
  <si>
    <t>2014 primary knee arthroplasty patients with subsequent infection within 1 year</t>
  </si>
  <si>
    <t>2015 primary hip arthroplasty patients with subsequent DVT/PE within 90 days</t>
  </si>
  <si>
    <t>Number of DVT/PE within 90 days</t>
  </si>
  <si>
    <t>2015 primary knee arthroplasty patients with subsequent DVT/PE within 90 days</t>
  </si>
  <si>
    <t>Number of deaths within 90 days</t>
  </si>
  <si>
    <t>2015 primary hip arthroplasty patients who died within 90 days</t>
  </si>
  <si>
    <t>2015 primary knee arthroplasty patients who died within 90 days</t>
  </si>
  <si>
    <t>2015 primary hip arthroplasty patients with subsequent AMI within 30 days</t>
  </si>
  <si>
    <t>Number of AMI within 30 days</t>
  </si>
  <si>
    <t>2015 primary knee arthroplasty patients with subsequent AMI within 30 days</t>
  </si>
  <si>
    <t>2015 primary hip arthroplasty patients with subsequent acute renal failure within 30 days</t>
  </si>
  <si>
    <t>Number of renal failures within 30 days</t>
  </si>
  <si>
    <t>2015 primary knee arthroplasty patients with subsequent acute renal failure within 30 days</t>
  </si>
  <si>
    <t>2015 primary hip arthroplasty patients with subsequent stroke within 30 days</t>
  </si>
  <si>
    <t>Number of patients with stroke within 30 days</t>
  </si>
  <si>
    <t>2015 primary knee arthroplasty patients with subsequent stroke within 30 days</t>
  </si>
  <si>
    <t>Crosshouse Hospital</t>
  </si>
  <si>
    <t>A111H</t>
  </si>
  <si>
    <t>Ayr Hospital</t>
  </si>
  <si>
    <t>A210H</t>
  </si>
  <si>
    <t>Borders General Hospital</t>
  </si>
  <si>
    <t>B120H</t>
  </si>
  <si>
    <t>Vale of Leven Hospital</t>
  </si>
  <si>
    <t>C206H</t>
  </si>
  <si>
    <t>Inverclyde Royal Hospital</t>
  </si>
  <si>
    <t>C313H</t>
  </si>
  <si>
    <t>Royal Alexandra Hospital</t>
  </si>
  <si>
    <t>C418H</t>
  </si>
  <si>
    <t>Golden Jubilee National Hospital</t>
  </si>
  <si>
    <t>D102H</t>
  </si>
  <si>
    <t>Woodlands Hospital</t>
  </si>
  <si>
    <t>E001V</t>
  </si>
  <si>
    <t>Victoria Hospital</t>
  </si>
  <si>
    <t>F704H</t>
  </si>
  <si>
    <t>Glasgow Royal Infirmary</t>
  </si>
  <si>
    <t>G107H</t>
  </si>
  <si>
    <t>Victoria Infirmary</t>
  </si>
  <si>
    <t>G306H</t>
  </si>
  <si>
    <t>Southern General Hospital</t>
  </si>
  <si>
    <t>G405H</t>
  </si>
  <si>
    <t>Ross Hall Hospital</t>
  </si>
  <si>
    <t>G412V</t>
  </si>
  <si>
    <t>Glasgow Nuffield Hospital</t>
  </si>
  <si>
    <t>G502V</t>
  </si>
  <si>
    <t>Western Infirmary</t>
  </si>
  <si>
    <t>G516H</t>
  </si>
  <si>
    <t>Raigmore Hospital</t>
  </si>
  <si>
    <t>H202H</t>
  </si>
  <si>
    <t>Monklands General Hospital</t>
  </si>
  <si>
    <t>L106H</t>
  </si>
  <si>
    <t>Hairmyres Hospital</t>
  </si>
  <si>
    <t>L302H</t>
  </si>
  <si>
    <t>Wishaw General Hospital</t>
  </si>
  <si>
    <t>L308H</t>
  </si>
  <si>
    <t>Albyn Hospital</t>
  </si>
  <si>
    <t>N101V</t>
  </si>
  <si>
    <t>Woodend Hospital</t>
  </si>
  <si>
    <t>N102H</t>
  </si>
  <si>
    <t>Doctor Gray's Hospital</t>
  </si>
  <si>
    <t>N411H</t>
  </si>
  <si>
    <t>BUPA Murrayfield Hospital</t>
  </si>
  <si>
    <t>S124V</t>
  </si>
  <si>
    <t>New Royal Infirmary of Edinburgh</t>
  </si>
  <si>
    <t>S314H</t>
  </si>
  <si>
    <t>Ninewells Hospital</t>
  </si>
  <si>
    <t>T101H</t>
  </si>
  <si>
    <t>Fernbrae Hospital</t>
  </si>
  <si>
    <t>T104V</t>
  </si>
  <si>
    <t>Perth Royal Infirmary</t>
  </si>
  <si>
    <t>T202H</t>
  </si>
  <si>
    <t>Stracathro Hospital</t>
  </si>
  <si>
    <t>T312H</t>
  </si>
  <si>
    <t>Scottish Regional Treatment Centre</t>
  </si>
  <si>
    <t>T334V</t>
  </si>
  <si>
    <t>Stirling Royal Infirmary</t>
  </si>
  <si>
    <t>V201H</t>
  </si>
  <si>
    <t>Forth Valley Royal Hospital</t>
  </si>
  <si>
    <t>V217H</t>
  </si>
  <si>
    <t>Western Isles Hospital</t>
  </si>
  <si>
    <t>W107H</t>
  </si>
  <si>
    <t>Dumfries/Galloway Royal Infirmary</t>
  </si>
  <si>
    <t>Y104H</t>
  </si>
  <si>
    <t>Revisions within 3 years</t>
  </si>
  <si>
    <t>Abbey Carrick Glen Hospital</t>
  </si>
  <si>
    <t>A237V</t>
  </si>
  <si>
    <t>Abbey Kings Park Hospital</t>
  </si>
  <si>
    <t>V213V</t>
  </si>
  <si>
    <t>Revisions within 5 years</t>
  </si>
  <si>
    <t>Revisions within 7 years</t>
  </si>
  <si>
    <t>Hospital</t>
  </si>
  <si>
    <t>Revisions &lt;1 year</t>
  </si>
  <si>
    <t>Revisions &lt;3 years</t>
  </si>
  <si>
    <t>Revisions &lt;5 years</t>
  </si>
  <si>
    <t>Revisions &lt;7 years</t>
  </si>
  <si>
    <t>F805H</t>
  </si>
  <si>
    <t>Queen Margaret Hospital</t>
  </si>
  <si>
    <t>G207H</t>
  </si>
  <si>
    <t>Stobhill Hospital</t>
  </si>
  <si>
    <t>N101H</t>
  </si>
  <si>
    <t>Aberdeen Royal Infirmary</t>
  </si>
  <si>
    <t>S308H</t>
  </si>
  <si>
    <t>St John's Hospital</t>
  </si>
  <si>
    <t>V102H</t>
  </si>
  <si>
    <t>Falkirk &amp; District Royal Infirmary</t>
  </si>
  <si>
    <t>The number of metal-on-metal hip resurfacings* carried out between 2005 and 2015 in Scotland, and the number of revisions within 1, 3, 5 and 7 years of the primary resurfacing (by year and hospital)</t>
  </si>
  <si>
    <t>Total number of m-o-m hip resurfacings</t>
  </si>
  <si>
    <t>Revisions within 1 year</t>
  </si>
  <si>
    <t>Number of hip arthroplasties 2005-2015</t>
  </si>
  <si>
    <t>Number of revisions up to 1st Jan 2016 (within 7 years)</t>
  </si>
  <si>
    <t>Independent Hospital</t>
  </si>
  <si>
    <t>Stracathro Hospital (including SRTC)</t>
  </si>
  <si>
    <t>Stirling Royal Infirmary/Forth Valley Royal Hospital</t>
  </si>
  <si>
    <t>Complication rate (%)</t>
  </si>
  <si>
    <t>Number of hip arthroplasties 2005-2015 (excl resurf)</t>
  </si>
  <si>
    <t xml:space="preserve">Number of revisions up to 1st Jan 2016 (within 7 years) </t>
  </si>
  <si>
    <t>Number of revisions within 1 year</t>
  </si>
  <si>
    <t>Number of revisions within 3 years</t>
  </si>
  <si>
    <t>Number of revisions within 5 years</t>
  </si>
  <si>
    <t>2014 primary knee arthroplasty patients with subsequent revision within 1 year</t>
  </si>
  <si>
    <t>2012 primary knee arthroplasty patients with subsequent revision within 3 years</t>
  </si>
  <si>
    <t>2010 primary knee arthroplasty patients with subsequent revision within 5 years</t>
  </si>
  <si>
    <t>The number of hip and knee and knee arthroplasties carried out between 2005 and 2015 in Scotland, and the number of revisions within 1, 3, 5 and 7 years of the primary operation (by year of primary operation and hospital)</t>
  </si>
  <si>
    <t>Total number of hip and knee arthroplasties</t>
  </si>
  <si>
    <t>N121H</t>
  </si>
  <si>
    <t>Royal Aberdeen Childrens Hospital</t>
  </si>
  <si>
    <t>Note: Following ISD Statistical Disclosure Control Protocol, any cells with values of 5 or less have been redacted in order to protect the confidentiality of potentially personally identifiable information.</t>
  </si>
  <si>
    <t>Trend in mean length of stay (in days) for elective hip and knee replacements</t>
  </si>
  <si>
    <t>Mean length of stay (in days) for hip arthroplasty in 2015 by NHS board of treatment (NHS GG&amp;C split) (elective patients only)</t>
  </si>
  <si>
    <t>Mean length of stay (in days) for knee arthroplasty in 2015 by NHS board of treatment (NHS GG&amp;C split) (elective patients only)</t>
  </si>
  <si>
    <t>-</t>
  </si>
  <si>
    <t>The number of knee arthroplasties carried out between 2005 and 2015 in Scotland, and the number of revisions within 1, 3, 5 and 7 years of the primary operation (by year of primary operation and hospital)</t>
  </si>
  <si>
    <t>The number of hip and knee and knee arthroplasties carried out between 2005 and 2014 in Scotland, and the number of revisions within 1, 3, 5 and 7 years of the primary operation (by year of primary operation and hospital)</t>
  </si>
  <si>
    <t>Number of hip and knee arthroplasties per year</t>
  </si>
  <si>
    <t>Number of revisions per year</t>
  </si>
  <si>
    <t>Note: Following ISD Statistical Disclosure Control Protocol, any cells with count values of 4 or less have been redacted in order to protect the confidentiality of potentially personally identifiable information.</t>
  </si>
  <si>
    <t>The number of knee arthroplasties carried out between 2005 and 2014 in Scotland, and the number of revisions within 1, 3, 5 and 7 years of the primary operation (by year of primary operation and hospital)</t>
  </si>
  <si>
    <t>Number of knee arthroplasties per year</t>
  </si>
  <si>
    <t>Fig 28: Hip arthroplasty revision rate within 7 years</t>
  </si>
  <si>
    <t>Number of revisions up to 1st Jan 2016 (within 7 years) excl resurf</t>
  </si>
  <si>
    <t>National revision rate (%)</t>
  </si>
  <si>
    <t>Total Number of hip arthroplasties 2005-2015</t>
  </si>
  <si>
    <t>Total Number of revisions up to 1st Jan 2016 (within 7 years)</t>
  </si>
  <si>
    <t>Upper Confidence Limit</t>
  </si>
  <si>
    <t xml:space="preserve">Independent Hospitals: </t>
  </si>
  <si>
    <t>Abbey Carrick Glen</t>
  </si>
  <si>
    <t>Woodlands</t>
  </si>
  <si>
    <t>Ross Hall</t>
  </si>
  <si>
    <t>Glasgow Nuffield</t>
  </si>
  <si>
    <t>prob:</t>
  </si>
  <si>
    <t>Bupa Murrayfield</t>
  </si>
  <si>
    <t>Stracathro Hospital includes numbers from Scottish Regional Treatment Centre</t>
  </si>
  <si>
    <t>(Stracathro: 725 THR - 8 Revisions; SRTC: 631 THR - 15 Revisions)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</si>
  <si>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</si>
  <si>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</si>
  <si>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</si>
  <si>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</si>
  <si>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</si>
  <si>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</si>
  <si>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</si>
  <si>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</si>
  <si>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</si>
  <si>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</si>
  <si>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</si>
  <si>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</si>
  <si>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</si>
  <si>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</si>
  <si>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</si>
  <si>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</si>
  <si>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</si>
  <si>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</si>
  <si>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</si>
  <si>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</si>
  <si>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</si>
  <si>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</si>
  <si>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</si>
  <si>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</si>
  <si>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</si>
  <si>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</si>
  <si>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</si>
  <si>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</si>
  <si>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</si>
  <si>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</si>
  <si>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</si>
  <si>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</si>
  <si>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</si>
  <si>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</si>
  <si>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</si>
  <si>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</si>
  <si>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</si>
  <si>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</si>
  <si>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</si>
  <si>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</si>
  <si>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</si>
  <si>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</si>
  <si>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</si>
  <si>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</si>
  <si>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</si>
  <si>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</si>
  <si>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</si>
  <si>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</si>
  <si>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</si>
  <si>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</si>
  <si>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</si>
  <si>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</si>
  <si>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</si>
  <si>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</si>
  <si>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</si>
  <si>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</si>
  <si>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</si>
  <si>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</si>
  <si>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</si>
  <si>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</si>
  <si>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</si>
  <si>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</si>
  <si>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</si>
  <si>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</si>
  <si>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</si>
  <si>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</si>
  <si>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</si>
  <si>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</si>
  <si>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</si>
  <si>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</si>
  <si>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</si>
  <si>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</si>
  <si>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</si>
  <si>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</si>
  <si>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</si>
  <si>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</si>
  <si>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</si>
  <si>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</si>
  <si>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</si>
  <si>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</si>
  <si>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</si>
  <si>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</si>
  <si>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</si>
  <si>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</si>
  <si>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</si>
  <si>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</si>
  <si>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</si>
  <si>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</si>
  <si>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</si>
  <si>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</si>
  <si>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</si>
  <si>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</si>
  <si>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</si>
  <si>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</si>
  <si>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</si>
  <si>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</si>
  <si>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</si>
  <si>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</si>
  <si>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</si>
  <si>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</si>
  <si>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</si>
  <si>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</si>
  <si>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</si>
  <si>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</si>
  <si>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</si>
  <si>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</si>
  <si>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</si>
  <si>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</si>
  <si>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</si>
  <si>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</si>
  <si>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</si>
  <si>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</si>
  <si>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</si>
  <si>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</si>
  <si>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</si>
  <si>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</si>
  <si>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</si>
  <si>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</si>
  <si>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</si>
  <si>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</si>
  <si>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</si>
  <si>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</si>
  <si>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</si>
  <si>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</si>
  <si>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</si>
  <si>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</si>
  <si>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</si>
  <si>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</si>
  <si>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</si>
  <si>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</si>
  <si>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</si>
  <si>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</si>
  <si>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</si>
  <si>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</si>
  <si>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</si>
  <si>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</si>
  <si>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</si>
  <si>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</si>
  <si>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</si>
  <si>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</si>
  <si>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</si>
  <si>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</si>
  <si>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</si>
  <si>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</si>
  <si>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</si>
  <si>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</si>
  <si>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</si>
  <si>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</si>
  <si>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</si>
  <si>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</si>
  <si>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</si>
  <si>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</si>
  <si>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</si>
  <si>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</si>
  <si>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</si>
  <si>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</si>
  <si>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</si>
  <si>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</si>
  <si>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</si>
  <si>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</si>
  <si>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</si>
  <si>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</si>
  <si>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</si>
  <si>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</si>
  <si>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</si>
  <si>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</si>
  <si>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</si>
  <si>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</si>
  <si>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</si>
  <si>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</si>
  <si>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</si>
  <si>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</si>
  <si>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</si>
  <si>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</si>
  <si>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</si>
  <si>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</si>
  <si>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</si>
  <si>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</si>
  <si>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</si>
  <si>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</si>
  <si>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</si>
  <si>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</si>
  <si>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</si>
  <si>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</si>
  <si>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</si>
  <si>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</si>
  <si>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</si>
  <si>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</si>
  <si>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</si>
  <si>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</si>
  <si>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</si>
  <si>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</si>
  <si>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</si>
  <si>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</si>
  <si>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</si>
  <si>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</si>
  <si>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</si>
  <si>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</si>
  <si>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</si>
  <si>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(Stracathro: 726 THR - 8 Revisions; SRTC: 634 THR - 15 Revisions)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</si>
  <si>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</si>
  <si>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</si>
  <si>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</si>
  <si>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</si>
  <si>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</si>
  <si>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</si>
  <si>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</si>
  <si>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</si>
  <si>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</si>
  <si>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</si>
  <si>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</si>
  <si>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</si>
  <si>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</si>
  <si>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</si>
  <si>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</si>
  <si>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</si>
  <si>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</si>
  <si>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</si>
  <si>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The number of metal-on-metal hip resurfacings* carried out between 2005 and 2014 in Scotland, and the number of revisions within 1, 3, 5 and 7 years of the primary resurfacing (by year and hospital)</t>
  </si>
  <si>
    <t>Number of m-o-m resurfacings per year</t>
  </si>
  <si>
    <t>The number of hip arthroplasties carried out between 2005 and 2014 in Scotland, and the number of revisions within 1, 3, 5 and 7 years of the primary operation (by year of primary operation and hospital)</t>
  </si>
  <si>
    <t>Number of hip arthroplasties per year</t>
  </si>
  <si>
    <t>Independent hospitals</t>
  </si>
  <si>
    <t>Recent trends in average age (in years) of hip and knee arthroplasty patients</t>
  </si>
  <si>
    <t>CUSUM chart showing a surgeon with a higher than expected complication rate following 3 complications in quick succession</t>
  </si>
  <si>
    <t>CUSUM chart showing a surgeon with a higher than expected complication rate following 5 complications over a period of 2.5 years</t>
  </si>
  <si>
    <t>Revisions within 1 years</t>
  </si>
  <si>
    <t>489</t>
  </si>
  <si>
    <t>The number of revisions (within 1, 3, 5 and 7 years) to metal-on-metal hip resurfacings carried out between 2005 and 2015 in Scotland by year</t>
  </si>
  <si>
    <t>Percentage of revisions (within 1, 3, 5 and 7 years) to metal-on-metal hip resurfacings* carried out between 2005 and 2015 in Scotland by year</t>
  </si>
</sst>
</file>

<file path=xl/styles.xml><?xml version="1.0" encoding="utf-8"?>
<styleSheet xmlns="http://schemas.openxmlformats.org/spreadsheetml/2006/main">
  <numFmts count="11">
    <numFmt numFmtId="164" formatCode="###0"/>
    <numFmt numFmtId="165" formatCode="###0.0%"/>
    <numFmt numFmtId="166" formatCode="####.0%"/>
    <numFmt numFmtId="167" formatCode="####"/>
    <numFmt numFmtId="168" formatCode="0.0%"/>
    <numFmt numFmtId="169" formatCode="###0.00"/>
    <numFmt numFmtId="170" formatCode="###0.0"/>
    <numFmt numFmtId="171" formatCode="####.0"/>
    <numFmt numFmtId="172" formatCode="0.0"/>
    <numFmt numFmtId="173" formatCode="0.000%"/>
    <numFmt numFmtId="174" formatCode="dd\-mmm\-yyyy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i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</font>
    <font>
      <sz val="9"/>
      <color indexed="8"/>
      <name val="Arial"/>
    </font>
    <font>
      <u/>
      <sz val="10"/>
      <color indexed="12"/>
      <name val="Arial"/>
      <family val="2"/>
    </font>
    <font>
      <b/>
      <sz val="18"/>
      <color rgb="FF000000"/>
      <name val="Calibri"/>
      <family val="2"/>
      <scheme val="minor"/>
    </font>
    <font>
      <b/>
      <sz val="9"/>
      <color indexed="8"/>
      <name val="Arial"/>
      <family val="2"/>
    </font>
    <font>
      <sz val="9"/>
      <color theme="0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333333"/>
      <name val="Arial"/>
      <family val="2"/>
    </font>
    <font>
      <sz val="11"/>
      <color theme="1"/>
      <name val="Calibri"/>
      <family val="2"/>
      <scheme val="minor"/>
    </font>
    <font>
      <sz val="8"/>
      <name val="Courier"/>
      <family val="3"/>
    </font>
    <font>
      <sz val="10"/>
      <color indexed="8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2D66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1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8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 style="thin">
        <color indexed="64"/>
      </left>
      <right/>
      <top style="thick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</cellStyleXfs>
  <cellXfs count="1720">
    <xf numFmtId="0" fontId="0" fillId="0" borderId="0" xfId="0"/>
    <xf numFmtId="0" fontId="0" fillId="0" borderId="0" xfId="0" applyAlignment="1">
      <alignment vertical="top"/>
    </xf>
    <xf numFmtId="0" fontId="4" fillId="0" borderId="2" xfId="4" applyFont="1" applyBorder="1" applyAlignment="1">
      <alignment horizontal="left" vertical="top" wrapText="1"/>
    </xf>
    <xf numFmtId="164" fontId="4" fillId="0" borderId="7" xfId="4" applyNumberFormat="1" applyFont="1" applyBorder="1" applyAlignment="1">
      <alignment horizontal="right" vertical="center"/>
    </xf>
    <xf numFmtId="164" fontId="4" fillId="0" borderId="18" xfId="4" applyNumberFormat="1" applyFont="1" applyBorder="1" applyAlignment="1">
      <alignment horizontal="right" vertical="center"/>
    </xf>
    <xf numFmtId="164" fontId="4" fillId="0" borderId="8" xfId="4" applyNumberFormat="1" applyFont="1" applyBorder="1" applyAlignment="1">
      <alignment horizontal="right" vertical="center"/>
    </xf>
    <xf numFmtId="0" fontId="4" fillId="0" borderId="10" xfId="4" applyFont="1" applyBorder="1" applyAlignment="1">
      <alignment horizontal="left" vertical="top" wrapText="1"/>
    </xf>
    <xf numFmtId="164" fontId="4" fillId="0" borderId="11" xfId="4" applyNumberFormat="1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164" fontId="4" fillId="0" borderId="12" xfId="4" applyNumberFormat="1" applyFont="1" applyBorder="1" applyAlignment="1">
      <alignment horizontal="right" vertical="center"/>
    </xf>
    <xf numFmtId="0" fontId="7" fillId="0" borderId="6" xfId="4" applyFont="1" applyBorder="1" applyAlignment="1">
      <alignment horizontal="center" vertical="center" wrapText="1"/>
    </xf>
    <xf numFmtId="0" fontId="7" fillId="0" borderId="13" xfId="4" applyFont="1" applyBorder="1" applyAlignment="1">
      <alignment horizontal="center" wrapText="1"/>
    </xf>
    <xf numFmtId="0" fontId="7" fillId="0" borderId="25" xfId="4" applyFont="1" applyBorder="1" applyAlignment="1">
      <alignment horizontal="center" wrapText="1"/>
    </xf>
    <xf numFmtId="0" fontId="7" fillId="0" borderId="26" xfId="4" applyFont="1" applyBorder="1" applyAlignment="1">
      <alignment horizontal="center" wrapText="1"/>
    </xf>
    <xf numFmtId="0" fontId="7" fillId="0" borderId="27" xfId="4" applyFont="1" applyBorder="1" applyAlignment="1">
      <alignment horizontal="center" wrapText="1"/>
    </xf>
    <xf numFmtId="164" fontId="4" fillId="0" borderId="28" xfId="4" applyNumberFormat="1" applyFont="1" applyBorder="1" applyAlignment="1">
      <alignment horizontal="right" vertical="center"/>
    </xf>
    <xf numFmtId="0" fontId="4" fillId="0" borderId="28" xfId="4" applyFont="1" applyBorder="1" applyAlignment="1">
      <alignment horizontal="right" vertical="center" wrapText="1"/>
    </xf>
    <xf numFmtId="0" fontId="7" fillId="0" borderId="29" xfId="0" applyNumberFormat="1" applyFont="1" applyFill="1" applyBorder="1" applyAlignment="1" applyProtection="1">
      <alignment horizontal="center" vertical="center" wrapText="1"/>
    </xf>
    <xf numFmtId="1" fontId="7" fillId="0" borderId="30" xfId="0" applyNumberFormat="1" applyFont="1" applyFill="1" applyBorder="1" applyAlignment="1" applyProtection="1">
      <alignment horizontal="right" vertical="center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0" fontId="4" fillId="0" borderId="2" xfId="5" applyFont="1" applyBorder="1" applyAlignment="1">
      <alignment horizontal="left" vertical="top" wrapText="1"/>
    </xf>
    <xf numFmtId="164" fontId="4" fillId="0" borderId="7" xfId="5" applyNumberFormat="1" applyFont="1" applyBorder="1" applyAlignment="1">
      <alignment horizontal="right" vertical="center"/>
    </xf>
    <xf numFmtId="164" fontId="4" fillId="0" borderId="18" xfId="5" applyNumberFormat="1" applyFont="1" applyBorder="1" applyAlignment="1">
      <alignment horizontal="right" vertical="center"/>
    </xf>
    <xf numFmtId="164" fontId="4" fillId="0" borderId="8" xfId="5" applyNumberFormat="1" applyFont="1" applyBorder="1" applyAlignment="1">
      <alignment horizontal="right" vertical="center"/>
    </xf>
    <xf numFmtId="0" fontId="4" fillId="0" borderId="10" xfId="5" applyFont="1" applyBorder="1" applyAlignment="1">
      <alignment horizontal="left" vertical="top" wrapText="1"/>
    </xf>
    <xf numFmtId="164" fontId="4" fillId="0" borderId="11" xfId="5" applyNumberFormat="1" applyFont="1" applyBorder="1" applyAlignment="1">
      <alignment horizontal="right" vertical="center"/>
    </xf>
    <xf numFmtId="164" fontId="4" fillId="0" borderId="19" xfId="5" applyNumberFormat="1" applyFont="1" applyBorder="1" applyAlignment="1">
      <alignment horizontal="right" vertical="center"/>
    </xf>
    <xf numFmtId="164" fontId="4" fillId="0" borderId="12" xfId="5" applyNumberFormat="1" applyFont="1" applyBorder="1" applyAlignment="1">
      <alignment horizontal="right" vertical="center"/>
    </xf>
    <xf numFmtId="0" fontId="4" fillId="0" borderId="19" xfId="5" applyFont="1" applyBorder="1" applyAlignment="1">
      <alignment horizontal="right" vertical="center" wrapText="1"/>
    </xf>
    <xf numFmtId="0" fontId="7" fillId="0" borderId="6" xfId="5" applyFont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wrapText="1"/>
    </xf>
    <xf numFmtId="0" fontId="8" fillId="3" borderId="25" xfId="4" applyFont="1" applyFill="1" applyBorder="1" applyAlignment="1">
      <alignment horizontal="center" wrapText="1"/>
    </xf>
    <xf numFmtId="0" fontId="8" fillId="3" borderId="26" xfId="4" applyFont="1" applyFill="1" applyBorder="1" applyAlignment="1">
      <alignment horizontal="center" wrapText="1"/>
    </xf>
    <xf numFmtId="0" fontId="8" fillId="3" borderId="27" xfId="4" applyFont="1" applyFill="1" applyBorder="1" applyAlignment="1">
      <alignment horizontal="center" wrapText="1"/>
    </xf>
    <xf numFmtId="164" fontId="4" fillId="0" borderId="28" xfId="5" applyNumberFormat="1" applyFont="1" applyBorder="1" applyAlignment="1">
      <alignment horizontal="right" vertical="center"/>
    </xf>
    <xf numFmtId="0" fontId="4" fillId="0" borderId="28" xfId="5" applyFont="1" applyBorder="1" applyAlignment="1">
      <alignment horizontal="right" vertical="center" wrapText="1"/>
    </xf>
    <xf numFmtId="164" fontId="7" fillId="0" borderId="32" xfId="0" applyNumberFormat="1" applyFont="1" applyFill="1" applyBorder="1" applyAlignment="1" applyProtection="1">
      <alignment horizontal="right" vertical="center"/>
    </xf>
    <xf numFmtId="164" fontId="7" fillId="0" borderId="33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164" fontId="7" fillId="0" borderId="34" xfId="0" applyNumberFormat="1" applyFont="1" applyFill="1" applyBorder="1" applyAlignment="1" applyProtection="1">
      <alignment horizontal="right" vertical="center"/>
    </xf>
    <xf numFmtId="164" fontId="7" fillId="0" borderId="35" xfId="0" applyNumberFormat="1" applyFont="1" applyFill="1" applyBorder="1" applyAlignment="1" applyProtection="1">
      <alignment horizontal="right" vertical="center"/>
    </xf>
    <xf numFmtId="164" fontId="7" fillId="0" borderId="36" xfId="0" applyNumberFormat="1" applyFont="1" applyFill="1" applyBorder="1" applyAlignment="1" applyProtection="1">
      <alignment horizontal="right" vertical="center"/>
    </xf>
    <xf numFmtId="164" fontId="7" fillId="0" borderId="37" xfId="0" applyNumberFormat="1" applyFont="1" applyFill="1" applyBorder="1" applyAlignment="1" applyProtection="1">
      <alignment horizontal="right" vertical="center"/>
    </xf>
    <xf numFmtId="164" fontId="7" fillId="0" borderId="30" xfId="0" applyNumberFormat="1" applyFont="1" applyFill="1" applyBorder="1" applyAlignment="1" applyProtection="1">
      <alignment horizontal="right" vertical="center"/>
    </xf>
    <xf numFmtId="164" fontId="7" fillId="0" borderId="31" xfId="0" applyNumberFormat="1" applyFont="1" applyFill="1" applyBorder="1" applyAlignment="1" applyProtection="1">
      <alignment horizontal="right" vertical="center"/>
    </xf>
    <xf numFmtId="0" fontId="8" fillId="4" borderId="13" xfId="4" applyFont="1" applyFill="1" applyBorder="1" applyAlignment="1">
      <alignment horizontal="center" wrapText="1"/>
    </xf>
    <xf numFmtId="0" fontId="8" fillId="4" borderId="25" xfId="4" applyFont="1" applyFill="1" applyBorder="1" applyAlignment="1">
      <alignment horizontal="center" wrapText="1"/>
    </xf>
    <xf numFmtId="0" fontId="8" fillId="4" borderId="27" xfId="4" applyFont="1" applyFill="1" applyBorder="1" applyAlignment="1">
      <alignment horizontal="center" wrapText="1"/>
    </xf>
    <xf numFmtId="0" fontId="7" fillId="0" borderId="31" xfId="0" applyNumberFormat="1" applyFont="1" applyFill="1" applyBorder="1" applyAlignment="1" applyProtection="1">
      <alignment horizontal="right" vertical="center"/>
    </xf>
    <xf numFmtId="0" fontId="7" fillId="0" borderId="32" xfId="0" applyNumberFormat="1" applyFont="1" applyFill="1" applyBorder="1" applyAlignment="1" applyProtection="1">
      <alignment horizontal="right" vertical="center"/>
    </xf>
    <xf numFmtId="0" fontId="7" fillId="0" borderId="33" xfId="0" applyNumberFormat="1" applyFont="1" applyFill="1" applyBorder="1" applyAlignment="1" applyProtection="1">
      <alignment horizontal="right" vertical="center"/>
    </xf>
    <xf numFmtId="0" fontId="8" fillId="4" borderId="40" xfId="4" applyFont="1" applyFill="1" applyBorder="1" applyAlignment="1">
      <alignment horizontal="center" wrapText="1"/>
    </xf>
    <xf numFmtId="164" fontId="4" fillId="0" borderId="41" xfId="5" applyNumberFormat="1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4" fillId="0" borderId="43" xfId="5" applyFont="1" applyBorder="1" applyAlignment="1">
      <alignment horizontal="left" vertical="top" wrapText="1"/>
    </xf>
    <xf numFmtId="0" fontId="5" fillId="0" borderId="0" xfId="6"/>
    <xf numFmtId="164" fontId="6" fillId="0" borderId="18" xfId="6" applyNumberFormat="1" applyFont="1" applyBorder="1" applyAlignment="1">
      <alignment horizontal="right" vertical="center"/>
    </xf>
    <xf numFmtId="164" fontId="6" fillId="0" borderId="19" xfId="6" applyNumberFormat="1" applyFont="1" applyBorder="1" applyAlignment="1">
      <alignment horizontal="right" vertical="center"/>
    </xf>
    <xf numFmtId="0" fontId="6" fillId="0" borderId="6" xfId="6" applyFont="1" applyBorder="1" applyAlignment="1">
      <alignment wrapText="1"/>
    </xf>
    <xf numFmtId="0" fontId="6" fillId="0" borderId="2" xfId="6" applyFont="1" applyBorder="1" applyAlignment="1">
      <alignment horizontal="left" vertical="top" wrapText="1"/>
    </xf>
    <xf numFmtId="0" fontId="6" fillId="0" borderId="10" xfId="6" applyFont="1" applyBorder="1" applyAlignment="1">
      <alignment horizontal="left" vertical="top" wrapText="1"/>
    </xf>
    <xf numFmtId="0" fontId="7" fillId="0" borderId="13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center" vertical="center" wrapText="1"/>
    </xf>
    <xf numFmtId="0" fontId="7" fillId="0" borderId="44" xfId="6" applyFont="1" applyBorder="1" applyAlignment="1">
      <alignment horizontal="center" vertical="center" wrapText="1"/>
    </xf>
    <xf numFmtId="0" fontId="7" fillId="0" borderId="45" xfId="6" applyFont="1" applyBorder="1" applyAlignment="1">
      <alignment horizontal="center" vertical="center" wrapText="1"/>
    </xf>
    <xf numFmtId="0" fontId="7" fillId="0" borderId="16" xfId="6" applyFont="1" applyBorder="1" applyAlignment="1">
      <alignment horizontal="center" vertical="center" wrapText="1"/>
    </xf>
    <xf numFmtId="164" fontId="6" fillId="0" borderId="46" xfId="6" applyNumberFormat="1" applyFont="1" applyBorder="1" applyAlignment="1">
      <alignment horizontal="right" vertical="center"/>
    </xf>
    <xf numFmtId="164" fontId="6" fillId="0" borderId="28" xfId="6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0" fontId="6" fillId="0" borderId="47" xfId="6" applyFont="1" applyBorder="1" applyAlignment="1">
      <alignment horizontal="left" vertical="top" wrapText="1"/>
    </xf>
    <xf numFmtId="164" fontId="6" fillId="0" borderId="49" xfId="6" applyNumberFormat="1" applyFont="1" applyBorder="1" applyAlignment="1">
      <alignment horizontal="right" vertical="center"/>
    </xf>
    <xf numFmtId="164" fontId="6" fillId="0" borderId="51" xfId="6" applyNumberFormat="1" applyFont="1" applyBorder="1" applyAlignment="1">
      <alignment horizontal="right" vertical="center"/>
    </xf>
    <xf numFmtId="0" fontId="2" fillId="0" borderId="0" xfId="7"/>
    <xf numFmtId="0" fontId="2" fillId="0" borderId="0" xfId="8"/>
    <xf numFmtId="0" fontId="4" fillId="0" borderId="23" xfId="8" applyFont="1" applyBorder="1" applyAlignment="1">
      <alignment horizontal="center" wrapText="1"/>
    </xf>
    <xf numFmtId="0" fontId="4" fillId="0" borderId="17" xfId="8" applyFont="1" applyBorder="1" applyAlignment="1">
      <alignment horizontal="center" wrapText="1"/>
    </xf>
    <xf numFmtId="0" fontId="4" fillId="0" borderId="52" xfId="8" applyFont="1" applyBorder="1" applyAlignment="1">
      <alignment horizontal="center" wrapText="1"/>
    </xf>
    <xf numFmtId="0" fontId="4" fillId="0" borderId="10" xfId="8" applyFont="1" applyBorder="1" applyAlignment="1">
      <alignment horizontal="left" vertical="top"/>
    </xf>
    <xf numFmtId="164" fontId="4" fillId="0" borderId="11" xfId="8" applyNumberFormat="1" applyFont="1" applyBorder="1" applyAlignment="1">
      <alignment horizontal="right" vertical="center"/>
    </xf>
    <xf numFmtId="165" fontId="4" fillId="0" borderId="19" xfId="8" applyNumberFormat="1" applyFont="1" applyBorder="1" applyAlignment="1">
      <alignment horizontal="right" vertical="center"/>
    </xf>
    <xf numFmtId="164" fontId="4" fillId="0" borderId="19" xfId="8" applyNumberFormat="1" applyFont="1" applyBorder="1" applyAlignment="1">
      <alignment horizontal="right" vertical="center"/>
    </xf>
    <xf numFmtId="165" fontId="4" fillId="0" borderId="12" xfId="8" applyNumberFormat="1" applyFont="1" applyBorder="1" applyAlignment="1">
      <alignment horizontal="right" vertical="center"/>
    </xf>
    <xf numFmtId="0" fontId="4" fillId="0" borderId="6" xfId="8" applyFont="1" applyBorder="1" applyAlignment="1">
      <alignment horizontal="left" vertical="top"/>
    </xf>
    <xf numFmtId="164" fontId="4" fillId="0" borderId="13" xfId="8" applyNumberFormat="1" applyFont="1" applyBorder="1" applyAlignment="1">
      <alignment horizontal="right" vertical="center"/>
    </xf>
    <xf numFmtId="165" fontId="4" fillId="0" borderId="25" xfId="8" applyNumberFormat="1" applyFont="1" applyBorder="1" applyAlignment="1">
      <alignment horizontal="right" vertical="center"/>
    </xf>
    <xf numFmtId="164" fontId="4" fillId="0" borderId="25" xfId="8" applyNumberFormat="1" applyFont="1" applyBorder="1" applyAlignment="1">
      <alignment horizontal="right" vertical="center"/>
    </xf>
    <xf numFmtId="165" fontId="4" fillId="0" borderId="14" xfId="8" applyNumberFormat="1" applyFont="1" applyBorder="1" applyAlignment="1">
      <alignment horizontal="right" vertical="center"/>
    </xf>
    <xf numFmtId="0" fontId="4" fillId="2" borderId="0" xfId="9" applyFont="1" applyFill="1"/>
    <xf numFmtId="0" fontId="2" fillId="0" borderId="0" xfId="9"/>
    <xf numFmtId="0" fontId="4" fillId="0" borderId="23" xfId="9" applyFont="1" applyBorder="1" applyAlignment="1">
      <alignment horizontal="center" wrapText="1"/>
    </xf>
    <xf numFmtId="0" fontId="4" fillId="0" borderId="17" xfId="9" applyFont="1" applyBorder="1" applyAlignment="1">
      <alignment horizontal="center" wrapText="1"/>
    </xf>
    <xf numFmtId="0" fontId="4" fillId="0" borderId="10" xfId="9" applyFont="1" applyBorder="1" applyAlignment="1">
      <alignment horizontal="left" vertical="top"/>
    </xf>
    <xf numFmtId="164" fontId="4" fillId="0" borderId="11" xfId="9" applyNumberFormat="1" applyFont="1" applyBorder="1" applyAlignment="1">
      <alignment horizontal="right" vertical="center"/>
    </xf>
    <xf numFmtId="164" fontId="4" fillId="0" borderId="19" xfId="9" applyNumberFormat="1" applyFont="1" applyBorder="1" applyAlignment="1">
      <alignment horizontal="right" vertical="center"/>
    </xf>
    <xf numFmtId="164" fontId="4" fillId="0" borderId="12" xfId="9" applyNumberFormat="1" applyFont="1" applyBorder="1" applyAlignment="1">
      <alignment horizontal="right" vertical="center"/>
    </xf>
    <xf numFmtId="0" fontId="4" fillId="5" borderId="2" xfId="8" applyFont="1" applyFill="1" applyBorder="1" applyAlignment="1">
      <alignment horizontal="left" vertical="top"/>
    </xf>
    <xf numFmtId="164" fontId="4" fillId="5" borderId="7" xfId="8" applyNumberFormat="1" applyFont="1" applyFill="1" applyBorder="1" applyAlignment="1">
      <alignment horizontal="right" vertical="center"/>
    </xf>
    <xf numFmtId="165" fontId="4" fillId="5" borderId="18" xfId="8" applyNumberFormat="1" applyFont="1" applyFill="1" applyBorder="1" applyAlignment="1">
      <alignment horizontal="right" vertical="center"/>
    </xf>
    <xf numFmtId="164" fontId="4" fillId="5" borderId="18" xfId="8" applyNumberFormat="1" applyFont="1" applyFill="1" applyBorder="1" applyAlignment="1">
      <alignment horizontal="right" vertical="center"/>
    </xf>
    <xf numFmtId="0" fontId="4" fillId="5" borderId="18" xfId="8" applyFont="1" applyFill="1" applyBorder="1" applyAlignment="1">
      <alignment horizontal="left" vertical="center" wrapText="1"/>
    </xf>
    <xf numFmtId="165" fontId="4" fillId="5" borderId="8" xfId="8" applyNumberFormat="1" applyFont="1" applyFill="1" applyBorder="1" applyAlignment="1">
      <alignment horizontal="right" vertical="center"/>
    </xf>
    <xf numFmtId="0" fontId="4" fillId="5" borderId="10" xfId="8" applyFont="1" applyFill="1" applyBorder="1" applyAlignment="1">
      <alignment horizontal="left" vertical="top"/>
    </xf>
    <xf numFmtId="164" fontId="4" fillId="5" borderId="11" xfId="8" applyNumberFormat="1" applyFont="1" applyFill="1" applyBorder="1" applyAlignment="1">
      <alignment horizontal="right" vertical="center"/>
    </xf>
    <xf numFmtId="165" fontId="4" fillId="5" borderId="19" xfId="8" applyNumberFormat="1" applyFont="1" applyFill="1" applyBorder="1" applyAlignment="1">
      <alignment horizontal="right" vertical="center"/>
    </xf>
    <xf numFmtId="164" fontId="4" fillId="5" borderId="19" xfId="8" applyNumberFormat="1" applyFont="1" applyFill="1" applyBorder="1" applyAlignment="1">
      <alignment horizontal="right" vertical="center"/>
    </xf>
    <xf numFmtId="165" fontId="4" fillId="5" borderId="12" xfId="8" applyNumberFormat="1" applyFont="1" applyFill="1" applyBorder="1" applyAlignment="1">
      <alignment horizontal="right" vertical="center"/>
    </xf>
    <xf numFmtId="0" fontId="4" fillId="5" borderId="2" xfId="9" applyFont="1" applyFill="1" applyBorder="1" applyAlignment="1">
      <alignment horizontal="left" vertical="top"/>
    </xf>
    <xf numFmtId="164" fontId="4" fillId="5" borderId="7" xfId="9" applyNumberFormat="1" applyFont="1" applyFill="1" applyBorder="1" applyAlignment="1">
      <alignment horizontal="right" vertical="center"/>
    </xf>
    <xf numFmtId="164" fontId="4" fillId="5" borderId="18" xfId="9" applyNumberFormat="1" applyFont="1" applyFill="1" applyBorder="1" applyAlignment="1">
      <alignment horizontal="right" vertical="center"/>
    </xf>
    <xf numFmtId="164" fontId="4" fillId="5" borderId="8" xfId="9" applyNumberFormat="1" applyFont="1" applyFill="1" applyBorder="1" applyAlignment="1">
      <alignment horizontal="right" vertical="center"/>
    </xf>
    <xf numFmtId="0" fontId="4" fillId="5" borderId="10" xfId="9" applyFont="1" applyFill="1" applyBorder="1" applyAlignment="1">
      <alignment horizontal="left" vertical="top"/>
    </xf>
    <xf numFmtId="164" fontId="4" fillId="5" borderId="11" xfId="9" applyNumberFormat="1" applyFont="1" applyFill="1" applyBorder="1" applyAlignment="1">
      <alignment horizontal="right" vertical="center"/>
    </xf>
    <xf numFmtId="164" fontId="4" fillId="5" borderId="19" xfId="9" applyNumberFormat="1" applyFont="1" applyFill="1" applyBorder="1" applyAlignment="1">
      <alignment horizontal="right" vertical="center"/>
    </xf>
    <xf numFmtId="164" fontId="4" fillId="5" borderId="12" xfId="9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4" fontId="4" fillId="5" borderId="13" xfId="9" applyNumberFormat="1" applyFont="1" applyFill="1" applyBorder="1" applyAlignment="1">
      <alignment horizontal="right" vertical="center"/>
    </xf>
    <xf numFmtId="164" fontId="4" fillId="5" borderId="25" xfId="9" applyNumberFormat="1" applyFont="1" applyFill="1" applyBorder="1" applyAlignment="1">
      <alignment horizontal="right" vertical="center"/>
    </xf>
    <xf numFmtId="164" fontId="4" fillId="5" borderId="14" xfId="9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58" xfId="9" applyFont="1" applyBorder="1" applyAlignment="1">
      <alignment horizontal="center" vertical="top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168" fontId="0" fillId="0" borderId="54" xfId="0" applyNumberFormat="1" applyBorder="1" applyAlignment="1">
      <alignment horizontal="center"/>
    </xf>
    <xf numFmtId="0" fontId="4" fillId="0" borderId="59" xfId="9" applyFont="1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68" fontId="0" fillId="0" borderId="55" xfId="0" applyNumberFormat="1" applyBorder="1" applyAlignment="1">
      <alignment horizontal="center"/>
    </xf>
    <xf numFmtId="168" fontId="0" fillId="0" borderId="56" xfId="0" applyNumberFormat="1" applyBorder="1" applyAlignment="1">
      <alignment horizontal="center"/>
    </xf>
    <xf numFmtId="0" fontId="5" fillId="0" borderId="0" xfId="10"/>
    <xf numFmtId="0" fontId="6" fillId="0" borderId="23" xfId="10" applyFont="1" applyBorder="1" applyAlignment="1">
      <alignment horizontal="center" wrapText="1"/>
    </xf>
    <xf numFmtId="0" fontId="6" fillId="0" borderId="17" xfId="10" applyFont="1" applyBorder="1" applyAlignment="1">
      <alignment horizontal="center" wrapText="1"/>
    </xf>
    <xf numFmtId="0" fontId="6" fillId="0" borderId="52" xfId="10" applyFont="1" applyBorder="1" applyAlignment="1">
      <alignment horizontal="center" wrapText="1"/>
    </xf>
    <xf numFmtId="0" fontId="6" fillId="0" borderId="10" xfId="10" applyFont="1" applyBorder="1" applyAlignment="1">
      <alignment horizontal="left" vertical="top"/>
    </xf>
    <xf numFmtId="164" fontId="6" fillId="0" borderId="11" xfId="10" applyNumberFormat="1" applyFont="1" applyBorder="1" applyAlignment="1">
      <alignment horizontal="right" vertical="center"/>
    </xf>
    <xf numFmtId="165" fontId="6" fillId="0" borderId="19" xfId="10" applyNumberFormat="1" applyFont="1" applyBorder="1" applyAlignment="1">
      <alignment horizontal="right" vertical="center"/>
    </xf>
    <xf numFmtId="164" fontId="6" fillId="0" borderId="19" xfId="10" applyNumberFormat="1" applyFont="1" applyBorder="1" applyAlignment="1">
      <alignment horizontal="right" vertical="center"/>
    </xf>
    <xf numFmtId="165" fontId="6" fillId="0" borderId="12" xfId="10" applyNumberFormat="1" applyFont="1" applyBorder="1" applyAlignment="1">
      <alignment horizontal="right" vertical="center"/>
    </xf>
    <xf numFmtId="0" fontId="6" fillId="0" borderId="6" xfId="10" applyFont="1" applyBorder="1" applyAlignment="1">
      <alignment horizontal="left" vertical="top"/>
    </xf>
    <xf numFmtId="164" fontId="6" fillId="0" borderId="13" xfId="10" applyNumberFormat="1" applyFont="1" applyBorder="1" applyAlignment="1">
      <alignment horizontal="right" vertical="center"/>
    </xf>
    <xf numFmtId="165" fontId="6" fillId="0" borderId="25" xfId="10" applyNumberFormat="1" applyFont="1" applyBorder="1" applyAlignment="1">
      <alignment horizontal="right" vertical="center"/>
    </xf>
    <xf numFmtId="164" fontId="6" fillId="0" borderId="25" xfId="10" applyNumberFormat="1" applyFont="1" applyBorder="1" applyAlignment="1">
      <alignment horizontal="right" vertical="center"/>
    </xf>
    <xf numFmtId="165" fontId="6" fillId="0" borderId="14" xfId="10" applyNumberFormat="1" applyFont="1" applyBorder="1" applyAlignment="1">
      <alignment horizontal="right" vertical="center"/>
    </xf>
    <xf numFmtId="0" fontId="6" fillId="2" borderId="0" xfId="10" applyFont="1" applyFill="1"/>
    <xf numFmtId="164" fontId="6" fillId="0" borderId="12" xfId="10" applyNumberFormat="1" applyFont="1" applyBorder="1" applyAlignment="1">
      <alignment horizontal="right" vertical="center"/>
    </xf>
    <xf numFmtId="0" fontId="6" fillId="5" borderId="2" xfId="10" applyFont="1" applyFill="1" applyBorder="1" applyAlignment="1">
      <alignment horizontal="left" vertical="top"/>
    </xf>
    <xf numFmtId="164" fontId="6" fillId="5" borderId="7" xfId="10" applyNumberFormat="1" applyFont="1" applyFill="1" applyBorder="1" applyAlignment="1">
      <alignment horizontal="right" vertical="center"/>
    </xf>
    <xf numFmtId="165" fontId="6" fillId="5" borderId="18" xfId="10" applyNumberFormat="1" applyFont="1" applyFill="1" applyBorder="1" applyAlignment="1">
      <alignment horizontal="right" vertical="center"/>
    </xf>
    <xf numFmtId="164" fontId="6" fillId="5" borderId="18" xfId="10" applyNumberFormat="1" applyFont="1" applyFill="1" applyBorder="1" applyAlignment="1">
      <alignment horizontal="right" vertical="center"/>
    </xf>
    <xf numFmtId="0" fontId="6" fillId="5" borderId="18" xfId="10" applyFont="1" applyFill="1" applyBorder="1" applyAlignment="1">
      <alignment horizontal="left" vertical="center" wrapText="1"/>
    </xf>
    <xf numFmtId="165" fontId="6" fillId="5" borderId="8" xfId="10" applyNumberFormat="1" applyFont="1" applyFill="1" applyBorder="1" applyAlignment="1">
      <alignment horizontal="right" vertical="center"/>
    </xf>
    <xf numFmtId="0" fontId="6" fillId="5" borderId="10" xfId="10" applyFont="1" applyFill="1" applyBorder="1" applyAlignment="1">
      <alignment horizontal="left" vertical="top"/>
    </xf>
    <xf numFmtId="164" fontId="6" fillId="5" borderId="11" xfId="10" applyNumberFormat="1" applyFont="1" applyFill="1" applyBorder="1" applyAlignment="1">
      <alignment horizontal="right" vertical="center"/>
    </xf>
    <xf numFmtId="165" fontId="6" fillId="5" borderId="19" xfId="10" applyNumberFormat="1" applyFont="1" applyFill="1" applyBorder="1" applyAlignment="1">
      <alignment horizontal="right" vertical="center"/>
    </xf>
    <xf numFmtId="164" fontId="6" fillId="5" borderId="19" xfId="10" applyNumberFormat="1" applyFont="1" applyFill="1" applyBorder="1" applyAlignment="1">
      <alignment horizontal="right" vertical="center"/>
    </xf>
    <xf numFmtId="0" fontId="6" fillId="5" borderId="19" xfId="10" applyFont="1" applyFill="1" applyBorder="1" applyAlignment="1">
      <alignment horizontal="left" vertical="center" wrapText="1"/>
    </xf>
    <xf numFmtId="165" fontId="6" fillId="5" borderId="12" xfId="10" applyNumberFormat="1" applyFont="1" applyFill="1" applyBorder="1" applyAlignment="1">
      <alignment horizontal="right" vertical="center"/>
    </xf>
    <xf numFmtId="164" fontId="6" fillId="5" borderId="8" xfId="10" applyNumberFormat="1" applyFont="1" applyFill="1" applyBorder="1" applyAlignment="1">
      <alignment horizontal="right" vertical="center"/>
    </xf>
    <xf numFmtId="164" fontId="6" fillId="5" borderId="12" xfId="10" applyNumberFormat="1" applyFont="1" applyFill="1" applyBorder="1" applyAlignment="1">
      <alignment horizontal="right" vertical="center"/>
    </xf>
    <xf numFmtId="164" fontId="6" fillId="5" borderId="13" xfId="10" applyNumberFormat="1" applyFont="1" applyFill="1" applyBorder="1" applyAlignment="1">
      <alignment horizontal="right" vertical="center"/>
    </xf>
    <xf numFmtId="164" fontId="6" fillId="5" borderId="25" xfId="10" applyNumberFormat="1" applyFont="1" applyFill="1" applyBorder="1" applyAlignment="1">
      <alignment horizontal="right" vertical="center"/>
    </xf>
    <xf numFmtId="164" fontId="6" fillId="5" borderId="14" xfId="1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68" fontId="0" fillId="0" borderId="53" xfId="0" applyNumberFormat="1" applyFont="1" applyBorder="1" applyAlignment="1">
      <alignment horizontal="center"/>
    </xf>
    <xf numFmtId="168" fontId="0" fillId="0" borderId="54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4" fillId="0" borderId="54" xfId="9" applyFont="1" applyBorder="1" applyAlignment="1">
      <alignment horizontal="center" vertical="top"/>
    </xf>
    <xf numFmtId="0" fontId="5" fillId="0" borderId="0" xfId="11"/>
    <xf numFmtId="0" fontId="6" fillId="0" borderId="23" xfId="11" applyFont="1" applyBorder="1" applyAlignment="1">
      <alignment horizontal="center" wrapText="1"/>
    </xf>
    <xf numFmtId="0" fontId="6" fillId="0" borderId="17" xfId="11" applyFont="1" applyBorder="1" applyAlignment="1">
      <alignment horizontal="center" wrapText="1"/>
    </xf>
    <xf numFmtId="0" fontId="6" fillId="0" borderId="52" xfId="11" applyFont="1" applyBorder="1" applyAlignment="1">
      <alignment horizontal="center" wrapText="1"/>
    </xf>
    <xf numFmtId="0" fontId="6" fillId="0" borderId="10" xfId="11" applyFont="1" applyBorder="1" applyAlignment="1">
      <alignment horizontal="left" vertical="top"/>
    </xf>
    <xf numFmtId="164" fontId="6" fillId="0" borderId="11" xfId="11" applyNumberFormat="1" applyFont="1" applyBorder="1" applyAlignment="1">
      <alignment horizontal="right" vertical="center"/>
    </xf>
    <xf numFmtId="165" fontId="6" fillId="0" borderId="19" xfId="11" applyNumberFormat="1" applyFont="1" applyBorder="1" applyAlignment="1">
      <alignment horizontal="right" vertical="center"/>
    </xf>
    <xf numFmtId="164" fontId="6" fillId="0" borderId="19" xfId="11" applyNumberFormat="1" applyFont="1" applyBorder="1" applyAlignment="1">
      <alignment horizontal="right" vertical="center"/>
    </xf>
    <xf numFmtId="165" fontId="6" fillId="0" borderId="12" xfId="11" applyNumberFormat="1" applyFont="1" applyBorder="1" applyAlignment="1">
      <alignment horizontal="right" vertical="center"/>
    </xf>
    <xf numFmtId="0" fontId="6" fillId="0" borderId="6" xfId="11" applyFont="1" applyBorder="1" applyAlignment="1">
      <alignment horizontal="left" vertical="top"/>
    </xf>
    <xf numFmtId="164" fontId="6" fillId="0" borderId="13" xfId="11" applyNumberFormat="1" applyFont="1" applyBorder="1" applyAlignment="1">
      <alignment horizontal="right" vertical="center"/>
    </xf>
    <xf numFmtId="165" fontId="6" fillId="0" borderId="25" xfId="11" applyNumberFormat="1" applyFont="1" applyBorder="1" applyAlignment="1">
      <alignment horizontal="right" vertical="center"/>
    </xf>
    <xf numFmtId="164" fontId="6" fillId="0" borderId="25" xfId="11" applyNumberFormat="1" applyFont="1" applyBorder="1" applyAlignment="1">
      <alignment horizontal="right" vertical="center"/>
    </xf>
    <xf numFmtId="165" fontId="6" fillId="0" borderId="14" xfId="11" applyNumberFormat="1" applyFont="1" applyBorder="1" applyAlignment="1">
      <alignment horizontal="right" vertical="center"/>
    </xf>
    <xf numFmtId="0" fontId="6" fillId="2" borderId="0" xfId="11" applyFont="1" applyFill="1"/>
    <xf numFmtId="164" fontId="6" fillId="0" borderId="12" xfId="11" applyNumberFormat="1" applyFont="1" applyBorder="1" applyAlignment="1">
      <alignment horizontal="right" vertical="center"/>
    </xf>
    <xf numFmtId="0" fontId="6" fillId="5" borderId="2" xfId="11" applyFont="1" applyFill="1" applyBorder="1" applyAlignment="1">
      <alignment horizontal="left" vertical="top"/>
    </xf>
    <xf numFmtId="164" fontId="6" fillId="5" borderId="7" xfId="11" applyNumberFormat="1" applyFont="1" applyFill="1" applyBorder="1" applyAlignment="1">
      <alignment horizontal="right" vertical="center"/>
    </xf>
    <xf numFmtId="165" fontId="6" fillId="5" borderId="18" xfId="11" applyNumberFormat="1" applyFont="1" applyFill="1" applyBorder="1" applyAlignment="1">
      <alignment horizontal="right" vertical="center"/>
    </xf>
    <xf numFmtId="164" fontId="6" fillId="5" borderId="18" xfId="11" applyNumberFormat="1" applyFont="1" applyFill="1" applyBorder="1" applyAlignment="1">
      <alignment horizontal="right" vertical="center"/>
    </xf>
    <xf numFmtId="165" fontId="6" fillId="5" borderId="8" xfId="11" applyNumberFormat="1" applyFont="1" applyFill="1" applyBorder="1" applyAlignment="1">
      <alignment horizontal="right" vertical="center"/>
    </xf>
    <xf numFmtId="0" fontId="6" fillId="5" borderId="10" xfId="11" applyFont="1" applyFill="1" applyBorder="1" applyAlignment="1">
      <alignment horizontal="left" vertical="top"/>
    </xf>
    <xf numFmtId="164" fontId="6" fillId="5" borderId="11" xfId="11" applyNumberFormat="1" applyFont="1" applyFill="1" applyBorder="1" applyAlignment="1">
      <alignment horizontal="right" vertical="center"/>
    </xf>
    <xf numFmtId="165" fontId="6" fillId="5" borderId="19" xfId="11" applyNumberFormat="1" applyFont="1" applyFill="1" applyBorder="1" applyAlignment="1">
      <alignment horizontal="right" vertical="center"/>
    </xf>
    <xf numFmtId="164" fontId="6" fillId="5" borderId="19" xfId="11" applyNumberFormat="1" applyFont="1" applyFill="1" applyBorder="1" applyAlignment="1">
      <alignment horizontal="right" vertical="center"/>
    </xf>
    <xf numFmtId="165" fontId="6" fillId="5" borderId="12" xfId="11" applyNumberFormat="1" applyFont="1" applyFill="1" applyBorder="1" applyAlignment="1">
      <alignment horizontal="right" vertical="center"/>
    </xf>
    <xf numFmtId="164" fontId="6" fillId="5" borderId="8" xfId="11" applyNumberFormat="1" applyFont="1" applyFill="1" applyBorder="1" applyAlignment="1">
      <alignment horizontal="right" vertical="center"/>
    </xf>
    <xf numFmtId="164" fontId="6" fillId="5" borderId="12" xfId="11" applyNumberFormat="1" applyFont="1" applyFill="1" applyBorder="1" applyAlignment="1">
      <alignment horizontal="right" vertical="center"/>
    </xf>
    <xf numFmtId="164" fontId="6" fillId="5" borderId="13" xfId="11" applyNumberFormat="1" applyFont="1" applyFill="1" applyBorder="1" applyAlignment="1">
      <alignment horizontal="right" vertical="center"/>
    </xf>
    <xf numFmtId="164" fontId="6" fillId="5" borderId="25" xfId="11" applyNumberFormat="1" applyFont="1" applyFill="1" applyBorder="1" applyAlignment="1">
      <alignment horizontal="right" vertical="center"/>
    </xf>
    <xf numFmtId="164" fontId="6" fillId="5" borderId="14" xfId="11" applyNumberFormat="1" applyFont="1" applyFill="1" applyBorder="1" applyAlignment="1">
      <alignment horizontal="right" vertical="center"/>
    </xf>
    <xf numFmtId="0" fontId="9" fillId="3" borderId="57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60" xfId="0" applyFont="1" applyFill="1" applyBorder="1" applyAlignment="1">
      <alignment horizontal="center"/>
    </xf>
    <xf numFmtId="0" fontId="6" fillId="0" borderId="58" xfId="11" applyFont="1" applyBorder="1" applyAlignment="1">
      <alignment horizontal="center" vertical="top"/>
    </xf>
    <xf numFmtId="0" fontId="6" fillId="0" borderId="59" xfId="11" applyFont="1" applyBorder="1" applyAlignment="1">
      <alignment horizontal="center" vertical="top"/>
    </xf>
    <xf numFmtId="0" fontId="5" fillId="0" borderId="0" xfId="12"/>
    <xf numFmtId="0" fontId="6" fillId="0" borderId="23" xfId="12" applyFont="1" applyBorder="1" applyAlignment="1">
      <alignment horizontal="center" wrapText="1"/>
    </xf>
    <xf numFmtId="0" fontId="6" fillId="0" borderId="17" xfId="12" applyFont="1" applyBorder="1" applyAlignment="1">
      <alignment horizontal="center" wrapText="1"/>
    </xf>
    <xf numFmtId="0" fontId="6" fillId="0" borderId="52" xfId="12" applyFont="1" applyBorder="1" applyAlignment="1">
      <alignment horizontal="center" wrapText="1"/>
    </xf>
    <xf numFmtId="0" fontId="6" fillId="0" borderId="10" xfId="12" applyFont="1" applyBorder="1" applyAlignment="1">
      <alignment horizontal="left" vertical="top"/>
    </xf>
    <xf numFmtId="164" fontId="6" fillId="0" borderId="11" xfId="12" applyNumberFormat="1" applyFont="1" applyBorder="1" applyAlignment="1">
      <alignment horizontal="right" vertical="center"/>
    </xf>
    <xf numFmtId="165" fontId="6" fillId="0" borderId="19" xfId="12" applyNumberFormat="1" applyFont="1" applyBorder="1" applyAlignment="1">
      <alignment horizontal="right" vertical="center"/>
    </xf>
    <xf numFmtId="164" fontId="6" fillId="0" borderId="19" xfId="12" applyNumberFormat="1" applyFont="1" applyBorder="1" applyAlignment="1">
      <alignment horizontal="right" vertical="center"/>
    </xf>
    <xf numFmtId="165" fontId="6" fillId="0" borderId="12" xfId="12" applyNumberFormat="1" applyFont="1" applyBorder="1" applyAlignment="1">
      <alignment horizontal="right" vertical="center"/>
    </xf>
    <xf numFmtId="0" fontId="6" fillId="0" borderId="6" xfId="12" applyFont="1" applyBorder="1" applyAlignment="1">
      <alignment horizontal="left" vertical="top"/>
    </xf>
    <xf numFmtId="164" fontId="6" fillId="0" borderId="13" xfId="12" applyNumberFormat="1" applyFont="1" applyBorder="1" applyAlignment="1">
      <alignment horizontal="right" vertical="center"/>
    </xf>
    <xf numFmtId="165" fontId="6" fillId="0" borderId="25" xfId="12" applyNumberFormat="1" applyFont="1" applyBorder="1" applyAlignment="1">
      <alignment horizontal="right" vertical="center"/>
    </xf>
    <xf numFmtId="164" fontId="6" fillId="0" borderId="25" xfId="12" applyNumberFormat="1" applyFont="1" applyBorder="1" applyAlignment="1">
      <alignment horizontal="right" vertical="center"/>
    </xf>
    <xf numFmtId="165" fontId="6" fillId="0" borderId="14" xfId="12" applyNumberFormat="1" applyFont="1" applyBorder="1" applyAlignment="1">
      <alignment horizontal="right" vertical="center"/>
    </xf>
    <xf numFmtId="0" fontId="6" fillId="2" borderId="0" xfId="12" applyFont="1" applyFill="1"/>
    <xf numFmtId="164" fontId="6" fillId="0" borderId="12" xfId="12" applyNumberFormat="1" applyFont="1" applyBorder="1" applyAlignment="1">
      <alignment horizontal="right" vertical="center"/>
    </xf>
    <xf numFmtId="0" fontId="6" fillId="5" borderId="2" xfId="12" applyFont="1" applyFill="1" applyBorder="1" applyAlignment="1">
      <alignment horizontal="left" vertical="top"/>
    </xf>
    <xf numFmtId="164" fontId="6" fillId="5" borderId="7" xfId="12" applyNumberFormat="1" applyFont="1" applyFill="1" applyBorder="1" applyAlignment="1">
      <alignment horizontal="right" vertical="center"/>
    </xf>
    <xf numFmtId="165" fontId="6" fillId="5" borderId="18" xfId="12" applyNumberFormat="1" applyFont="1" applyFill="1" applyBorder="1" applyAlignment="1">
      <alignment horizontal="right" vertical="center"/>
    </xf>
    <xf numFmtId="164" fontId="6" fillId="5" borderId="18" xfId="12" applyNumberFormat="1" applyFont="1" applyFill="1" applyBorder="1" applyAlignment="1">
      <alignment horizontal="right" vertical="center"/>
    </xf>
    <xf numFmtId="0" fontId="6" fillId="5" borderId="18" xfId="12" applyFont="1" applyFill="1" applyBorder="1" applyAlignment="1">
      <alignment horizontal="left" vertical="center" wrapText="1"/>
    </xf>
    <xf numFmtId="165" fontId="6" fillId="5" borderId="8" xfId="12" applyNumberFormat="1" applyFont="1" applyFill="1" applyBorder="1" applyAlignment="1">
      <alignment horizontal="right" vertical="center"/>
    </xf>
    <xf numFmtId="0" fontId="6" fillId="5" borderId="10" xfId="12" applyFont="1" applyFill="1" applyBorder="1" applyAlignment="1">
      <alignment horizontal="left" vertical="top"/>
    </xf>
    <xf numFmtId="164" fontId="6" fillId="5" borderId="11" xfId="12" applyNumberFormat="1" applyFont="1" applyFill="1" applyBorder="1" applyAlignment="1">
      <alignment horizontal="right" vertical="center"/>
    </xf>
    <xf numFmtId="165" fontId="6" fillId="5" borderId="19" xfId="12" applyNumberFormat="1" applyFont="1" applyFill="1" applyBorder="1" applyAlignment="1">
      <alignment horizontal="right" vertical="center"/>
    </xf>
    <xf numFmtId="164" fontId="6" fillId="5" borderId="19" xfId="12" applyNumberFormat="1" applyFont="1" applyFill="1" applyBorder="1" applyAlignment="1">
      <alignment horizontal="right" vertical="center"/>
    </xf>
    <xf numFmtId="165" fontId="6" fillId="5" borderId="12" xfId="12" applyNumberFormat="1" applyFont="1" applyFill="1" applyBorder="1" applyAlignment="1">
      <alignment horizontal="right" vertical="center"/>
    </xf>
    <xf numFmtId="0" fontId="6" fillId="5" borderId="19" xfId="12" applyFont="1" applyFill="1" applyBorder="1" applyAlignment="1">
      <alignment horizontal="left" vertical="center" wrapText="1"/>
    </xf>
    <xf numFmtId="164" fontId="6" fillId="5" borderId="8" xfId="12" applyNumberFormat="1" applyFont="1" applyFill="1" applyBorder="1" applyAlignment="1">
      <alignment horizontal="right" vertical="center"/>
    </xf>
    <xf numFmtId="164" fontId="6" fillId="5" borderId="12" xfId="12" applyNumberFormat="1" applyFont="1" applyFill="1" applyBorder="1" applyAlignment="1">
      <alignment horizontal="right" vertical="center"/>
    </xf>
    <xf numFmtId="164" fontId="6" fillId="5" borderId="13" xfId="12" applyNumberFormat="1" applyFont="1" applyFill="1" applyBorder="1" applyAlignment="1">
      <alignment horizontal="right" vertical="center"/>
    </xf>
    <xf numFmtId="164" fontId="6" fillId="5" borderId="25" xfId="12" applyNumberFormat="1" applyFont="1" applyFill="1" applyBorder="1" applyAlignment="1">
      <alignment horizontal="right" vertical="center"/>
    </xf>
    <xf numFmtId="164" fontId="6" fillId="5" borderId="14" xfId="12" applyNumberFormat="1" applyFont="1" applyFill="1" applyBorder="1" applyAlignment="1">
      <alignment horizontal="right" vertical="center"/>
    </xf>
    <xf numFmtId="0" fontId="5" fillId="0" borderId="0" xfId="14"/>
    <xf numFmtId="0" fontId="6" fillId="2" borderId="0" xfId="14" applyFont="1" applyFill="1"/>
    <xf numFmtId="0" fontId="6" fillId="0" borderId="2" xfId="14" applyFont="1" applyBorder="1" applyAlignment="1">
      <alignment horizontal="left" vertical="top" wrapText="1"/>
    </xf>
    <xf numFmtId="164" fontId="6" fillId="0" borderId="7" xfId="14" applyNumberFormat="1" applyFont="1" applyBorder="1" applyAlignment="1">
      <alignment horizontal="right" vertical="center"/>
    </xf>
    <xf numFmtId="0" fontId="6" fillId="0" borderId="10" xfId="14" applyFont="1" applyBorder="1" applyAlignment="1">
      <alignment horizontal="left" vertical="top" wrapText="1"/>
    </xf>
    <xf numFmtId="164" fontId="6" fillId="0" borderId="11" xfId="14" applyNumberFormat="1" applyFont="1" applyBorder="1" applyAlignment="1">
      <alignment horizontal="right" vertical="center"/>
    </xf>
    <xf numFmtId="164" fontId="6" fillId="0" borderId="13" xfId="14" applyNumberFormat="1" applyFont="1" applyBorder="1" applyAlignment="1">
      <alignment horizontal="right" vertical="center"/>
    </xf>
    <xf numFmtId="0" fontId="5" fillId="0" borderId="0" xfId="15"/>
    <xf numFmtId="0" fontId="6" fillId="0" borderId="2" xfId="15" applyFont="1" applyBorder="1" applyAlignment="1">
      <alignment horizontal="left" vertical="top" wrapText="1"/>
    </xf>
    <xf numFmtId="164" fontId="6" fillId="0" borderId="7" xfId="15" applyNumberFormat="1" applyFont="1" applyBorder="1" applyAlignment="1">
      <alignment horizontal="right" vertical="center"/>
    </xf>
    <xf numFmtId="0" fontId="6" fillId="0" borderId="10" xfId="15" applyFont="1" applyBorder="1" applyAlignment="1">
      <alignment horizontal="left" vertical="top" wrapText="1"/>
    </xf>
    <xf numFmtId="164" fontId="6" fillId="0" borderId="11" xfId="15" applyNumberFormat="1" applyFont="1" applyBorder="1" applyAlignment="1">
      <alignment horizontal="right" vertical="center"/>
    </xf>
    <xf numFmtId="164" fontId="6" fillId="0" borderId="13" xfId="15" applyNumberFormat="1" applyFont="1" applyBorder="1" applyAlignment="1">
      <alignment horizontal="right" vertical="center"/>
    </xf>
    <xf numFmtId="0" fontId="5" fillId="0" borderId="0" xfId="18"/>
    <xf numFmtId="0" fontId="0" fillId="0" borderId="0" xfId="0" applyNumberFormat="1"/>
    <xf numFmtId="164" fontId="0" fillId="0" borderId="0" xfId="0" applyNumberFormat="1"/>
    <xf numFmtId="0" fontId="6" fillId="0" borderId="0" xfId="21" applyFont="1" applyBorder="1" applyAlignment="1">
      <alignment horizontal="left" vertical="top" wrapText="1"/>
    </xf>
    <xf numFmtId="0" fontId="6" fillId="0" borderId="0" xfId="22" applyFont="1" applyBorder="1" applyAlignment="1">
      <alignment horizontal="left" vertical="top" wrapText="1"/>
    </xf>
    <xf numFmtId="0" fontId="6" fillId="0" borderId="0" xfId="23" applyFont="1" applyBorder="1" applyAlignment="1">
      <alignment horizontal="left" vertical="top" wrapText="1"/>
    </xf>
    <xf numFmtId="0" fontId="6" fillId="0" borderId="0" xfId="24" applyFont="1" applyBorder="1" applyAlignment="1">
      <alignment horizontal="left" vertical="top" wrapText="1"/>
    </xf>
    <xf numFmtId="0" fontId="6" fillId="0" borderId="63" xfId="25" applyFont="1" applyBorder="1" applyAlignment="1">
      <alignment horizontal="center" wrapText="1"/>
    </xf>
    <xf numFmtId="0" fontId="6" fillId="0" borderId="64" xfId="25" applyFont="1" applyBorder="1" applyAlignment="1">
      <alignment horizontal="center" wrapText="1"/>
    </xf>
    <xf numFmtId="0" fontId="6" fillId="0" borderId="20" xfId="25" applyFont="1" applyBorder="1" applyAlignment="1">
      <alignment horizontal="left" vertical="top"/>
    </xf>
    <xf numFmtId="0" fontId="6" fillId="0" borderId="24" xfId="25" applyFont="1" applyBorder="1" applyAlignment="1">
      <alignment horizontal="left" vertical="top"/>
    </xf>
    <xf numFmtId="0" fontId="6" fillId="0" borderId="22" xfId="25" applyFont="1" applyBorder="1" applyAlignment="1">
      <alignment horizontal="left" vertical="top"/>
    </xf>
    <xf numFmtId="0" fontId="6" fillId="0" borderId="0" xfId="25" applyFont="1" applyFill="1" applyBorder="1" applyAlignment="1">
      <alignment horizontal="left" vertical="top"/>
    </xf>
    <xf numFmtId="0" fontId="6" fillId="0" borderId="65" xfId="26" applyFont="1" applyBorder="1" applyAlignment="1">
      <alignment horizontal="center" wrapText="1"/>
    </xf>
    <xf numFmtId="0" fontId="6" fillId="0" borderId="18" xfId="25" applyNumberFormat="1" applyFont="1" applyBorder="1" applyAlignment="1">
      <alignment horizontal="right" vertical="center"/>
    </xf>
    <xf numFmtId="0" fontId="6" fillId="0" borderId="8" xfId="25" applyNumberFormat="1" applyFont="1" applyBorder="1" applyAlignment="1">
      <alignment horizontal="right" vertical="center"/>
    </xf>
    <xf numFmtId="0" fontId="6" fillId="0" borderId="19" xfId="25" applyNumberFormat="1" applyFont="1" applyBorder="1" applyAlignment="1">
      <alignment horizontal="right" vertical="center"/>
    </xf>
    <xf numFmtId="0" fontId="6" fillId="0" borderId="12" xfId="25" applyNumberFormat="1" applyFont="1" applyBorder="1" applyAlignment="1">
      <alignment horizontal="right" vertical="center"/>
    </xf>
    <xf numFmtId="0" fontId="6" fillId="0" borderId="25" xfId="25" applyNumberFormat="1" applyFont="1" applyBorder="1" applyAlignment="1">
      <alignment horizontal="right" vertical="center"/>
    </xf>
    <xf numFmtId="0" fontId="6" fillId="0" borderId="14" xfId="25" applyNumberFormat="1" applyFont="1" applyBorder="1" applyAlignment="1">
      <alignment horizontal="right" vertical="center"/>
    </xf>
    <xf numFmtId="0" fontId="6" fillId="0" borderId="62" xfId="25" applyFont="1" applyBorder="1" applyAlignment="1">
      <alignment horizontal="center" wrapText="1"/>
    </xf>
    <xf numFmtId="0" fontId="6" fillId="0" borderId="0" xfId="27" applyFont="1" applyFill="1" applyBorder="1" applyAlignment="1">
      <alignment horizontal="left" vertical="top"/>
    </xf>
    <xf numFmtId="0" fontId="6" fillId="0" borderId="62" xfId="28" applyFont="1" applyBorder="1" applyAlignment="1">
      <alignment horizontal="center" wrapText="1"/>
    </xf>
    <xf numFmtId="0" fontId="6" fillId="0" borderId="64" xfId="28" applyFont="1" applyBorder="1" applyAlignment="1">
      <alignment horizontal="center" wrapText="1"/>
    </xf>
    <xf numFmtId="0" fontId="6" fillId="0" borderId="20" xfId="28" applyFont="1" applyBorder="1" applyAlignment="1">
      <alignment horizontal="left" vertical="top"/>
    </xf>
    <xf numFmtId="0" fontId="6" fillId="0" borderId="24" xfId="28" applyFont="1" applyBorder="1" applyAlignment="1">
      <alignment horizontal="left" vertical="top"/>
    </xf>
    <xf numFmtId="0" fontId="6" fillId="0" borderId="22" xfId="28" applyFont="1" applyBorder="1" applyAlignment="1">
      <alignment horizontal="left" vertical="top"/>
    </xf>
    <xf numFmtId="0" fontId="6" fillId="0" borderId="63" xfId="28" applyFont="1" applyBorder="1" applyAlignment="1">
      <alignment horizontal="center" wrapText="1"/>
    </xf>
    <xf numFmtId="0" fontId="6" fillId="0" borderId="18" xfId="28" applyNumberFormat="1" applyFont="1" applyBorder="1" applyAlignment="1">
      <alignment horizontal="right" vertical="center"/>
    </xf>
    <xf numFmtId="0" fontId="6" fillId="0" borderId="8" xfId="28" applyNumberFormat="1" applyFont="1" applyBorder="1" applyAlignment="1">
      <alignment horizontal="right" vertical="center"/>
    </xf>
    <xf numFmtId="0" fontId="6" fillId="0" borderId="19" xfId="28" applyNumberFormat="1" applyFont="1" applyBorder="1" applyAlignment="1">
      <alignment horizontal="right" vertical="center"/>
    </xf>
    <xf numFmtId="0" fontId="6" fillId="0" borderId="12" xfId="28" applyNumberFormat="1" applyFont="1" applyBorder="1" applyAlignment="1">
      <alignment horizontal="right" vertical="center"/>
    </xf>
    <xf numFmtId="0" fontId="6" fillId="0" borderId="25" xfId="28" applyNumberFormat="1" applyFont="1" applyBorder="1" applyAlignment="1">
      <alignment horizontal="right" vertical="center"/>
    </xf>
    <xf numFmtId="0" fontId="6" fillId="0" borderId="14" xfId="28" applyNumberFormat="1" applyFont="1" applyBorder="1" applyAlignment="1">
      <alignment horizontal="right" vertical="center"/>
    </xf>
    <xf numFmtId="0" fontId="2" fillId="0" borderId="0" xfId="29"/>
    <xf numFmtId="0" fontId="4" fillId="0" borderId="63" xfId="29" applyFont="1" applyBorder="1" applyAlignment="1">
      <alignment horizontal="center" wrapText="1"/>
    </xf>
    <xf numFmtId="0" fontId="4" fillId="0" borderId="64" xfId="29" applyFont="1" applyBorder="1" applyAlignment="1">
      <alignment horizontal="center" wrapText="1"/>
    </xf>
    <xf numFmtId="0" fontId="4" fillId="0" borderId="20" xfId="29" applyFont="1" applyBorder="1" applyAlignment="1">
      <alignment horizontal="left" vertical="top"/>
    </xf>
    <xf numFmtId="0" fontId="4" fillId="0" borderId="24" xfId="29" applyFont="1" applyBorder="1" applyAlignment="1">
      <alignment horizontal="left" vertical="top"/>
    </xf>
    <xf numFmtId="0" fontId="4" fillId="0" borderId="22" xfId="29" applyFont="1" applyBorder="1" applyAlignment="1">
      <alignment horizontal="left" vertical="top"/>
    </xf>
    <xf numFmtId="0" fontId="4" fillId="0" borderId="8" xfId="29" applyNumberFormat="1" applyFont="1" applyBorder="1" applyAlignment="1">
      <alignment horizontal="right" vertical="center"/>
    </xf>
    <xf numFmtId="0" fontId="4" fillId="0" borderId="12" xfId="29" applyNumberFormat="1" applyFont="1" applyBorder="1" applyAlignment="1">
      <alignment horizontal="right" vertical="center"/>
    </xf>
    <xf numFmtId="0" fontId="4" fillId="0" borderId="14" xfId="29" applyNumberFormat="1" applyFont="1" applyBorder="1" applyAlignment="1">
      <alignment horizontal="right" vertical="center"/>
    </xf>
    <xf numFmtId="0" fontId="6" fillId="0" borderId="62" xfId="29" applyFont="1" applyBorder="1" applyAlignment="1">
      <alignment horizontal="center" wrapText="1"/>
    </xf>
    <xf numFmtId="0" fontId="6" fillId="0" borderId="7" xfId="25" applyNumberFormat="1" applyFont="1" applyBorder="1" applyAlignment="1">
      <alignment horizontal="right" vertical="center"/>
    </xf>
    <xf numFmtId="0" fontId="6" fillId="0" borderId="11" xfId="25" applyNumberFormat="1" applyFont="1" applyBorder="1" applyAlignment="1">
      <alignment horizontal="right" vertical="center"/>
    </xf>
    <xf numFmtId="0" fontId="6" fillId="0" borderId="13" xfId="25" applyNumberFormat="1" applyFont="1" applyBorder="1" applyAlignment="1">
      <alignment horizontal="right" vertical="center"/>
    </xf>
    <xf numFmtId="0" fontId="6" fillId="0" borderId="7" xfId="28" applyNumberFormat="1" applyFont="1" applyBorder="1" applyAlignment="1">
      <alignment horizontal="right" vertical="center"/>
    </xf>
    <xf numFmtId="0" fontId="6" fillId="0" borderId="11" xfId="28" applyNumberFormat="1" applyFont="1" applyBorder="1" applyAlignment="1">
      <alignment horizontal="right" vertical="center"/>
    </xf>
    <xf numFmtId="0" fontId="6" fillId="0" borderId="13" xfId="28" applyNumberFormat="1" applyFont="1" applyBorder="1" applyAlignment="1">
      <alignment horizontal="right" vertical="center"/>
    </xf>
    <xf numFmtId="0" fontId="4" fillId="0" borderId="63" xfId="31" applyFont="1" applyBorder="1" applyAlignment="1">
      <alignment horizontal="center" wrapText="1"/>
    </xf>
    <xf numFmtId="0" fontId="4" fillId="0" borderId="64" xfId="31" applyFont="1" applyBorder="1" applyAlignment="1">
      <alignment horizontal="center" wrapText="1"/>
    </xf>
    <xf numFmtId="0" fontId="4" fillId="0" borderId="20" xfId="31" applyFont="1" applyBorder="1" applyAlignment="1">
      <alignment horizontal="left" vertical="top"/>
    </xf>
    <xf numFmtId="0" fontId="4" fillId="0" borderId="7" xfId="31" applyFont="1" applyBorder="1" applyAlignment="1">
      <alignment horizontal="left" vertical="center" wrapText="1"/>
    </xf>
    <xf numFmtId="0" fontId="4" fillId="0" borderId="24" xfId="31" applyFont="1" applyBorder="1" applyAlignment="1">
      <alignment horizontal="left" vertical="top"/>
    </xf>
    <xf numFmtId="0" fontId="4" fillId="0" borderId="11" xfId="31" applyFont="1" applyBorder="1" applyAlignment="1">
      <alignment horizontal="left" vertical="center" wrapText="1"/>
    </xf>
    <xf numFmtId="0" fontId="4" fillId="0" borderId="22" xfId="31" applyFont="1" applyBorder="1" applyAlignment="1">
      <alignment horizontal="left" vertical="top"/>
    </xf>
    <xf numFmtId="0" fontId="4" fillId="0" borderId="13" xfId="31" applyFont="1" applyBorder="1" applyAlignment="1">
      <alignment horizontal="left" vertical="center" wrapText="1"/>
    </xf>
    <xf numFmtId="164" fontId="4" fillId="0" borderId="7" xfId="31" applyNumberFormat="1" applyFont="1" applyBorder="1" applyAlignment="1">
      <alignment horizontal="right" vertical="center"/>
    </xf>
    <xf numFmtId="164" fontId="4" fillId="0" borderId="8" xfId="31" applyNumberFormat="1" applyFont="1" applyBorder="1" applyAlignment="1">
      <alignment horizontal="right" vertical="center"/>
    </xf>
    <xf numFmtId="164" fontId="4" fillId="0" borderId="11" xfId="31" applyNumberFormat="1" applyFont="1" applyBorder="1" applyAlignment="1">
      <alignment horizontal="right" vertical="center"/>
    </xf>
    <xf numFmtId="164" fontId="4" fillId="0" borderId="12" xfId="31" applyNumberFormat="1" applyFont="1" applyBorder="1" applyAlignment="1">
      <alignment horizontal="right" vertical="center"/>
    </xf>
    <xf numFmtId="164" fontId="4" fillId="0" borderId="13" xfId="31" applyNumberFormat="1" applyFont="1" applyBorder="1" applyAlignment="1">
      <alignment horizontal="right" vertical="center"/>
    </xf>
    <xf numFmtId="164" fontId="4" fillId="0" borderId="14" xfId="31" applyNumberFormat="1" applyFont="1" applyBorder="1" applyAlignment="1">
      <alignment horizontal="right" vertical="center"/>
    </xf>
    <xf numFmtId="0" fontId="4" fillId="0" borderId="18" xfId="31" applyNumberFormat="1" applyFont="1" applyBorder="1" applyAlignment="1">
      <alignment horizontal="right" vertical="center"/>
    </xf>
    <xf numFmtId="0" fontId="4" fillId="0" borderId="19" xfId="31" applyNumberFormat="1" applyFont="1" applyBorder="1" applyAlignment="1">
      <alignment horizontal="right" vertical="center"/>
    </xf>
    <xf numFmtId="0" fontId="4" fillId="0" borderId="25" xfId="31" applyNumberFormat="1" applyFont="1" applyBorder="1" applyAlignment="1">
      <alignment horizontal="right" vertical="center"/>
    </xf>
    <xf numFmtId="0" fontId="6" fillId="0" borderId="20" xfId="32" applyFont="1" applyBorder="1" applyAlignment="1">
      <alignment horizontal="left" vertical="top"/>
    </xf>
    <xf numFmtId="0" fontId="6" fillId="0" borderId="24" xfId="32" applyFont="1" applyBorder="1" applyAlignment="1">
      <alignment horizontal="left" vertical="top"/>
    </xf>
    <xf numFmtId="0" fontId="6" fillId="0" borderId="22" xfId="32" applyFont="1" applyBorder="1" applyAlignment="1">
      <alignment horizontal="left" vertical="top"/>
    </xf>
    <xf numFmtId="164" fontId="6" fillId="0" borderId="7" xfId="32" applyNumberFormat="1" applyFont="1" applyBorder="1" applyAlignment="1">
      <alignment horizontal="right" vertical="center"/>
    </xf>
    <xf numFmtId="164" fontId="6" fillId="0" borderId="8" xfId="32" applyNumberFormat="1" applyFont="1" applyBorder="1" applyAlignment="1">
      <alignment horizontal="right" vertical="center"/>
    </xf>
    <xf numFmtId="164" fontId="6" fillId="0" borderId="11" xfId="32" applyNumberFormat="1" applyFont="1" applyBorder="1" applyAlignment="1">
      <alignment horizontal="right" vertical="center"/>
    </xf>
    <xf numFmtId="164" fontId="6" fillId="0" borderId="12" xfId="32" applyNumberFormat="1" applyFont="1" applyBorder="1" applyAlignment="1">
      <alignment horizontal="right" vertical="center"/>
    </xf>
    <xf numFmtId="164" fontId="6" fillId="0" borderId="13" xfId="32" applyNumberFormat="1" applyFont="1" applyBorder="1" applyAlignment="1">
      <alignment horizontal="right" vertical="center"/>
    </xf>
    <xf numFmtId="164" fontId="6" fillId="0" borderId="14" xfId="32" applyNumberFormat="1" applyFont="1" applyBorder="1" applyAlignment="1">
      <alignment horizontal="right" vertical="center"/>
    </xf>
    <xf numFmtId="0" fontId="4" fillId="0" borderId="61" xfId="31" applyFont="1" applyBorder="1" applyAlignment="1">
      <alignment horizontal="left" wrapText="1"/>
    </xf>
    <xf numFmtId="0" fontId="6" fillId="0" borderId="7" xfId="32" applyNumberFormat="1" applyFont="1" applyBorder="1" applyAlignment="1">
      <alignment horizontal="left" vertical="center" wrapText="1"/>
    </xf>
    <xf numFmtId="0" fontId="6" fillId="0" borderId="18" xfId="32" applyNumberFormat="1" applyFont="1" applyBorder="1" applyAlignment="1">
      <alignment horizontal="right" vertical="center"/>
    </xf>
    <xf numFmtId="0" fontId="6" fillId="0" borderId="11" xfId="32" applyNumberFormat="1" applyFont="1" applyBorder="1" applyAlignment="1">
      <alignment horizontal="left" vertical="center" wrapText="1"/>
    </xf>
    <xf numFmtId="0" fontId="6" fillId="0" borderId="19" xfId="32" applyNumberFormat="1" applyFont="1" applyBorder="1" applyAlignment="1">
      <alignment horizontal="right" vertical="center"/>
    </xf>
    <xf numFmtId="0" fontId="6" fillId="0" borderId="13" xfId="32" applyNumberFormat="1" applyFont="1" applyBorder="1" applyAlignment="1">
      <alignment horizontal="left" vertical="center" wrapText="1"/>
    </xf>
    <xf numFmtId="0" fontId="6" fillId="0" borderId="25" xfId="32" applyNumberFormat="1" applyFont="1" applyBorder="1" applyAlignment="1">
      <alignment horizontal="right" vertical="center"/>
    </xf>
    <xf numFmtId="0" fontId="6" fillId="0" borderId="20" xfId="33" applyFont="1" applyBorder="1" applyAlignment="1">
      <alignment horizontal="left" vertical="top"/>
    </xf>
    <xf numFmtId="0" fontId="6" fillId="0" borderId="24" xfId="33" applyFont="1" applyBorder="1" applyAlignment="1">
      <alignment horizontal="left" vertical="top"/>
    </xf>
    <xf numFmtId="0" fontId="6" fillId="0" borderId="22" xfId="33" applyFont="1" applyBorder="1" applyAlignment="1">
      <alignment horizontal="left" vertical="top"/>
    </xf>
    <xf numFmtId="0" fontId="6" fillId="0" borderId="61" xfId="33" applyFont="1" applyBorder="1" applyAlignment="1">
      <alignment horizontal="left" wrapText="1"/>
    </xf>
    <xf numFmtId="0" fontId="6" fillId="0" borderId="7" xfId="33" applyNumberFormat="1" applyFont="1" applyBorder="1" applyAlignment="1">
      <alignment horizontal="left" vertical="center" wrapText="1"/>
    </xf>
    <xf numFmtId="0" fontId="6" fillId="0" borderId="18" xfId="33" applyNumberFormat="1" applyFont="1" applyBorder="1" applyAlignment="1">
      <alignment horizontal="right" vertical="center"/>
    </xf>
    <xf numFmtId="0" fontId="6" fillId="0" borderId="8" xfId="33" applyNumberFormat="1" applyFont="1" applyBorder="1" applyAlignment="1">
      <alignment horizontal="right" vertical="center"/>
    </xf>
    <xf numFmtId="0" fontId="6" fillId="0" borderId="11" xfId="33" applyNumberFormat="1" applyFont="1" applyBorder="1" applyAlignment="1">
      <alignment horizontal="left" vertical="center" wrapText="1"/>
    </xf>
    <xf numFmtId="0" fontId="6" fillId="0" borderId="19" xfId="33" applyNumberFormat="1" applyFont="1" applyBorder="1" applyAlignment="1">
      <alignment horizontal="right" vertical="center"/>
    </xf>
    <xf numFmtId="0" fontId="6" fillId="0" borderId="12" xfId="33" applyNumberFormat="1" applyFont="1" applyBorder="1" applyAlignment="1">
      <alignment horizontal="right" vertical="center"/>
    </xf>
    <xf numFmtId="0" fontId="6" fillId="0" borderId="13" xfId="33" applyNumberFormat="1" applyFont="1" applyBorder="1" applyAlignment="1">
      <alignment horizontal="left" vertical="center" wrapText="1"/>
    </xf>
    <xf numFmtId="0" fontId="6" fillId="0" borderId="25" xfId="33" applyNumberFormat="1" applyFont="1" applyBorder="1" applyAlignment="1">
      <alignment horizontal="right" vertical="center"/>
    </xf>
    <xf numFmtId="0" fontId="6" fillId="0" borderId="14" xfId="33" applyNumberFormat="1" applyFont="1" applyBorder="1" applyAlignment="1">
      <alignment horizontal="right" vertical="center"/>
    </xf>
    <xf numFmtId="0" fontId="6" fillId="0" borderId="7" xfId="33" applyNumberFormat="1" applyFont="1" applyBorder="1" applyAlignment="1">
      <alignment horizontal="right" vertical="center"/>
    </xf>
    <xf numFmtId="0" fontId="6" fillId="0" borderId="11" xfId="33" applyNumberFormat="1" applyFont="1" applyBorder="1" applyAlignment="1">
      <alignment horizontal="right" vertical="center"/>
    </xf>
    <xf numFmtId="0" fontId="6" fillId="0" borderId="13" xfId="33" applyNumberFormat="1" applyFont="1" applyBorder="1" applyAlignment="1">
      <alignment horizontal="right" vertical="center"/>
    </xf>
    <xf numFmtId="0" fontId="6" fillId="0" borderId="20" xfId="34" applyFont="1" applyBorder="1" applyAlignment="1">
      <alignment horizontal="left" vertical="top"/>
    </xf>
    <xf numFmtId="0" fontId="6" fillId="0" borderId="24" xfId="34" applyFont="1" applyBorder="1" applyAlignment="1">
      <alignment horizontal="left" vertical="top"/>
    </xf>
    <xf numFmtId="0" fontId="6" fillId="0" borderId="22" xfId="34" applyFont="1" applyBorder="1" applyAlignment="1">
      <alignment horizontal="left" vertical="top"/>
    </xf>
    <xf numFmtId="0" fontId="6" fillId="0" borderId="7" xfId="34" applyNumberFormat="1" applyFont="1" applyBorder="1" applyAlignment="1">
      <alignment horizontal="left" vertical="center" wrapText="1"/>
    </xf>
    <xf numFmtId="0" fontId="6" fillId="0" borderId="18" xfId="34" applyNumberFormat="1" applyFont="1" applyBorder="1" applyAlignment="1">
      <alignment horizontal="right" vertical="center"/>
    </xf>
    <xf numFmtId="0" fontId="6" fillId="0" borderId="11" xfId="34" applyNumberFormat="1" applyFont="1" applyBorder="1" applyAlignment="1">
      <alignment horizontal="left" vertical="center" wrapText="1"/>
    </xf>
    <xf numFmtId="0" fontId="6" fillId="0" borderId="19" xfId="34" applyNumberFormat="1" applyFont="1" applyBorder="1" applyAlignment="1">
      <alignment horizontal="right" vertical="center"/>
    </xf>
    <xf numFmtId="0" fontId="6" fillId="0" borderId="13" xfId="34" applyNumberFormat="1" applyFont="1" applyBorder="1" applyAlignment="1">
      <alignment horizontal="left" vertical="center" wrapText="1"/>
    </xf>
    <xf numFmtId="0" fontId="6" fillId="0" borderId="25" xfId="34" applyNumberFormat="1" applyFont="1" applyBorder="1" applyAlignment="1">
      <alignment horizontal="right" vertical="center"/>
    </xf>
    <xf numFmtId="0" fontId="6" fillId="0" borderId="7" xfId="34" applyNumberFormat="1" applyFont="1" applyBorder="1" applyAlignment="1">
      <alignment horizontal="right" vertical="center"/>
    </xf>
    <xf numFmtId="0" fontId="6" fillId="0" borderId="8" xfId="34" applyNumberFormat="1" applyFont="1" applyBorder="1" applyAlignment="1">
      <alignment horizontal="right" vertical="center"/>
    </xf>
    <xf numFmtId="0" fontId="6" fillId="0" borderId="11" xfId="34" applyNumberFormat="1" applyFont="1" applyBorder="1" applyAlignment="1">
      <alignment horizontal="right" vertical="center"/>
    </xf>
    <xf numFmtId="0" fontId="6" fillId="0" borderId="12" xfId="34" applyNumberFormat="1" applyFont="1" applyBorder="1" applyAlignment="1">
      <alignment horizontal="right" vertical="center"/>
    </xf>
    <xf numFmtId="0" fontId="6" fillId="0" borderId="13" xfId="34" applyNumberFormat="1" applyFont="1" applyBorder="1" applyAlignment="1">
      <alignment horizontal="right" vertical="center"/>
    </xf>
    <xf numFmtId="0" fontId="6" fillId="0" borderId="14" xfId="34" applyNumberFormat="1" applyFont="1" applyBorder="1" applyAlignment="1">
      <alignment horizontal="right" vertical="center"/>
    </xf>
    <xf numFmtId="0" fontId="6" fillId="0" borderId="20" xfId="35" applyNumberFormat="1" applyFont="1" applyBorder="1" applyAlignment="1">
      <alignment horizontal="left" vertical="top"/>
    </xf>
    <xf numFmtId="0" fontId="6" fillId="0" borderId="7" xfId="35" applyNumberFormat="1" applyFont="1" applyBorder="1" applyAlignment="1">
      <alignment horizontal="left" vertical="center" wrapText="1"/>
    </xf>
    <xf numFmtId="0" fontId="6" fillId="0" borderId="18" xfId="35" applyNumberFormat="1" applyFont="1" applyBorder="1" applyAlignment="1">
      <alignment horizontal="right" vertical="center"/>
    </xf>
    <xf numFmtId="0" fontId="6" fillId="0" borderId="8" xfId="35" applyNumberFormat="1" applyFont="1" applyBorder="1" applyAlignment="1">
      <alignment horizontal="right" vertical="center"/>
    </xf>
    <xf numFmtId="0" fontId="6" fillId="0" borderId="24" xfId="35" applyNumberFormat="1" applyFont="1" applyBorder="1" applyAlignment="1">
      <alignment horizontal="left" vertical="top"/>
    </xf>
    <xf numFmtId="0" fontId="6" fillId="0" borderId="11" xfId="35" applyNumberFormat="1" applyFont="1" applyBorder="1" applyAlignment="1">
      <alignment horizontal="left" vertical="center" wrapText="1"/>
    </xf>
    <xf numFmtId="0" fontId="6" fillId="0" borderId="19" xfId="35" applyNumberFormat="1" applyFont="1" applyBorder="1" applyAlignment="1">
      <alignment horizontal="right" vertical="center"/>
    </xf>
    <xf numFmtId="0" fontId="6" fillId="0" borderId="12" xfId="35" applyNumberFormat="1" applyFont="1" applyBorder="1" applyAlignment="1">
      <alignment horizontal="right" vertical="center"/>
    </xf>
    <xf numFmtId="0" fontId="6" fillId="0" borderId="22" xfId="35" applyNumberFormat="1" applyFont="1" applyBorder="1" applyAlignment="1">
      <alignment horizontal="left" vertical="top"/>
    </xf>
    <xf numFmtId="0" fontId="6" fillId="0" borderId="13" xfId="35" applyNumberFormat="1" applyFont="1" applyBorder="1" applyAlignment="1">
      <alignment horizontal="left" vertical="center" wrapText="1"/>
    </xf>
    <xf numFmtId="0" fontId="6" fillId="0" borderId="25" xfId="35" applyNumberFormat="1" applyFont="1" applyBorder="1" applyAlignment="1">
      <alignment horizontal="right" vertical="center"/>
    </xf>
    <xf numFmtId="0" fontId="6" fillId="0" borderId="14" xfId="35" applyNumberFormat="1" applyFont="1" applyBorder="1" applyAlignment="1">
      <alignment horizontal="right" vertical="center"/>
    </xf>
    <xf numFmtId="0" fontId="6" fillId="0" borderId="7" xfId="35" applyNumberFormat="1" applyFont="1" applyBorder="1" applyAlignment="1">
      <alignment horizontal="right" vertical="center"/>
    </xf>
    <xf numFmtId="0" fontId="6" fillId="0" borderId="11" xfId="35" applyNumberFormat="1" applyFont="1" applyBorder="1" applyAlignment="1">
      <alignment horizontal="right" vertical="center"/>
    </xf>
    <xf numFmtId="0" fontId="6" fillId="0" borderId="13" xfId="35" applyNumberFormat="1" applyFont="1" applyBorder="1" applyAlignment="1">
      <alignment horizontal="right" vertical="center"/>
    </xf>
    <xf numFmtId="0" fontId="6" fillId="0" borderId="20" xfId="36" applyNumberFormat="1" applyFont="1" applyBorder="1" applyAlignment="1">
      <alignment horizontal="left" vertical="top"/>
    </xf>
    <xf numFmtId="0" fontId="6" fillId="0" borderId="7" xfId="36" applyNumberFormat="1" applyFont="1" applyBorder="1" applyAlignment="1">
      <alignment horizontal="left" vertical="center" wrapText="1"/>
    </xf>
    <xf numFmtId="0" fontId="6" fillId="0" borderId="18" xfId="36" applyNumberFormat="1" applyFont="1" applyBorder="1" applyAlignment="1">
      <alignment horizontal="right" vertical="center"/>
    </xf>
    <xf numFmtId="0" fontId="6" fillId="0" borderId="8" xfId="36" applyNumberFormat="1" applyFont="1" applyBorder="1" applyAlignment="1">
      <alignment horizontal="right" vertical="center"/>
    </xf>
    <xf numFmtId="0" fontId="6" fillId="0" borderId="24" xfId="36" applyNumberFormat="1" applyFont="1" applyBorder="1" applyAlignment="1">
      <alignment horizontal="left" vertical="top"/>
    </xf>
    <xf numFmtId="0" fontId="6" fillId="0" borderId="11" xfId="36" applyNumberFormat="1" applyFont="1" applyBorder="1" applyAlignment="1">
      <alignment horizontal="left" vertical="center" wrapText="1"/>
    </xf>
    <xf numFmtId="0" fontId="6" fillId="0" borderId="19" xfId="36" applyNumberFormat="1" applyFont="1" applyBorder="1" applyAlignment="1">
      <alignment horizontal="right" vertical="center"/>
    </xf>
    <xf numFmtId="0" fontId="6" fillId="0" borderId="12" xfId="36" applyNumberFormat="1" applyFont="1" applyBorder="1" applyAlignment="1">
      <alignment horizontal="right" vertical="center"/>
    </xf>
    <xf numFmtId="0" fontId="6" fillId="0" borderId="22" xfId="36" applyNumberFormat="1" applyFont="1" applyBorder="1" applyAlignment="1">
      <alignment horizontal="left" vertical="top"/>
    </xf>
    <xf numFmtId="0" fontId="6" fillId="0" borderId="13" xfId="36" applyNumberFormat="1" applyFont="1" applyBorder="1" applyAlignment="1">
      <alignment horizontal="left" vertical="center" wrapText="1"/>
    </xf>
    <xf numFmtId="0" fontId="6" fillId="0" borderId="25" xfId="36" applyNumberFormat="1" applyFont="1" applyBorder="1" applyAlignment="1">
      <alignment horizontal="right" vertical="center"/>
    </xf>
    <xf numFmtId="0" fontId="6" fillId="0" borderId="14" xfId="36" applyNumberFormat="1" applyFont="1" applyBorder="1" applyAlignment="1">
      <alignment horizontal="right" vertical="center"/>
    </xf>
    <xf numFmtId="0" fontId="6" fillId="0" borderId="7" xfId="36" applyNumberFormat="1" applyFont="1" applyBorder="1" applyAlignment="1">
      <alignment horizontal="right" vertical="center"/>
    </xf>
    <xf numFmtId="0" fontId="6" fillId="0" borderId="11" xfId="36" applyNumberFormat="1" applyFont="1" applyBorder="1" applyAlignment="1">
      <alignment horizontal="right" vertical="center"/>
    </xf>
    <xf numFmtId="0" fontId="6" fillId="0" borderId="13" xfId="36" applyNumberFormat="1" applyFont="1" applyBorder="1" applyAlignment="1">
      <alignment horizontal="right" vertical="center"/>
    </xf>
    <xf numFmtId="0" fontId="6" fillId="0" borderId="20" xfId="37" applyNumberFormat="1" applyFont="1" applyBorder="1" applyAlignment="1">
      <alignment horizontal="left" vertical="top"/>
    </xf>
    <xf numFmtId="0" fontId="6" fillId="0" borderId="7" xfId="37" applyNumberFormat="1" applyFont="1" applyBorder="1" applyAlignment="1">
      <alignment horizontal="left" vertical="center" wrapText="1"/>
    </xf>
    <xf numFmtId="0" fontId="6" fillId="0" borderId="18" xfId="37" applyNumberFormat="1" applyFont="1" applyBorder="1" applyAlignment="1">
      <alignment horizontal="right" vertical="center"/>
    </xf>
    <xf numFmtId="0" fontId="6" fillId="0" borderId="8" xfId="37" applyNumberFormat="1" applyFont="1" applyBorder="1" applyAlignment="1">
      <alignment horizontal="right" vertical="center"/>
    </xf>
    <xf numFmtId="0" fontId="6" fillId="0" borderId="24" xfId="37" applyNumberFormat="1" applyFont="1" applyBorder="1" applyAlignment="1">
      <alignment horizontal="left" vertical="top"/>
    </xf>
    <xf numFmtId="0" fontId="6" fillId="0" borderId="11" xfId="37" applyNumberFormat="1" applyFont="1" applyBorder="1" applyAlignment="1">
      <alignment horizontal="left" vertical="center" wrapText="1"/>
    </xf>
    <xf numFmtId="0" fontId="6" fillId="0" borderId="19" xfId="37" applyNumberFormat="1" applyFont="1" applyBorder="1" applyAlignment="1">
      <alignment horizontal="right" vertical="center"/>
    </xf>
    <xf numFmtId="0" fontId="6" fillId="0" borderId="12" xfId="37" applyNumberFormat="1" applyFont="1" applyBorder="1" applyAlignment="1">
      <alignment horizontal="right" vertical="center"/>
    </xf>
    <xf numFmtId="0" fontId="6" fillId="0" borderId="22" xfId="37" applyNumberFormat="1" applyFont="1" applyBorder="1" applyAlignment="1">
      <alignment horizontal="left" vertical="top"/>
    </xf>
    <xf numFmtId="0" fontId="6" fillId="0" borderId="13" xfId="37" applyNumberFormat="1" applyFont="1" applyBorder="1" applyAlignment="1">
      <alignment horizontal="left" vertical="center" wrapText="1"/>
    </xf>
    <xf numFmtId="0" fontId="6" fillId="0" borderId="25" xfId="37" applyNumberFormat="1" applyFont="1" applyBorder="1" applyAlignment="1">
      <alignment horizontal="right" vertical="center"/>
    </xf>
    <xf numFmtId="0" fontId="6" fillId="0" borderId="14" xfId="37" applyNumberFormat="1" applyFont="1" applyBorder="1" applyAlignment="1">
      <alignment horizontal="right" vertical="center"/>
    </xf>
    <xf numFmtId="0" fontId="6" fillId="0" borderId="7" xfId="37" applyNumberFormat="1" applyFont="1" applyBorder="1" applyAlignment="1">
      <alignment horizontal="right" vertical="center"/>
    </xf>
    <xf numFmtId="0" fontId="6" fillId="0" borderId="11" xfId="37" applyNumberFormat="1" applyFont="1" applyBorder="1" applyAlignment="1">
      <alignment horizontal="right" vertical="center"/>
    </xf>
    <xf numFmtId="0" fontId="6" fillId="0" borderId="13" xfId="37" applyNumberFormat="1" applyFont="1" applyBorder="1" applyAlignment="1">
      <alignment horizontal="right" vertical="center"/>
    </xf>
    <xf numFmtId="0" fontId="6" fillId="0" borderId="20" xfId="38" applyNumberFormat="1" applyFont="1" applyBorder="1" applyAlignment="1">
      <alignment horizontal="left" vertical="top"/>
    </xf>
    <xf numFmtId="0" fontId="6" fillId="0" borderId="7" xfId="38" applyNumberFormat="1" applyFont="1" applyBorder="1" applyAlignment="1">
      <alignment horizontal="left" vertical="center" wrapText="1"/>
    </xf>
    <xf numFmtId="0" fontId="6" fillId="0" borderId="18" xfId="38" applyNumberFormat="1" applyFont="1" applyBorder="1" applyAlignment="1">
      <alignment horizontal="right" vertical="center"/>
    </xf>
    <xf numFmtId="0" fontId="6" fillId="0" borderId="8" xfId="38" applyNumberFormat="1" applyFont="1" applyBorder="1" applyAlignment="1">
      <alignment horizontal="right" vertical="center"/>
    </xf>
    <xf numFmtId="0" fontId="6" fillId="0" borderId="24" xfId="38" applyNumberFormat="1" applyFont="1" applyBorder="1" applyAlignment="1">
      <alignment horizontal="left" vertical="top"/>
    </xf>
    <xf numFmtId="0" fontId="6" fillId="0" borderId="11" xfId="38" applyNumberFormat="1" applyFont="1" applyBorder="1" applyAlignment="1">
      <alignment horizontal="left" vertical="center" wrapText="1"/>
    </xf>
    <xf numFmtId="0" fontId="6" fillId="0" borderId="19" xfId="38" applyNumberFormat="1" applyFont="1" applyBorder="1" applyAlignment="1">
      <alignment horizontal="right" vertical="center"/>
    </xf>
    <xf numFmtId="0" fontId="6" fillId="0" borderId="12" xfId="38" applyNumberFormat="1" applyFont="1" applyBorder="1" applyAlignment="1">
      <alignment horizontal="right" vertical="center"/>
    </xf>
    <xf numFmtId="0" fontId="6" fillId="0" borderId="22" xfId="38" applyNumberFormat="1" applyFont="1" applyBorder="1" applyAlignment="1">
      <alignment horizontal="left" vertical="top"/>
    </xf>
    <xf numFmtId="0" fontId="6" fillId="0" borderId="13" xfId="38" applyNumberFormat="1" applyFont="1" applyBorder="1" applyAlignment="1">
      <alignment horizontal="left" vertical="center" wrapText="1"/>
    </xf>
    <xf numFmtId="0" fontId="6" fillId="0" borderId="25" xfId="38" applyNumberFormat="1" applyFont="1" applyBorder="1" applyAlignment="1">
      <alignment horizontal="right" vertical="center"/>
    </xf>
    <xf numFmtId="0" fontId="6" fillId="0" borderId="14" xfId="38" applyNumberFormat="1" applyFont="1" applyBorder="1" applyAlignment="1">
      <alignment horizontal="right" vertical="center"/>
    </xf>
    <xf numFmtId="0" fontId="6" fillId="0" borderId="7" xfId="38" applyNumberFormat="1" applyFont="1" applyBorder="1" applyAlignment="1">
      <alignment horizontal="right" vertical="center"/>
    </xf>
    <xf numFmtId="0" fontId="6" fillId="0" borderId="11" xfId="38" applyNumberFormat="1" applyFont="1" applyBorder="1" applyAlignment="1">
      <alignment horizontal="right" vertical="center"/>
    </xf>
    <xf numFmtId="0" fontId="6" fillId="0" borderId="13" xfId="38" applyNumberFormat="1" applyFont="1" applyBorder="1" applyAlignment="1">
      <alignment horizontal="right" vertical="center"/>
    </xf>
    <xf numFmtId="0" fontId="6" fillId="0" borderId="20" xfId="39" applyNumberFormat="1" applyFont="1" applyBorder="1" applyAlignment="1">
      <alignment horizontal="left" vertical="top"/>
    </xf>
    <xf numFmtId="0" fontId="6" fillId="0" borderId="7" xfId="39" applyNumberFormat="1" applyFont="1" applyBorder="1" applyAlignment="1">
      <alignment horizontal="left" vertical="center" wrapText="1"/>
    </xf>
    <xf numFmtId="0" fontId="6" fillId="0" borderId="18" xfId="39" applyNumberFormat="1" applyFont="1" applyBorder="1" applyAlignment="1">
      <alignment horizontal="right" vertical="center"/>
    </xf>
    <xf numFmtId="0" fontId="6" fillId="0" borderId="8" xfId="39" applyNumberFormat="1" applyFont="1" applyBorder="1" applyAlignment="1">
      <alignment horizontal="right" vertical="center"/>
    </xf>
    <xf numFmtId="0" fontId="6" fillId="0" borderId="24" xfId="39" applyNumberFormat="1" applyFont="1" applyBorder="1" applyAlignment="1">
      <alignment horizontal="left" vertical="top"/>
    </xf>
    <xf numFmtId="0" fontId="6" fillId="0" borderId="11" xfId="39" applyNumberFormat="1" applyFont="1" applyBorder="1" applyAlignment="1">
      <alignment horizontal="left" vertical="center" wrapText="1"/>
    </xf>
    <xf numFmtId="0" fontId="6" fillId="0" borderId="19" xfId="39" applyNumberFormat="1" applyFont="1" applyBorder="1" applyAlignment="1">
      <alignment horizontal="right" vertical="center"/>
    </xf>
    <xf numFmtId="0" fontId="6" fillId="0" borderId="12" xfId="39" applyNumberFormat="1" applyFont="1" applyBorder="1" applyAlignment="1">
      <alignment horizontal="right" vertical="center"/>
    </xf>
    <xf numFmtId="0" fontId="6" fillId="0" borderId="22" xfId="39" applyNumberFormat="1" applyFont="1" applyBorder="1" applyAlignment="1">
      <alignment horizontal="left" vertical="top"/>
    </xf>
    <xf numFmtId="0" fontId="6" fillId="0" borderId="13" xfId="39" applyNumberFormat="1" applyFont="1" applyBorder="1" applyAlignment="1">
      <alignment horizontal="left" vertical="center" wrapText="1"/>
    </xf>
    <xf numFmtId="0" fontId="6" fillId="0" borderId="25" xfId="39" applyNumberFormat="1" applyFont="1" applyBorder="1" applyAlignment="1">
      <alignment horizontal="right" vertical="center"/>
    </xf>
    <xf numFmtId="0" fontId="6" fillId="0" borderId="14" xfId="39" applyNumberFormat="1" applyFont="1" applyBorder="1" applyAlignment="1">
      <alignment horizontal="right" vertical="center"/>
    </xf>
    <xf numFmtId="0" fontId="6" fillId="0" borderId="7" xfId="39" applyNumberFormat="1" applyFont="1" applyBorder="1" applyAlignment="1">
      <alignment horizontal="right" vertical="center"/>
    </xf>
    <xf numFmtId="0" fontId="6" fillId="0" borderId="11" xfId="39" applyNumberFormat="1" applyFont="1" applyBorder="1" applyAlignment="1">
      <alignment horizontal="right" vertical="center"/>
    </xf>
    <xf numFmtId="0" fontId="6" fillId="0" borderId="13" xfId="39" applyNumberFormat="1" applyFont="1" applyBorder="1" applyAlignment="1">
      <alignment horizontal="right" vertical="center"/>
    </xf>
    <xf numFmtId="0" fontId="6" fillId="0" borderId="20" xfId="40" applyNumberFormat="1" applyFont="1" applyBorder="1" applyAlignment="1">
      <alignment horizontal="left" vertical="top"/>
    </xf>
    <xf numFmtId="0" fontId="6" fillId="0" borderId="7" xfId="40" applyNumberFormat="1" applyFont="1" applyBorder="1" applyAlignment="1">
      <alignment horizontal="left" vertical="center" wrapText="1"/>
    </xf>
    <xf numFmtId="0" fontId="6" fillId="0" borderId="18" xfId="40" applyNumberFormat="1" applyFont="1" applyBorder="1" applyAlignment="1">
      <alignment horizontal="right" vertical="center"/>
    </xf>
    <xf numFmtId="0" fontId="6" fillId="0" borderId="8" xfId="40" applyNumberFormat="1" applyFont="1" applyBorder="1" applyAlignment="1">
      <alignment horizontal="right" vertical="center"/>
    </xf>
    <xf numFmtId="0" fontId="6" fillId="0" borderId="24" xfId="40" applyNumberFormat="1" applyFont="1" applyBorder="1" applyAlignment="1">
      <alignment horizontal="left" vertical="top"/>
    </xf>
    <xf numFmtId="0" fontId="6" fillId="0" borderId="11" xfId="40" applyNumberFormat="1" applyFont="1" applyBorder="1" applyAlignment="1">
      <alignment horizontal="left" vertical="center" wrapText="1"/>
    </xf>
    <xf numFmtId="0" fontId="6" fillId="0" borderId="19" xfId="40" applyNumberFormat="1" applyFont="1" applyBorder="1" applyAlignment="1">
      <alignment horizontal="right" vertical="center"/>
    </xf>
    <xf numFmtId="0" fontId="6" fillId="0" borderId="12" xfId="40" applyNumberFormat="1" applyFont="1" applyBorder="1" applyAlignment="1">
      <alignment horizontal="right" vertical="center"/>
    </xf>
    <xf numFmtId="0" fontId="6" fillId="0" borderId="22" xfId="40" applyNumberFormat="1" applyFont="1" applyBorder="1" applyAlignment="1">
      <alignment horizontal="left" vertical="top"/>
    </xf>
    <xf numFmtId="0" fontId="6" fillId="0" borderId="13" xfId="40" applyNumberFormat="1" applyFont="1" applyBorder="1" applyAlignment="1">
      <alignment horizontal="left" vertical="center" wrapText="1"/>
    </xf>
    <xf numFmtId="0" fontId="6" fillId="0" borderId="25" xfId="40" applyNumberFormat="1" applyFont="1" applyBorder="1" applyAlignment="1">
      <alignment horizontal="right" vertical="center"/>
    </xf>
    <xf numFmtId="0" fontId="6" fillId="0" borderId="14" xfId="40" applyNumberFormat="1" applyFont="1" applyBorder="1" applyAlignment="1">
      <alignment horizontal="right" vertical="center"/>
    </xf>
    <xf numFmtId="0" fontId="6" fillId="0" borderId="7" xfId="40" applyNumberFormat="1" applyFont="1" applyBorder="1" applyAlignment="1">
      <alignment horizontal="right" vertical="center"/>
    </xf>
    <xf numFmtId="0" fontId="6" fillId="0" borderId="11" xfId="40" applyNumberFormat="1" applyFont="1" applyBorder="1" applyAlignment="1">
      <alignment horizontal="right" vertical="center"/>
    </xf>
    <xf numFmtId="0" fontId="6" fillId="0" borderId="13" xfId="40" applyNumberFormat="1" applyFont="1" applyBorder="1" applyAlignment="1">
      <alignment horizontal="right" vertical="center"/>
    </xf>
    <xf numFmtId="0" fontId="6" fillId="0" borderId="20" xfId="41" applyFont="1" applyBorder="1" applyAlignment="1">
      <alignment horizontal="left" vertical="top"/>
    </xf>
    <xf numFmtId="0" fontId="6" fillId="0" borderId="24" xfId="41" applyFont="1" applyBorder="1" applyAlignment="1">
      <alignment horizontal="left" vertical="top"/>
    </xf>
    <xf numFmtId="0" fontId="6" fillId="0" borderId="22" xfId="41" applyFont="1" applyBorder="1" applyAlignment="1">
      <alignment horizontal="left" vertical="top"/>
    </xf>
    <xf numFmtId="0" fontId="6" fillId="0" borderId="0" xfId="41" applyFont="1" applyFill="1" applyBorder="1" applyAlignment="1">
      <alignment horizontal="left" vertical="top"/>
    </xf>
    <xf numFmtId="0" fontId="6" fillId="0" borderId="7" xfId="41" applyNumberFormat="1" applyFont="1" applyBorder="1" applyAlignment="1">
      <alignment horizontal="left" vertical="center" wrapText="1"/>
    </xf>
    <xf numFmtId="0" fontId="6" fillId="0" borderId="18" xfId="41" applyNumberFormat="1" applyFont="1" applyBorder="1" applyAlignment="1">
      <alignment horizontal="right" vertical="center"/>
    </xf>
    <xf numFmtId="0" fontId="6" fillId="0" borderId="8" xfId="41" applyNumberFormat="1" applyFont="1" applyBorder="1" applyAlignment="1">
      <alignment horizontal="right" vertical="center"/>
    </xf>
    <xf numFmtId="0" fontId="6" fillId="0" borderId="11" xfId="41" applyNumberFormat="1" applyFont="1" applyBorder="1" applyAlignment="1">
      <alignment horizontal="left" vertical="center" wrapText="1"/>
    </xf>
    <xf numFmtId="0" fontId="6" fillId="0" borderId="19" xfId="41" applyNumberFormat="1" applyFont="1" applyBorder="1" applyAlignment="1">
      <alignment horizontal="right" vertical="center"/>
    </xf>
    <xf numFmtId="0" fontId="6" fillId="0" borderId="12" xfId="41" applyNumberFormat="1" applyFont="1" applyBorder="1" applyAlignment="1">
      <alignment horizontal="right" vertical="center"/>
    </xf>
    <xf numFmtId="0" fontId="6" fillId="0" borderId="13" xfId="41" applyNumberFormat="1" applyFont="1" applyBorder="1" applyAlignment="1">
      <alignment horizontal="left" vertical="center" wrapText="1"/>
    </xf>
    <xf numFmtId="0" fontId="6" fillId="0" borderId="25" xfId="41" applyNumberFormat="1" applyFont="1" applyBorder="1" applyAlignment="1">
      <alignment horizontal="right" vertical="center"/>
    </xf>
    <xf numFmtId="0" fontId="6" fillId="0" borderId="14" xfId="41" applyNumberFormat="1" applyFont="1" applyBorder="1" applyAlignment="1">
      <alignment horizontal="right" vertical="center"/>
    </xf>
    <xf numFmtId="0" fontId="6" fillId="0" borderId="20" xfId="41" applyNumberFormat="1" applyFont="1" applyBorder="1" applyAlignment="1">
      <alignment horizontal="left" vertical="top"/>
    </xf>
    <xf numFmtId="0" fontId="6" fillId="0" borderId="7" xfId="41" applyNumberFormat="1" applyFont="1" applyBorder="1" applyAlignment="1">
      <alignment horizontal="right" vertical="center"/>
    </xf>
    <xf numFmtId="0" fontId="6" fillId="0" borderId="24" xfId="41" applyNumberFormat="1" applyFont="1" applyBorder="1" applyAlignment="1">
      <alignment horizontal="left" vertical="top"/>
    </xf>
    <xf numFmtId="0" fontId="6" fillId="0" borderId="11" xfId="41" applyNumberFormat="1" applyFont="1" applyBorder="1" applyAlignment="1">
      <alignment horizontal="right" vertical="center"/>
    </xf>
    <xf numFmtId="0" fontId="6" fillId="0" borderId="22" xfId="41" applyNumberFormat="1" applyFont="1" applyBorder="1" applyAlignment="1">
      <alignment horizontal="left" vertical="top"/>
    </xf>
    <xf numFmtId="0" fontId="6" fillId="0" borderId="13" xfId="41" applyNumberFormat="1" applyFont="1" applyBorder="1" applyAlignment="1">
      <alignment horizontal="right" vertical="center"/>
    </xf>
    <xf numFmtId="0" fontId="6" fillId="0" borderId="20" xfId="42" applyNumberFormat="1" applyFont="1" applyBorder="1" applyAlignment="1">
      <alignment horizontal="left" vertical="top"/>
    </xf>
    <xf numFmtId="0" fontId="6" fillId="0" borderId="7" xfId="42" applyNumberFormat="1" applyFont="1" applyBorder="1" applyAlignment="1">
      <alignment horizontal="left" vertical="center" wrapText="1"/>
    </xf>
    <xf numFmtId="0" fontId="6" fillId="0" borderId="18" xfId="42" applyNumberFormat="1" applyFont="1" applyBorder="1" applyAlignment="1">
      <alignment horizontal="right" vertical="center"/>
    </xf>
    <xf numFmtId="0" fontId="6" fillId="0" borderId="8" xfId="42" applyNumberFormat="1" applyFont="1" applyBorder="1" applyAlignment="1">
      <alignment horizontal="right" vertical="center"/>
    </xf>
    <xf numFmtId="0" fontId="6" fillId="0" borderId="24" xfId="42" applyNumberFormat="1" applyFont="1" applyBorder="1" applyAlignment="1">
      <alignment horizontal="left" vertical="top"/>
    </xf>
    <xf numFmtId="0" fontId="6" fillId="0" borderId="11" xfId="42" applyNumberFormat="1" applyFont="1" applyBorder="1" applyAlignment="1">
      <alignment horizontal="left" vertical="center" wrapText="1"/>
    </xf>
    <xf numFmtId="0" fontId="6" fillId="0" borderId="19" xfId="42" applyNumberFormat="1" applyFont="1" applyBorder="1" applyAlignment="1">
      <alignment horizontal="right" vertical="center"/>
    </xf>
    <xf numFmtId="0" fontId="6" fillId="0" borderId="12" xfId="42" applyNumberFormat="1" applyFont="1" applyBorder="1" applyAlignment="1">
      <alignment horizontal="right" vertical="center"/>
    </xf>
    <xf numFmtId="0" fontId="6" fillId="0" borderId="22" xfId="42" applyNumberFormat="1" applyFont="1" applyBorder="1" applyAlignment="1">
      <alignment horizontal="left" vertical="top"/>
    </xf>
    <xf numFmtId="0" fontId="6" fillId="0" borderId="13" xfId="42" applyNumberFormat="1" applyFont="1" applyBorder="1" applyAlignment="1">
      <alignment horizontal="left" vertical="center" wrapText="1"/>
    </xf>
    <xf numFmtId="0" fontId="6" fillId="0" borderId="25" xfId="42" applyNumberFormat="1" applyFont="1" applyBorder="1" applyAlignment="1">
      <alignment horizontal="right" vertical="center"/>
    </xf>
    <xf numFmtId="0" fontId="6" fillId="0" borderId="14" xfId="42" applyNumberFormat="1" applyFont="1" applyBorder="1" applyAlignment="1">
      <alignment horizontal="right" vertical="center"/>
    </xf>
    <xf numFmtId="0" fontId="6" fillId="0" borderId="7" xfId="42" applyNumberFormat="1" applyFont="1" applyBorder="1" applyAlignment="1">
      <alignment horizontal="right" vertical="center"/>
    </xf>
    <xf numFmtId="0" fontId="6" fillId="0" borderId="11" xfId="42" applyNumberFormat="1" applyFont="1" applyBorder="1" applyAlignment="1">
      <alignment horizontal="right" vertical="center"/>
    </xf>
    <xf numFmtId="0" fontId="6" fillId="0" borderId="13" xfId="42" applyNumberFormat="1" applyFont="1" applyBorder="1" applyAlignment="1">
      <alignment horizontal="right" vertical="center"/>
    </xf>
    <xf numFmtId="0" fontId="4" fillId="0" borderId="61" xfId="31" applyFont="1" applyBorder="1" applyAlignment="1">
      <alignment horizontal="left" wrapText="1"/>
    </xf>
    <xf numFmtId="0" fontId="4" fillId="0" borderId="20" xfId="43" applyFont="1" applyBorder="1" applyAlignment="1">
      <alignment horizontal="left" vertical="top"/>
    </xf>
    <xf numFmtId="0" fontId="4" fillId="0" borderId="24" xfId="43" applyFont="1" applyBorder="1" applyAlignment="1">
      <alignment horizontal="left" vertical="top"/>
    </xf>
    <xf numFmtId="0" fontId="4" fillId="0" borderId="22" xfId="43" applyFont="1" applyBorder="1" applyAlignment="1">
      <alignment horizontal="left" vertical="top"/>
    </xf>
    <xf numFmtId="0" fontId="6" fillId="0" borderId="7" xfId="25" applyNumberFormat="1" applyFont="1" applyBorder="1" applyAlignment="1">
      <alignment horizontal="left" vertical="center" wrapText="1"/>
    </xf>
    <xf numFmtId="0" fontId="6" fillId="0" borderId="11" xfId="25" applyNumberFormat="1" applyFont="1" applyBorder="1" applyAlignment="1">
      <alignment horizontal="left" vertical="center" wrapText="1"/>
    </xf>
    <xf numFmtId="0" fontId="6" fillId="0" borderId="13" xfId="25" applyNumberFormat="1" applyFont="1" applyBorder="1" applyAlignment="1">
      <alignment horizontal="left" vertical="center" wrapText="1"/>
    </xf>
    <xf numFmtId="0" fontId="6" fillId="0" borderId="7" xfId="28" applyNumberFormat="1" applyFont="1" applyBorder="1" applyAlignment="1">
      <alignment horizontal="left" vertical="center" wrapText="1"/>
    </xf>
    <xf numFmtId="0" fontId="6" fillId="0" borderId="11" xfId="28" applyNumberFormat="1" applyFont="1" applyBorder="1" applyAlignment="1">
      <alignment horizontal="left" vertical="center" wrapText="1"/>
    </xf>
    <xf numFmtId="0" fontId="6" fillId="0" borderId="13" xfId="28" applyNumberFormat="1" applyFont="1" applyBorder="1" applyAlignment="1">
      <alignment horizontal="left" vertical="center" wrapText="1"/>
    </xf>
    <xf numFmtId="0" fontId="5" fillId="0" borderId="0" xfId="30" applyNumberFormat="1"/>
    <xf numFmtId="0" fontId="6" fillId="0" borderId="7" xfId="30" applyNumberFormat="1" applyFont="1" applyBorder="1" applyAlignment="1">
      <alignment horizontal="left" vertical="center" wrapText="1"/>
    </xf>
    <xf numFmtId="0" fontId="6" fillId="0" borderId="18" xfId="30" applyNumberFormat="1" applyFont="1" applyBorder="1" applyAlignment="1">
      <alignment horizontal="right" vertical="center"/>
    </xf>
    <xf numFmtId="0" fontId="6" fillId="0" borderId="8" xfId="30" applyNumberFormat="1" applyFont="1" applyBorder="1" applyAlignment="1">
      <alignment horizontal="right" vertical="center"/>
    </xf>
    <xf numFmtId="0" fontId="6" fillId="0" borderId="11" xfId="30" applyNumberFormat="1" applyFont="1" applyBorder="1" applyAlignment="1">
      <alignment horizontal="left" vertical="center" wrapText="1"/>
    </xf>
    <xf numFmtId="0" fontId="6" fillId="0" borderId="19" xfId="30" applyNumberFormat="1" applyFont="1" applyBorder="1" applyAlignment="1">
      <alignment horizontal="right" vertical="center"/>
    </xf>
    <xf numFmtId="0" fontId="6" fillId="0" borderId="12" xfId="30" applyNumberFormat="1" applyFont="1" applyBorder="1" applyAlignment="1">
      <alignment horizontal="right" vertical="center"/>
    </xf>
    <xf numFmtId="0" fontId="6" fillId="0" borderId="13" xfId="30" applyNumberFormat="1" applyFont="1" applyBorder="1" applyAlignment="1">
      <alignment horizontal="left" vertical="center" wrapText="1"/>
    </xf>
    <xf numFmtId="0" fontId="6" fillId="0" borderId="25" xfId="30" applyNumberFormat="1" applyFont="1" applyBorder="1" applyAlignment="1">
      <alignment horizontal="right" vertical="center"/>
    </xf>
    <xf numFmtId="0" fontId="6" fillId="0" borderId="14" xfId="30" applyNumberFormat="1" applyFont="1" applyBorder="1" applyAlignment="1">
      <alignment horizontal="right" vertical="center"/>
    </xf>
    <xf numFmtId="0" fontId="6" fillId="0" borderId="7" xfId="30" applyNumberFormat="1" applyFont="1" applyBorder="1" applyAlignment="1">
      <alignment horizontal="right" vertical="center"/>
    </xf>
    <xf numFmtId="0" fontId="6" fillId="0" borderId="11" xfId="30" applyNumberFormat="1" applyFont="1" applyBorder="1" applyAlignment="1">
      <alignment horizontal="right" vertical="center"/>
    </xf>
    <xf numFmtId="0" fontId="6" fillId="0" borderId="13" xfId="30" applyNumberFormat="1" applyFont="1" applyBorder="1" applyAlignment="1">
      <alignment horizontal="right" vertical="center"/>
    </xf>
    <xf numFmtId="0" fontId="6" fillId="0" borderId="7" xfId="44" applyNumberFormat="1" applyFont="1" applyBorder="1" applyAlignment="1">
      <alignment horizontal="left" vertical="center" wrapText="1"/>
    </xf>
    <xf numFmtId="0" fontId="6" fillId="0" borderId="18" xfId="44" applyNumberFormat="1" applyFont="1" applyBorder="1" applyAlignment="1">
      <alignment horizontal="right" vertical="center"/>
    </xf>
    <xf numFmtId="0" fontId="6" fillId="0" borderId="8" xfId="44" applyNumberFormat="1" applyFont="1" applyBorder="1" applyAlignment="1">
      <alignment horizontal="right" vertical="center"/>
    </xf>
    <xf numFmtId="0" fontId="6" fillId="0" borderId="11" xfId="44" applyNumberFormat="1" applyFont="1" applyBorder="1" applyAlignment="1">
      <alignment horizontal="left" vertical="center" wrapText="1"/>
    </xf>
    <xf numFmtId="0" fontId="6" fillId="0" borderId="19" xfId="44" applyNumberFormat="1" applyFont="1" applyBorder="1" applyAlignment="1">
      <alignment horizontal="right" vertical="center"/>
    </xf>
    <xf numFmtId="0" fontId="6" fillId="0" borderId="12" xfId="44" applyNumberFormat="1" applyFont="1" applyBorder="1" applyAlignment="1">
      <alignment horizontal="right" vertical="center"/>
    </xf>
    <xf numFmtId="0" fontId="6" fillId="0" borderId="13" xfId="44" applyNumberFormat="1" applyFont="1" applyBorder="1" applyAlignment="1">
      <alignment horizontal="left" vertical="center" wrapText="1"/>
    </xf>
    <xf numFmtId="0" fontId="6" fillId="0" borderId="25" xfId="44" applyNumberFormat="1" applyFont="1" applyBorder="1" applyAlignment="1">
      <alignment horizontal="right" vertical="center"/>
    </xf>
    <xf numFmtId="0" fontId="6" fillId="0" borderId="14" xfId="44" applyNumberFormat="1" applyFont="1" applyBorder="1" applyAlignment="1">
      <alignment horizontal="right" vertical="center"/>
    </xf>
    <xf numFmtId="0" fontId="6" fillId="0" borderId="7" xfId="44" applyNumberFormat="1" applyFont="1" applyBorder="1" applyAlignment="1">
      <alignment horizontal="right" vertical="center"/>
    </xf>
    <xf numFmtId="0" fontId="6" fillId="0" borderId="11" xfId="44" applyNumberFormat="1" applyFont="1" applyBorder="1" applyAlignment="1">
      <alignment horizontal="right" vertical="center"/>
    </xf>
    <xf numFmtId="0" fontId="6" fillId="0" borderId="13" xfId="44" applyNumberFormat="1" applyFont="1" applyBorder="1" applyAlignment="1">
      <alignment horizontal="right" vertical="center"/>
    </xf>
    <xf numFmtId="0" fontId="6" fillId="0" borderId="20" xfId="45" applyNumberFormat="1" applyFont="1" applyBorder="1" applyAlignment="1">
      <alignment horizontal="left" vertical="top"/>
    </xf>
    <xf numFmtId="0" fontId="6" fillId="0" borderId="7" xfId="45" applyNumberFormat="1" applyFont="1" applyBorder="1" applyAlignment="1">
      <alignment horizontal="left" vertical="center" wrapText="1"/>
    </xf>
    <xf numFmtId="0" fontId="6" fillId="0" borderId="18" xfId="45" applyNumberFormat="1" applyFont="1" applyBorder="1" applyAlignment="1">
      <alignment horizontal="right" vertical="center"/>
    </xf>
    <xf numFmtId="0" fontId="6" fillId="0" borderId="8" xfId="45" applyNumberFormat="1" applyFont="1" applyBorder="1" applyAlignment="1">
      <alignment horizontal="right" vertical="center"/>
    </xf>
    <xf numFmtId="0" fontId="6" fillId="0" borderId="24" xfId="45" applyNumberFormat="1" applyFont="1" applyBorder="1" applyAlignment="1">
      <alignment horizontal="left" vertical="top"/>
    </xf>
    <xf numFmtId="0" fontId="6" fillId="0" borderId="11" xfId="45" applyNumberFormat="1" applyFont="1" applyBorder="1" applyAlignment="1">
      <alignment horizontal="left" vertical="center" wrapText="1"/>
    </xf>
    <xf numFmtId="0" fontId="6" fillId="0" borderId="19" xfId="45" applyNumberFormat="1" applyFont="1" applyBorder="1" applyAlignment="1">
      <alignment horizontal="right" vertical="center"/>
    </xf>
    <xf numFmtId="0" fontId="6" fillId="0" borderId="12" xfId="45" applyNumberFormat="1" applyFont="1" applyBorder="1" applyAlignment="1">
      <alignment horizontal="right" vertical="center"/>
    </xf>
    <xf numFmtId="0" fontId="6" fillId="0" borderId="22" xfId="45" applyNumberFormat="1" applyFont="1" applyBorder="1" applyAlignment="1">
      <alignment horizontal="left" vertical="top"/>
    </xf>
    <xf numFmtId="0" fontId="6" fillId="0" borderId="13" xfId="45" applyNumberFormat="1" applyFont="1" applyBorder="1" applyAlignment="1">
      <alignment horizontal="left" vertical="center" wrapText="1"/>
    </xf>
    <xf numFmtId="0" fontId="6" fillId="0" borderId="25" xfId="45" applyNumberFormat="1" applyFont="1" applyBorder="1" applyAlignment="1">
      <alignment horizontal="right" vertical="center"/>
    </xf>
    <xf numFmtId="0" fontId="6" fillId="0" borderId="14" xfId="45" applyNumberFormat="1" applyFont="1" applyBorder="1" applyAlignment="1">
      <alignment horizontal="right" vertical="center"/>
    </xf>
    <xf numFmtId="0" fontId="6" fillId="0" borderId="7" xfId="45" applyNumberFormat="1" applyFont="1" applyBorder="1" applyAlignment="1">
      <alignment horizontal="right" vertical="center"/>
    </xf>
    <xf numFmtId="0" fontId="6" fillId="0" borderId="11" xfId="45" applyNumberFormat="1" applyFont="1" applyBorder="1" applyAlignment="1">
      <alignment horizontal="right" vertical="center"/>
    </xf>
    <xf numFmtId="0" fontId="6" fillId="0" borderId="13" xfId="45" applyNumberFormat="1" applyFont="1" applyBorder="1" applyAlignment="1">
      <alignment horizontal="right" vertical="center"/>
    </xf>
    <xf numFmtId="0" fontId="6" fillId="0" borderId="61" xfId="45" applyNumberFormat="1" applyFont="1" applyBorder="1" applyAlignment="1">
      <alignment horizontal="left" wrapText="1"/>
    </xf>
    <xf numFmtId="0" fontId="6" fillId="0" borderId="20" xfId="46" applyNumberFormat="1" applyFont="1" applyBorder="1" applyAlignment="1">
      <alignment horizontal="left" vertical="top"/>
    </xf>
    <xf numFmtId="0" fontId="6" fillId="0" borderId="7" xfId="46" applyNumberFormat="1" applyFont="1" applyBorder="1" applyAlignment="1">
      <alignment horizontal="left" vertical="center" wrapText="1"/>
    </xf>
    <xf numFmtId="0" fontId="6" fillId="0" borderId="18" xfId="46" applyNumberFormat="1" applyFont="1" applyBorder="1" applyAlignment="1">
      <alignment horizontal="right" vertical="center"/>
    </xf>
    <xf numFmtId="0" fontId="6" fillId="0" borderId="8" xfId="46" applyNumberFormat="1" applyFont="1" applyBorder="1" applyAlignment="1">
      <alignment horizontal="right" vertical="center"/>
    </xf>
    <xf numFmtId="0" fontId="6" fillId="0" borderId="24" xfId="46" applyNumberFormat="1" applyFont="1" applyBorder="1" applyAlignment="1">
      <alignment horizontal="left" vertical="top"/>
    </xf>
    <xf numFmtId="0" fontId="6" fillId="0" borderId="11" xfId="46" applyNumberFormat="1" applyFont="1" applyBorder="1" applyAlignment="1">
      <alignment horizontal="left" vertical="center" wrapText="1"/>
    </xf>
    <xf numFmtId="0" fontId="6" fillId="0" borderId="19" xfId="46" applyNumberFormat="1" applyFont="1" applyBorder="1" applyAlignment="1">
      <alignment horizontal="right" vertical="center"/>
    </xf>
    <xf numFmtId="0" fontId="6" fillId="0" borderId="12" xfId="46" applyNumberFormat="1" applyFont="1" applyBorder="1" applyAlignment="1">
      <alignment horizontal="right" vertical="center"/>
    </xf>
    <xf numFmtId="0" fontId="6" fillId="0" borderId="22" xfId="46" applyNumberFormat="1" applyFont="1" applyBorder="1" applyAlignment="1">
      <alignment horizontal="left" vertical="top"/>
    </xf>
    <xf numFmtId="0" fontId="6" fillId="0" borderId="13" xfId="46" applyNumberFormat="1" applyFont="1" applyBorder="1" applyAlignment="1">
      <alignment horizontal="left" vertical="center" wrapText="1"/>
    </xf>
    <xf numFmtId="0" fontId="6" fillId="0" borderId="25" xfId="46" applyNumberFormat="1" applyFont="1" applyBorder="1" applyAlignment="1">
      <alignment horizontal="right" vertical="center"/>
    </xf>
    <xf numFmtId="0" fontId="6" fillId="0" borderId="14" xfId="46" applyNumberFormat="1" applyFont="1" applyBorder="1" applyAlignment="1">
      <alignment horizontal="right" vertical="center"/>
    </xf>
    <xf numFmtId="0" fontId="6" fillId="0" borderId="7" xfId="46" applyNumberFormat="1" applyFont="1" applyBorder="1" applyAlignment="1">
      <alignment horizontal="right" vertical="center"/>
    </xf>
    <xf numFmtId="0" fontId="6" fillId="0" borderId="11" xfId="46" applyNumberFormat="1" applyFont="1" applyBorder="1" applyAlignment="1">
      <alignment horizontal="right" vertical="center"/>
    </xf>
    <xf numFmtId="0" fontId="6" fillId="0" borderId="13" xfId="46" applyNumberFormat="1" applyFont="1" applyBorder="1" applyAlignment="1">
      <alignment horizontal="right" vertical="center"/>
    </xf>
    <xf numFmtId="0" fontId="6" fillId="0" borderId="20" xfId="47" applyNumberFormat="1" applyFont="1" applyBorder="1" applyAlignment="1">
      <alignment horizontal="left" vertical="top"/>
    </xf>
    <xf numFmtId="0" fontId="6" fillId="0" borderId="7" xfId="47" applyNumberFormat="1" applyFont="1" applyBorder="1" applyAlignment="1">
      <alignment horizontal="left" vertical="center" wrapText="1"/>
    </xf>
    <xf numFmtId="0" fontId="6" fillId="0" borderId="18" xfId="47" applyNumberFormat="1" applyFont="1" applyBorder="1" applyAlignment="1">
      <alignment horizontal="right" vertical="center"/>
    </xf>
    <xf numFmtId="0" fontId="6" fillId="0" borderId="8" xfId="47" applyNumberFormat="1" applyFont="1" applyBorder="1" applyAlignment="1">
      <alignment horizontal="right" vertical="center"/>
    </xf>
    <xf numFmtId="0" fontId="6" fillId="0" borderId="24" xfId="47" applyNumberFormat="1" applyFont="1" applyBorder="1" applyAlignment="1">
      <alignment horizontal="left" vertical="top"/>
    </xf>
    <xf numFmtId="0" fontId="6" fillId="0" borderId="11" xfId="47" applyNumberFormat="1" applyFont="1" applyBorder="1" applyAlignment="1">
      <alignment horizontal="left" vertical="center" wrapText="1"/>
    </xf>
    <xf numFmtId="0" fontId="6" fillId="0" borderId="19" xfId="47" applyNumberFormat="1" applyFont="1" applyBorder="1" applyAlignment="1">
      <alignment horizontal="right" vertical="center"/>
    </xf>
    <xf numFmtId="0" fontId="6" fillId="0" borderId="12" xfId="47" applyNumberFormat="1" applyFont="1" applyBorder="1" applyAlignment="1">
      <alignment horizontal="right" vertical="center"/>
    </xf>
    <xf numFmtId="0" fontId="6" fillId="0" borderId="22" xfId="47" applyNumberFormat="1" applyFont="1" applyBorder="1" applyAlignment="1">
      <alignment horizontal="left" vertical="top"/>
    </xf>
    <xf numFmtId="0" fontId="6" fillId="0" borderId="13" xfId="47" applyNumberFormat="1" applyFont="1" applyBorder="1" applyAlignment="1">
      <alignment horizontal="left" vertical="center" wrapText="1"/>
    </xf>
    <xf numFmtId="0" fontId="6" fillId="0" borderId="25" xfId="47" applyNumberFormat="1" applyFont="1" applyBorder="1" applyAlignment="1">
      <alignment horizontal="right" vertical="center"/>
    </xf>
    <xf numFmtId="0" fontId="6" fillId="0" borderId="14" xfId="47" applyNumberFormat="1" applyFont="1" applyBorder="1" applyAlignment="1">
      <alignment horizontal="right" vertical="center"/>
    </xf>
    <xf numFmtId="0" fontId="6" fillId="0" borderId="7" xfId="47" applyNumberFormat="1" applyFont="1" applyBorder="1" applyAlignment="1">
      <alignment horizontal="right" vertical="center"/>
    </xf>
    <xf numFmtId="0" fontId="6" fillId="0" borderId="11" xfId="47" applyNumberFormat="1" applyFont="1" applyBorder="1" applyAlignment="1">
      <alignment horizontal="right" vertical="center"/>
    </xf>
    <xf numFmtId="0" fontId="6" fillId="0" borderId="13" xfId="47" applyNumberFormat="1" applyFont="1" applyBorder="1" applyAlignment="1">
      <alignment horizontal="right" vertical="center"/>
    </xf>
    <xf numFmtId="0" fontId="6" fillId="0" borderId="63" xfId="31" applyFont="1" applyBorder="1" applyAlignment="1">
      <alignment horizontal="center" wrapText="1"/>
    </xf>
    <xf numFmtId="17" fontId="0" fillId="0" borderId="0" xfId="0" applyNumberFormat="1" applyFont="1"/>
    <xf numFmtId="0" fontId="11" fillId="0" borderId="0" xfId="0" applyFont="1"/>
    <xf numFmtId="0" fontId="0" fillId="0" borderId="0" xfId="0" applyFont="1"/>
    <xf numFmtId="0" fontId="0" fillId="0" borderId="0" xfId="0" applyFont="1" applyFill="1"/>
    <xf numFmtId="0" fontId="11" fillId="0" borderId="0" xfId="0" applyFont="1" applyFill="1"/>
    <xf numFmtId="17" fontId="0" fillId="0" borderId="0" xfId="0" applyNumberFormat="1" applyFont="1" applyFill="1"/>
    <xf numFmtId="17" fontId="11" fillId="0" borderId="0" xfId="0" applyNumberFormat="1" applyFont="1" applyFill="1"/>
    <xf numFmtId="17" fontId="0" fillId="6" borderId="0" xfId="0" applyNumberFormat="1" applyFont="1" applyFill="1"/>
    <xf numFmtId="0" fontId="0" fillId="6" borderId="0" xfId="0" applyFont="1" applyFill="1"/>
    <xf numFmtId="17" fontId="0" fillId="7" borderId="0" xfId="0" applyNumberFormat="1" applyFont="1" applyFill="1"/>
    <xf numFmtId="0" fontId="0" fillId="7" borderId="0" xfId="0" applyFont="1" applyFill="1"/>
    <xf numFmtId="17" fontId="11" fillId="0" borderId="0" xfId="0" applyNumberFormat="1" applyFont="1"/>
    <xf numFmtId="0" fontId="0" fillId="8" borderId="0" xfId="0" applyFont="1" applyFill="1"/>
    <xf numFmtId="17" fontId="0" fillId="9" borderId="0" xfId="0" applyNumberFormat="1" applyFont="1" applyFill="1"/>
    <xf numFmtId="0" fontId="0" fillId="9" borderId="0" xfId="0" applyFont="1" applyFill="1"/>
    <xf numFmtId="17" fontId="0" fillId="10" borderId="0" xfId="0" applyNumberFormat="1" applyFont="1" applyFill="1"/>
    <xf numFmtId="0" fontId="0" fillId="10" borderId="0" xfId="0" applyFont="1" applyFill="1"/>
    <xf numFmtId="17" fontId="0" fillId="11" borderId="0" xfId="0" applyNumberFormat="1" applyFont="1" applyFill="1"/>
    <xf numFmtId="0" fontId="0" fillId="11" borderId="0" xfId="0" applyFont="1" applyFill="1"/>
    <xf numFmtId="0" fontId="0" fillId="7" borderId="0" xfId="0" applyFill="1"/>
    <xf numFmtId="0" fontId="0" fillId="0" borderId="0" xfId="0" applyAlignment="1"/>
    <xf numFmtId="0" fontId="13" fillId="0" borderId="0" xfId="0" applyFont="1"/>
    <xf numFmtId="0" fontId="16" fillId="0" borderId="0" xfId="0" applyFont="1"/>
    <xf numFmtId="0" fontId="14" fillId="12" borderId="66" xfId="0" applyFont="1" applyFill="1" applyBorder="1" applyAlignment="1">
      <alignment horizontal="center" vertical="center" wrapText="1"/>
    </xf>
    <xf numFmtId="0" fontId="14" fillId="12" borderId="67" xfId="0" applyFont="1" applyFill="1" applyBorder="1" applyAlignment="1">
      <alignment vertical="center" wrapText="1"/>
    </xf>
    <xf numFmtId="0" fontId="12" fillId="0" borderId="68" xfId="48" applyBorder="1" applyAlignment="1" applyProtection="1">
      <alignment vertical="center"/>
    </xf>
    <xf numFmtId="0" fontId="15" fillId="0" borderId="69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12" fillId="0" borderId="70" xfId="48" applyBorder="1" applyAlignment="1" applyProtection="1">
      <alignment vertical="center"/>
    </xf>
    <xf numFmtId="0" fontId="15" fillId="0" borderId="71" xfId="0" applyFont="1" applyBorder="1" applyAlignment="1">
      <alignment vertical="center" wrapText="1"/>
    </xf>
    <xf numFmtId="0" fontId="2" fillId="0" borderId="0" xfId="49"/>
    <xf numFmtId="0" fontId="4" fillId="0" borderId="18" xfId="49" applyNumberFormat="1" applyFont="1" applyBorder="1" applyAlignment="1">
      <alignment horizontal="right" vertical="center"/>
    </xf>
    <xf numFmtId="0" fontId="4" fillId="0" borderId="19" xfId="49" applyNumberFormat="1" applyFont="1" applyBorder="1" applyAlignment="1">
      <alignment horizontal="right" vertical="center"/>
    </xf>
    <xf numFmtId="0" fontId="4" fillId="0" borderId="25" xfId="49" applyNumberFormat="1" applyFont="1" applyBorder="1" applyAlignment="1">
      <alignment horizontal="right" vertical="center"/>
    </xf>
    <xf numFmtId="0" fontId="6" fillId="0" borderId="63" xfId="3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7" fillId="0" borderId="0" xfId="50"/>
    <xf numFmtId="0" fontId="1" fillId="0" borderId="0" xfId="0" applyFont="1"/>
    <xf numFmtId="0" fontId="4" fillId="0" borderId="23" xfId="53" applyFont="1" applyBorder="1" applyAlignment="1">
      <alignment horizontal="center" wrapText="1"/>
    </xf>
    <xf numFmtId="0" fontId="4" fillId="0" borderId="52" xfId="53" applyFont="1" applyBorder="1" applyAlignment="1">
      <alignment horizontal="center" wrapText="1"/>
    </xf>
    <xf numFmtId="0" fontId="4" fillId="0" borderId="15" xfId="53" applyFont="1" applyBorder="1" applyAlignment="1">
      <alignment horizontal="left" vertical="top"/>
    </xf>
    <xf numFmtId="168" fontId="0" fillId="0" borderId="0" xfId="0" applyNumberFormat="1"/>
    <xf numFmtId="0" fontId="4" fillId="0" borderId="2" xfId="53" applyFont="1" applyBorder="1" applyAlignment="1">
      <alignment horizontal="left" vertical="top" wrapText="1"/>
    </xf>
    <xf numFmtId="164" fontId="4" fillId="0" borderId="7" xfId="53" applyNumberFormat="1" applyFont="1" applyBorder="1" applyAlignment="1">
      <alignment horizontal="right" vertical="center"/>
    </xf>
    <xf numFmtId="164" fontId="4" fillId="0" borderId="8" xfId="53" applyNumberFormat="1" applyFont="1" applyBorder="1" applyAlignment="1">
      <alignment horizontal="right" vertical="center"/>
    </xf>
    <xf numFmtId="170" fontId="4" fillId="0" borderId="7" xfId="53" applyNumberFormat="1" applyFont="1" applyBorder="1" applyAlignment="1">
      <alignment horizontal="right" vertical="center"/>
    </xf>
    <xf numFmtId="170" fontId="4" fillId="0" borderId="8" xfId="53" applyNumberFormat="1" applyFont="1" applyBorder="1" applyAlignment="1">
      <alignment horizontal="right" vertical="center"/>
    </xf>
    <xf numFmtId="0" fontId="4" fillId="0" borderId="0" xfId="53" applyFont="1" applyBorder="1" applyAlignment="1">
      <alignment horizontal="left" vertical="top"/>
    </xf>
    <xf numFmtId="0" fontId="4" fillId="0" borderId="10" xfId="53" applyFont="1" applyBorder="1" applyAlignment="1">
      <alignment horizontal="left" vertical="top" wrapText="1"/>
    </xf>
    <xf numFmtId="164" fontId="4" fillId="0" borderId="11" xfId="53" applyNumberFormat="1" applyFont="1" applyBorder="1" applyAlignment="1">
      <alignment horizontal="right" vertical="center"/>
    </xf>
    <xf numFmtId="164" fontId="4" fillId="0" borderId="12" xfId="53" applyNumberFormat="1" applyFont="1" applyBorder="1" applyAlignment="1">
      <alignment horizontal="right" vertical="center"/>
    </xf>
    <xf numFmtId="170" fontId="4" fillId="0" borderId="11" xfId="53" applyNumberFormat="1" applyFont="1" applyBorder="1" applyAlignment="1">
      <alignment horizontal="right" vertical="center"/>
    </xf>
    <xf numFmtId="171" fontId="4" fillId="0" borderId="12" xfId="53" applyNumberFormat="1" applyFont="1" applyBorder="1" applyAlignment="1">
      <alignment horizontal="right" vertical="center"/>
    </xf>
    <xf numFmtId="170" fontId="4" fillId="0" borderId="12" xfId="53" applyNumberFormat="1" applyFont="1" applyBorder="1" applyAlignment="1">
      <alignment horizontal="right" vertical="center"/>
    </xf>
    <xf numFmtId="0" fontId="4" fillId="0" borderId="16" xfId="53" applyFont="1" applyBorder="1" applyAlignment="1">
      <alignment horizontal="left" vertical="top"/>
    </xf>
    <xf numFmtId="0" fontId="4" fillId="0" borderId="6" xfId="53" applyFont="1" applyBorder="1" applyAlignment="1">
      <alignment horizontal="left" vertical="top" wrapText="1"/>
    </xf>
    <xf numFmtId="164" fontId="4" fillId="0" borderId="13" xfId="53" applyNumberFormat="1" applyFont="1" applyBorder="1" applyAlignment="1">
      <alignment horizontal="right" vertical="center"/>
    </xf>
    <xf numFmtId="164" fontId="4" fillId="0" borderId="14" xfId="53" applyNumberFormat="1" applyFont="1" applyBorder="1" applyAlignment="1">
      <alignment horizontal="right" vertical="center"/>
    </xf>
    <xf numFmtId="170" fontId="4" fillId="0" borderId="13" xfId="53" applyNumberFormat="1" applyFont="1" applyBorder="1" applyAlignment="1">
      <alignment horizontal="right" vertical="center"/>
    </xf>
    <xf numFmtId="170" fontId="4" fillId="0" borderId="14" xfId="53" applyNumberFormat="1" applyFont="1" applyBorder="1" applyAlignment="1">
      <alignment horizontal="right" vertical="center"/>
    </xf>
    <xf numFmtId="0" fontId="4" fillId="0" borderId="8" xfId="53" applyFont="1" applyBorder="1" applyAlignment="1">
      <alignment horizontal="left" vertical="center" wrapText="1"/>
    </xf>
    <xf numFmtId="0" fontId="4" fillId="0" borderId="12" xfId="53" applyFont="1" applyBorder="1" applyAlignment="1">
      <alignment horizontal="left" vertical="center" wrapText="1"/>
    </xf>
    <xf numFmtId="0" fontId="20" fillId="0" borderId="0" xfId="0" applyFont="1" applyAlignment="1">
      <alignment horizontal="left" readingOrder="1"/>
    </xf>
    <xf numFmtId="164" fontId="18" fillId="0" borderId="74" xfId="50" applyNumberFormat="1" applyFont="1" applyBorder="1" applyAlignment="1">
      <alignment horizontal="right" vertical="center"/>
    </xf>
    <xf numFmtId="0" fontId="18" fillId="0" borderId="75" xfId="50" applyFont="1" applyBorder="1" applyAlignment="1">
      <alignment horizontal="left" vertical="top"/>
    </xf>
    <xf numFmtId="0" fontId="18" fillId="0" borderId="77" xfId="50" applyFont="1" applyBorder="1" applyAlignment="1">
      <alignment horizontal="left" vertical="top"/>
    </xf>
    <xf numFmtId="164" fontId="18" fillId="0" borderId="78" xfId="50" applyNumberFormat="1" applyFont="1" applyBorder="1" applyAlignment="1">
      <alignment horizontal="right" vertical="center"/>
    </xf>
    <xf numFmtId="164" fontId="18" fillId="0" borderId="80" xfId="50" applyNumberFormat="1" applyFont="1" applyBorder="1" applyAlignment="1">
      <alignment horizontal="right" vertical="center"/>
    </xf>
    <xf numFmtId="164" fontId="18" fillId="0" borderId="81" xfId="50" applyNumberFormat="1" applyFont="1" applyBorder="1" applyAlignment="1">
      <alignment horizontal="right" vertical="center"/>
    </xf>
    <xf numFmtId="0" fontId="17" fillId="0" borderId="79" xfId="50" applyBorder="1"/>
    <xf numFmtId="0" fontId="18" fillId="0" borderId="86" xfId="50" applyFont="1" applyBorder="1" applyAlignment="1">
      <alignment horizontal="left" vertical="top"/>
    </xf>
    <xf numFmtId="164" fontId="18" fillId="0" borderId="75" xfId="50" applyNumberFormat="1" applyFont="1" applyBorder="1" applyAlignment="1">
      <alignment horizontal="right" vertical="center"/>
    </xf>
    <xf numFmtId="164" fontId="18" fillId="0" borderId="77" xfId="50" applyNumberFormat="1" applyFont="1" applyBorder="1" applyAlignment="1">
      <alignment horizontal="right" vertical="center"/>
    </xf>
    <xf numFmtId="164" fontId="18" fillId="0" borderId="89" xfId="50" applyNumberFormat="1" applyFont="1" applyBorder="1" applyAlignment="1">
      <alignment horizontal="right" vertical="center"/>
    </xf>
    <xf numFmtId="0" fontId="18" fillId="0" borderId="90" xfId="50" applyFont="1" applyBorder="1" applyAlignment="1">
      <alignment horizontal="left" vertical="top"/>
    </xf>
    <xf numFmtId="164" fontId="18" fillId="0" borderId="92" xfId="50" applyNumberFormat="1" applyFont="1" applyBorder="1" applyAlignment="1">
      <alignment horizontal="right" vertical="center"/>
    </xf>
    <xf numFmtId="0" fontId="18" fillId="0" borderId="72" xfId="50" applyFont="1" applyBorder="1" applyAlignment="1">
      <alignment wrapText="1"/>
    </xf>
    <xf numFmtId="0" fontId="18" fillId="0" borderId="73" xfId="50" applyFont="1" applyBorder="1" applyAlignment="1">
      <alignment wrapText="1"/>
    </xf>
    <xf numFmtId="0" fontId="18" fillId="0" borderId="7" xfId="50" applyFont="1" applyBorder="1" applyAlignment="1">
      <alignment horizontal="center" vertical="center" wrapText="1"/>
    </xf>
    <xf numFmtId="0" fontId="18" fillId="0" borderId="8" xfId="50" applyFont="1" applyBorder="1" applyAlignment="1">
      <alignment horizontal="center" vertical="center" wrapText="1"/>
    </xf>
    <xf numFmtId="0" fontId="18" fillId="0" borderId="91" xfId="50" applyFont="1" applyBorder="1" applyAlignment="1">
      <alignment wrapText="1"/>
    </xf>
    <xf numFmtId="0" fontId="18" fillId="0" borderId="95" xfId="50" applyFont="1" applyBorder="1" applyAlignment="1">
      <alignment wrapText="1"/>
    </xf>
    <xf numFmtId="0" fontId="18" fillId="0" borderId="96" xfId="50" applyFont="1" applyBorder="1" applyAlignment="1">
      <alignment horizontal="center" vertical="center" wrapText="1"/>
    </xf>
    <xf numFmtId="0" fontId="18" fillId="0" borderId="97" xfId="50" applyFont="1" applyBorder="1" applyAlignment="1">
      <alignment horizontal="center" vertical="center" wrapText="1"/>
    </xf>
    <xf numFmtId="165" fontId="6" fillId="0" borderId="100" xfId="1" applyNumberFormat="1" applyFont="1" applyBorder="1" applyAlignment="1">
      <alignment horizontal="right" vertical="center"/>
    </xf>
    <xf numFmtId="166" fontId="6" fillId="0" borderId="100" xfId="1" applyNumberFormat="1" applyFont="1" applyBorder="1" applyAlignment="1">
      <alignment horizontal="right" vertical="center"/>
    </xf>
    <xf numFmtId="165" fontId="6" fillId="0" borderId="101" xfId="1" applyNumberFormat="1" applyFont="1" applyBorder="1" applyAlignment="1">
      <alignment horizontal="right" vertical="center"/>
    </xf>
    <xf numFmtId="0" fontId="6" fillId="0" borderId="19" xfId="1" applyFont="1" applyBorder="1" applyAlignment="1">
      <alignment horizontal="center" wrapText="1"/>
    </xf>
    <xf numFmtId="0" fontId="6" fillId="0" borderId="99" xfId="1" applyFont="1" applyBorder="1" applyAlignment="1">
      <alignment horizontal="center" wrapText="1"/>
    </xf>
    <xf numFmtId="165" fontId="6" fillId="0" borderId="103" xfId="1" applyNumberFormat="1" applyFont="1" applyBorder="1" applyAlignment="1">
      <alignment horizontal="right" vertical="center"/>
    </xf>
    <xf numFmtId="166" fontId="6" fillId="0" borderId="103" xfId="1" applyNumberFormat="1" applyFont="1" applyBorder="1" applyAlignment="1">
      <alignment horizontal="right" vertical="center"/>
    </xf>
    <xf numFmtId="165" fontId="6" fillId="0" borderId="104" xfId="1" applyNumberFormat="1" applyFont="1" applyBorder="1" applyAlignment="1">
      <alignment horizontal="right" vertical="center"/>
    </xf>
    <xf numFmtId="0" fontId="6" fillId="0" borderId="75" xfId="1" applyFont="1" applyBorder="1" applyAlignment="1">
      <alignment horizontal="left" vertical="top"/>
    </xf>
    <xf numFmtId="0" fontId="6" fillId="0" borderId="77" xfId="1" applyFont="1" applyBorder="1" applyAlignment="1">
      <alignment horizontal="left" vertical="top"/>
    </xf>
    <xf numFmtId="165" fontId="6" fillId="0" borderId="78" xfId="1" applyNumberFormat="1" applyFont="1" applyBorder="1" applyAlignment="1">
      <alignment horizontal="right" vertical="center"/>
    </xf>
    <xf numFmtId="165" fontId="6" fillId="0" borderId="76" xfId="1" applyNumberFormat="1" applyFont="1" applyBorder="1" applyAlignment="1">
      <alignment horizontal="right" vertical="center"/>
    </xf>
    <xf numFmtId="166" fontId="6" fillId="0" borderId="76" xfId="1" applyNumberFormat="1" applyFont="1" applyBorder="1" applyAlignment="1">
      <alignment horizontal="right" vertical="center"/>
    </xf>
    <xf numFmtId="165" fontId="6" fillId="0" borderId="75" xfId="1" applyNumberFormat="1" applyFont="1" applyBorder="1" applyAlignment="1">
      <alignment horizontal="right" vertical="center"/>
    </xf>
    <xf numFmtId="165" fontId="6" fillId="0" borderId="77" xfId="1" applyNumberFormat="1" applyFont="1" applyBorder="1" applyAlignment="1">
      <alignment horizontal="right" vertical="center"/>
    </xf>
    <xf numFmtId="0" fontId="6" fillId="0" borderId="86" xfId="1" applyFont="1" applyBorder="1" applyAlignment="1">
      <alignment horizontal="left" vertical="top"/>
    </xf>
    <xf numFmtId="165" fontId="6" fillId="0" borderId="87" xfId="1" applyNumberFormat="1" applyFont="1" applyBorder="1" applyAlignment="1">
      <alignment horizontal="right" vertical="center"/>
    </xf>
    <xf numFmtId="165" fontId="6" fillId="0" borderId="85" xfId="1" applyNumberFormat="1" applyFont="1" applyBorder="1" applyAlignment="1">
      <alignment horizontal="right" vertical="center"/>
    </xf>
    <xf numFmtId="165" fontId="6" fillId="0" borderId="86" xfId="1" applyNumberFormat="1" applyFont="1" applyBorder="1" applyAlignment="1">
      <alignment horizontal="right" vertical="center"/>
    </xf>
    <xf numFmtId="0" fontId="4" fillId="0" borderId="19" xfId="1" applyFont="1" applyBorder="1" applyAlignment="1">
      <alignment horizontal="center" wrapText="1"/>
    </xf>
    <xf numFmtId="164" fontId="4" fillId="0" borderId="75" xfId="2" applyNumberFormat="1" applyFont="1" applyBorder="1" applyAlignment="1">
      <alignment horizontal="right" vertical="center"/>
    </xf>
    <xf numFmtId="164" fontId="4" fillId="0" borderId="77" xfId="2" applyNumberFormat="1" applyFont="1" applyBorder="1" applyAlignment="1">
      <alignment horizontal="right" vertical="center"/>
    </xf>
    <xf numFmtId="164" fontId="4" fillId="0" borderId="105" xfId="2" applyNumberFormat="1" applyFont="1" applyBorder="1" applyAlignment="1">
      <alignment horizontal="right" vertical="center"/>
    </xf>
    <xf numFmtId="164" fontId="4" fillId="0" borderId="90" xfId="2" applyNumberFormat="1" applyFont="1" applyBorder="1" applyAlignment="1">
      <alignment horizontal="right" vertical="center"/>
    </xf>
    <xf numFmtId="0" fontId="4" fillId="0" borderId="106" xfId="2" applyFont="1" applyBorder="1" applyAlignment="1">
      <alignment wrapText="1"/>
    </xf>
    <xf numFmtId="164" fontId="4" fillId="0" borderId="89" xfId="2" applyNumberFormat="1" applyFont="1" applyBorder="1" applyAlignment="1">
      <alignment horizontal="right" vertical="center"/>
    </xf>
    <xf numFmtId="164" fontId="4" fillId="0" borderId="104" xfId="2" applyNumberFormat="1" applyFont="1" applyBorder="1" applyAlignment="1">
      <alignment horizontal="right" vertical="center"/>
    </xf>
    <xf numFmtId="164" fontId="4" fillId="0" borderId="78" xfId="2" applyNumberFormat="1" applyFont="1" applyBorder="1" applyAlignment="1">
      <alignment horizontal="right" vertical="center"/>
    </xf>
    <xf numFmtId="164" fontId="4" fillId="0" borderId="107" xfId="2" applyNumberFormat="1" applyFont="1" applyBorder="1" applyAlignment="1">
      <alignment horizontal="right" vertical="center"/>
    </xf>
    <xf numFmtId="0" fontId="4" fillId="0" borderId="108" xfId="2" applyFont="1" applyBorder="1" applyAlignment="1">
      <alignment horizontal="left" vertical="top" wrapText="1"/>
    </xf>
    <xf numFmtId="0" fontId="4" fillId="0" borderId="109" xfId="2" applyFont="1" applyBorder="1" applyAlignment="1">
      <alignment horizontal="left" vertical="top" wrapText="1"/>
    </xf>
    <xf numFmtId="0" fontId="4" fillId="0" borderId="88" xfId="2" applyFont="1" applyBorder="1" applyAlignment="1">
      <alignment horizontal="left" vertical="top" wrapText="1"/>
    </xf>
    <xf numFmtId="0" fontId="4" fillId="0" borderId="110" xfId="2" applyFont="1" applyBorder="1" applyAlignment="1">
      <alignment horizontal="left" vertical="top" wrapText="1"/>
    </xf>
    <xf numFmtId="0" fontId="4" fillId="0" borderId="112" xfId="2" applyFont="1" applyBorder="1" applyAlignment="1">
      <alignment horizontal="center" wrapText="1"/>
    </xf>
    <xf numFmtId="0" fontId="4" fillId="0" borderId="111" xfId="2" applyFont="1" applyBorder="1" applyAlignment="1">
      <alignment horizontal="center" wrapText="1"/>
    </xf>
    <xf numFmtId="0" fontId="4" fillId="0" borderId="113" xfId="3" applyFont="1" applyBorder="1" applyAlignment="1">
      <alignment horizontal="center" wrapText="1"/>
    </xf>
    <xf numFmtId="0" fontId="4" fillId="0" borderId="114" xfId="3" applyFont="1" applyBorder="1" applyAlignment="1">
      <alignment horizontal="center" wrapText="1"/>
    </xf>
    <xf numFmtId="164" fontId="4" fillId="0" borderId="89" xfId="3" applyNumberFormat="1" applyFont="1" applyBorder="1" applyAlignment="1">
      <alignment horizontal="right" vertical="center"/>
    </xf>
    <xf numFmtId="164" fontId="4" fillId="0" borderId="104" xfId="3" applyNumberFormat="1" applyFont="1" applyBorder="1" applyAlignment="1">
      <alignment horizontal="right" vertical="center"/>
    </xf>
    <xf numFmtId="164" fontId="4" fillId="0" borderId="86" xfId="3" applyNumberFormat="1" applyFont="1" applyBorder="1" applyAlignment="1">
      <alignment horizontal="right" vertical="center"/>
    </xf>
    <xf numFmtId="164" fontId="4" fillId="0" borderId="75" xfId="3" applyNumberFormat="1" applyFont="1" applyBorder="1" applyAlignment="1">
      <alignment horizontal="right" vertical="center"/>
    </xf>
    <xf numFmtId="164" fontId="4" fillId="0" borderId="78" xfId="3" applyNumberFormat="1" applyFont="1" applyBorder="1" applyAlignment="1">
      <alignment horizontal="right" vertical="center"/>
    </xf>
    <xf numFmtId="164" fontId="4" fillId="0" borderId="77" xfId="3" applyNumberFormat="1" applyFont="1" applyBorder="1" applyAlignment="1">
      <alignment horizontal="right" vertical="center"/>
    </xf>
    <xf numFmtId="0" fontId="4" fillId="0" borderId="106" xfId="3" applyFont="1" applyBorder="1" applyAlignment="1">
      <alignment wrapText="1"/>
    </xf>
    <xf numFmtId="0" fontId="4" fillId="0" borderId="108" xfId="3" applyFont="1" applyBorder="1" applyAlignment="1">
      <alignment horizontal="left" vertical="top" wrapText="1"/>
    </xf>
    <xf numFmtId="0" fontId="4" fillId="0" borderId="109" xfId="3" applyFont="1" applyBorder="1" applyAlignment="1">
      <alignment horizontal="left" vertical="top" wrapText="1"/>
    </xf>
    <xf numFmtId="0" fontId="4" fillId="0" borderId="88" xfId="3" applyFont="1" applyBorder="1" applyAlignment="1">
      <alignment horizontal="left" vertical="top" wrapText="1"/>
    </xf>
    <xf numFmtId="0" fontId="4" fillId="0" borderId="110" xfId="3" applyFont="1" applyBorder="1" applyAlignment="1">
      <alignment horizontal="left" vertical="top" wrapText="1"/>
    </xf>
    <xf numFmtId="164" fontId="4" fillId="0" borderId="107" xfId="3" applyNumberFormat="1" applyFont="1" applyBorder="1" applyAlignment="1">
      <alignment horizontal="right" vertical="center"/>
    </xf>
    <xf numFmtId="164" fontId="4" fillId="0" borderId="105" xfId="3" applyNumberFormat="1" applyFont="1" applyBorder="1" applyAlignment="1">
      <alignment horizontal="right" vertical="center"/>
    </xf>
    <xf numFmtId="0" fontId="22" fillId="0" borderId="29" xfId="0" applyNumberFormat="1" applyFont="1" applyFill="1" applyBorder="1" applyAlignment="1" applyProtection="1">
      <alignment horizontal="center" vertical="center" wrapText="1"/>
    </xf>
    <xf numFmtId="1" fontId="22" fillId="0" borderId="30" xfId="0" applyNumberFormat="1" applyFont="1" applyFill="1" applyBorder="1" applyAlignment="1" applyProtection="1">
      <alignment horizontal="right" vertical="center"/>
    </xf>
    <xf numFmtId="1" fontId="22" fillId="0" borderId="31" xfId="0" applyNumberFormat="1" applyFont="1" applyFill="1" applyBorder="1" applyAlignment="1" applyProtection="1">
      <alignment horizontal="right" vertical="center"/>
    </xf>
    <xf numFmtId="1" fontId="22" fillId="0" borderId="32" xfId="0" applyNumberFormat="1" applyFont="1" applyFill="1" applyBorder="1" applyAlignment="1" applyProtection="1">
      <alignment horizontal="right" vertical="center"/>
    </xf>
    <xf numFmtId="1" fontId="22" fillId="0" borderId="33" xfId="0" applyNumberFormat="1" applyFont="1" applyFill="1" applyBorder="1" applyAlignment="1" applyProtection="1">
      <alignment horizontal="right" vertical="center"/>
    </xf>
    <xf numFmtId="0" fontId="4" fillId="0" borderId="19" xfId="4" applyFont="1" applyBorder="1" applyAlignment="1">
      <alignment horizontal="right" vertical="center" wrapText="1"/>
    </xf>
    <xf numFmtId="0" fontId="4" fillId="0" borderId="19" xfId="6" applyFont="1" applyBorder="1" applyAlignment="1">
      <alignment horizontal="right" vertical="center" wrapText="1"/>
    </xf>
    <xf numFmtId="164" fontId="4" fillId="0" borderId="19" xfId="6" applyNumberFormat="1" applyFont="1" applyBorder="1" applyAlignment="1">
      <alignment horizontal="right" vertical="center"/>
    </xf>
    <xf numFmtId="0" fontId="4" fillId="0" borderId="28" xfId="6" applyFont="1" applyBorder="1" applyAlignment="1">
      <alignment horizontal="right" vertical="center" wrapText="1"/>
    </xf>
    <xf numFmtId="164" fontId="4" fillId="0" borderId="28" xfId="6" applyNumberFormat="1" applyFont="1" applyBorder="1" applyAlignment="1">
      <alignment horizontal="right" vertical="center"/>
    </xf>
    <xf numFmtId="165" fontId="4" fillId="0" borderId="75" xfId="7" applyNumberFormat="1" applyFont="1" applyBorder="1" applyAlignment="1">
      <alignment horizontal="right" vertical="center"/>
    </xf>
    <xf numFmtId="165" fontId="4" fillId="0" borderId="77" xfId="7" applyNumberFormat="1" applyFont="1" applyBorder="1" applyAlignment="1">
      <alignment horizontal="right" vertical="center"/>
    </xf>
    <xf numFmtId="0" fontId="0" fillId="0" borderId="104" xfId="0" applyBorder="1"/>
    <xf numFmtId="0" fontId="0" fillId="0" borderId="78" xfId="0" applyBorder="1"/>
    <xf numFmtId="0" fontId="0" fillId="0" borderId="109" xfId="0" applyBorder="1"/>
    <xf numFmtId="0" fontId="0" fillId="0" borderId="88" xfId="0" applyBorder="1"/>
    <xf numFmtId="0" fontId="0" fillId="0" borderId="116" xfId="0" applyBorder="1"/>
    <xf numFmtId="0" fontId="0" fillId="0" borderId="89" xfId="0" applyBorder="1"/>
    <xf numFmtId="165" fontId="4" fillId="0" borderId="90" xfId="7" applyNumberFormat="1" applyFont="1" applyBorder="1" applyAlignment="1">
      <alignment horizontal="right" vertical="center"/>
    </xf>
    <xf numFmtId="0" fontId="0" fillId="0" borderId="115" xfId="0" applyBorder="1"/>
    <xf numFmtId="164" fontId="4" fillId="0" borderId="89" xfId="7" applyNumberFormat="1" applyFont="1" applyBorder="1" applyAlignment="1">
      <alignment horizontal="right" vertical="center"/>
    </xf>
    <xf numFmtId="164" fontId="4" fillId="0" borderId="104" xfId="7" applyNumberFormat="1" applyFont="1" applyBorder="1" applyAlignment="1">
      <alignment horizontal="right" vertical="center"/>
    </xf>
    <xf numFmtId="164" fontId="4" fillId="0" borderId="78" xfId="7" applyNumberFormat="1" applyFont="1" applyBorder="1" applyAlignment="1">
      <alignment horizontal="right" vertical="center"/>
    </xf>
    <xf numFmtId="10" fontId="0" fillId="0" borderId="90" xfId="0" applyNumberFormat="1" applyBorder="1"/>
    <xf numFmtId="10" fontId="0" fillId="0" borderId="75" xfId="0" applyNumberFormat="1" applyBorder="1"/>
    <xf numFmtId="10" fontId="0" fillId="0" borderId="77" xfId="0" applyNumberFormat="1" applyBorder="1"/>
    <xf numFmtId="0" fontId="0" fillId="0" borderId="121" xfId="0" applyFont="1" applyBorder="1" applyAlignment="1">
      <alignment wrapText="1"/>
    </xf>
    <xf numFmtId="0" fontId="0" fillId="0" borderId="122" xfId="0" applyFont="1" applyBorder="1" applyAlignment="1">
      <alignment wrapText="1"/>
    </xf>
    <xf numFmtId="0" fontId="0" fillId="0" borderId="112" xfId="0" applyFont="1" applyBorder="1" applyAlignment="1">
      <alignment wrapText="1"/>
    </xf>
    <xf numFmtId="0" fontId="23" fillId="0" borderId="118" xfId="7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9" fontId="6" fillId="0" borderId="103" xfId="13" applyNumberFormat="1" applyFont="1" applyBorder="1" applyAlignment="1">
      <alignment horizontal="right" vertical="center"/>
    </xf>
    <xf numFmtId="169" fontId="6" fillId="0" borderId="104" xfId="13" applyNumberFormat="1" applyFont="1" applyBorder="1" applyAlignment="1">
      <alignment horizontal="right" vertical="center"/>
    </xf>
    <xf numFmtId="0" fontId="6" fillId="0" borderId="43" xfId="13" applyFont="1" applyBorder="1" applyAlignment="1">
      <alignment horizontal="left" vertical="top" wrapText="1"/>
    </xf>
    <xf numFmtId="169" fontId="6" fillId="0" borderId="89" xfId="13" applyNumberFormat="1" applyFont="1" applyBorder="1" applyAlignment="1">
      <alignment horizontal="right" vertical="center"/>
    </xf>
    <xf numFmtId="169" fontId="6" fillId="0" borderId="123" xfId="13" applyNumberFormat="1" applyFont="1" applyBorder="1" applyAlignment="1">
      <alignment horizontal="right" vertical="center"/>
    </xf>
    <xf numFmtId="0" fontId="6" fillId="0" borderId="124" xfId="13" applyFont="1" applyBorder="1" applyAlignment="1">
      <alignment wrapText="1"/>
    </xf>
    <xf numFmtId="169" fontId="6" fillId="0" borderId="78" xfId="13" applyNumberFormat="1" applyFont="1" applyBorder="1" applyAlignment="1">
      <alignment horizontal="right" vertical="center"/>
    </xf>
    <xf numFmtId="169" fontId="6" fillId="0" borderId="76" xfId="13" applyNumberFormat="1" applyFont="1" applyBorder="1" applyAlignment="1">
      <alignment horizontal="right" vertical="center"/>
    </xf>
    <xf numFmtId="0" fontId="6" fillId="0" borderId="112" xfId="13" applyFont="1" applyBorder="1" applyAlignment="1">
      <alignment horizontal="left" wrapText="1"/>
    </xf>
    <xf numFmtId="169" fontId="6" fillId="0" borderId="90" xfId="13" applyNumberFormat="1" applyFont="1" applyBorder="1" applyAlignment="1">
      <alignment horizontal="right" vertical="center"/>
    </xf>
    <xf numFmtId="169" fontId="6" fillId="0" borderId="75" xfId="13" applyNumberFormat="1" applyFont="1" applyBorder="1" applyAlignment="1">
      <alignment horizontal="right" vertical="center"/>
    </xf>
    <xf numFmtId="169" fontId="6" fillId="0" borderId="77" xfId="13" applyNumberFormat="1" applyFont="1" applyBorder="1" applyAlignment="1">
      <alignment horizontal="right" vertical="center"/>
    </xf>
    <xf numFmtId="0" fontId="6" fillId="0" borderId="121" xfId="13" applyFont="1" applyBorder="1" applyAlignment="1">
      <alignment horizontal="left" wrapText="1"/>
    </xf>
    <xf numFmtId="0" fontId="6" fillId="0" borderId="118" xfId="13" applyFont="1" applyBorder="1" applyAlignment="1">
      <alignment horizontal="left" wrapText="1"/>
    </xf>
    <xf numFmtId="0" fontId="6" fillId="0" borderId="125" xfId="13" applyFont="1" applyBorder="1" applyAlignment="1">
      <alignment horizontal="left" vertical="top" wrapText="1"/>
    </xf>
    <xf numFmtId="0" fontId="6" fillId="0" borderId="126" xfId="13" applyFont="1" applyBorder="1" applyAlignment="1">
      <alignment horizontal="left" vertical="top" wrapText="1"/>
    </xf>
    <xf numFmtId="0" fontId="6" fillId="0" borderId="127" xfId="13" applyFont="1" applyBorder="1" applyAlignment="1">
      <alignment horizontal="left" vertical="top" wrapText="1"/>
    </xf>
    <xf numFmtId="0" fontId="6" fillId="0" borderId="128" xfId="13" applyFont="1" applyBorder="1" applyAlignment="1">
      <alignment horizontal="left" vertical="top" wrapText="1"/>
    </xf>
    <xf numFmtId="0" fontId="6" fillId="0" borderId="129" xfId="13" applyFont="1" applyBorder="1" applyAlignment="1">
      <alignment horizontal="left" vertical="top" wrapText="1"/>
    </xf>
    <xf numFmtId="0" fontId="21" fillId="2" borderId="0" xfId="13" applyFont="1" applyFill="1" applyAlignment="1">
      <alignment vertical="center"/>
    </xf>
    <xf numFmtId="0" fontId="2" fillId="0" borderId="0" xfId="16" applyAlignment="1">
      <alignment wrapText="1"/>
    </xf>
    <xf numFmtId="172" fontId="4" fillId="0" borderId="90" xfId="16" applyNumberFormat="1" applyFont="1" applyBorder="1" applyAlignment="1">
      <alignment horizontal="right" vertical="center"/>
    </xf>
    <xf numFmtId="172" fontId="4" fillId="0" borderId="132" xfId="16" applyNumberFormat="1" applyFont="1" applyBorder="1" applyAlignment="1">
      <alignment horizontal="right" vertical="center"/>
    </xf>
    <xf numFmtId="172" fontId="4" fillId="0" borderId="77" xfId="16" applyNumberFormat="1" applyFont="1" applyBorder="1" applyAlignment="1">
      <alignment horizontal="right" vertical="center"/>
    </xf>
    <xf numFmtId="172" fontId="4" fillId="0" borderId="89" xfId="16" applyNumberFormat="1" applyFont="1" applyBorder="1" applyAlignment="1">
      <alignment horizontal="right" vertical="center"/>
    </xf>
    <xf numFmtId="172" fontId="4" fillId="0" borderId="104" xfId="16" applyNumberFormat="1" applyFont="1" applyBorder="1" applyAlignment="1">
      <alignment horizontal="right" vertical="center"/>
    </xf>
    <xf numFmtId="172" fontId="4" fillId="0" borderId="78" xfId="16" applyNumberFormat="1" applyFont="1" applyBorder="1" applyAlignment="1">
      <alignment horizontal="right" vertical="center"/>
    </xf>
    <xf numFmtId="0" fontId="2" fillId="0" borderId="0" xfId="16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130" xfId="0" applyBorder="1"/>
    <xf numFmtId="0" fontId="4" fillId="0" borderId="108" xfId="16" applyFont="1" applyBorder="1" applyAlignment="1">
      <alignment horizontal="left" vertical="top"/>
    </xf>
    <xf numFmtId="0" fontId="4" fillId="0" borderId="134" xfId="16" applyFont="1" applyBorder="1" applyAlignment="1">
      <alignment horizontal="left" vertical="top"/>
    </xf>
    <xf numFmtId="0" fontId="4" fillId="0" borderId="88" xfId="16" applyFont="1" applyBorder="1" applyAlignment="1">
      <alignment horizontal="left" vertical="top"/>
    </xf>
    <xf numFmtId="0" fontId="4" fillId="0" borderId="133" xfId="16" applyFont="1" applyBorder="1" applyAlignment="1">
      <alignment horizontal="center" wrapText="1"/>
    </xf>
    <xf numFmtId="0" fontId="2" fillId="0" borderId="112" xfId="16" applyFont="1" applyBorder="1"/>
    <xf numFmtId="0" fontId="4" fillId="0" borderId="119" xfId="16" applyFont="1" applyBorder="1" applyAlignment="1">
      <alignment vertical="top" wrapText="1"/>
    </xf>
    <xf numFmtId="0" fontId="25" fillId="0" borderId="115" xfId="0" applyFont="1" applyBorder="1"/>
    <xf numFmtId="0" fontId="0" fillId="0" borderId="98" xfId="0" applyBorder="1"/>
    <xf numFmtId="0" fontId="25" fillId="0" borderId="122" xfId="0" applyFont="1" applyBorder="1"/>
    <xf numFmtId="0" fontId="25" fillId="0" borderId="121" xfId="0" applyFont="1" applyBorder="1"/>
    <xf numFmtId="0" fontId="4" fillId="0" borderId="116" xfId="17" applyFont="1" applyBorder="1" applyAlignment="1">
      <alignment horizontal="left" vertical="top" wrapText="1"/>
    </xf>
    <xf numFmtId="0" fontId="4" fillId="0" borderId="134" xfId="17" applyFont="1" applyBorder="1" applyAlignment="1">
      <alignment horizontal="left" vertical="top" wrapText="1"/>
    </xf>
    <xf numFmtId="0" fontId="25" fillId="0" borderId="121" xfId="0" applyFont="1" applyBorder="1" applyAlignment="1">
      <alignment horizontal="left"/>
    </xf>
    <xf numFmtId="0" fontId="25" fillId="0" borderId="122" xfId="0" applyFont="1" applyBorder="1" applyAlignment="1">
      <alignment horizontal="left"/>
    </xf>
    <xf numFmtId="0" fontId="24" fillId="0" borderId="0" xfId="0" applyFont="1"/>
    <xf numFmtId="0" fontId="4" fillId="0" borderId="134" xfId="19" applyFont="1" applyBorder="1" applyAlignment="1">
      <alignment horizontal="left" vertical="top" wrapText="1"/>
    </xf>
    <xf numFmtId="0" fontId="4" fillId="0" borderId="116" xfId="19" applyFont="1" applyBorder="1" applyAlignment="1">
      <alignment horizontal="left" vertical="top" wrapText="1"/>
    </xf>
    <xf numFmtId="2" fontId="4" fillId="0" borderId="89" xfId="17" applyNumberFormat="1" applyFont="1" applyBorder="1" applyAlignment="1">
      <alignment horizontal="right" vertical="center"/>
    </xf>
    <xf numFmtId="2" fontId="4" fillId="0" borderId="90" xfId="17" applyNumberFormat="1" applyFont="1" applyBorder="1" applyAlignment="1">
      <alignment horizontal="right" vertical="center"/>
    </xf>
    <xf numFmtId="2" fontId="4" fillId="0" borderId="104" xfId="17" applyNumberFormat="1" applyFont="1" applyBorder="1" applyAlignment="1">
      <alignment horizontal="right" vertical="center"/>
    </xf>
    <xf numFmtId="2" fontId="4" fillId="0" borderId="132" xfId="17" applyNumberFormat="1" applyFont="1" applyBorder="1" applyAlignment="1">
      <alignment horizontal="right" vertical="center"/>
    </xf>
    <xf numFmtId="2" fontId="10" fillId="0" borderId="104" xfId="17" applyNumberFormat="1" applyFont="1" applyBorder="1" applyAlignment="1">
      <alignment horizontal="right" vertical="center"/>
    </xf>
    <xf numFmtId="2" fontId="4" fillId="0" borderId="77" xfId="17" applyNumberFormat="1" applyFont="1" applyBorder="1" applyAlignment="1">
      <alignment horizontal="right" vertical="center"/>
    </xf>
    <xf numFmtId="2" fontId="4" fillId="0" borderId="89" xfId="19" applyNumberFormat="1" applyFont="1" applyBorder="1" applyAlignment="1">
      <alignment horizontal="right" vertical="center"/>
    </xf>
    <xf numFmtId="2" fontId="4" fillId="0" borderId="90" xfId="19" applyNumberFormat="1" applyFont="1" applyBorder="1" applyAlignment="1">
      <alignment horizontal="right" vertical="center"/>
    </xf>
    <xf numFmtId="2" fontId="4" fillId="0" borderId="104" xfId="19" applyNumberFormat="1" applyFont="1" applyBorder="1" applyAlignment="1">
      <alignment horizontal="right" vertical="center"/>
    </xf>
    <xf numFmtId="2" fontId="4" fillId="0" borderId="132" xfId="19" applyNumberFormat="1" applyFont="1" applyBorder="1" applyAlignment="1">
      <alignment horizontal="right" vertical="center"/>
    </xf>
    <xf numFmtId="0" fontId="6" fillId="0" borderId="0" xfId="20" applyFont="1" applyBorder="1" applyAlignment="1">
      <alignment horizontal="left" vertical="top" wrapText="1"/>
    </xf>
    <xf numFmtId="0" fontId="6" fillId="0" borderId="114" xfId="20" applyFont="1" applyBorder="1" applyAlignment="1">
      <alignment wrapText="1"/>
    </xf>
    <xf numFmtId="168" fontId="6" fillId="0" borderId="130" xfId="20" applyNumberFormat="1" applyFont="1" applyBorder="1" applyAlignment="1">
      <alignment horizontal="right" vertical="center"/>
    </xf>
    <xf numFmtId="168" fontId="6" fillId="0" borderId="104" xfId="20" applyNumberFormat="1" applyFont="1" applyBorder="1" applyAlignment="1">
      <alignment horizontal="right" vertical="center"/>
    </xf>
    <xf numFmtId="0" fontId="6" fillId="0" borderId="134" xfId="20" applyFont="1" applyBorder="1" applyAlignment="1">
      <alignment vertical="top"/>
    </xf>
    <xf numFmtId="168" fontId="6" fillId="0" borderId="132" xfId="20" applyNumberFormat="1" applyFont="1" applyBorder="1" applyAlignment="1">
      <alignment horizontal="right" vertical="center"/>
    </xf>
    <xf numFmtId="0" fontId="6" fillId="0" borderId="88" xfId="20" applyFont="1" applyBorder="1" applyAlignment="1">
      <alignment vertical="top"/>
    </xf>
    <xf numFmtId="168" fontId="6" fillId="0" borderId="78" xfId="20" applyNumberFormat="1" applyFont="1" applyBorder="1" applyAlignment="1">
      <alignment horizontal="right" vertical="center"/>
    </xf>
    <xf numFmtId="168" fontId="6" fillId="0" borderId="77" xfId="20" applyNumberFormat="1" applyFont="1" applyBorder="1" applyAlignment="1">
      <alignment horizontal="right" vertical="center"/>
    </xf>
    <xf numFmtId="0" fontId="6" fillId="0" borderId="116" xfId="20" applyFont="1" applyBorder="1" applyAlignment="1">
      <alignment vertical="top"/>
    </xf>
    <xf numFmtId="168" fontId="6" fillId="0" borderId="89" xfId="20" applyNumberFormat="1" applyFont="1" applyBorder="1" applyAlignment="1">
      <alignment horizontal="right" vertical="center"/>
    </xf>
    <xf numFmtId="168" fontId="6" fillId="0" borderId="90" xfId="20" applyNumberFormat="1" applyFont="1" applyBorder="1" applyAlignment="1">
      <alignment horizontal="right" vertical="center"/>
    </xf>
    <xf numFmtId="0" fontId="6" fillId="0" borderId="115" xfId="20" applyFont="1" applyBorder="1" applyAlignment="1">
      <alignment wrapText="1"/>
    </xf>
    <xf numFmtId="0" fontId="6" fillId="0" borderId="141" xfId="20" applyFont="1" applyBorder="1" applyAlignment="1">
      <alignment wrapText="1"/>
    </xf>
    <xf numFmtId="0" fontId="6" fillId="0" borderId="115" xfId="22" applyFont="1" applyBorder="1" applyAlignment="1">
      <alignment wrapText="1"/>
    </xf>
    <xf numFmtId="168" fontId="6" fillId="0" borderId="132" xfId="22" applyNumberFormat="1" applyFont="1" applyBorder="1" applyAlignment="1">
      <alignment horizontal="right" vertical="center"/>
    </xf>
    <xf numFmtId="168" fontId="6" fillId="0" borderId="77" xfId="22" applyNumberFormat="1" applyFont="1" applyBorder="1" applyAlignment="1">
      <alignment horizontal="right" vertical="center"/>
    </xf>
    <xf numFmtId="168" fontId="6" fillId="0" borderId="104" xfId="22" applyNumberFormat="1" applyFont="1" applyBorder="1" applyAlignment="1">
      <alignment horizontal="right" vertical="center"/>
    </xf>
    <xf numFmtId="168" fontId="6" fillId="0" borderId="78" xfId="22" applyNumberFormat="1" applyFont="1" applyBorder="1" applyAlignment="1">
      <alignment horizontal="right" vertical="center"/>
    </xf>
    <xf numFmtId="0" fontId="6" fillId="0" borderId="134" xfId="22" applyFont="1" applyBorder="1" applyAlignment="1">
      <alignment vertical="top"/>
    </xf>
    <xf numFmtId="0" fontId="6" fillId="0" borderId="88" xfId="22" applyFont="1" applyBorder="1" applyAlignment="1">
      <alignment vertical="top"/>
    </xf>
    <xf numFmtId="0" fontId="6" fillId="0" borderId="116" xfId="22" applyFont="1" applyBorder="1" applyAlignment="1">
      <alignment vertical="top"/>
    </xf>
    <xf numFmtId="168" fontId="6" fillId="0" borderId="89" xfId="22" applyNumberFormat="1" applyFont="1" applyBorder="1" applyAlignment="1">
      <alignment horizontal="right" vertical="center"/>
    </xf>
    <xf numFmtId="168" fontId="6" fillId="0" borderId="90" xfId="22" applyNumberFormat="1" applyFont="1" applyBorder="1" applyAlignment="1">
      <alignment horizontal="right" vertical="center"/>
    </xf>
    <xf numFmtId="0" fontId="6" fillId="0" borderId="121" xfId="22" applyFont="1" applyBorder="1" applyAlignment="1">
      <alignment wrapText="1"/>
    </xf>
    <xf numFmtId="0" fontId="6" fillId="0" borderId="122" xfId="22" applyFont="1" applyBorder="1" applyAlignment="1">
      <alignment wrapText="1"/>
    </xf>
    <xf numFmtId="168" fontId="6" fillId="0" borderId="130" xfId="21" applyNumberFormat="1" applyFont="1" applyBorder="1" applyAlignment="1">
      <alignment horizontal="right" vertical="center"/>
    </xf>
    <xf numFmtId="168" fontId="6" fillId="0" borderId="132" xfId="21" applyNumberFormat="1" applyFont="1" applyBorder="1" applyAlignment="1">
      <alignment horizontal="right" vertical="center"/>
    </xf>
    <xf numFmtId="168" fontId="6" fillId="0" borderId="77" xfId="21" applyNumberFormat="1" applyFont="1" applyBorder="1" applyAlignment="1">
      <alignment horizontal="right" vertical="center"/>
    </xf>
    <xf numFmtId="168" fontId="6" fillId="0" borderId="123" xfId="21" applyNumberFormat="1" applyFont="1" applyBorder="1" applyAlignment="1">
      <alignment horizontal="right" vertical="center"/>
    </xf>
    <xf numFmtId="168" fontId="6" fillId="0" borderId="90" xfId="21" applyNumberFormat="1" applyFont="1" applyBorder="1" applyAlignment="1">
      <alignment horizontal="right" vertical="center"/>
    </xf>
    <xf numFmtId="0" fontId="6" fillId="0" borderId="135" xfId="21" applyFont="1" applyBorder="1" applyAlignment="1">
      <alignment wrapText="1"/>
    </xf>
    <xf numFmtId="0" fontId="6" fillId="0" borderId="122" xfId="21" applyFont="1" applyBorder="1" applyAlignment="1">
      <alignment wrapText="1"/>
    </xf>
    <xf numFmtId="0" fontId="6" fillId="0" borderId="121" xfId="21" applyFont="1" applyBorder="1" applyAlignment="1">
      <alignment wrapText="1"/>
    </xf>
    <xf numFmtId="168" fontId="6" fillId="0" borderId="89" xfId="21" applyNumberFormat="1" applyFont="1" applyBorder="1" applyAlignment="1">
      <alignment horizontal="right" vertical="center"/>
    </xf>
    <xf numFmtId="168" fontId="6" fillId="0" borderId="104" xfId="21" applyNumberFormat="1" applyFont="1" applyBorder="1" applyAlignment="1">
      <alignment horizontal="right" vertical="center"/>
    </xf>
    <xf numFmtId="168" fontId="6" fillId="0" borderId="78" xfId="21" applyNumberFormat="1" applyFont="1" applyBorder="1" applyAlignment="1">
      <alignment horizontal="right" vertical="center"/>
    </xf>
    <xf numFmtId="0" fontId="6" fillId="0" borderId="115" xfId="21" applyFont="1" applyBorder="1" applyAlignment="1">
      <alignment wrapText="1"/>
    </xf>
    <xf numFmtId="0" fontId="6" fillId="0" borderId="116" xfId="21" applyFont="1" applyBorder="1" applyAlignment="1">
      <alignment vertical="top"/>
    </xf>
    <xf numFmtId="0" fontId="6" fillId="0" borderId="134" xfId="21" applyFont="1" applyBorder="1" applyAlignment="1">
      <alignment vertical="top"/>
    </xf>
    <xf numFmtId="0" fontId="6" fillId="0" borderId="88" xfId="21" applyFont="1" applyBorder="1" applyAlignment="1">
      <alignment vertical="top"/>
    </xf>
    <xf numFmtId="0" fontId="6" fillId="0" borderId="115" xfId="23" applyFont="1" applyBorder="1" applyAlignment="1">
      <alignment wrapText="1"/>
    </xf>
    <xf numFmtId="168" fontId="6" fillId="0" borderId="127" xfId="23" applyNumberFormat="1" applyFont="1" applyBorder="1" applyAlignment="1">
      <alignment horizontal="right" vertical="center"/>
    </xf>
    <xf numFmtId="168" fontId="6" fillId="0" borderId="129" xfId="23" applyNumberFormat="1" applyFont="1" applyBorder="1" applyAlignment="1">
      <alignment horizontal="right" vertical="center"/>
    </xf>
    <xf numFmtId="0" fontId="6" fillId="0" borderId="134" xfId="23" applyFont="1" applyBorder="1" applyAlignment="1">
      <alignment vertical="top"/>
    </xf>
    <xf numFmtId="0" fontId="6" fillId="0" borderId="88" xfId="23" applyFont="1" applyBorder="1" applyAlignment="1">
      <alignment vertical="top"/>
    </xf>
    <xf numFmtId="0" fontId="6" fillId="0" borderId="116" xfId="23" applyFont="1" applyBorder="1" applyAlignment="1">
      <alignment vertical="top"/>
    </xf>
    <xf numFmtId="168" fontId="6" fillId="0" borderId="142" xfId="23" applyNumberFormat="1" applyFont="1" applyBorder="1" applyAlignment="1">
      <alignment horizontal="right" vertical="center"/>
    </xf>
    <xf numFmtId="0" fontId="6" fillId="0" borderId="112" xfId="23" applyFont="1" applyBorder="1" applyAlignment="1">
      <alignment wrapText="1"/>
    </xf>
    <xf numFmtId="0" fontId="3" fillId="0" borderId="0" xfId="24" applyFont="1" applyBorder="1" applyAlignment="1">
      <alignment vertical="center" wrapText="1"/>
    </xf>
    <xf numFmtId="0" fontId="6" fillId="0" borderId="115" xfId="24" applyFont="1" applyBorder="1" applyAlignment="1">
      <alignment wrapText="1"/>
    </xf>
    <xf numFmtId="168" fontId="6" fillId="0" borderId="132" xfId="24" applyNumberFormat="1" applyFont="1" applyBorder="1" applyAlignment="1">
      <alignment horizontal="right" vertical="center"/>
    </xf>
    <xf numFmtId="168" fontId="6" fillId="0" borderId="77" xfId="24" applyNumberFormat="1" applyFont="1" applyBorder="1" applyAlignment="1">
      <alignment horizontal="right" vertical="center"/>
    </xf>
    <xf numFmtId="168" fontId="6" fillId="0" borderId="143" xfId="24" applyNumberFormat="1" applyFont="1" applyBorder="1" applyAlignment="1">
      <alignment horizontal="right" vertical="center"/>
    </xf>
    <xf numFmtId="168" fontId="6" fillId="0" borderId="78" xfId="24" applyNumberFormat="1" applyFont="1" applyBorder="1" applyAlignment="1">
      <alignment horizontal="right" vertical="center"/>
    </xf>
    <xf numFmtId="0" fontId="6" fillId="0" borderId="134" xfId="24" applyFont="1" applyBorder="1" applyAlignment="1">
      <alignment vertical="top"/>
    </xf>
    <xf numFmtId="0" fontId="6" fillId="0" borderId="88" xfId="24" applyFont="1" applyBorder="1" applyAlignment="1">
      <alignment vertical="top"/>
    </xf>
    <xf numFmtId="0" fontId="6" fillId="0" borderId="116" xfId="24" applyFont="1" applyBorder="1" applyAlignment="1">
      <alignment vertical="top"/>
    </xf>
    <xf numFmtId="168" fontId="6" fillId="0" borderId="89" xfId="24" applyNumberFormat="1" applyFont="1" applyBorder="1" applyAlignment="1">
      <alignment horizontal="right" vertical="center"/>
    </xf>
    <xf numFmtId="168" fontId="6" fillId="0" borderId="90" xfId="24" applyNumberFormat="1" applyFont="1" applyBorder="1" applyAlignment="1">
      <alignment horizontal="right" vertical="center"/>
    </xf>
    <xf numFmtId="0" fontId="6" fillId="0" borderId="121" xfId="24" applyFont="1" applyBorder="1" applyAlignment="1">
      <alignment horizontal="center" wrapText="1"/>
    </xf>
    <xf numFmtId="0" fontId="6" fillId="0" borderId="122" xfId="24" applyFont="1" applyBorder="1" applyAlignment="1">
      <alignment horizontal="center" wrapText="1"/>
    </xf>
    <xf numFmtId="0" fontId="6" fillId="0" borderId="144" xfId="20" applyFont="1" applyBorder="1" applyAlignment="1">
      <alignment wrapText="1"/>
    </xf>
    <xf numFmtId="168" fontId="6" fillId="0" borderId="123" xfId="20" applyNumberFormat="1" applyFont="1" applyBorder="1" applyAlignment="1">
      <alignment horizontal="right" vertical="center"/>
    </xf>
    <xf numFmtId="0" fontId="6" fillId="0" borderId="0" xfId="25" applyFont="1" applyBorder="1" applyAlignment="1">
      <alignment vertical="top" wrapText="1"/>
    </xf>
    <xf numFmtId="0" fontId="6" fillId="0" borderId="130" xfId="25" applyNumberFormat="1" applyFont="1" applyBorder="1" applyAlignment="1">
      <alignment horizontal="right" vertical="center"/>
    </xf>
    <xf numFmtId="0" fontId="4" fillId="0" borderId="130" xfId="25" applyNumberFormat="1" applyFont="1" applyBorder="1" applyAlignment="1">
      <alignment horizontal="right" vertical="center"/>
    </xf>
    <xf numFmtId="172" fontId="6" fillId="0" borderId="132" xfId="25" applyNumberFormat="1" applyFont="1" applyBorder="1" applyAlignment="1">
      <alignment horizontal="right" vertical="center"/>
    </xf>
    <xf numFmtId="172" fontId="6" fillId="0" borderId="77" xfId="25" applyNumberFormat="1" applyFont="1" applyBorder="1" applyAlignment="1">
      <alignment horizontal="right" vertical="center"/>
    </xf>
    <xf numFmtId="0" fontId="4" fillId="0" borderId="143" xfId="49" applyNumberFormat="1" applyFont="1" applyBorder="1" applyAlignment="1">
      <alignment horizontal="right" vertical="center"/>
    </xf>
    <xf numFmtId="0" fontId="6" fillId="0" borderId="134" xfId="25" applyNumberFormat="1" applyFont="1" applyBorder="1" applyAlignment="1">
      <alignment horizontal="left" vertical="center" wrapText="1"/>
    </xf>
    <xf numFmtId="0" fontId="6" fillId="0" borderId="116" xfId="25" applyNumberFormat="1" applyFont="1" applyBorder="1" applyAlignment="1">
      <alignment horizontal="left" vertical="center" wrapText="1"/>
    </xf>
    <xf numFmtId="0" fontId="4" fillId="0" borderId="89" xfId="49" applyNumberFormat="1" applyFont="1" applyBorder="1" applyAlignment="1">
      <alignment horizontal="right" vertical="center"/>
    </xf>
    <xf numFmtId="0" fontId="6" fillId="0" borderId="123" xfId="25" applyNumberFormat="1" applyFont="1" applyBorder="1" applyAlignment="1">
      <alignment horizontal="right" vertical="center"/>
    </xf>
    <xf numFmtId="172" fontId="6" fillId="0" borderId="90" xfId="25" applyNumberFormat="1" applyFont="1" applyBorder="1" applyAlignment="1">
      <alignment horizontal="right" vertical="center"/>
    </xf>
    <xf numFmtId="0" fontId="6" fillId="0" borderId="115" xfId="26" applyFont="1" applyBorder="1" applyAlignment="1">
      <alignment horizontal="center" wrapText="1"/>
    </xf>
    <xf numFmtId="0" fontId="6" fillId="0" borderId="147" xfId="25" applyFont="1" applyBorder="1" applyAlignment="1">
      <alignment horizontal="center" wrapText="1"/>
    </xf>
    <xf numFmtId="0" fontId="6" fillId="0" borderId="113" xfId="25" applyFont="1" applyBorder="1" applyAlignment="1">
      <alignment horizontal="center" wrapText="1"/>
    </xf>
    <xf numFmtId="0" fontId="6" fillId="0" borderId="114" xfId="25" applyFont="1" applyBorder="1" applyAlignment="1">
      <alignment horizontal="center" wrapText="1"/>
    </xf>
    <xf numFmtId="0" fontId="6" fillId="0" borderId="0" xfId="28" applyFont="1" applyBorder="1" applyAlignment="1">
      <alignment vertical="top" wrapText="1"/>
    </xf>
    <xf numFmtId="0" fontId="6" fillId="0" borderId="130" xfId="28" applyNumberFormat="1" applyFont="1" applyBorder="1" applyAlignment="1">
      <alignment horizontal="right" vertical="center"/>
    </xf>
    <xf numFmtId="172" fontId="6" fillId="0" borderId="132" xfId="28" applyNumberFormat="1" applyFont="1" applyBorder="1" applyAlignment="1">
      <alignment horizontal="right" vertical="center"/>
    </xf>
    <xf numFmtId="0" fontId="6" fillId="0" borderId="76" xfId="28" applyNumberFormat="1" applyFont="1" applyBorder="1" applyAlignment="1">
      <alignment horizontal="right" vertical="center"/>
    </xf>
    <xf numFmtId="172" fontId="6" fillId="0" borderId="77" xfId="28" applyNumberFormat="1" applyFont="1" applyBorder="1" applyAlignment="1">
      <alignment horizontal="right" vertical="center"/>
    </xf>
    <xf numFmtId="172" fontId="6" fillId="0" borderId="90" xfId="28" applyNumberFormat="1" applyFont="1" applyBorder="1" applyAlignment="1">
      <alignment horizontal="right" vertical="center"/>
    </xf>
    <xf numFmtId="0" fontId="6" fillId="0" borderId="113" xfId="28" applyFont="1" applyBorder="1" applyAlignment="1">
      <alignment horizontal="center" wrapText="1"/>
    </xf>
    <xf numFmtId="0" fontId="6" fillId="0" borderId="114" xfId="28" applyFont="1" applyBorder="1" applyAlignment="1">
      <alignment horizontal="center" wrapText="1"/>
    </xf>
    <xf numFmtId="0" fontId="6" fillId="0" borderId="147" xfId="28" applyFont="1" applyBorder="1" applyAlignment="1">
      <alignment horizontal="center" wrapText="1"/>
    </xf>
    <xf numFmtId="0" fontId="6" fillId="0" borderId="89" xfId="28" applyNumberFormat="1" applyFont="1" applyBorder="1" applyAlignment="1">
      <alignment horizontal="right" vertical="center"/>
    </xf>
    <xf numFmtId="0" fontId="6" fillId="0" borderId="143" xfId="28" applyNumberFormat="1" applyFont="1" applyBorder="1" applyAlignment="1">
      <alignment horizontal="right" vertical="center"/>
    </xf>
    <xf numFmtId="0" fontId="6" fillId="0" borderId="78" xfId="28" applyNumberFormat="1" applyFont="1" applyBorder="1" applyAlignment="1">
      <alignment horizontal="right" vertical="center"/>
    </xf>
    <xf numFmtId="0" fontId="6" fillId="0" borderId="115" xfId="28" applyFont="1" applyBorder="1" applyAlignment="1">
      <alignment horizontal="center" wrapText="1"/>
    </xf>
    <xf numFmtId="0" fontId="6" fillId="0" borderId="116" xfId="28" applyNumberFormat="1" applyFont="1" applyBorder="1" applyAlignment="1">
      <alignment horizontal="left" vertical="center" wrapText="1"/>
    </xf>
    <xf numFmtId="0" fontId="6" fillId="0" borderId="134" xfId="28" applyNumberFormat="1" applyFont="1" applyBorder="1" applyAlignment="1">
      <alignment horizontal="left" vertical="center" wrapText="1"/>
    </xf>
    <xf numFmtId="0" fontId="6" fillId="0" borderId="88" xfId="28" applyNumberFormat="1" applyFont="1" applyBorder="1" applyAlignment="1">
      <alignment horizontal="left" vertical="center" wrapText="1"/>
    </xf>
    <xf numFmtId="0" fontId="4" fillId="0" borderId="123" xfId="28" applyNumberFormat="1" applyFont="1" applyBorder="1" applyAlignment="1">
      <alignment horizontal="right" vertical="center"/>
    </xf>
    <xf numFmtId="0" fontId="4" fillId="0" borderId="130" xfId="28" applyNumberFormat="1" applyFont="1" applyBorder="1" applyAlignment="1">
      <alignment horizontal="right" vertical="center"/>
    </xf>
    <xf numFmtId="0" fontId="6" fillId="0" borderId="139" xfId="28" applyFont="1" applyBorder="1" applyAlignment="1">
      <alignment vertical="top" wrapText="1"/>
    </xf>
    <xf numFmtId="0" fontId="6" fillId="0" borderId="139" xfId="25" applyFont="1" applyBorder="1" applyAlignment="1">
      <alignment vertical="top" wrapText="1"/>
    </xf>
    <xf numFmtId="0" fontId="6" fillId="0" borderId="130" xfId="30" applyNumberFormat="1" applyFont="1" applyBorder="1" applyAlignment="1">
      <alignment horizontal="right" vertical="center"/>
    </xf>
    <xf numFmtId="0" fontId="6" fillId="0" borderId="76" xfId="30" applyNumberFormat="1" applyFont="1" applyBorder="1" applyAlignment="1">
      <alignment horizontal="right" vertical="center"/>
    </xf>
    <xf numFmtId="0" fontId="4" fillId="0" borderId="135" xfId="29" applyFont="1" applyBorder="1" applyAlignment="1">
      <alignment horizontal="center" wrapText="1"/>
    </xf>
    <xf numFmtId="0" fontId="4" fillId="0" borderId="122" xfId="29" applyFont="1" applyBorder="1" applyAlignment="1">
      <alignment horizontal="center" wrapText="1"/>
    </xf>
    <xf numFmtId="0" fontId="6" fillId="0" borderId="121" xfId="30" applyNumberFormat="1" applyFont="1" applyBorder="1" applyAlignment="1">
      <alignment horizontal="center" wrapText="1"/>
    </xf>
    <xf numFmtId="0" fontId="6" fillId="0" borderId="89" xfId="30" applyNumberFormat="1" applyFont="1" applyBorder="1" applyAlignment="1">
      <alignment horizontal="right" vertical="center"/>
    </xf>
    <xf numFmtId="0" fontId="6" fillId="0" borderId="143" xfId="30" applyNumberFormat="1" applyFont="1" applyBorder="1" applyAlignment="1">
      <alignment horizontal="right" vertical="center"/>
    </xf>
    <xf numFmtId="0" fontId="6" fillId="0" borderId="78" xfId="30" applyNumberFormat="1" applyFont="1" applyBorder="1" applyAlignment="1">
      <alignment horizontal="right" vertical="center"/>
    </xf>
    <xf numFmtId="0" fontId="6" fillId="0" borderId="116" xfId="30" applyNumberFormat="1" applyFont="1" applyBorder="1" applyAlignment="1">
      <alignment horizontal="left" vertical="center" wrapText="1"/>
    </xf>
    <xf numFmtId="0" fontId="6" fillId="0" borderId="134" xfId="30" applyNumberFormat="1" applyFont="1" applyBorder="1" applyAlignment="1">
      <alignment horizontal="left" vertical="center" wrapText="1"/>
    </xf>
    <xf numFmtId="0" fontId="6" fillId="0" borderId="88" xfId="30" applyNumberFormat="1" applyFont="1" applyBorder="1" applyAlignment="1">
      <alignment horizontal="left" vertical="center" wrapText="1"/>
    </xf>
    <xf numFmtId="172" fontId="6" fillId="0" borderId="90" xfId="30" applyNumberFormat="1" applyFont="1" applyBorder="1" applyAlignment="1">
      <alignment horizontal="right" vertical="center"/>
    </xf>
    <xf numFmtId="172" fontId="6" fillId="0" borderId="132" xfId="30" applyNumberFormat="1" applyFont="1" applyBorder="1" applyAlignment="1">
      <alignment horizontal="right" vertical="center"/>
    </xf>
    <xf numFmtId="172" fontId="6" fillId="0" borderId="77" xfId="30" applyNumberFormat="1" applyFont="1" applyBorder="1" applyAlignment="1">
      <alignment horizontal="right" vertical="center"/>
    </xf>
    <xf numFmtId="0" fontId="4" fillId="0" borderId="123" xfId="30" applyNumberFormat="1" applyFont="1" applyBorder="1" applyAlignment="1">
      <alignment horizontal="right" vertical="center"/>
    </xf>
    <xf numFmtId="0" fontId="4" fillId="0" borderId="130" xfId="30" applyNumberFormat="1" applyFont="1" applyBorder="1" applyAlignment="1">
      <alignment horizontal="right" vertical="center"/>
    </xf>
    <xf numFmtId="0" fontId="4" fillId="0" borderId="130" xfId="31" applyNumberFormat="1" applyFont="1" applyBorder="1" applyAlignment="1">
      <alignment horizontal="right" vertical="center"/>
    </xf>
    <xf numFmtId="0" fontId="4" fillId="0" borderId="76" xfId="31" applyNumberFormat="1" applyFont="1" applyBorder="1" applyAlignment="1">
      <alignment horizontal="right" vertical="center"/>
    </xf>
    <xf numFmtId="0" fontId="4" fillId="0" borderId="123" xfId="31" applyNumberFormat="1" applyFont="1" applyBorder="1" applyAlignment="1">
      <alignment horizontal="right" vertical="center"/>
    </xf>
    <xf numFmtId="0" fontId="4" fillId="0" borderId="135" xfId="31" applyFont="1" applyBorder="1" applyAlignment="1">
      <alignment horizontal="center" wrapText="1"/>
    </xf>
    <xf numFmtId="0" fontId="4" fillId="0" borderId="122" xfId="31" applyFont="1" applyBorder="1" applyAlignment="1">
      <alignment horizontal="center" wrapText="1"/>
    </xf>
    <xf numFmtId="0" fontId="4" fillId="0" borderId="121" xfId="31" applyFont="1" applyBorder="1" applyAlignment="1">
      <alignment horizontal="center" wrapText="1"/>
    </xf>
    <xf numFmtId="0" fontId="4" fillId="0" borderId="89" xfId="31" applyNumberFormat="1" applyFont="1" applyBorder="1" applyAlignment="1">
      <alignment horizontal="right" vertical="center"/>
    </xf>
    <xf numFmtId="0" fontId="4" fillId="0" borderId="143" xfId="31" applyNumberFormat="1" applyFont="1" applyBorder="1" applyAlignment="1">
      <alignment horizontal="right" vertical="center"/>
    </xf>
    <xf numFmtId="0" fontId="4" fillId="0" borderId="78" xfId="31" applyNumberFormat="1" applyFont="1" applyBorder="1" applyAlignment="1">
      <alignment horizontal="right" vertical="center"/>
    </xf>
    <xf numFmtId="0" fontId="4" fillId="0" borderId="116" xfId="31" applyFont="1" applyBorder="1" applyAlignment="1">
      <alignment horizontal="left" vertical="center" wrapText="1"/>
    </xf>
    <xf numFmtId="0" fontId="4" fillId="0" borderId="134" xfId="31" applyFont="1" applyBorder="1" applyAlignment="1">
      <alignment horizontal="left" vertical="center" wrapText="1"/>
    </xf>
    <xf numFmtId="0" fontId="4" fillId="0" borderId="88" xfId="31" applyFont="1" applyBorder="1" applyAlignment="1">
      <alignment horizontal="left" vertical="center" wrapText="1"/>
    </xf>
    <xf numFmtId="172" fontId="4" fillId="0" borderId="90" xfId="31" applyNumberFormat="1" applyFont="1" applyBorder="1" applyAlignment="1">
      <alignment horizontal="right" vertical="center"/>
    </xf>
    <xf numFmtId="172" fontId="4" fillId="0" borderId="132" xfId="31" applyNumberFormat="1" applyFont="1" applyBorder="1" applyAlignment="1">
      <alignment horizontal="right" vertical="center"/>
    </xf>
    <xf numFmtId="172" fontId="4" fillId="0" borderId="77" xfId="31" applyNumberFormat="1" applyFont="1" applyBorder="1" applyAlignment="1">
      <alignment horizontal="right" vertical="center"/>
    </xf>
    <xf numFmtId="0" fontId="6" fillId="0" borderId="130" xfId="32" applyNumberFormat="1" applyFont="1" applyBorder="1" applyAlignment="1">
      <alignment horizontal="right" vertical="center"/>
    </xf>
    <xf numFmtId="0" fontId="6" fillId="0" borderId="76" xfId="32" applyNumberFormat="1" applyFont="1" applyBorder="1" applyAlignment="1">
      <alignment horizontal="right" vertical="center"/>
    </xf>
    <xf numFmtId="0" fontId="6" fillId="0" borderId="89" xfId="32" applyNumberFormat="1" applyFont="1" applyBorder="1" applyAlignment="1">
      <alignment horizontal="right" vertical="center"/>
    </xf>
    <xf numFmtId="0" fontId="6" fillId="0" borderId="143" xfId="32" applyNumberFormat="1" applyFont="1" applyBorder="1" applyAlignment="1">
      <alignment horizontal="right" vertical="center"/>
    </xf>
    <xf numFmtId="0" fontId="6" fillId="0" borderId="78" xfId="32" applyNumberFormat="1" applyFont="1" applyBorder="1" applyAlignment="1">
      <alignment horizontal="right" vertical="center"/>
    </xf>
    <xf numFmtId="0" fontId="6" fillId="0" borderId="116" xfId="32" applyNumberFormat="1" applyFont="1" applyBorder="1" applyAlignment="1">
      <alignment horizontal="left" vertical="center" wrapText="1"/>
    </xf>
    <xf numFmtId="0" fontId="6" fillId="0" borderId="134" xfId="32" applyNumberFormat="1" applyFont="1" applyBorder="1" applyAlignment="1">
      <alignment horizontal="left" vertical="center" wrapText="1"/>
    </xf>
    <xf numFmtId="0" fontId="6" fillId="0" borderId="88" xfId="32" applyNumberFormat="1" applyFont="1" applyBorder="1" applyAlignment="1">
      <alignment horizontal="left" vertical="center" wrapText="1"/>
    </xf>
    <xf numFmtId="0" fontId="4" fillId="0" borderId="123" xfId="32" applyNumberFormat="1" applyFont="1" applyBorder="1" applyAlignment="1">
      <alignment horizontal="right" vertical="center"/>
    </xf>
    <xf numFmtId="0" fontId="4" fillId="0" borderId="130" xfId="32" applyNumberFormat="1" applyFont="1" applyBorder="1" applyAlignment="1">
      <alignment horizontal="right" vertical="center"/>
    </xf>
    <xf numFmtId="172" fontId="6" fillId="0" borderId="90" xfId="32" applyNumberFormat="1" applyFont="1" applyBorder="1" applyAlignment="1">
      <alignment horizontal="right" vertical="center"/>
    </xf>
    <xf numFmtId="172" fontId="6" fillId="0" borderId="132" xfId="32" applyNumberFormat="1" applyFont="1" applyBorder="1" applyAlignment="1">
      <alignment horizontal="right" vertical="center"/>
    </xf>
    <xf numFmtId="172" fontId="6" fillId="0" borderId="77" xfId="32" applyNumberFormat="1" applyFont="1" applyBorder="1" applyAlignment="1">
      <alignment horizontal="right" vertical="center"/>
    </xf>
    <xf numFmtId="0" fontId="6" fillId="0" borderId="89" xfId="33" applyNumberFormat="1" applyFont="1" applyBorder="1" applyAlignment="1">
      <alignment horizontal="right" vertical="center"/>
    </xf>
    <xf numFmtId="0" fontId="6" fillId="0" borderId="143" xfId="33" applyNumberFormat="1" applyFont="1" applyBorder="1" applyAlignment="1">
      <alignment horizontal="right" vertical="center"/>
    </xf>
    <xf numFmtId="0" fontId="6" fillId="0" borderId="78" xfId="33" applyNumberFormat="1" applyFont="1" applyBorder="1" applyAlignment="1">
      <alignment horizontal="right" vertical="center"/>
    </xf>
    <xf numFmtId="0" fontId="6" fillId="0" borderId="116" xfId="33" applyNumberFormat="1" applyFont="1" applyBorder="1" applyAlignment="1">
      <alignment horizontal="left" vertical="center" wrapText="1"/>
    </xf>
    <xf numFmtId="0" fontId="6" fillId="0" borderId="134" xfId="33" applyNumberFormat="1" applyFont="1" applyBorder="1" applyAlignment="1">
      <alignment horizontal="left" vertical="center" wrapText="1"/>
    </xf>
    <xf numFmtId="0" fontId="6" fillId="0" borderId="88" xfId="33" applyNumberFormat="1" applyFont="1" applyBorder="1" applyAlignment="1">
      <alignment horizontal="left" vertical="center" wrapText="1"/>
    </xf>
    <xf numFmtId="172" fontId="6" fillId="0" borderId="90" xfId="33" applyNumberFormat="1" applyFont="1" applyBorder="1" applyAlignment="1">
      <alignment horizontal="right" vertical="center"/>
    </xf>
    <xf numFmtId="172" fontId="6" fillId="0" borderId="132" xfId="33" applyNumberFormat="1" applyFont="1" applyBorder="1" applyAlignment="1">
      <alignment horizontal="right" vertical="center"/>
    </xf>
    <xf numFmtId="172" fontId="6" fillId="0" borderId="77" xfId="33" applyNumberFormat="1" applyFont="1" applyBorder="1" applyAlignment="1">
      <alignment horizontal="right" vertical="center"/>
    </xf>
    <xf numFmtId="0" fontId="4" fillId="0" borderId="123" xfId="33" applyNumberFormat="1" applyFont="1" applyBorder="1" applyAlignment="1">
      <alignment horizontal="right" vertical="center"/>
    </xf>
    <xf numFmtId="0" fontId="4" fillId="0" borderId="130" xfId="33" applyNumberFormat="1" applyFont="1" applyBorder="1" applyAlignment="1">
      <alignment horizontal="right" vertical="center"/>
    </xf>
    <xf numFmtId="0" fontId="4" fillId="0" borderId="76" xfId="33" applyNumberFormat="1" applyFont="1" applyBorder="1" applyAlignment="1">
      <alignment horizontal="right" vertical="center"/>
    </xf>
    <xf numFmtId="172" fontId="6" fillId="0" borderId="132" xfId="34" applyNumberFormat="1" applyFont="1" applyBorder="1" applyAlignment="1">
      <alignment horizontal="right" vertical="center"/>
    </xf>
    <xf numFmtId="172" fontId="6" fillId="0" borderId="77" xfId="34" applyNumberFormat="1" applyFont="1" applyBorder="1" applyAlignment="1">
      <alignment horizontal="right" vertical="center"/>
    </xf>
    <xf numFmtId="0" fontId="6" fillId="0" borderId="143" xfId="34" applyNumberFormat="1" applyFont="1" applyBorder="1" applyAlignment="1">
      <alignment horizontal="right" vertical="center"/>
    </xf>
    <xf numFmtId="0" fontId="6" fillId="0" borderId="78" xfId="34" applyNumberFormat="1" applyFont="1" applyBorder="1" applyAlignment="1">
      <alignment horizontal="right" vertical="center"/>
    </xf>
    <xf numFmtId="0" fontId="6" fillId="0" borderId="134" xfId="34" applyNumberFormat="1" applyFont="1" applyBorder="1" applyAlignment="1">
      <alignment horizontal="left" vertical="center" wrapText="1"/>
    </xf>
    <xf numFmtId="0" fontId="6" fillId="0" borderId="88" xfId="34" applyNumberFormat="1" applyFont="1" applyBorder="1" applyAlignment="1">
      <alignment horizontal="left" vertical="center" wrapText="1"/>
    </xf>
    <xf numFmtId="0" fontId="6" fillId="0" borderId="116" xfId="34" applyNumberFormat="1" applyFont="1" applyBorder="1" applyAlignment="1">
      <alignment horizontal="left" vertical="center" wrapText="1"/>
    </xf>
    <xf numFmtId="0" fontId="6" fillId="0" borderId="89" xfId="34" applyNumberFormat="1" applyFont="1" applyBorder="1" applyAlignment="1">
      <alignment horizontal="right" vertical="center"/>
    </xf>
    <xf numFmtId="172" fontId="6" fillId="0" borderId="90" xfId="34" applyNumberFormat="1" applyFont="1" applyBorder="1" applyAlignment="1">
      <alignment horizontal="right" vertical="center"/>
    </xf>
    <xf numFmtId="0" fontId="4" fillId="0" borderId="123" xfId="34" applyNumberFormat="1" applyFont="1" applyBorder="1" applyAlignment="1">
      <alignment horizontal="right" vertical="center"/>
    </xf>
    <xf numFmtId="0" fontId="4" fillId="0" borderId="130" xfId="34" applyNumberFormat="1" applyFont="1" applyBorder="1" applyAlignment="1">
      <alignment horizontal="right" vertical="center"/>
    </xf>
    <xf numFmtId="0" fontId="4" fillId="0" borderId="76" xfId="34" applyNumberFormat="1" applyFont="1" applyBorder="1" applyAlignment="1">
      <alignment horizontal="right" vertical="center"/>
    </xf>
    <xf numFmtId="0" fontId="6" fillId="0" borderId="89" xfId="35" applyNumberFormat="1" applyFont="1" applyBorder="1" applyAlignment="1">
      <alignment horizontal="right" vertical="center"/>
    </xf>
    <xf numFmtId="0" fontId="6" fillId="0" borderId="143" xfId="35" applyNumberFormat="1" applyFont="1" applyBorder="1" applyAlignment="1">
      <alignment horizontal="right" vertical="center"/>
    </xf>
    <xf numFmtId="0" fontId="6" fillId="0" borderId="78" xfId="35" applyNumberFormat="1" applyFont="1" applyBorder="1" applyAlignment="1">
      <alignment horizontal="right" vertical="center"/>
    </xf>
    <xf numFmtId="0" fontId="6" fillId="0" borderId="116" xfId="35" applyNumberFormat="1" applyFont="1" applyBorder="1" applyAlignment="1">
      <alignment horizontal="left" vertical="center" wrapText="1"/>
    </xf>
    <xf numFmtId="0" fontId="6" fillId="0" borderId="134" xfId="35" applyNumberFormat="1" applyFont="1" applyBorder="1" applyAlignment="1">
      <alignment horizontal="left" vertical="center" wrapText="1"/>
    </xf>
    <xf numFmtId="0" fontId="6" fillId="0" borderId="88" xfId="35" applyNumberFormat="1" applyFont="1" applyBorder="1" applyAlignment="1">
      <alignment horizontal="left" vertical="center" wrapText="1"/>
    </xf>
    <xf numFmtId="0" fontId="4" fillId="0" borderId="123" xfId="35" applyNumberFormat="1" applyFont="1" applyBorder="1" applyAlignment="1">
      <alignment horizontal="right" vertical="center"/>
    </xf>
    <xf numFmtId="0" fontId="4" fillId="0" borderId="130" xfId="35" applyNumberFormat="1" applyFont="1" applyBorder="1" applyAlignment="1">
      <alignment horizontal="right" vertical="center"/>
    </xf>
    <xf numFmtId="0" fontId="4" fillId="0" borderId="76" xfId="35" applyNumberFormat="1" applyFont="1" applyBorder="1" applyAlignment="1">
      <alignment horizontal="right" vertical="center"/>
    </xf>
    <xf numFmtId="172" fontId="6" fillId="0" borderId="90" xfId="35" applyNumberFormat="1" applyFont="1" applyBorder="1" applyAlignment="1">
      <alignment horizontal="right" vertical="center"/>
    </xf>
    <xf numFmtId="172" fontId="6" fillId="0" borderId="132" xfId="35" applyNumberFormat="1" applyFont="1" applyBorder="1" applyAlignment="1">
      <alignment horizontal="right" vertical="center"/>
    </xf>
    <xf numFmtId="172" fontId="6" fillId="0" borderId="77" xfId="35" applyNumberFormat="1" applyFont="1" applyBorder="1" applyAlignment="1">
      <alignment horizontal="right" vertical="center"/>
    </xf>
    <xf numFmtId="0" fontId="4" fillId="0" borderId="113" xfId="31" applyFont="1" applyBorder="1" applyAlignment="1">
      <alignment horizontal="center" wrapText="1"/>
    </xf>
    <xf numFmtId="0" fontId="4" fillId="0" borderId="114" xfId="31" applyFont="1" applyBorder="1" applyAlignment="1">
      <alignment horizontal="center" wrapText="1"/>
    </xf>
    <xf numFmtId="0" fontId="4" fillId="0" borderId="147" xfId="31" applyFont="1" applyBorder="1" applyAlignment="1">
      <alignment horizontal="center" wrapText="1"/>
    </xf>
    <xf numFmtId="0" fontId="6" fillId="0" borderId="89" xfId="36" applyNumberFormat="1" applyFont="1" applyBorder="1" applyAlignment="1">
      <alignment horizontal="right" vertical="center"/>
    </xf>
    <xf numFmtId="0" fontId="6" fillId="0" borderId="143" xfId="36" applyNumberFormat="1" applyFont="1" applyBorder="1" applyAlignment="1">
      <alignment horizontal="right" vertical="center"/>
    </xf>
    <xf numFmtId="0" fontId="6" fillId="0" borderId="78" xfId="36" applyNumberFormat="1" applyFont="1" applyBorder="1" applyAlignment="1">
      <alignment horizontal="right" vertical="center"/>
    </xf>
    <xf numFmtId="0" fontId="6" fillId="0" borderId="116" xfId="36" applyNumberFormat="1" applyFont="1" applyBorder="1" applyAlignment="1">
      <alignment horizontal="left" vertical="center" wrapText="1"/>
    </xf>
    <xf numFmtId="0" fontId="6" fillId="0" borderId="134" xfId="36" applyNumberFormat="1" applyFont="1" applyBorder="1" applyAlignment="1">
      <alignment horizontal="left" vertical="center" wrapText="1"/>
    </xf>
    <xf numFmtId="0" fontId="6" fillId="0" borderId="88" xfId="36" applyNumberFormat="1" applyFont="1" applyBorder="1" applyAlignment="1">
      <alignment horizontal="left" vertical="center" wrapText="1"/>
    </xf>
    <xf numFmtId="172" fontId="6" fillId="0" borderId="90" xfId="36" applyNumberFormat="1" applyFont="1" applyBorder="1" applyAlignment="1">
      <alignment horizontal="right" vertical="center"/>
    </xf>
    <xf numFmtId="172" fontId="6" fillId="0" borderId="132" xfId="36" applyNumberFormat="1" applyFont="1" applyBorder="1" applyAlignment="1">
      <alignment horizontal="right" vertical="center"/>
    </xf>
    <xf numFmtId="172" fontId="6" fillId="0" borderId="77" xfId="36" applyNumberFormat="1" applyFont="1" applyBorder="1" applyAlignment="1">
      <alignment horizontal="right" vertical="center"/>
    </xf>
    <xf numFmtId="0" fontId="4" fillId="0" borderId="123" xfId="36" applyNumberFormat="1" applyFont="1" applyBorder="1" applyAlignment="1">
      <alignment horizontal="right" vertical="center"/>
    </xf>
    <xf numFmtId="0" fontId="4" fillId="0" borderId="130" xfId="36" applyNumberFormat="1" applyFont="1" applyBorder="1" applyAlignment="1">
      <alignment horizontal="right" vertical="center"/>
    </xf>
    <xf numFmtId="0" fontId="4" fillId="0" borderId="76" xfId="36" applyNumberFormat="1" applyFont="1" applyBorder="1" applyAlignment="1">
      <alignment horizontal="right" vertical="center"/>
    </xf>
    <xf numFmtId="0" fontId="6" fillId="0" borderId="130" xfId="37" applyNumberFormat="1" applyFont="1" applyBorder="1" applyAlignment="1">
      <alignment horizontal="right" vertical="center"/>
    </xf>
    <xf numFmtId="0" fontId="6" fillId="0" borderId="76" xfId="37" applyNumberFormat="1" applyFont="1" applyBorder="1" applyAlignment="1">
      <alignment horizontal="right" vertical="center"/>
    </xf>
    <xf numFmtId="0" fontId="6" fillId="0" borderId="123" xfId="37" applyNumberFormat="1" applyFont="1" applyBorder="1" applyAlignment="1">
      <alignment horizontal="right" vertical="center"/>
    </xf>
    <xf numFmtId="0" fontId="6" fillId="0" borderId="89" xfId="37" applyNumberFormat="1" applyFont="1" applyBorder="1" applyAlignment="1">
      <alignment horizontal="right" vertical="center"/>
    </xf>
    <xf numFmtId="0" fontId="6" fillId="0" borderId="143" xfId="37" applyNumberFormat="1" applyFont="1" applyBorder="1" applyAlignment="1">
      <alignment horizontal="right" vertical="center"/>
    </xf>
    <xf numFmtId="0" fontId="6" fillId="0" borderId="78" xfId="37" applyNumberFormat="1" applyFont="1" applyBorder="1" applyAlignment="1">
      <alignment horizontal="right" vertical="center"/>
    </xf>
    <xf numFmtId="0" fontId="6" fillId="0" borderId="116" xfId="37" applyNumberFormat="1" applyFont="1" applyBorder="1" applyAlignment="1">
      <alignment horizontal="left" vertical="center" wrapText="1"/>
    </xf>
    <xf numFmtId="0" fontId="6" fillId="0" borderId="134" xfId="37" applyNumberFormat="1" applyFont="1" applyBorder="1" applyAlignment="1">
      <alignment horizontal="left" vertical="center" wrapText="1"/>
    </xf>
    <xf numFmtId="0" fontId="6" fillId="0" borderId="88" xfId="37" applyNumberFormat="1" applyFont="1" applyBorder="1" applyAlignment="1">
      <alignment horizontal="left" vertical="center" wrapText="1"/>
    </xf>
    <xf numFmtId="172" fontId="6" fillId="0" borderId="90" xfId="37" applyNumberFormat="1" applyFont="1" applyBorder="1" applyAlignment="1">
      <alignment horizontal="right" vertical="center"/>
    </xf>
    <xf numFmtId="172" fontId="6" fillId="0" borderId="132" xfId="37" applyNumberFormat="1" applyFont="1" applyBorder="1" applyAlignment="1">
      <alignment horizontal="right" vertical="center"/>
    </xf>
    <xf numFmtId="172" fontId="6" fillId="0" borderId="77" xfId="37" applyNumberFormat="1" applyFont="1" applyBorder="1" applyAlignment="1">
      <alignment horizontal="right" vertical="center"/>
    </xf>
    <xf numFmtId="0" fontId="4" fillId="0" borderId="130" xfId="37" applyNumberFormat="1" applyFont="1" applyBorder="1" applyAlignment="1">
      <alignment horizontal="right" vertical="center"/>
    </xf>
    <xf numFmtId="0" fontId="6" fillId="0" borderId="130" xfId="38" applyNumberFormat="1" applyFont="1" applyBorder="1" applyAlignment="1">
      <alignment horizontal="right" vertical="center"/>
    </xf>
    <xf numFmtId="0" fontId="6" fillId="0" borderId="76" xfId="38" applyNumberFormat="1" applyFont="1" applyBorder="1" applyAlignment="1">
      <alignment horizontal="right" vertical="center"/>
    </xf>
    <xf numFmtId="0" fontId="6" fillId="0" borderId="123" xfId="38" applyNumberFormat="1" applyFont="1" applyBorder="1" applyAlignment="1">
      <alignment horizontal="right" vertical="center"/>
    </xf>
    <xf numFmtId="0" fontId="6" fillId="0" borderId="89" xfId="38" applyNumberFormat="1" applyFont="1" applyBorder="1" applyAlignment="1">
      <alignment horizontal="right" vertical="center"/>
    </xf>
    <xf numFmtId="0" fontId="6" fillId="0" borderId="143" xfId="38" applyNumberFormat="1" applyFont="1" applyBorder="1" applyAlignment="1">
      <alignment horizontal="right" vertical="center"/>
    </xf>
    <xf numFmtId="0" fontId="6" fillId="0" borderId="78" xfId="38" applyNumberFormat="1" applyFont="1" applyBorder="1" applyAlignment="1">
      <alignment horizontal="right" vertical="center"/>
    </xf>
    <xf numFmtId="0" fontId="6" fillId="0" borderId="116" xfId="38" applyNumberFormat="1" applyFont="1" applyBorder="1" applyAlignment="1">
      <alignment horizontal="left" vertical="center" wrapText="1"/>
    </xf>
    <xf numFmtId="0" fontId="6" fillId="0" borderId="134" xfId="38" applyNumberFormat="1" applyFont="1" applyBorder="1" applyAlignment="1">
      <alignment horizontal="left" vertical="center" wrapText="1"/>
    </xf>
    <xf numFmtId="0" fontId="6" fillId="0" borderId="88" xfId="38" applyNumberFormat="1" applyFont="1" applyBorder="1" applyAlignment="1">
      <alignment horizontal="left" vertical="center" wrapText="1"/>
    </xf>
    <xf numFmtId="172" fontId="6" fillId="0" borderId="90" xfId="38" applyNumberFormat="1" applyFont="1" applyBorder="1" applyAlignment="1">
      <alignment horizontal="right" vertical="center"/>
    </xf>
    <xf numFmtId="172" fontId="6" fillId="0" borderId="132" xfId="38" applyNumberFormat="1" applyFont="1" applyBorder="1" applyAlignment="1">
      <alignment horizontal="right" vertical="center"/>
    </xf>
    <xf numFmtId="172" fontId="6" fillId="0" borderId="77" xfId="38" applyNumberFormat="1" applyFont="1" applyBorder="1" applyAlignment="1">
      <alignment horizontal="right" vertical="center"/>
    </xf>
    <xf numFmtId="0" fontId="4" fillId="0" borderId="130" xfId="38" applyNumberFormat="1" applyFont="1" applyBorder="1" applyAlignment="1">
      <alignment horizontal="right" vertical="center"/>
    </xf>
    <xf numFmtId="0" fontId="6" fillId="0" borderId="130" xfId="39" applyNumberFormat="1" applyFont="1" applyBorder="1" applyAlignment="1">
      <alignment horizontal="right" vertical="center"/>
    </xf>
    <xf numFmtId="172" fontId="6" fillId="0" borderId="132" xfId="39" applyNumberFormat="1" applyFont="1" applyBorder="1" applyAlignment="1">
      <alignment horizontal="right" vertical="center"/>
    </xf>
    <xf numFmtId="0" fontId="6" fillId="0" borderId="76" xfId="39" applyNumberFormat="1" applyFont="1" applyBorder="1" applyAlignment="1">
      <alignment horizontal="right" vertical="center"/>
    </xf>
    <xf numFmtId="172" fontId="6" fillId="0" borderId="77" xfId="39" applyNumberFormat="1" applyFont="1" applyBorder="1" applyAlignment="1">
      <alignment horizontal="right" vertical="center"/>
    </xf>
    <xf numFmtId="172" fontId="6" fillId="0" borderId="90" xfId="39" applyNumberFormat="1" applyFont="1" applyBorder="1" applyAlignment="1">
      <alignment horizontal="right" vertical="center"/>
    </xf>
    <xf numFmtId="0" fontId="6" fillId="0" borderId="89" xfId="39" applyNumberFormat="1" applyFont="1" applyBorder="1" applyAlignment="1">
      <alignment horizontal="right" vertical="center"/>
    </xf>
    <xf numFmtId="0" fontId="6" fillId="0" borderId="143" xfId="39" applyNumberFormat="1" applyFont="1" applyBorder="1" applyAlignment="1">
      <alignment horizontal="right" vertical="center"/>
    </xf>
    <xf numFmtId="0" fontId="6" fillId="0" borderId="78" xfId="39" applyNumberFormat="1" applyFont="1" applyBorder="1" applyAlignment="1">
      <alignment horizontal="right" vertical="center"/>
    </xf>
    <xf numFmtId="0" fontId="6" fillId="0" borderId="116" xfId="39" applyNumberFormat="1" applyFont="1" applyBorder="1" applyAlignment="1">
      <alignment horizontal="left" vertical="center" wrapText="1"/>
    </xf>
    <xf numFmtId="0" fontId="6" fillId="0" borderId="134" xfId="39" applyNumberFormat="1" applyFont="1" applyBorder="1" applyAlignment="1">
      <alignment horizontal="left" vertical="center" wrapText="1"/>
    </xf>
    <xf numFmtId="0" fontId="6" fillId="0" borderId="88" xfId="39" applyNumberFormat="1" applyFont="1" applyBorder="1" applyAlignment="1">
      <alignment horizontal="left" vertical="center" wrapText="1"/>
    </xf>
    <xf numFmtId="0" fontId="4" fillId="0" borderId="123" xfId="39" applyNumberFormat="1" applyFont="1" applyBorder="1" applyAlignment="1">
      <alignment horizontal="right" vertical="center"/>
    </xf>
    <xf numFmtId="0" fontId="4" fillId="0" borderId="130" xfId="39" applyNumberFormat="1" applyFont="1" applyBorder="1" applyAlignment="1">
      <alignment horizontal="right" vertical="center"/>
    </xf>
    <xf numFmtId="0" fontId="6" fillId="0" borderId="130" xfId="40" applyNumberFormat="1" applyFont="1" applyBorder="1" applyAlignment="1">
      <alignment horizontal="right" vertical="center"/>
    </xf>
    <xf numFmtId="0" fontId="6" fillId="0" borderId="76" xfId="40" applyNumberFormat="1" applyFont="1" applyBorder="1" applyAlignment="1">
      <alignment horizontal="right" vertical="center"/>
    </xf>
    <xf numFmtId="0" fontId="6" fillId="0" borderId="89" xfId="40" applyNumberFormat="1" applyFont="1" applyBorder="1" applyAlignment="1">
      <alignment horizontal="right" vertical="center"/>
    </xf>
    <xf numFmtId="0" fontId="6" fillId="0" borderId="143" xfId="40" applyNumberFormat="1" applyFont="1" applyBorder="1" applyAlignment="1">
      <alignment horizontal="right" vertical="center"/>
    </xf>
    <xf numFmtId="0" fontId="6" fillId="0" borderId="78" xfId="40" applyNumberFormat="1" applyFont="1" applyBorder="1" applyAlignment="1">
      <alignment horizontal="right" vertical="center"/>
    </xf>
    <xf numFmtId="0" fontId="6" fillId="0" borderId="116" xfId="40" applyNumberFormat="1" applyFont="1" applyBorder="1" applyAlignment="1">
      <alignment horizontal="left" vertical="center" wrapText="1"/>
    </xf>
    <xf numFmtId="0" fontId="6" fillId="0" borderId="134" xfId="40" applyNumberFormat="1" applyFont="1" applyBorder="1" applyAlignment="1">
      <alignment horizontal="left" vertical="center" wrapText="1"/>
    </xf>
    <xf numFmtId="0" fontId="6" fillId="0" borderId="88" xfId="40" applyNumberFormat="1" applyFont="1" applyBorder="1" applyAlignment="1">
      <alignment horizontal="left" vertical="center" wrapText="1"/>
    </xf>
    <xf numFmtId="0" fontId="4" fillId="0" borderId="123" xfId="40" applyNumberFormat="1" applyFont="1" applyBorder="1" applyAlignment="1">
      <alignment horizontal="right" vertical="center"/>
    </xf>
    <xf numFmtId="0" fontId="4" fillId="0" borderId="130" xfId="40" applyNumberFormat="1" applyFont="1" applyBorder="1" applyAlignment="1">
      <alignment horizontal="right" vertical="center"/>
    </xf>
    <xf numFmtId="0" fontId="4" fillId="0" borderId="149" xfId="55" applyFont="1" applyBorder="1" applyAlignment="1">
      <alignment horizontal="center"/>
    </xf>
    <xf numFmtId="0" fontId="4" fillId="0" borderId="150" xfId="55" applyFont="1" applyBorder="1" applyAlignment="1">
      <alignment horizontal="center"/>
    </xf>
    <xf numFmtId="0" fontId="4" fillId="0" borderId="79" xfId="56" applyFont="1" applyBorder="1" applyAlignment="1">
      <alignment horizontal="left" vertical="top" wrapText="1"/>
    </xf>
    <xf numFmtId="0" fontId="4" fillId="0" borderId="156" xfId="57" applyFont="1" applyBorder="1" applyAlignment="1">
      <alignment horizontal="center"/>
    </xf>
    <xf numFmtId="0" fontId="4" fillId="0" borderId="153" xfId="57" applyFont="1" applyBorder="1" applyAlignment="1">
      <alignment horizontal="center"/>
    </xf>
    <xf numFmtId="0" fontId="4" fillId="0" borderId="154" xfId="57" applyFont="1" applyBorder="1" applyAlignment="1">
      <alignment horizontal="center"/>
    </xf>
    <xf numFmtId="0" fontId="0" fillId="0" borderId="140" xfId="0" applyBorder="1"/>
    <xf numFmtId="0" fontId="0" fillId="0" borderId="131" xfId="0" applyBorder="1"/>
    <xf numFmtId="0" fontId="0" fillId="0" borderId="160" xfId="0" applyBorder="1"/>
    <xf numFmtId="0" fontId="0" fillId="0" borderId="155" xfId="0" applyBorder="1"/>
    <xf numFmtId="0" fontId="0" fillId="0" borderId="162" xfId="0" applyBorder="1"/>
    <xf numFmtId="0" fontId="0" fillId="0" borderId="164" xfId="0" applyBorder="1"/>
    <xf numFmtId="0" fontId="0" fillId="0" borderId="165" xfId="0" applyBorder="1"/>
    <xf numFmtId="0" fontId="0" fillId="0" borderId="161" xfId="0" applyBorder="1"/>
    <xf numFmtId="0" fontId="0" fillId="0" borderId="163" xfId="0" applyBorder="1"/>
    <xf numFmtId="0" fontId="0" fillId="0" borderId="166" xfId="0" applyBorder="1" applyAlignment="1"/>
    <xf numFmtId="0" fontId="0" fillId="0" borderId="127" xfId="0" applyBorder="1" applyAlignment="1">
      <alignment vertical="top"/>
    </xf>
    <xf numFmtId="0" fontId="0" fillId="0" borderId="167" xfId="0" applyBorder="1" applyAlignment="1">
      <alignment vertical="top"/>
    </xf>
    <xf numFmtId="0" fontId="0" fillId="0" borderId="168" xfId="0" applyBorder="1" applyAlignment="1">
      <alignment vertical="top"/>
    </xf>
    <xf numFmtId="0" fontId="0" fillId="0" borderId="169" xfId="0" applyBorder="1"/>
    <xf numFmtId="0" fontId="0" fillId="0" borderId="170" xfId="0" applyBorder="1"/>
    <xf numFmtId="0" fontId="0" fillId="0" borderId="132" xfId="0" applyBorder="1"/>
    <xf numFmtId="0" fontId="0" fillId="0" borderId="171" xfId="0" applyBorder="1"/>
    <xf numFmtId="0" fontId="0" fillId="0" borderId="129" xfId="0" applyBorder="1" applyAlignment="1">
      <alignment vertical="top"/>
    </xf>
    <xf numFmtId="0" fontId="0" fillId="0" borderId="76" xfId="0" applyBorder="1"/>
    <xf numFmtId="0" fontId="0" fillId="0" borderId="77" xfId="0" applyBorder="1"/>
    <xf numFmtId="0" fontId="4" fillId="0" borderId="172" xfId="56" applyFont="1" applyBorder="1" applyAlignment="1">
      <alignment horizontal="left" vertical="top" wrapText="1"/>
    </xf>
    <xf numFmtId="0" fontId="4" fillId="0" borderId="173" xfId="56" applyFont="1" applyBorder="1" applyAlignment="1">
      <alignment horizontal="left" vertical="top" wrapText="1"/>
    </xf>
    <xf numFmtId="0" fontId="4" fillId="0" borderId="174" xfId="56" applyFont="1" applyBorder="1" applyAlignment="1">
      <alignment horizontal="left" vertical="top" wrapText="1"/>
    </xf>
    <xf numFmtId="0" fontId="4" fillId="0" borderId="175" xfId="56" applyFont="1" applyBorder="1" applyAlignment="1">
      <alignment horizontal="left" vertical="top" wrapText="1"/>
    </xf>
    <xf numFmtId="0" fontId="0" fillId="0" borderId="135" xfId="0" applyBorder="1"/>
    <xf numFmtId="0" fontId="0" fillId="0" borderId="134" xfId="0" applyBorder="1" applyAlignment="1">
      <alignment vertical="top"/>
    </xf>
    <xf numFmtId="0" fontId="0" fillId="0" borderId="88" xfId="0" applyBorder="1" applyAlignment="1">
      <alignment vertical="top"/>
    </xf>
    <xf numFmtId="0" fontId="0" fillId="0" borderId="116" xfId="0" applyBorder="1" applyAlignment="1"/>
    <xf numFmtId="0" fontId="0" fillId="0" borderId="0" xfId="0" applyFill="1" applyBorder="1" applyAlignment="1">
      <alignment vertical="top"/>
    </xf>
    <xf numFmtId="0" fontId="0" fillId="0" borderId="122" xfId="0" applyBorder="1"/>
    <xf numFmtId="0" fontId="4" fillId="0" borderId="138" xfId="56" applyFont="1" applyBorder="1" applyAlignment="1">
      <alignment horizontal="left" vertical="top" wrapText="1"/>
    </xf>
    <xf numFmtId="164" fontId="4" fillId="0" borderId="130" xfId="56" applyNumberFormat="1" applyFont="1" applyBorder="1" applyAlignment="1">
      <alignment vertical="center"/>
    </xf>
    <xf numFmtId="0" fontId="4" fillId="0" borderId="130" xfId="54" applyFont="1" applyBorder="1" applyAlignment="1">
      <alignment vertical="center" wrapText="1"/>
    </xf>
    <xf numFmtId="164" fontId="4" fillId="0" borderId="130" xfId="54" applyNumberFormat="1" applyFont="1" applyBorder="1" applyAlignment="1">
      <alignment vertical="center"/>
    </xf>
    <xf numFmtId="164" fontId="4" fillId="0" borderId="130" xfId="55" applyNumberFormat="1" applyFont="1" applyBorder="1" applyAlignment="1">
      <alignment vertical="center"/>
    </xf>
    <xf numFmtId="164" fontId="4" fillId="0" borderId="130" xfId="57" applyNumberFormat="1" applyFont="1" applyBorder="1" applyAlignment="1">
      <alignment vertical="center"/>
    </xf>
    <xf numFmtId="0" fontId="0" fillId="0" borderId="123" xfId="0" applyBorder="1"/>
    <xf numFmtId="164" fontId="4" fillId="0" borderId="123" xfId="56" applyNumberFormat="1" applyFont="1" applyBorder="1" applyAlignment="1">
      <alignment vertical="center"/>
    </xf>
    <xf numFmtId="0" fontId="0" fillId="0" borderId="119" xfId="0" applyBorder="1"/>
    <xf numFmtId="0" fontId="0" fillId="0" borderId="121" xfId="0" applyBorder="1"/>
    <xf numFmtId="164" fontId="4" fillId="0" borderId="89" xfId="56" applyNumberFormat="1" applyFont="1" applyBorder="1" applyAlignment="1">
      <alignment vertical="center"/>
    </xf>
    <xf numFmtId="0" fontId="4" fillId="0" borderId="104" xfId="54" applyFont="1" applyBorder="1" applyAlignment="1">
      <alignment vertical="center" wrapText="1"/>
    </xf>
    <xf numFmtId="164" fontId="4" fillId="0" borderId="104" xfId="55" applyNumberFormat="1" applyFont="1" applyBorder="1" applyAlignment="1">
      <alignment vertical="center"/>
    </xf>
    <xf numFmtId="164" fontId="4" fillId="0" borderId="104" xfId="57" applyNumberFormat="1" applyFont="1" applyBorder="1" applyAlignment="1">
      <alignment vertical="center"/>
    </xf>
    <xf numFmtId="164" fontId="4" fillId="0" borderId="104" xfId="56" applyNumberFormat="1" applyFont="1" applyBorder="1" applyAlignment="1">
      <alignment vertical="center"/>
    </xf>
    <xf numFmtId="164" fontId="4" fillId="0" borderId="90" xfId="56" applyNumberFormat="1" applyFont="1" applyBorder="1" applyAlignment="1">
      <alignment vertical="center"/>
    </xf>
    <xf numFmtId="0" fontId="4" fillId="0" borderId="132" xfId="54" applyFont="1" applyBorder="1" applyAlignment="1">
      <alignment vertical="center" wrapText="1"/>
    </xf>
    <xf numFmtId="0" fontId="4" fillId="0" borderId="132" xfId="55" applyFont="1" applyBorder="1" applyAlignment="1">
      <alignment vertical="center" wrapText="1"/>
    </xf>
    <xf numFmtId="0" fontId="4" fillId="0" borderId="132" xfId="57" applyFont="1" applyBorder="1" applyAlignment="1">
      <alignment vertical="center" wrapText="1"/>
    </xf>
    <xf numFmtId="164" fontId="4" fillId="0" borderId="132" xfId="56" applyNumberFormat="1" applyFont="1" applyBorder="1" applyAlignment="1">
      <alignment vertical="center"/>
    </xf>
    <xf numFmtId="164" fontId="4" fillId="0" borderId="78" xfId="56" applyNumberFormat="1" applyFont="1" applyBorder="1" applyAlignment="1">
      <alignment vertical="center"/>
    </xf>
    <xf numFmtId="164" fontId="4" fillId="0" borderId="76" xfId="56" applyNumberFormat="1" applyFont="1" applyBorder="1" applyAlignment="1">
      <alignment vertical="center"/>
    </xf>
    <xf numFmtId="0" fontId="4" fillId="0" borderId="77" xfId="56" applyFont="1" applyBorder="1" applyAlignment="1">
      <alignment vertical="center" wrapText="1"/>
    </xf>
    <xf numFmtId="164" fontId="4" fillId="0" borderId="77" xfId="56" applyNumberFormat="1" applyFont="1" applyBorder="1" applyAlignment="1">
      <alignment vertical="center"/>
    </xf>
    <xf numFmtId="0" fontId="4" fillId="0" borderId="116" xfId="56" applyFont="1" applyBorder="1" applyAlignment="1">
      <alignment horizontal="left" vertical="top" wrapText="1"/>
    </xf>
    <xf numFmtId="0" fontId="25" fillId="0" borderId="79" xfId="0" applyFont="1" applyBorder="1"/>
    <xf numFmtId="0" fontId="25" fillId="0" borderId="138" xfId="0" applyFont="1" applyBorder="1"/>
    <xf numFmtId="0" fontId="25" fillId="0" borderId="110" xfId="0" applyFont="1" applyBorder="1"/>
    <xf numFmtId="0" fontId="25" fillId="0" borderId="93" xfId="0" applyFont="1" applyBorder="1"/>
    <xf numFmtId="0" fontId="25" fillId="0" borderId="140" xfId="0" applyFont="1" applyBorder="1"/>
    <xf numFmtId="0" fontId="4" fillId="0" borderId="140" xfId="56" applyFont="1" applyBorder="1" applyAlignment="1">
      <alignment horizontal="left" vertical="top" wrapText="1"/>
    </xf>
    <xf numFmtId="0" fontId="4" fillId="0" borderId="149" xfId="54" applyFont="1" applyBorder="1" applyAlignment="1">
      <alignment horizontal="center"/>
    </xf>
    <xf numFmtId="0" fontId="4" fillId="0" borderId="150" xfId="54" applyFont="1" applyBorder="1" applyAlignment="1">
      <alignment horizontal="center"/>
    </xf>
    <xf numFmtId="0" fontId="4" fillId="0" borderId="149" xfId="56" applyFont="1" applyBorder="1" applyAlignment="1">
      <alignment horizontal="center"/>
    </xf>
    <xf numFmtId="0" fontId="4" fillId="0" borderId="150" xfId="56" applyFont="1" applyBorder="1" applyAlignment="1">
      <alignment horizontal="center"/>
    </xf>
    <xf numFmtId="0" fontId="4" fillId="0" borderId="178" xfId="54" applyFont="1" applyBorder="1" applyAlignment="1">
      <alignment horizontal="center"/>
    </xf>
    <xf numFmtId="0" fontId="4" fillId="0" borderId="178" xfId="55" applyFont="1" applyBorder="1" applyAlignment="1">
      <alignment horizontal="center"/>
    </xf>
    <xf numFmtId="0" fontId="4" fillId="0" borderId="178" xfId="56" applyFont="1" applyBorder="1" applyAlignment="1">
      <alignment horizontal="center"/>
    </xf>
    <xf numFmtId="173" fontId="0" fillId="0" borderId="98" xfId="0" applyNumberFormat="1" applyBorder="1"/>
    <xf numFmtId="173" fontId="0" fillId="0" borderId="181" xfId="0" applyNumberFormat="1" applyBorder="1"/>
    <xf numFmtId="173" fontId="0" fillId="0" borderId="177" xfId="0" applyNumberFormat="1" applyBorder="1"/>
    <xf numFmtId="0" fontId="27" fillId="0" borderId="0" xfId="0" applyFont="1"/>
    <xf numFmtId="0" fontId="4" fillId="0" borderId="146" xfId="58" applyFont="1" applyBorder="1" applyAlignment="1">
      <alignment horizontal="center" wrapText="1"/>
    </xf>
    <xf numFmtId="0" fontId="4" fillId="0" borderId="99" xfId="58" applyFont="1" applyBorder="1" applyAlignment="1">
      <alignment horizontal="center" wrapText="1"/>
    </xf>
    <xf numFmtId="0" fontId="0" fillId="0" borderId="130" xfId="0" applyFill="1" applyBorder="1"/>
    <xf numFmtId="0" fontId="0" fillId="0" borderId="85" xfId="0" applyBorder="1"/>
    <xf numFmtId="0" fontId="4" fillId="0" borderId="145" xfId="58" applyFont="1" applyBorder="1" applyAlignment="1">
      <alignment horizontal="center" wrapText="1"/>
    </xf>
    <xf numFmtId="0" fontId="0" fillId="0" borderId="87" xfId="0" applyBorder="1"/>
    <xf numFmtId="0" fontId="0" fillId="0" borderId="104" xfId="0" applyFill="1" applyBorder="1"/>
    <xf numFmtId="0" fontId="4" fillId="0" borderId="140" xfId="58" applyFont="1" applyBorder="1" applyAlignment="1">
      <alignment horizontal="center" wrapText="1"/>
    </xf>
    <xf numFmtId="0" fontId="4" fillId="0" borderId="108" xfId="56" applyFont="1" applyBorder="1" applyAlignment="1">
      <alignment horizontal="left" vertical="top" wrapText="1"/>
    </xf>
    <xf numFmtId="0" fontId="4" fillId="0" borderId="134" xfId="56" applyFont="1" applyBorder="1" applyAlignment="1">
      <alignment horizontal="left" vertical="top" wrapText="1"/>
    </xf>
    <xf numFmtId="0" fontId="4" fillId="0" borderId="134" xfId="56" applyFont="1" applyFill="1" applyBorder="1" applyAlignment="1">
      <alignment horizontal="left" vertical="top" wrapText="1"/>
    </xf>
    <xf numFmtId="0" fontId="4" fillId="0" borderId="88" xfId="56" applyFont="1" applyBorder="1" applyAlignment="1">
      <alignment horizontal="left" vertical="top" wrapText="1"/>
    </xf>
    <xf numFmtId="172" fontId="10" fillId="0" borderId="86" xfId="58" applyNumberFormat="1" applyFont="1" applyBorder="1" applyAlignment="1">
      <alignment horizontal="right" vertical="center"/>
    </xf>
    <xf numFmtId="172" fontId="10" fillId="0" borderId="132" xfId="58" applyNumberFormat="1" applyFont="1" applyBorder="1" applyAlignment="1">
      <alignment horizontal="right" vertical="center"/>
    </xf>
    <xf numFmtId="172" fontId="10" fillId="0" borderId="77" xfId="58" applyNumberFormat="1" applyFont="1" applyBorder="1" applyAlignment="1">
      <alignment horizontal="right" vertical="center"/>
    </xf>
    <xf numFmtId="0" fontId="0" fillId="0" borderId="130" xfId="0" applyBorder="1" applyAlignment="1">
      <alignment horizontal="right"/>
    </xf>
    <xf numFmtId="172" fontId="10" fillId="0" borderId="90" xfId="58" applyNumberFormat="1" applyFont="1" applyBorder="1" applyAlignment="1">
      <alignment horizontal="right" vertical="center"/>
    </xf>
    <xf numFmtId="0" fontId="4" fillId="0" borderId="113" xfId="58" applyFont="1" applyBorder="1" applyAlignment="1">
      <alignment horizontal="center" wrapText="1"/>
    </xf>
    <xf numFmtId="0" fontId="4" fillId="0" borderId="114" xfId="58" applyFont="1" applyBorder="1" applyAlignment="1">
      <alignment horizontal="center" wrapText="1"/>
    </xf>
    <xf numFmtId="0" fontId="4" fillId="0" borderId="147" xfId="58" applyFont="1" applyBorder="1" applyAlignment="1">
      <alignment horizontal="center" wrapText="1"/>
    </xf>
    <xf numFmtId="0" fontId="4" fillId="0" borderId="115" xfId="58" applyFont="1" applyBorder="1" applyAlignment="1">
      <alignment horizontal="center" wrapText="1"/>
    </xf>
    <xf numFmtId="0" fontId="23" fillId="0" borderId="155" xfId="59" applyFont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8" fontId="4" fillId="0" borderId="86" xfId="59" applyNumberFormat="1" applyFont="1" applyBorder="1" applyAlignment="1">
      <alignment horizontal="right" vertical="center"/>
    </xf>
    <xf numFmtId="168" fontId="4" fillId="0" borderId="132" xfId="59" applyNumberFormat="1" applyFont="1" applyBorder="1" applyAlignment="1">
      <alignment horizontal="right" vertical="center"/>
    </xf>
    <xf numFmtId="168" fontId="4" fillId="0" borderId="132" xfId="59" applyNumberFormat="1" applyFont="1" applyBorder="1" applyAlignment="1">
      <alignment horizontal="right" vertical="center" wrapText="1"/>
    </xf>
    <xf numFmtId="168" fontId="4" fillId="0" borderId="77" xfId="59" applyNumberFormat="1" applyFont="1" applyBorder="1" applyAlignment="1">
      <alignment horizontal="right" vertical="center"/>
    </xf>
    <xf numFmtId="168" fontId="4" fillId="0" borderId="87" xfId="59" applyNumberFormat="1" applyFont="1" applyBorder="1" applyAlignment="1">
      <alignment horizontal="right" vertical="center"/>
    </xf>
    <xf numFmtId="168" fontId="4" fillId="0" borderId="104" xfId="59" applyNumberFormat="1" applyFont="1" applyBorder="1" applyAlignment="1">
      <alignment horizontal="right" vertical="center"/>
    </xf>
    <xf numFmtId="168" fontId="4" fillId="0" borderId="78" xfId="59" applyNumberFormat="1" applyFont="1" applyBorder="1" applyAlignment="1">
      <alignment horizontal="right" vertical="center"/>
    </xf>
    <xf numFmtId="0" fontId="4" fillId="0" borderId="108" xfId="59" applyFont="1" applyBorder="1" applyAlignment="1">
      <alignment horizontal="left" vertical="top"/>
    </xf>
    <xf numFmtId="0" fontId="4" fillId="0" borderId="134" xfId="59" applyFont="1" applyBorder="1" applyAlignment="1">
      <alignment horizontal="left" vertical="top"/>
    </xf>
    <xf numFmtId="0" fontId="4" fillId="0" borderId="88" xfId="59" applyFont="1" applyBorder="1" applyAlignment="1">
      <alignment horizontal="left" vertical="top"/>
    </xf>
    <xf numFmtId="168" fontId="4" fillId="0" borderId="132" xfId="60" applyNumberFormat="1" applyFont="1" applyBorder="1" applyAlignment="1">
      <alignment horizontal="right" vertical="center"/>
    </xf>
    <xf numFmtId="168" fontId="4" fillId="0" borderId="77" xfId="60" applyNumberFormat="1" applyFont="1" applyBorder="1" applyAlignment="1">
      <alignment horizontal="right" vertical="center"/>
    </xf>
    <xf numFmtId="168" fontId="4" fillId="0" borderId="104" xfId="60" applyNumberFormat="1" applyFont="1" applyBorder="1" applyAlignment="1">
      <alignment horizontal="right" vertical="center"/>
    </xf>
    <xf numFmtId="168" fontId="4" fillId="0" borderId="78" xfId="60" applyNumberFormat="1" applyFont="1" applyBorder="1" applyAlignment="1">
      <alignment horizontal="right" vertical="center"/>
    </xf>
    <xf numFmtId="0" fontId="4" fillId="0" borderId="134" xfId="60" applyFont="1" applyBorder="1" applyAlignment="1">
      <alignment horizontal="left" vertical="top"/>
    </xf>
    <xf numFmtId="0" fontId="4" fillId="0" borderId="88" xfId="60" applyFont="1" applyBorder="1" applyAlignment="1">
      <alignment horizontal="left" vertical="top"/>
    </xf>
    <xf numFmtId="0" fontId="4" fillId="0" borderId="116" xfId="60" applyFont="1" applyBorder="1" applyAlignment="1">
      <alignment horizontal="left" vertical="top"/>
    </xf>
    <xf numFmtId="168" fontId="4" fillId="0" borderId="89" xfId="60" applyNumberFormat="1" applyFont="1" applyBorder="1" applyAlignment="1">
      <alignment horizontal="right" vertical="center"/>
    </xf>
    <xf numFmtId="168" fontId="4" fillId="0" borderId="90" xfId="60" applyNumberFormat="1" applyFont="1" applyBorder="1" applyAlignment="1">
      <alignment horizontal="right" vertical="center"/>
    </xf>
    <xf numFmtId="0" fontId="6" fillId="0" borderId="130" xfId="41" applyNumberFormat="1" applyFont="1" applyBorder="1" applyAlignment="1">
      <alignment horizontal="right" vertical="center"/>
    </xf>
    <xf numFmtId="0" fontId="4" fillId="0" borderId="130" xfId="41" applyNumberFormat="1" applyFont="1" applyBorder="1" applyAlignment="1">
      <alignment horizontal="right" vertical="center"/>
    </xf>
    <xf numFmtId="172" fontId="6" fillId="0" borderId="132" xfId="41" applyNumberFormat="1" applyFont="1" applyBorder="1" applyAlignment="1">
      <alignment horizontal="right" vertical="center"/>
    </xf>
    <xf numFmtId="0" fontId="4" fillId="0" borderId="76" xfId="41" applyNumberFormat="1" applyFont="1" applyBorder="1" applyAlignment="1">
      <alignment horizontal="right" vertical="center"/>
    </xf>
    <xf numFmtId="172" fontId="6" fillId="0" borderId="77" xfId="41" applyNumberFormat="1" applyFont="1" applyBorder="1" applyAlignment="1">
      <alignment horizontal="right" vertical="center"/>
    </xf>
    <xf numFmtId="0" fontId="4" fillId="0" borderId="123" xfId="41" applyNumberFormat="1" applyFont="1" applyBorder="1" applyAlignment="1">
      <alignment horizontal="right" vertical="center"/>
    </xf>
    <xf numFmtId="172" fontId="6" fillId="0" borderId="90" xfId="41" applyNumberFormat="1" applyFont="1" applyBorder="1" applyAlignment="1">
      <alignment horizontal="right" vertical="center"/>
    </xf>
    <xf numFmtId="0" fontId="6" fillId="0" borderId="89" xfId="41" applyNumberFormat="1" applyFont="1" applyBorder="1" applyAlignment="1">
      <alignment horizontal="right" vertical="center"/>
    </xf>
    <xf numFmtId="0" fontId="6" fillId="0" borderId="104" xfId="41" applyNumberFormat="1" applyFont="1" applyBorder="1" applyAlignment="1">
      <alignment horizontal="right" vertical="center"/>
    </xf>
    <xf numFmtId="0" fontId="6" fillId="0" borderId="78" xfId="41" applyNumberFormat="1" applyFont="1" applyBorder="1" applyAlignment="1">
      <alignment horizontal="right" vertical="center"/>
    </xf>
    <xf numFmtId="0" fontId="6" fillId="0" borderId="116" xfId="41" applyNumberFormat="1" applyFont="1" applyBorder="1" applyAlignment="1">
      <alignment horizontal="left" vertical="center" wrapText="1"/>
    </xf>
    <xf numFmtId="0" fontId="6" fillId="0" borderId="134" xfId="41" applyNumberFormat="1" applyFont="1" applyBorder="1" applyAlignment="1">
      <alignment horizontal="left" vertical="center" wrapText="1"/>
    </xf>
    <xf numFmtId="0" fontId="6" fillId="0" borderId="88" xfId="41" applyNumberFormat="1" applyFont="1" applyBorder="1" applyAlignment="1">
      <alignment horizontal="left" vertical="center" wrapText="1"/>
    </xf>
    <xf numFmtId="0" fontId="4" fillId="0" borderId="0" xfId="41" applyFont="1" applyFill="1" applyBorder="1" applyAlignment="1">
      <alignment horizontal="left" vertical="top"/>
    </xf>
    <xf numFmtId="0" fontId="6" fillId="0" borderId="130" xfId="44" applyNumberFormat="1" applyFont="1" applyBorder="1" applyAlignment="1">
      <alignment horizontal="right" vertical="center"/>
    </xf>
    <xf numFmtId="0" fontId="6" fillId="0" borderId="76" xfId="44" applyNumberFormat="1" applyFont="1" applyBorder="1" applyAlignment="1">
      <alignment horizontal="right" vertical="center"/>
    </xf>
    <xf numFmtId="0" fontId="6" fillId="0" borderId="89" xfId="44" applyNumberFormat="1" applyFont="1" applyBorder="1" applyAlignment="1">
      <alignment horizontal="right" vertical="center"/>
    </xf>
    <xf numFmtId="0" fontId="6" fillId="0" borderId="104" xfId="44" applyNumberFormat="1" applyFont="1" applyBorder="1" applyAlignment="1">
      <alignment horizontal="right" vertical="center"/>
    </xf>
    <xf numFmtId="0" fontId="6" fillId="0" borderId="78" xfId="44" applyNumberFormat="1" applyFont="1" applyBorder="1" applyAlignment="1">
      <alignment horizontal="right" vertical="center"/>
    </xf>
    <xf numFmtId="0" fontId="6" fillId="0" borderId="116" xfId="44" applyNumberFormat="1" applyFont="1" applyBorder="1" applyAlignment="1">
      <alignment horizontal="left" vertical="center" wrapText="1"/>
    </xf>
    <xf numFmtId="0" fontId="6" fillId="0" borderId="134" xfId="44" applyNumberFormat="1" applyFont="1" applyBorder="1" applyAlignment="1">
      <alignment horizontal="left" vertical="center" wrapText="1"/>
    </xf>
    <xf numFmtId="0" fontId="6" fillId="0" borderId="88" xfId="44" applyNumberFormat="1" applyFont="1" applyBorder="1" applyAlignment="1">
      <alignment horizontal="left" vertical="center" wrapText="1"/>
    </xf>
    <xf numFmtId="172" fontId="6" fillId="0" borderId="90" xfId="44" applyNumberFormat="1" applyFont="1" applyBorder="1" applyAlignment="1">
      <alignment horizontal="right" vertical="center"/>
    </xf>
    <xf numFmtId="172" fontId="6" fillId="0" borderId="132" xfId="44" applyNumberFormat="1" applyFont="1" applyBorder="1" applyAlignment="1">
      <alignment horizontal="right" vertical="center"/>
    </xf>
    <xf numFmtId="172" fontId="6" fillId="0" borderId="77" xfId="44" applyNumberFormat="1" applyFont="1" applyBorder="1" applyAlignment="1">
      <alignment horizontal="right" vertical="center"/>
    </xf>
    <xf numFmtId="0" fontId="4" fillId="0" borderId="123" xfId="44" applyNumberFormat="1" applyFont="1" applyBorder="1" applyAlignment="1">
      <alignment horizontal="right" vertical="center"/>
    </xf>
    <xf numFmtId="0" fontId="4" fillId="0" borderId="130" xfId="44" applyNumberFormat="1" applyFont="1" applyBorder="1" applyAlignment="1">
      <alignment horizontal="right" vertical="center"/>
    </xf>
    <xf numFmtId="0" fontId="6" fillId="0" borderId="130" xfId="46" applyNumberFormat="1" applyFont="1" applyBorder="1" applyAlignment="1">
      <alignment horizontal="right" vertical="center"/>
    </xf>
    <xf numFmtId="0" fontId="6" fillId="0" borderId="76" xfId="46" applyNumberFormat="1" applyFont="1" applyBorder="1" applyAlignment="1">
      <alignment horizontal="right" vertical="center"/>
    </xf>
    <xf numFmtId="0" fontId="6" fillId="0" borderId="123" xfId="46" applyNumberFormat="1" applyFont="1" applyBorder="1" applyAlignment="1">
      <alignment horizontal="right" vertical="center"/>
    </xf>
    <xf numFmtId="0" fontId="6" fillId="0" borderId="89" xfId="46" applyNumberFormat="1" applyFont="1" applyBorder="1" applyAlignment="1">
      <alignment horizontal="right" vertical="center"/>
    </xf>
    <xf numFmtId="0" fontId="6" fillId="0" borderId="104" xfId="46" applyNumberFormat="1" applyFont="1" applyBorder="1" applyAlignment="1">
      <alignment horizontal="right" vertical="center"/>
    </xf>
    <xf numFmtId="0" fontId="6" fillId="0" borderId="78" xfId="46" applyNumberFormat="1" applyFont="1" applyBorder="1" applyAlignment="1">
      <alignment horizontal="right" vertical="center"/>
    </xf>
    <xf numFmtId="0" fontId="6" fillId="0" borderId="116" xfId="46" applyNumberFormat="1" applyFont="1" applyBorder="1" applyAlignment="1">
      <alignment horizontal="left" vertical="center" wrapText="1"/>
    </xf>
    <xf numFmtId="0" fontId="6" fillId="0" borderId="134" xfId="46" applyNumberFormat="1" applyFont="1" applyBorder="1" applyAlignment="1">
      <alignment horizontal="left" vertical="center" wrapText="1"/>
    </xf>
    <xf numFmtId="0" fontId="6" fillId="0" borderId="88" xfId="46" applyNumberFormat="1" applyFont="1" applyBorder="1" applyAlignment="1">
      <alignment horizontal="left" vertical="center" wrapText="1"/>
    </xf>
    <xf numFmtId="172" fontId="6" fillId="0" borderId="90" xfId="46" applyNumberFormat="1" applyFont="1" applyBorder="1" applyAlignment="1">
      <alignment horizontal="right" vertical="center"/>
    </xf>
    <xf numFmtId="172" fontId="6" fillId="0" borderId="132" xfId="46" applyNumberFormat="1" applyFont="1" applyBorder="1" applyAlignment="1">
      <alignment horizontal="right" vertical="center"/>
    </xf>
    <xf numFmtId="172" fontId="6" fillId="0" borderId="77" xfId="46" applyNumberFormat="1" applyFont="1" applyBorder="1" applyAlignment="1">
      <alignment horizontal="right" vertical="center"/>
    </xf>
    <xf numFmtId="0" fontId="4" fillId="0" borderId="130" xfId="46" applyNumberFormat="1" applyFont="1" applyBorder="1" applyAlignment="1">
      <alignment horizontal="right" vertical="center"/>
    </xf>
    <xf numFmtId="0" fontId="18" fillId="0" borderId="172" xfId="56" applyFont="1" applyBorder="1" applyAlignment="1">
      <alignment horizontal="left" vertical="top" wrapText="1"/>
    </xf>
    <xf numFmtId="0" fontId="18" fillId="0" borderId="173" xfId="56" applyFont="1" applyBorder="1" applyAlignment="1">
      <alignment horizontal="left" vertical="top" wrapText="1"/>
    </xf>
    <xf numFmtId="0" fontId="18" fillId="0" borderId="174" xfId="56" applyFont="1" applyBorder="1" applyAlignment="1">
      <alignment horizontal="left" vertical="top" wrapText="1"/>
    </xf>
    <xf numFmtId="0" fontId="18" fillId="0" borderId="175" xfId="56" applyFont="1" applyBorder="1" applyAlignment="1">
      <alignment horizontal="left" vertical="top" wrapText="1"/>
    </xf>
    <xf numFmtId="0" fontId="0" fillId="0" borderId="90" xfId="0" applyBorder="1"/>
    <xf numFmtId="0" fontId="0" fillId="0" borderId="118" xfId="0" applyBorder="1"/>
    <xf numFmtId="0" fontId="0" fillId="0" borderId="143" xfId="0" applyBorder="1"/>
    <xf numFmtId="0" fontId="0" fillId="0" borderId="183" xfId="0" applyBorder="1" applyAlignment="1"/>
    <xf numFmtId="0" fontId="0" fillId="0" borderId="184" xfId="0" applyBorder="1" applyAlignment="1">
      <alignment vertical="top"/>
    </xf>
    <xf numFmtId="0" fontId="0" fillId="0" borderId="185" xfId="0" applyBorder="1" applyAlignment="1">
      <alignment vertical="top"/>
    </xf>
    <xf numFmtId="0" fontId="0" fillId="0" borderId="186" xfId="0" applyBorder="1" applyAlignment="1">
      <alignment vertical="top"/>
    </xf>
    <xf numFmtId="0" fontId="0" fillId="0" borderId="187" xfId="0" applyBorder="1" applyAlignment="1"/>
    <xf numFmtId="0" fontId="0" fillId="0" borderId="188" xfId="0" applyBorder="1" applyAlignment="1">
      <alignment vertical="top"/>
    </xf>
    <xf numFmtId="0" fontId="0" fillId="0" borderId="189" xfId="0" applyBorder="1"/>
    <xf numFmtId="0" fontId="0" fillId="0" borderId="86" xfId="0" applyBorder="1"/>
    <xf numFmtId="0" fontId="0" fillId="0" borderId="190" xfId="0" applyBorder="1"/>
    <xf numFmtId="168" fontId="4" fillId="0" borderId="90" xfId="59" applyNumberFormat="1" applyFont="1" applyBorder="1" applyAlignment="1">
      <alignment horizontal="right" vertical="center"/>
    </xf>
    <xf numFmtId="0" fontId="23" fillId="0" borderId="122" xfId="59" applyFont="1" applyBorder="1" applyAlignment="1"/>
    <xf numFmtId="168" fontId="4" fillId="0" borderId="89" xfId="59" applyNumberFormat="1" applyFont="1" applyBorder="1" applyAlignment="1">
      <alignment horizontal="right" vertical="center"/>
    </xf>
    <xf numFmtId="168" fontId="4" fillId="0" borderId="143" xfId="59" applyNumberFormat="1" applyFont="1" applyBorder="1" applyAlignment="1">
      <alignment horizontal="right" vertical="center"/>
    </xf>
    <xf numFmtId="0" fontId="4" fillId="0" borderId="116" xfId="59" applyFont="1" applyBorder="1" applyAlignment="1">
      <alignment horizontal="left" vertical="top"/>
    </xf>
    <xf numFmtId="0" fontId="6" fillId="0" borderId="130" xfId="42" applyNumberFormat="1" applyFont="1" applyBorder="1" applyAlignment="1">
      <alignment horizontal="right" vertical="center"/>
    </xf>
    <xf numFmtId="0" fontId="6" fillId="0" borderId="89" xfId="42" applyNumberFormat="1" applyFont="1" applyBorder="1" applyAlignment="1">
      <alignment horizontal="right" vertical="center"/>
    </xf>
    <xf numFmtId="0" fontId="6" fillId="0" borderId="143" xfId="42" applyNumberFormat="1" applyFont="1" applyBorder="1" applyAlignment="1">
      <alignment horizontal="right" vertical="center"/>
    </xf>
    <xf numFmtId="0" fontId="6" fillId="0" borderId="78" xfId="42" applyNumberFormat="1" applyFont="1" applyBorder="1" applyAlignment="1">
      <alignment horizontal="right" vertical="center"/>
    </xf>
    <xf numFmtId="0" fontId="6" fillId="0" borderId="116" xfId="42" applyNumberFormat="1" applyFont="1" applyBorder="1" applyAlignment="1">
      <alignment horizontal="left" vertical="center" wrapText="1"/>
    </xf>
    <xf numFmtId="0" fontId="6" fillId="0" borderId="134" xfId="42" applyNumberFormat="1" applyFont="1" applyBorder="1" applyAlignment="1">
      <alignment horizontal="left" vertical="center" wrapText="1"/>
    </xf>
    <xf numFmtId="0" fontId="6" fillId="0" borderId="88" xfId="42" applyNumberFormat="1" applyFont="1" applyBorder="1" applyAlignment="1">
      <alignment horizontal="left" vertical="center" wrapText="1"/>
    </xf>
    <xf numFmtId="0" fontId="4" fillId="0" borderId="123" xfId="42" applyNumberFormat="1" applyFont="1" applyBorder="1" applyAlignment="1">
      <alignment horizontal="right" vertical="center"/>
    </xf>
    <xf numFmtId="0" fontId="4" fillId="0" borderId="130" xfId="42" applyNumberFormat="1" applyFont="1" applyBorder="1" applyAlignment="1">
      <alignment horizontal="right" vertical="center"/>
    </xf>
    <xf numFmtId="0" fontId="4" fillId="0" borderId="76" xfId="42" applyNumberFormat="1" applyFont="1" applyBorder="1" applyAlignment="1">
      <alignment horizontal="right" vertical="center"/>
    </xf>
    <xf numFmtId="172" fontId="6" fillId="0" borderId="90" xfId="42" applyNumberFormat="1" applyFont="1" applyBorder="1" applyAlignment="1">
      <alignment horizontal="right" vertical="center"/>
    </xf>
    <xf numFmtId="172" fontId="6" fillId="0" borderId="132" xfId="42" applyNumberFormat="1" applyFont="1" applyBorder="1" applyAlignment="1">
      <alignment horizontal="right" vertical="center"/>
    </xf>
    <xf numFmtId="172" fontId="6" fillId="0" borderId="77" xfId="42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130" xfId="45" applyNumberFormat="1" applyFont="1" applyBorder="1" applyAlignment="1">
      <alignment horizontal="right" vertical="center"/>
    </xf>
    <xf numFmtId="0" fontId="6" fillId="0" borderId="76" xfId="45" applyNumberFormat="1" applyFont="1" applyBorder="1" applyAlignment="1">
      <alignment horizontal="right" vertical="center"/>
    </xf>
    <xf numFmtId="0" fontId="6" fillId="0" borderId="123" xfId="45" applyNumberFormat="1" applyFont="1" applyBorder="1" applyAlignment="1">
      <alignment horizontal="right" vertical="center"/>
    </xf>
    <xf numFmtId="0" fontId="6" fillId="0" borderId="89" xfId="45" applyNumberFormat="1" applyFont="1" applyBorder="1" applyAlignment="1">
      <alignment horizontal="right" vertical="center"/>
    </xf>
    <xf numFmtId="0" fontId="6" fillId="0" borderId="143" xfId="45" applyNumberFormat="1" applyFont="1" applyBorder="1" applyAlignment="1">
      <alignment horizontal="right" vertical="center"/>
    </xf>
    <xf numFmtId="0" fontId="6" fillId="0" borderId="78" xfId="45" applyNumberFormat="1" applyFont="1" applyBorder="1" applyAlignment="1">
      <alignment horizontal="right" vertical="center"/>
    </xf>
    <xf numFmtId="0" fontId="6" fillId="0" borderId="116" xfId="45" applyNumberFormat="1" applyFont="1" applyBorder="1" applyAlignment="1">
      <alignment horizontal="left" vertical="center" wrapText="1"/>
    </xf>
    <xf numFmtId="0" fontId="6" fillId="0" borderId="134" xfId="45" applyNumberFormat="1" applyFont="1" applyBorder="1" applyAlignment="1">
      <alignment horizontal="left" vertical="center" wrapText="1"/>
    </xf>
    <xf numFmtId="0" fontId="6" fillId="0" borderId="88" xfId="45" applyNumberFormat="1" applyFont="1" applyBorder="1" applyAlignment="1">
      <alignment horizontal="left" vertical="center" wrapText="1"/>
    </xf>
    <xf numFmtId="0" fontId="4" fillId="0" borderId="130" xfId="45" applyNumberFormat="1" applyFont="1" applyBorder="1" applyAlignment="1">
      <alignment horizontal="right" vertical="center"/>
    </xf>
    <xf numFmtId="172" fontId="6" fillId="0" borderId="90" xfId="45" applyNumberFormat="1" applyFont="1" applyBorder="1" applyAlignment="1">
      <alignment horizontal="right" vertical="center"/>
    </xf>
    <xf numFmtId="172" fontId="6" fillId="0" borderId="132" xfId="45" applyNumberFormat="1" applyFont="1" applyBorder="1" applyAlignment="1">
      <alignment horizontal="right" vertical="center"/>
    </xf>
    <xf numFmtId="172" fontId="6" fillId="0" borderId="77" xfId="45" applyNumberFormat="1" applyFont="1" applyBorder="1" applyAlignment="1">
      <alignment horizontal="right" vertical="center"/>
    </xf>
    <xf numFmtId="0" fontId="6" fillId="0" borderId="130" xfId="47" applyNumberFormat="1" applyFont="1" applyBorder="1" applyAlignment="1">
      <alignment horizontal="right" vertical="center"/>
    </xf>
    <xf numFmtId="0" fontId="6" fillId="0" borderId="76" xfId="47" applyNumberFormat="1" applyFont="1" applyBorder="1" applyAlignment="1">
      <alignment horizontal="right" vertical="center"/>
    </xf>
    <xf numFmtId="0" fontId="6" fillId="0" borderId="123" xfId="47" applyNumberFormat="1" applyFont="1" applyBorder="1" applyAlignment="1">
      <alignment horizontal="right" vertical="center"/>
    </xf>
    <xf numFmtId="0" fontId="6" fillId="0" borderId="147" xfId="31" applyFont="1" applyBorder="1" applyAlignment="1">
      <alignment horizontal="center" wrapText="1"/>
    </xf>
    <xf numFmtId="0" fontId="6" fillId="0" borderId="89" xfId="47" applyNumberFormat="1" applyFont="1" applyBorder="1" applyAlignment="1">
      <alignment horizontal="right" vertical="center"/>
    </xf>
    <xf numFmtId="0" fontId="6" fillId="0" borderId="143" xfId="47" applyNumberFormat="1" applyFont="1" applyBorder="1" applyAlignment="1">
      <alignment horizontal="right" vertical="center"/>
    </xf>
    <xf numFmtId="0" fontId="6" fillId="0" borderId="78" xfId="47" applyNumberFormat="1" applyFont="1" applyBorder="1" applyAlignment="1">
      <alignment horizontal="right" vertical="center"/>
    </xf>
    <xf numFmtId="0" fontId="6" fillId="0" borderId="116" xfId="47" applyNumberFormat="1" applyFont="1" applyBorder="1" applyAlignment="1">
      <alignment horizontal="left" vertical="center" wrapText="1"/>
    </xf>
    <xf numFmtId="0" fontId="6" fillId="0" borderId="134" xfId="47" applyNumberFormat="1" applyFont="1" applyBorder="1" applyAlignment="1">
      <alignment horizontal="left" vertical="center" wrapText="1"/>
    </xf>
    <xf numFmtId="0" fontId="6" fillId="0" borderId="88" xfId="47" applyNumberFormat="1" applyFont="1" applyBorder="1" applyAlignment="1">
      <alignment horizontal="left" vertical="center" wrapText="1"/>
    </xf>
    <xf numFmtId="172" fontId="6" fillId="0" borderId="90" xfId="47" applyNumberFormat="1" applyFont="1" applyBorder="1" applyAlignment="1">
      <alignment horizontal="right" vertical="center"/>
    </xf>
    <xf numFmtId="172" fontId="6" fillId="0" borderId="132" xfId="47" applyNumberFormat="1" applyFont="1" applyBorder="1" applyAlignment="1">
      <alignment horizontal="right" vertical="center"/>
    </xf>
    <xf numFmtId="172" fontId="6" fillId="0" borderId="77" xfId="47" applyNumberFormat="1" applyFont="1" applyBorder="1" applyAlignment="1">
      <alignment horizontal="right" vertical="center"/>
    </xf>
    <xf numFmtId="0" fontId="4" fillId="0" borderId="130" xfId="47" applyNumberFormat="1" applyFont="1" applyBorder="1" applyAlignment="1">
      <alignment horizontal="right" vertical="center"/>
    </xf>
    <xf numFmtId="0" fontId="0" fillId="0" borderId="191" xfId="0" applyBorder="1" applyAlignment="1"/>
    <xf numFmtId="0" fontId="0" fillId="0" borderId="192" xfId="0" applyBorder="1"/>
    <xf numFmtId="0" fontId="0" fillId="0" borderId="193" xfId="0" applyBorder="1" applyAlignment="1">
      <alignment vertical="top"/>
    </xf>
    <xf numFmtId="0" fontId="0" fillId="0" borderId="68" xfId="0" applyBorder="1"/>
    <xf numFmtId="0" fontId="0" fillId="0" borderId="194" xfId="0" applyBorder="1" applyAlignment="1">
      <alignment vertical="top"/>
    </xf>
    <xf numFmtId="0" fontId="0" fillId="0" borderId="195" xfId="0" applyBorder="1" applyAlignment="1">
      <alignment vertical="top"/>
    </xf>
    <xf numFmtId="0" fontId="0" fillId="0" borderId="196" xfId="0" applyBorder="1"/>
    <xf numFmtId="0" fontId="0" fillId="0" borderId="197" xfId="0" applyBorder="1" applyAlignment="1"/>
    <xf numFmtId="0" fontId="0" fillId="0" borderId="198" xfId="0" applyBorder="1"/>
    <xf numFmtId="0" fontId="0" fillId="0" borderId="134" xfId="0" applyBorder="1"/>
    <xf numFmtId="0" fontId="0" fillId="0" borderId="199" xfId="0" applyBorder="1" applyAlignment="1">
      <alignment vertical="top"/>
    </xf>
    <xf numFmtId="0" fontId="0" fillId="0" borderId="200" xfId="0" applyBorder="1"/>
    <xf numFmtId="10" fontId="0" fillId="0" borderId="132" xfId="0" applyNumberFormat="1" applyBorder="1"/>
    <xf numFmtId="10" fontId="0" fillId="0" borderId="89" xfId="0" applyNumberFormat="1" applyBorder="1"/>
    <xf numFmtId="10" fontId="0" fillId="0" borderId="143" xfId="0" applyNumberFormat="1" applyBorder="1"/>
    <xf numFmtId="10" fontId="0" fillId="0" borderId="78" xfId="0" applyNumberFormat="1" applyBorder="1"/>
    <xf numFmtId="164" fontId="10" fillId="0" borderId="11" xfId="4" applyNumberFormat="1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 wrapText="1"/>
    </xf>
    <xf numFmtId="167" fontId="10" fillId="0" borderId="11" xfId="4" applyNumberFormat="1" applyFont="1" applyBorder="1" applyAlignment="1">
      <alignment horizontal="right" vertical="center"/>
    </xf>
    <xf numFmtId="164" fontId="10" fillId="0" borderId="11" xfId="5" applyNumberFormat="1" applyFont="1" applyBorder="1" applyAlignment="1">
      <alignment horizontal="right" vertical="center"/>
    </xf>
    <xf numFmtId="167" fontId="10" fillId="0" borderId="11" xfId="5" applyNumberFormat="1" applyFont="1" applyBorder="1" applyAlignment="1">
      <alignment horizontal="right" vertical="center"/>
    </xf>
    <xf numFmtId="0" fontId="10" fillId="0" borderId="19" xfId="5" applyFont="1" applyBorder="1" applyAlignment="1">
      <alignment horizontal="right" vertical="center" wrapText="1"/>
    </xf>
    <xf numFmtId="164" fontId="10" fillId="0" borderId="19" xfId="5" applyNumberFormat="1" applyFont="1" applyBorder="1" applyAlignment="1">
      <alignment horizontal="right" vertical="center"/>
    </xf>
    <xf numFmtId="164" fontId="10" fillId="0" borderId="12" xfId="5" applyNumberFormat="1" applyFont="1" applyBorder="1" applyAlignment="1">
      <alignment horizontal="right" vertical="center"/>
    </xf>
    <xf numFmtId="0" fontId="10" fillId="0" borderId="11" xfId="5" applyFont="1" applyBorder="1" applyAlignment="1">
      <alignment horizontal="right" vertical="center" wrapText="1"/>
    </xf>
    <xf numFmtId="164" fontId="10" fillId="0" borderId="7" xfId="6" applyNumberFormat="1" applyFont="1" applyBorder="1" applyAlignment="1">
      <alignment horizontal="right" vertical="center"/>
    </xf>
    <xf numFmtId="164" fontId="10" fillId="0" borderId="18" xfId="6" applyNumberFormat="1" applyFont="1" applyBorder="1" applyAlignment="1">
      <alignment horizontal="right" vertical="center"/>
    </xf>
    <xf numFmtId="164" fontId="10" fillId="0" borderId="8" xfId="6" applyNumberFormat="1" applyFont="1" applyBorder="1" applyAlignment="1">
      <alignment horizontal="right" vertical="center"/>
    </xf>
    <xf numFmtId="164" fontId="10" fillId="0" borderId="11" xfId="6" applyNumberFormat="1" applyFont="1" applyBorder="1" applyAlignment="1">
      <alignment horizontal="right" vertical="center"/>
    </xf>
    <xf numFmtId="164" fontId="10" fillId="0" borderId="19" xfId="6" applyNumberFormat="1" applyFont="1" applyBorder="1" applyAlignment="1">
      <alignment horizontal="right" vertical="center"/>
    </xf>
    <xf numFmtId="164" fontId="10" fillId="0" borderId="12" xfId="6" applyNumberFormat="1" applyFont="1" applyBorder="1" applyAlignment="1">
      <alignment horizontal="right" vertical="center"/>
    </xf>
    <xf numFmtId="0" fontId="10" fillId="0" borderId="19" xfId="6" applyFont="1" applyBorder="1" applyAlignment="1">
      <alignment horizontal="right" vertical="center" wrapText="1"/>
    </xf>
    <xf numFmtId="0" fontId="10" fillId="0" borderId="12" xfId="6" applyFont="1" applyBorder="1" applyAlignment="1">
      <alignment horizontal="right" vertical="center" wrapText="1"/>
    </xf>
    <xf numFmtId="0" fontId="10" fillId="0" borderId="11" xfId="6" applyFont="1" applyBorder="1" applyAlignment="1">
      <alignment horizontal="right" vertical="center" wrapText="1"/>
    </xf>
    <xf numFmtId="0" fontId="10" fillId="0" borderId="19" xfId="6" applyFont="1" applyBorder="1" applyAlignment="1">
      <alignment vertical="center" wrapText="1"/>
    </xf>
    <xf numFmtId="164" fontId="10" fillId="0" borderId="48" xfId="6" applyNumberFormat="1" applyFont="1" applyBorder="1" applyAlignment="1">
      <alignment horizontal="right" vertical="center"/>
    </xf>
    <xf numFmtId="164" fontId="10" fillId="0" borderId="49" xfId="6" applyNumberFormat="1" applyFont="1" applyBorder="1" applyAlignment="1">
      <alignment horizontal="right" vertical="center"/>
    </xf>
    <xf numFmtId="164" fontId="10" fillId="0" borderId="50" xfId="6" applyNumberFormat="1" applyFont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left" vertical="top" wrapText="1"/>
    </xf>
    <xf numFmtId="164" fontId="7" fillId="0" borderId="38" xfId="0" applyNumberFormat="1" applyFont="1" applyFill="1" applyBorder="1" applyAlignment="1" applyProtection="1">
      <alignment horizontal="right" vertical="center"/>
    </xf>
    <xf numFmtId="164" fontId="7" fillId="0" borderId="39" xfId="0" applyNumberFormat="1" applyFont="1" applyFill="1" applyBorder="1" applyAlignment="1" applyProtection="1">
      <alignment horizontal="right" vertical="center"/>
    </xf>
    <xf numFmtId="164" fontId="7" fillId="0" borderId="1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172" fontId="6" fillId="0" borderId="90" xfId="40" applyNumberFormat="1" applyFont="1" applyBorder="1" applyAlignment="1">
      <alignment horizontal="right" vertical="center"/>
    </xf>
    <xf numFmtId="172" fontId="6" fillId="0" borderId="132" xfId="40" applyNumberFormat="1" applyFont="1" applyBorder="1" applyAlignment="1">
      <alignment horizontal="right" vertical="center"/>
    </xf>
    <xf numFmtId="172" fontId="6" fillId="0" borderId="77" xfId="40" applyNumberFormat="1" applyFont="1" applyBorder="1" applyAlignment="1">
      <alignment horizontal="right" vertical="center"/>
    </xf>
    <xf numFmtId="0" fontId="17" fillId="0" borderId="89" xfId="50" applyBorder="1" applyAlignment="1">
      <alignment horizontal="center" vertical="center"/>
    </xf>
    <xf numFmtId="0" fontId="17" fillId="0" borderId="189" xfId="50" applyBorder="1" applyAlignment="1">
      <alignment horizontal="center" vertical="center"/>
    </xf>
    <xf numFmtId="0" fontId="17" fillId="0" borderId="201" xfId="50" applyBorder="1" applyAlignment="1">
      <alignment horizontal="center" vertical="center"/>
    </xf>
    <xf numFmtId="0" fontId="17" fillId="0" borderId="86" xfId="50" applyBorder="1" applyAlignment="1">
      <alignment horizontal="center" vertical="center"/>
    </xf>
    <xf numFmtId="0" fontId="17" fillId="0" borderId="90" xfId="50" applyBorder="1" applyAlignment="1">
      <alignment horizontal="center" vertical="center"/>
    </xf>
    <xf numFmtId="164" fontId="18" fillId="0" borderId="132" xfId="50" applyNumberFormat="1" applyFont="1" applyBorder="1" applyAlignment="1">
      <alignment horizontal="right" vertical="center"/>
    </xf>
    <xf numFmtId="0" fontId="29" fillId="0" borderId="0" xfId="61"/>
    <xf numFmtId="0" fontId="29" fillId="0" borderId="0" xfId="61" applyNumberFormat="1"/>
    <xf numFmtId="174" fontId="30" fillId="0" borderId="0" xfId="61" applyNumberFormat="1" applyFont="1"/>
    <xf numFmtId="2" fontId="29" fillId="0" borderId="0" xfId="61" applyNumberFormat="1"/>
    <xf numFmtId="14" fontId="29" fillId="0" borderId="0" xfId="61" applyNumberFormat="1"/>
    <xf numFmtId="1" fontId="29" fillId="0" borderId="0" xfId="61" applyNumberFormat="1"/>
    <xf numFmtId="0" fontId="29" fillId="0" borderId="0" xfId="61" applyFont="1"/>
    <xf numFmtId="174" fontId="29" fillId="0" borderId="0" xfId="61" applyNumberFormat="1"/>
    <xf numFmtId="0" fontId="1" fillId="0" borderId="0" xfId="0" applyFont="1" applyAlignment="1">
      <alignment vertical="top" wrapText="1"/>
    </xf>
    <xf numFmtId="0" fontId="28" fillId="0" borderId="0" xfId="0" applyFont="1"/>
    <xf numFmtId="0" fontId="0" fillId="0" borderId="177" xfId="0" applyNumberFormat="1" applyBorder="1"/>
    <xf numFmtId="0" fontId="4" fillId="0" borderId="61" xfId="58" applyFont="1" applyBorder="1" applyAlignment="1">
      <alignment horizontal="left" wrapText="1"/>
    </xf>
    <xf numFmtId="0" fontId="4" fillId="0" borderId="62" xfId="58" applyFont="1" applyBorder="1" applyAlignment="1">
      <alignment horizontal="center" wrapText="1"/>
    </xf>
    <xf numFmtId="0" fontId="4" fillId="0" borderId="63" xfId="58" applyFont="1" applyBorder="1" applyAlignment="1">
      <alignment horizontal="center" wrapText="1"/>
    </xf>
    <xf numFmtId="0" fontId="4" fillId="0" borderId="64" xfId="58" applyFont="1" applyBorder="1" applyAlignment="1">
      <alignment horizontal="center" wrapText="1"/>
    </xf>
    <xf numFmtId="0" fontId="4" fillId="0" borderId="61" xfId="62" applyFont="1" applyBorder="1" applyAlignment="1">
      <alignment horizontal="left" wrapText="1"/>
    </xf>
    <xf numFmtId="0" fontId="4" fillId="0" borderId="62" xfId="62" applyFont="1" applyBorder="1" applyAlignment="1">
      <alignment horizontal="center" wrapText="1"/>
    </xf>
    <xf numFmtId="0" fontId="4" fillId="0" borderId="64" xfId="62" applyFont="1" applyBorder="1" applyAlignment="1">
      <alignment horizontal="center" wrapText="1"/>
    </xf>
    <xf numFmtId="0" fontId="4" fillId="0" borderId="20" xfId="58" applyFont="1" applyBorder="1" applyAlignment="1">
      <alignment horizontal="left" vertical="top"/>
    </xf>
    <xf numFmtId="0" fontId="4" fillId="0" borderId="202" xfId="56" applyFont="1" applyBorder="1" applyAlignment="1">
      <alignment horizontal="left" vertical="top" wrapText="1"/>
    </xf>
    <xf numFmtId="0" fontId="0" fillId="0" borderId="203" xfId="0" applyBorder="1"/>
    <xf numFmtId="0" fontId="0" fillId="0" borderId="71" xfId="0" applyBorder="1"/>
    <xf numFmtId="0" fontId="31" fillId="0" borderId="18" xfId="58" applyNumberFormat="1" applyFont="1" applyBorder="1" applyAlignment="1">
      <alignment horizontal="right" vertical="center"/>
    </xf>
    <xf numFmtId="0" fontId="31" fillId="0" borderId="8" xfId="29" applyNumberFormat="1" applyFont="1" applyBorder="1" applyAlignment="1">
      <alignment horizontal="right" vertical="center"/>
    </xf>
    <xf numFmtId="0" fontId="4" fillId="0" borderId="20" xfId="62" applyFont="1" applyBorder="1" applyAlignment="1">
      <alignment horizontal="left" vertical="top"/>
    </xf>
    <xf numFmtId="164" fontId="4" fillId="0" borderId="7" xfId="62" applyNumberFormat="1" applyFont="1" applyBorder="1" applyAlignment="1">
      <alignment horizontal="right" vertical="center"/>
    </xf>
    <xf numFmtId="164" fontId="4" fillId="0" borderId="8" xfId="62" applyNumberFormat="1" applyFont="1" applyBorder="1" applyAlignment="1">
      <alignment horizontal="right" vertical="center"/>
    </xf>
    <xf numFmtId="0" fontId="4" fillId="0" borderId="24" xfId="58" applyFont="1" applyBorder="1" applyAlignment="1">
      <alignment horizontal="left" vertical="top"/>
    </xf>
    <xf numFmtId="0" fontId="31" fillId="0" borderId="19" xfId="58" applyNumberFormat="1" applyFont="1" applyBorder="1" applyAlignment="1">
      <alignment horizontal="right" vertical="center"/>
    </xf>
    <xf numFmtId="0" fontId="31" fillId="0" borderId="12" xfId="29" applyNumberFormat="1" applyFont="1" applyBorder="1" applyAlignment="1">
      <alignment horizontal="right" vertical="center"/>
    </xf>
    <xf numFmtId="0" fontId="4" fillId="0" borderId="24" xfId="62" applyFont="1" applyBorder="1" applyAlignment="1">
      <alignment horizontal="left" vertical="top"/>
    </xf>
    <xf numFmtId="164" fontId="4" fillId="0" borderId="11" xfId="62" applyNumberFormat="1" applyFont="1" applyBorder="1" applyAlignment="1">
      <alignment horizontal="right" vertical="center"/>
    </xf>
    <xf numFmtId="164" fontId="4" fillId="0" borderId="12" xfId="62" applyNumberFormat="1" applyFont="1" applyBorder="1" applyAlignment="1">
      <alignment horizontal="right" vertical="center"/>
    </xf>
    <xf numFmtId="0" fontId="4" fillId="0" borderId="202" xfId="56" applyFont="1" applyFill="1" applyBorder="1" applyAlignment="1">
      <alignment horizontal="left" vertical="top" wrapText="1"/>
    </xf>
    <xf numFmtId="0" fontId="0" fillId="0" borderId="203" xfId="0" applyFill="1" applyBorder="1"/>
    <xf numFmtId="0" fontId="0" fillId="0" borderId="71" xfId="0" applyFill="1" applyBorder="1"/>
    <xf numFmtId="0" fontId="4" fillId="0" borderId="22" xfId="58" applyFont="1" applyBorder="1" applyAlignment="1">
      <alignment horizontal="left" vertical="top"/>
    </xf>
    <xf numFmtId="0" fontId="31" fillId="0" borderId="28" xfId="29" applyNumberFormat="1" applyFont="1" applyFill="1" applyBorder="1" applyAlignment="1">
      <alignment horizontal="right" vertical="center"/>
    </xf>
    <xf numFmtId="0" fontId="4" fillId="0" borderId="22" xfId="62" applyFont="1" applyBorder="1" applyAlignment="1">
      <alignment horizontal="left" vertical="top"/>
    </xf>
    <xf numFmtId="164" fontId="4" fillId="0" borderId="13" xfId="62" applyNumberFormat="1" applyFont="1" applyBorder="1" applyAlignment="1">
      <alignment horizontal="right" vertical="center"/>
    </xf>
    <xf numFmtId="164" fontId="4" fillId="0" borderId="14" xfId="62" applyNumberFormat="1" applyFont="1" applyBorder="1" applyAlignment="1">
      <alignment horizontal="right" vertical="center"/>
    </xf>
    <xf numFmtId="0" fontId="4" fillId="0" borderId="24" xfId="63" applyFont="1" applyBorder="1" applyAlignment="1">
      <alignment horizontal="left" vertical="top"/>
    </xf>
    <xf numFmtId="164" fontId="4" fillId="0" borderId="11" xfId="63" applyNumberFormat="1" applyFont="1" applyBorder="1" applyAlignment="1">
      <alignment horizontal="right" vertical="center"/>
    </xf>
    <xf numFmtId="164" fontId="4" fillId="0" borderId="12" xfId="63" applyNumberFormat="1" applyFont="1" applyBorder="1" applyAlignment="1">
      <alignment horizontal="right" vertical="center"/>
    </xf>
    <xf numFmtId="0" fontId="4" fillId="0" borderId="22" xfId="63" applyFont="1" applyBorder="1" applyAlignment="1">
      <alignment horizontal="left" vertical="top"/>
    </xf>
    <xf numFmtId="164" fontId="4" fillId="0" borderId="13" xfId="63" applyNumberFormat="1" applyFont="1" applyBorder="1" applyAlignment="1">
      <alignment horizontal="right" vertical="center"/>
    </xf>
    <xf numFmtId="164" fontId="4" fillId="0" borderId="14" xfId="63" applyNumberFormat="1" applyFont="1" applyBorder="1" applyAlignment="1">
      <alignment horizontal="right" vertical="center"/>
    </xf>
    <xf numFmtId="0" fontId="4" fillId="0" borderId="61" xfId="63" applyFont="1" applyBorder="1" applyAlignment="1">
      <alignment horizontal="left" wrapText="1"/>
    </xf>
    <xf numFmtId="0" fontId="4" fillId="0" borderId="62" xfId="63" applyFont="1" applyBorder="1" applyAlignment="1">
      <alignment horizontal="center" wrapText="1"/>
    </xf>
    <xf numFmtId="0" fontId="4" fillId="0" borderId="64" xfId="63" applyFont="1" applyBorder="1" applyAlignment="1">
      <alignment horizontal="center" wrapText="1"/>
    </xf>
    <xf numFmtId="0" fontId="4" fillId="0" borderId="20" xfId="63" applyFont="1" applyBorder="1" applyAlignment="1">
      <alignment horizontal="left" vertical="top"/>
    </xf>
    <xf numFmtId="164" fontId="4" fillId="0" borderId="7" xfId="63" applyNumberFormat="1" applyFont="1" applyBorder="1" applyAlignment="1">
      <alignment horizontal="right" vertical="center"/>
    </xf>
    <xf numFmtId="164" fontId="4" fillId="0" borderId="8" xfId="63" applyNumberFormat="1" applyFont="1" applyBorder="1" applyAlignment="1">
      <alignment horizontal="right" vertical="center"/>
    </xf>
    <xf numFmtId="164" fontId="0" fillId="0" borderId="98" xfId="0" applyNumberFormat="1" applyBorder="1"/>
    <xf numFmtId="164" fontId="0" fillId="0" borderId="181" xfId="0" applyNumberFormat="1" applyBorder="1"/>
    <xf numFmtId="164" fontId="0" fillId="0" borderId="180" xfId="0" applyNumberFormat="1" applyBorder="1"/>
    <xf numFmtId="164" fontId="0" fillId="0" borderId="177" xfId="0" applyNumberFormat="1" applyBorder="1"/>
    <xf numFmtId="164" fontId="0" fillId="0" borderId="182" xfId="0" applyNumberFormat="1" applyBorder="1"/>
    <xf numFmtId="164" fontId="0" fillId="0" borderId="176" xfId="0" applyNumberFormat="1" applyBorder="1"/>
    <xf numFmtId="164" fontId="0" fillId="0" borderId="135" xfId="0" applyNumberFormat="1" applyBorder="1"/>
    <xf numFmtId="164" fontId="0" fillId="0" borderId="122" xfId="0" applyNumberFormat="1" applyBorder="1"/>
    <xf numFmtId="0" fontId="0" fillId="0" borderId="177" xfId="0" applyBorder="1"/>
    <xf numFmtId="2" fontId="4" fillId="0" borderId="143" xfId="17" applyNumberFormat="1" applyFont="1" applyBorder="1" applyAlignment="1">
      <alignment horizontal="right" vertical="center"/>
    </xf>
    <xf numFmtId="0" fontId="4" fillId="0" borderId="205" xfId="17" applyFont="1" applyBorder="1" applyAlignment="1">
      <alignment horizontal="left" vertical="top" wrapText="1"/>
    </xf>
    <xf numFmtId="2" fontId="4" fillId="0" borderId="204" xfId="17" applyNumberFormat="1" applyFont="1" applyBorder="1" applyAlignment="1">
      <alignment horizontal="right" vertical="center"/>
    </xf>
    <xf numFmtId="0" fontId="4" fillId="0" borderId="110" xfId="19" applyFont="1" applyBorder="1" applyAlignment="1">
      <alignment horizontal="left" vertical="top" wrapText="1"/>
    </xf>
    <xf numFmtId="2" fontId="4" fillId="0" borderId="84" xfId="19" applyNumberFormat="1" applyFont="1" applyBorder="1" applyAlignment="1">
      <alignment horizontal="right" vertical="center"/>
    </xf>
    <xf numFmtId="2" fontId="4" fillId="0" borderId="177" xfId="19" applyNumberFormat="1" applyFont="1" applyBorder="1" applyAlignment="1">
      <alignment horizontal="right" vertical="center"/>
    </xf>
    <xf numFmtId="2" fontId="4" fillId="0" borderId="143" xfId="19" applyNumberFormat="1" applyFont="1" applyBorder="1" applyAlignment="1">
      <alignment horizontal="right" vertical="center"/>
    </xf>
    <xf numFmtId="164" fontId="4" fillId="0" borderId="11" xfId="14" applyNumberFormat="1" applyFont="1" applyBorder="1" applyAlignment="1">
      <alignment horizontal="right" vertical="center"/>
    </xf>
    <xf numFmtId="168" fontId="6" fillId="0" borderId="0" xfId="22" applyNumberFormat="1" applyFont="1" applyBorder="1" applyAlignment="1">
      <alignment horizontal="right" vertical="center"/>
    </xf>
    <xf numFmtId="168" fontId="6" fillId="0" borderId="76" xfId="22" applyNumberFormat="1" applyFont="1" applyBorder="1" applyAlignment="1">
      <alignment horizontal="right" vertical="center"/>
    </xf>
    <xf numFmtId="168" fontId="6" fillId="0" borderId="0" xfId="23" applyNumberFormat="1" applyFont="1" applyBorder="1" applyAlignment="1">
      <alignment horizontal="right" vertical="center"/>
    </xf>
    <xf numFmtId="168" fontId="6" fillId="0" borderId="77" xfId="23" applyNumberFormat="1" applyFont="1" applyBorder="1" applyAlignment="1">
      <alignment horizontal="right" vertical="center"/>
    </xf>
    <xf numFmtId="0" fontId="0" fillId="0" borderId="206" xfId="0" applyBorder="1"/>
    <xf numFmtId="0" fontId="0" fillId="0" borderId="207" xfId="0" applyBorder="1"/>
    <xf numFmtId="0" fontId="0" fillId="0" borderId="208" xfId="0" applyBorder="1"/>
    <xf numFmtId="0" fontId="0" fillId="0" borderId="209" xfId="0" applyBorder="1"/>
    <xf numFmtId="0" fontId="0" fillId="0" borderId="210" xfId="0" applyBorder="1"/>
    <xf numFmtId="0" fontId="0" fillId="0" borderId="211" xfId="0" applyBorder="1"/>
    <xf numFmtId="0" fontId="0" fillId="0" borderId="212" xfId="0" applyBorder="1"/>
    <xf numFmtId="0" fontId="0" fillId="0" borderId="105" xfId="0" applyBorder="1"/>
    <xf numFmtId="0" fontId="0" fillId="0" borderId="213" xfId="0" applyBorder="1"/>
    <xf numFmtId="0" fontId="0" fillId="0" borderId="193" xfId="0" applyBorder="1"/>
    <xf numFmtId="0" fontId="0" fillId="0" borderId="80" xfId="0" applyBorder="1"/>
    <xf numFmtId="164" fontId="0" fillId="0" borderId="206" xfId="0" applyNumberFormat="1" applyBorder="1"/>
    <xf numFmtId="164" fontId="0" fillId="0" borderId="105" xfId="0" applyNumberFormat="1" applyBorder="1"/>
    <xf numFmtId="164" fontId="0" fillId="0" borderId="207" xfId="0" applyNumberFormat="1" applyBorder="1"/>
    <xf numFmtId="164" fontId="0" fillId="0" borderId="208" xfId="0" applyNumberFormat="1" applyBorder="1"/>
    <xf numFmtId="164" fontId="0" fillId="0" borderId="209" xfId="0" applyNumberFormat="1" applyBorder="1"/>
    <xf numFmtId="164" fontId="0" fillId="0" borderId="210" xfId="0" applyNumberFormat="1" applyBorder="1"/>
    <xf numFmtId="164" fontId="0" fillId="0" borderId="211" xfId="0" applyNumberFormat="1" applyBorder="1"/>
    <xf numFmtId="164" fontId="0" fillId="0" borderId="212" xfId="0" applyNumberFormat="1" applyBorder="1"/>
    <xf numFmtId="164" fontId="0" fillId="0" borderId="213" xfId="0" applyNumberFormat="1" applyBorder="1"/>
    <xf numFmtId="164" fontId="0" fillId="0" borderId="130" xfId="0" applyNumberFormat="1" applyBorder="1"/>
    <xf numFmtId="164" fontId="0" fillId="0" borderId="193" xfId="0" applyNumberFormat="1" applyBorder="1"/>
    <xf numFmtId="164" fontId="0" fillId="0" borderId="80" xfId="0" applyNumberFormat="1" applyBorder="1"/>
    <xf numFmtId="164" fontId="0" fillId="0" borderId="143" xfId="0" applyNumberFormat="1" applyBorder="1"/>
    <xf numFmtId="173" fontId="0" fillId="0" borderId="206" xfId="0" applyNumberFormat="1" applyBorder="1"/>
    <xf numFmtId="173" fontId="0" fillId="0" borderId="105" xfId="0" applyNumberFormat="1" applyBorder="1"/>
    <xf numFmtId="173" fontId="0" fillId="0" borderId="208" xfId="0" applyNumberFormat="1" applyBorder="1"/>
    <xf numFmtId="173" fontId="0" fillId="0" borderId="209" xfId="0" applyNumberFormat="1" applyBorder="1"/>
    <xf numFmtId="173" fontId="0" fillId="0" borderId="210" xfId="0" applyNumberFormat="1" applyBorder="1"/>
    <xf numFmtId="173" fontId="0" fillId="0" borderId="211" xfId="0" applyNumberFormat="1" applyBorder="1"/>
    <xf numFmtId="173" fontId="0" fillId="0" borderId="207" xfId="0" applyNumberFormat="1" applyBorder="1"/>
    <xf numFmtId="173" fontId="0" fillId="0" borderId="213" xfId="0" applyNumberFormat="1" applyBorder="1"/>
    <xf numFmtId="173" fontId="0" fillId="0" borderId="130" xfId="0" applyNumberFormat="1" applyBorder="1"/>
    <xf numFmtId="173" fontId="0" fillId="0" borderId="80" xfId="0" applyNumberFormat="1" applyBorder="1"/>
    <xf numFmtId="173" fontId="0" fillId="0" borderId="193" xfId="0" applyNumberFormat="1" applyBorder="1"/>
    <xf numFmtId="0" fontId="0" fillId="0" borderId="206" xfId="0" applyNumberFormat="1" applyBorder="1"/>
    <xf numFmtId="1" fontId="0" fillId="0" borderId="208" xfId="0" applyNumberFormat="1" applyBorder="1"/>
    <xf numFmtId="1" fontId="0" fillId="0" borderId="209" xfId="0" applyNumberFormat="1" applyBorder="1"/>
    <xf numFmtId="1" fontId="0" fillId="0" borderId="210" xfId="0" applyNumberFormat="1" applyBorder="1"/>
    <xf numFmtId="1" fontId="0" fillId="0" borderId="211" xfId="0" applyNumberFormat="1" applyBorder="1"/>
    <xf numFmtId="1" fontId="0" fillId="0" borderId="212" xfId="0" applyNumberFormat="1" applyBorder="1"/>
    <xf numFmtId="0" fontId="0" fillId="0" borderId="105" xfId="0" applyNumberFormat="1" applyBorder="1"/>
    <xf numFmtId="0" fontId="0" fillId="0" borderId="213" xfId="0" applyNumberFormat="1" applyBorder="1"/>
    <xf numFmtId="0" fontId="0" fillId="0" borderId="130" xfId="0" applyNumberFormat="1" applyBorder="1"/>
    <xf numFmtId="0" fontId="0" fillId="0" borderId="193" xfId="0" applyNumberFormat="1" applyBorder="1"/>
    <xf numFmtId="0" fontId="0" fillId="0" borderId="80" xfId="0" applyNumberFormat="1" applyBorder="1"/>
    <xf numFmtId="0" fontId="0" fillId="0" borderId="217" xfId="0" applyBorder="1"/>
    <xf numFmtId="0" fontId="0" fillId="0" borderId="92" xfId="0" applyBorder="1"/>
    <xf numFmtId="0" fontId="0" fillId="0" borderId="197" xfId="0" applyBorder="1"/>
    <xf numFmtId="0" fontId="0" fillId="0" borderId="217" xfId="0" applyNumberFormat="1" applyBorder="1"/>
    <xf numFmtId="0" fontId="0" fillId="0" borderId="123" xfId="0" applyNumberFormat="1" applyBorder="1"/>
    <xf numFmtId="0" fontId="0" fillId="0" borderId="197" xfId="0" applyNumberFormat="1" applyBorder="1"/>
    <xf numFmtId="0" fontId="0" fillId="0" borderId="92" xfId="0" applyNumberFormat="1" applyBorder="1"/>
    <xf numFmtId="0" fontId="11" fillId="0" borderId="0" xfId="61" applyFont="1"/>
    <xf numFmtId="164" fontId="0" fillId="0" borderId="35" xfId="0" applyNumberFormat="1" applyFill="1" applyBorder="1" applyAlignment="1" applyProtection="1">
      <alignment horizontal="right" vertical="center"/>
    </xf>
    <xf numFmtId="0" fontId="3" fillId="0" borderId="0" xfId="50" applyFont="1" applyBorder="1" applyAlignment="1">
      <alignment horizontal="center" vertical="center" wrapText="1"/>
    </xf>
    <xf numFmtId="0" fontId="18" fillId="0" borderId="0" xfId="50" applyFont="1" applyBorder="1" applyAlignment="1">
      <alignment horizontal="left" vertical="top" wrapText="1"/>
    </xf>
    <xf numFmtId="0" fontId="18" fillId="0" borderId="83" xfId="50" applyFont="1" applyBorder="1" applyAlignment="1">
      <alignment horizontal="center" vertical="top" wrapText="1"/>
    </xf>
    <xf numFmtId="0" fontId="18" fillId="0" borderId="84" xfId="50" applyFont="1" applyBorder="1" applyAlignment="1">
      <alignment horizontal="center" vertical="top" wrapText="1"/>
    </xf>
    <xf numFmtId="0" fontId="18" fillId="0" borderId="94" xfId="50" applyFont="1" applyBorder="1" applyAlignment="1">
      <alignment horizontal="center" vertical="top" wrapText="1"/>
    </xf>
    <xf numFmtId="0" fontId="18" fillId="0" borderId="79" xfId="50" applyFont="1" applyBorder="1" applyAlignment="1">
      <alignment horizontal="center" vertical="top" wrapText="1"/>
    </xf>
    <xf numFmtId="0" fontId="18" fillId="0" borderId="93" xfId="50" applyFont="1" applyBorder="1" applyAlignment="1">
      <alignment horizontal="center" vertical="top" wrapText="1"/>
    </xf>
    <xf numFmtId="0" fontId="3" fillId="0" borderId="16" xfId="50" applyFont="1" applyBorder="1" applyAlignment="1">
      <alignment horizontal="center" vertical="center" wrapText="1"/>
    </xf>
    <xf numFmtId="0" fontId="6" fillId="0" borderId="82" xfId="1" applyFont="1" applyBorder="1" applyAlignment="1">
      <alignment horizontal="left" vertical="top" wrapText="1"/>
    </xf>
    <xf numFmtId="0" fontId="6" fillId="0" borderId="79" xfId="1" applyFont="1" applyBorder="1" applyAlignment="1">
      <alignment horizontal="left" vertical="top" wrapText="1"/>
    </xf>
    <xf numFmtId="0" fontId="6" fillId="0" borderId="93" xfId="1" applyFont="1" applyBorder="1" applyAlignment="1">
      <alignment horizontal="left" vertical="top" wrapText="1"/>
    </xf>
    <xf numFmtId="0" fontId="6" fillId="0" borderId="98" xfId="1" applyFont="1" applyBorder="1" applyAlignment="1">
      <alignment horizontal="left" vertical="top" wrapText="1"/>
    </xf>
    <xf numFmtId="0" fontId="6" fillId="0" borderId="73" xfId="1" applyFont="1" applyBorder="1" applyAlignment="1">
      <alignment horizontal="left" vertical="top" wrapText="1"/>
    </xf>
    <xf numFmtId="0" fontId="3" fillId="0" borderId="98" xfId="1" applyFont="1" applyBorder="1" applyAlignment="1">
      <alignment horizontal="left" vertical="center" wrapText="1"/>
    </xf>
    <xf numFmtId="0" fontId="6" fillId="0" borderId="102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4" fillId="0" borderId="0" xfId="2" applyFont="1" applyBorder="1" applyAlignment="1">
      <alignment horizontal="left" vertical="top" wrapText="1"/>
    </xf>
    <xf numFmtId="0" fontId="21" fillId="0" borderId="98" xfId="2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top" wrapText="1"/>
    </xf>
    <xf numFmtId="0" fontId="3" fillId="0" borderId="98" xfId="3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5" applyFont="1" applyBorder="1" applyAlignment="1">
      <alignment horizontal="left" vertical="top" wrapText="1"/>
    </xf>
    <xf numFmtId="0" fontId="0" fillId="0" borderId="119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0" fillId="0" borderId="120" xfId="0" applyBorder="1" applyAlignment="1">
      <alignment horizontal="center" wrapText="1"/>
    </xf>
    <xf numFmtId="0" fontId="0" fillId="0" borderId="112" xfId="0" applyBorder="1" applyAlignment="1">
      <alignment horizontal="center" wrapText="1"/>
    </xf>
    <xf numFmtId="0" fontId="4" fillId="5" borderId="5" xfId="9" applyFont="1" applyFill="1" applyBorder="1" applyAlignment="1">
      <alignment horizontal="left" vertical="top" wrapText="1"/>
    </xf>
    <xf numFmtId="0" fontId="4" fillId="5" borderId="6" xfId="9" applyFont="1" applyFill="1" applyBorder="1" applyAlignment="1">
      <alignment horizontal="left" vertical="top" wrapText="1"/>
    </xf>
    <xf numFmtId="0" fontId="3" fillId="0" borderId="0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left" wrapText="1"/>
    </xf>
    <xf numFmtId="0" fontId="4" fillId="0" borderId="2" xfId="9" applyFont="1" applyBorder="1" applyAlignment="1">
      <alignment horizontal="left" wrapText="1"/>
    </xf>
    <xf numFmtId="0" fontId="4" fillId="0" borderId="5" xfId="9" applyFont="1" applyBorder="1" applyAlignment="1">
      <alignment horizontal="left" wrapText="1"/>
    </xf>
    <xf numFmtId="0" fontId="4" fillId="0" borderId="6" xfId="9" applyFont="1" applyBorder="1" applyAlignment="1">
      <alignment horizontal="left" wrapText="1"/>
    </xf>
    <xf numFmtId="0" fontId="4" fillId="0" borderId="3" xfId="9" applyFont="1" applyBorder="1" applyAlignment="1">
      <alignment horizontal="center" wrapText="1"/>
    </xf>
    <xf numFmtId="0" fontId="4" fillId="0" borderId="21" xfId="9" applyFont="1" applyBorder="1" applyAlignment="1">
      <alignment horizontal="center" wrapText="1"/>
    </xf>
    <xf numFmtId="0" fontId="4" fillId="0" borderId="4" xfId="9" applyFont="1" applyBorder="1" applyAlignment="1">
      <alignment horizontal="center" wrapText="1"/>
    </xf>
    <xf numFmtId="0" fontId="4" fillId="0" borderId="52" xfId="9" applyFont="1" applyBorder="1" applyAlignment="1">
      <alignment horizontal="center" wrapText="1"/>
    </xf>
    <xf numFmtId="0" fontId="4" fillId="0" borderId="1" xfId="9" applyFont="1" applyBorder="1" applyAlignment="1">
      <alignment horizontal="left" vertical="top" wrapText="1"/>
    </xf>
    <xf numFmtId="0" fontId="4" fillId="0" borderId="9" xfId="9" applyFont="1" applyBorder="1" applyAlignment="1">
      <alignment horizontal="left" vertical="top" wrapText="1"/>
    </xf>
    <xf numFmtId="0" fontId="4" fillId="0" borderId="1" xfId="8" applyFont="1" applyBorder="1" applyAlignment="1">
      <alignment horizontal="left" vertical="top" wrapText="1"/>
    </xf>
    <xf numFmtId="0" fontId="4" fillId="0" borderId="9" xfId="8" applyFont="1" applyBorder="1" applyAlignment="1">
      <alignment horizontal="left" vertical="top" wrapText="1"/>
    </xf>
    <xf numFmtId="0" fontId="4" fillId="0" borderId="5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  <xf numFmtId="0" fontId="4" fillId="0" borderId="5" xfId="8" applyFont="1" applyBorder="1" applyAlignment="1">
      <alignment horizontal="left" wrapText="1"/>
    </xf>
    <xf numFmtId="0" fontId="4" fillId="0" borderId="6" xfId="8" applyFont="1" applyBorder="1" applyAlignment="1">
      <alignment horizontal="left" wrapText="1"/>
    </xf>
    <xf numFmtId="0" fontId="4" fillId="0" borderId="3" xfId="8" applyFont="1" applyBorder="1" applyAlignment="1">
      <alignment horizontal="center" wrapText="1"/>
    </xf>
    <xf numFmtId="0" fontId="4" fillId="0" borderId="21" xfId="8" applyFont="1" applyBorder="1" applyAlignment="1">
      <alignment horizontal="center" wrapText="1"/>
    </xf>
    <xf numFmtId="0" fontId="4" fillId="0" borderId="4" xfId="8" applyFont="1" applyBorder="1" applyAlignment="1">
      <alignment horizontal="center" wrapText="1"/>
    </xf>
    <xf numFmtId="0" fontId="6" fillId="0" borderId="1" xfId="10" applyFont="1" applyBorder="1" applyAlignment="1">
      <alignment horizontal="left" vertical="top" wrapText="1"/>
    </xf>
    <xf numFmtId="0" fontId="6" fillId="0" borderId="9" xfId="10" applyFont="1" applyBorder="1" applyAlignment="1">
      <alignment horizontal="left" vertical="top" wrapText="1"/>
    </xf>
    <xf numFmtId="0" fontId="6" fillId="5" borderId="5" xfId="10" applyFont="1" applyFill="1" applyBorder="1" applyAlignment="1">
      <alignment horizontal="left" vertical="top" wrapText="1"/>
    </xf>
    <xf numFmtId="0" fontId="6" fillId="5" borderId="6" xfId="10" applyFont="1" applyFill="1" applyBorder="1" applyAlignment="1">
      <alignment horizontal="left" vertical="top" wrapText="1"/>
    </xf>
    <xf numFmtId="0" fontId="6" fillId="0" borderId="5" xfId="10" applyFont="1" applyBorder="1" applyAlignment="1">
      <alignment horizontal="left" vertical="top" wrapText="1"/>
    </xf>
    <xf numFmtId="0" fontId="6" fillId="0" borderId="0" xfId="10" applyFont="1" applyBorder="1" applyAlignment="1">
      <alignment horizontal="left" vertical="top" wrapText="1"/>
    </xf>
    <xf numFmtId="0" fontId="3" fillId="0" borderId="0" xfId="10" applyFont="1" applyBorder="1" applyAlignment="1">
      <alignment horizontal="center" vertical="center" wrapText="1"/>
    </xf>
    <xf numFmtId="0" fontId="6" fillId="0" borderId="1" xfId="10" applyFont="1" applyBorder="1" applyAlignment="1">
      <alignment horizontal="left" wrapText="1"/>
    </xf>
    <xf numFmtId="0" fontId="6" fillId="0" borderId="2" xfId="10" applyFont="1" applyBorder="1" applyAlignment="1">
      <alignment horizontal="left" wrapText="1"/>
    </xf>
    <xf numFmtId="0" fontId="6" fillId="0" borderId="5" xfId="10" applyFont="1" applyBorder="1" applyAlignment="1">
      <alignment horizontal="left" wrapText="1"/>
    </xf>
    <xf numFmtId="0" fontId="6" fillId="0" borderId="6" xfId="10" applyFont="1" applyBorder="1" applyAlignment="1">
      <alignment horizontal="left" wrapText="1"/>
    </xf>
    <xf numFmtId="0" fontId="6" fillId="0" borderId="3" xfId="10" applyFont="1" applyBorder="1" applyAlignment="1">
      <alignment horizontal="center" wrapText="1"/>
    </xf>
    <xf numFmtId="0" fontId="6" fillId="0" borderId="21" xfId="10" applyFont="1" applyBorder="1" applyAlignment="1">
      <alignment horizontal="center" wrapText="1"/>
    </xf>
    <xf numFmtId="0" fontId="6" fillId="0" borderId="4" xfId="10" applyFont="1" applyBorder="1" applyAlignment="1">
      <alignment horizontal="center" wrapText="1"/>
    </xf>
    <xf numFmtId="0" fontId="6" fillId="0" borderId="52" xfId="10" applyFont="1" applyBorder="1" applyAlignment="1">
      <alignment horizontal="center" wrapText="1"/>
    </xf>
    <xf numFmtId="0" fontId="3" fillId="0" borderId="0" xfId="11" applyFont="1" applyBorder="1" applyAlignment="1">
      <alignment horizontal="center" vertical="center" wrapText="1"/>
    </xf>
    <xf numFmtId="0" fontId="6" fillId="0" borderId="1" xfId="11" applyFont="1" applyBorder="1" applyAlignment="1">
      <alignment horizontal="left" wrapText="1"/>
    </xf>
    <xf numFmtId="0" fontId="6" fillId="0" borderId="2" xfId="11" applyFont="1" applyBorder="1" applyAlignment="1">
      <alignment horizontal="left" wrapText="1"/>
    </xf>
    <xf numFmtId="0" fontId="6" fillId="0" borderId="5" xfId="11" applyFont="1" applyBorder="1" applyAlignment="1">
      <alignment horizontal="left" wrapText="1"/>
    </xf>
    <xf numFmtId="0" fontId="6" fillId="0" borderId="6" xfId="11" applyFont="1" applyBorder="1" applyAlignment="1">
      <alignment horizontal="left" wrapText="1"/>
    </xf>
    <xf numFmtId="0" fontId="6" fillId="0" borderId="3" xfId="11" applyFont="1" applyBorder="1" applyAlignment="1">
      <alignment horizontal="center" wrapText="1"/>
    </xf>
    <xf numFmtId="0" fontId="6" fillId="0" borderId="21" xfId="11" applyFont="1" applyBorder="1" applyAlignment="1">
      <alignment horizontal="center" wrapText="1"/>
    </xf>
    <xf numFmtId="0" fontId="6" fillId="0" borderId="4" xfId="11" applyFont="1" applyBorder="1" applyAlignment="1">
      <alignment horizontal="center" wrapText="1"/>
    </xf>
    <xf numFmtId="0" fontId="6" fillId="0" borderId="1" xfId="11" applyFont="1" applyBorder="1" applyAlignment="1">
      <alignment horizontal="left" vertical="top" wrapText="1"/>
    </xf>
    <xf numFmtId="0" fontId="6" fillId="0" borderId="9" xfId="11" applyFont="1" applyBorder="1" applyAlignment="1">
      <alignment horizontal="left" vertical="top" wrapText="1"/>
    </xf>
    <xf numFmtId="0" fontId="6" fillId="5" borderId="5" xfId="11" applyFont="1" applyFill="1" applyBorder="1" applyAlignment="1">
      <alignment horizontal="left" vertical="top" wrapText="1"/>
    </xf>
    <xf numFmtId="0" fontId="6" fillId="5" borderId="6" xfId="11" applyFont="1" applyFill="1" applyBorder="1" applyAlignment="1">
      <alignment horizontal="left" vertical="top" wrapText="1"/>
    </xf>
    <xf numFmtId="0" fontId="6" fillId="0" borderId="5" xfId="11" applyFont="1" applyBorder="1" applyAlignment="1">
      <alignment horizontal="left" vertical="top" wrapText="1"/>
    </xf>
    <xf numFmtId="0" fontId="6" fillId="0" borderId="0" xfId="11" applyFont="1" applyBorder="1" applyAlignment="1">
      <alignment horizontal="left" vertical="top" wrapText="1"/>
    </xf>
    <xf numFmtId="0" fontId="6" fillId="0" borderId="52" xfId="11" applyFont="1" applyBorder="1" applyAlignment="1">
      <alignment horizontal="center" wrapText="1"/>
    </xf>
    <xf numFmtId="0" fontId="3" fillId="0" borderId="0" xfId="12" applyFont="1" applyBorder="1" applyAlignment="1">
      <alignment horizontal="center" vertical="center" wrapText="1"/>
    </xf>
    <xf numFmtId="0" fontId="6" fillId="0" borderId="1" xfId="12" applyFont="1" applyBorder="1" applyAlignment="1">
      <alignment horizontal="left" wrapText="1"/>
    </xf>
    <xf numFmtId="0" fontId="6" fillId="0" borderId="2" xfId="12" applyFont="1" applyBorder="1" applyAlignment="1">
      <alignment horizontal="left" wrapText="1"/>
    </xf>
    <xf numFmtId="0" fontId="6" fillId="0" borderId="5" xfId="12" applyFont="1" applyBorder="1" applyAlignment="1">
      <alignment horizontal="left" wrapText="1"/>
    </xf>
    <xf numFmtId="0" fontId="6" fillId="0" borderId="6" xfId="12" applyFont="1" applyBorder="1" applyAlignment="1">
      <alignment horizontal="left" wrapText="1"/>
    </xf>
    <xf numFmtId="0" fontId="6" fillId="0" borderId="3" xfId="12" applyFont="1" applyBorder="1" applyAlignment="1">
      <alignment horizontal="center" wrapText="1"/>
    </xf>
    <xf numFmtId="0" fontId="6" fillId="0" borderId="21" xfId="12" applyFont="1" applyBorder="1" applyAlignment="1">
      <alignment horizontal="center" wrapText="1"/>
    </xf>
    <xf numFmtId="0" fontId="6" fillId="0" borderId="4" xfId="12" applyFont="1" applyBorder="1" applyAlignment="1">
      <alignment horizontal="center" wrapText="1"/>
    </xf>
    <xf numFmtId="0" fontId="6" fillId="0" borderId="1" xfId="12" applyFont="1" applyBorder="1" applyAlignment="1">
      <alignment horizontal="left" vertical="top" wrapText="1"/>
    </xf>
    <xf numFmtId="0" fontId="6" fillId="0" borderId="9" xfId="12" applyFont="1" applyBorder="1" applyAlignment="1">
      <alignment horizontal="left" vertical="top" wrapText="1"/>
    </xf>
    <xf numFmtId="0" fontId="6" fillId="5" borderId="5" xfId="12" applyFont="1" applyFill="1" applyBorder="1" applyAlignment="1">
      <alignment horizontal="left" vertical="top" wrapText="1"/>
    </xf>
    <xf numFmtId="0" fontId="6" fillId="5" borderId="6" xfId="12" applyFont="1" applyFill="1" applyBorder="1" applyAlignment="1">
      <alignment horizontal="left" vertical="top" wrapText="1"/>
    </xf>
    <xf numFmtId="0" fontId="6" fillId="0" borderId="5" xfId="12" applyFont="1" applyBorder="1" applyAlignment="1">
      <alignment horizontal="left" vertical="top" wrapText="1"/>
    </xf>
    <xf numFmtId="0" fontId="6" fillId="0" borderId="0" xfId="12" applyFont="1" applyBorder="1" applyAlignment="1">
      <alignment horizontal="left" vertical="top" wrapText="1"/>
    </xf>
    <xf numFmtId="0" fontId="6" fillId="0" borderId="52" xfId="12" applyFont="1" applyBorder="1" applyAlignment="1">
      <alignment horizontal="center" wrapText="1"/>
    </xf>
    <xf numFmtId="0" fontId="21" fillId="2" borderId="0" xfId="13" applyFont="1" applyFill="1" applyAlignment="1">
      <alignment horizontal="left" vertical="center"/>
    </xf>
    <xf numFmtId="0" fontId="3" fillId="0" borderId="0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left" wrapText="1"/>
    </xf>
    <xf numFmtId="0" fontId="6" fillId="0" borderId="2" xfId="14" applyFont="1" applyBorder="1" applyAlignment="1">
      <alignment horizontal="left" wrapText="1"/>
    </xf>
    <xf numFmtId="0" fontId="6" fillId="0" borderId="5" xfId="14" applyFont="1" applyBorder="1" applyAlignment="1">
      <alignment horizontal="left" wrapText="1"/>
    </xf>
    <xf numFmtId="0" fontId="6" fillId="0" borderId="6" xfId="14" applyFont="1" applyBorder="1" applyAlignment="1">
      <alignment horizontal="left" wrapText="1"/>
    </xf>
    <xf numFmtId="0" fontId="6" fillId="0" borderId="1" xfId="14" applyFont="1" applyBorder="1" applyAlignment="1">
      <alignment horizontal="left" vertical="top" wrapText="1"/>
    </xf>
    <xf numFmtId="0" fontId="6" fillId="0" borderId="9" xfId="14" applyFont="1" applyBorder="1" applyAlignment="1">
      <alignment horizontal="left" vertical="top" wrapText="1"/>
    </xf>
    <xf numFmtId="0" fontId="6" fillId="0" borderId="5" xfId="14" applyFont="1" applyBorder="1" applyAlignment="1">
      <alignment horizontal="left" vertical="top" wrapText="1"/>
    </xf>
    <xf numFmtId="0" fontId="6" fillId="0" borderId="6" xfId="14" applyFont="1" applyBorder="1" applyAlignment="1">
      <alignment horizontal="left" vertical="top" wrapText="1"/>
    </xf>
    <xf numFmtId="0" fontId="6" fillId="0" borderId="7" xfId="14" applyFont="1" applyBorder="1" applyAlignment="1">
      <alignment horizontal="center" wrapText="1"/>
    </xf>
    <xf numFmtId="0" fontId="6" fillId="0" borderId="13" xfId="14" applyFont="1" applyBorder="1" applyAlignment="1">
      <alignment horizontal="center" wrapText="1"/>
    </xf>
    <xf numFmtId="0" fontId="6" fillId="0" borderId="5" xfId="15" applyFont="1" applyBorder="1" applyAlignment="1">
      <alignment horizontal="left" vertical="top" wrapText="1"/>
    </xf>
    <xf numFmtId="0" fontId="6" fillId="0" borderId="6" xfId="15" applyFont="1" applyBorder="1" applyAlignment="1">
      <alignment horizontal="left" vertical="top" wrapText="1"/>
    </xf>
    <xf numFmtId="0" fontId="6" fillId="0" borderId="1" xfId="15" applyFont="1" applyBorder="1" applyAlignment="1">
      <alignment horizontal="left" wrapText="1"/>
    </xf>
    <xf numFmtId="0" fontId="6" fillId="0" borderId="2" xfId="15" applyFont="1" applyBorder="1" applyAlignment="1">
      <alignment horizontal="left" wrapText="1"/>
    </xf>
    <xf numFmtId="0" fontId="6" fillId="0" borderId="5" xfId="15" applyFont="1" applyBorder="1" applyAlignment="1">
      <alignment horizontal="left" wrapText="1"/>
    </xf>
    <xf numFmtId="0" fontId="6" fillId="0" borderId="6" xfId="15" applyFont="1" applyBorder="1" applyAlignment="1">
      <alignment horizontal="left" wrapText="1"/>
    </xf>
    <xf numFmtId="0" fontId="6" fillId="0" borderId="1" xfId="15" applyFont="1" applyBorder="1" applyAlignment="1">
      <alignment horizontal="left" vertical="top" wrapText="1"/>
    </xf>
    <xf numFmtId="0" fontId="6" fillId="0" borderId="9" xfId="15" applyFont="1" applyBorder="1" applyAlignment="1">
      <alignment horizontal="left" vertical="top" wrapText="1"/>
    </xf>
    <xf numFmtId="0" fontId="3" fillId="0" borderId="0" xfId="15" applyFont="1" applyBorder="1" applyAlignment="1">
      <alignment horizontal="center" vertical="center" wrapText="1"/>
    </xf>
    <xf numFmtId="0" fontId="6" fillId="0" borderId="7" xfId="15" applyFont="1" applyBorder="1" applyAlignment="1">
      <alignment horizontal="center" wrapText="1"/>
    </xf>
    <xf numFmtId="0" fontId="6" fillId="0" borderId="13" xfId="15" applyFont="1" applyBorder="1" applyAlignment="1">
      <alignment horizontal="center" wrapText="1"/>
    </xf>
    <xf numFmtId="0" fontId="2" fillId="0" borderId="0" xfId="16" applyFont="1" applyAlignment="1">
      <alignment horizontal="left" vertical="top" wrapText="1"/>
    </xf>
    <xf numFmtId="0" fontId="4" fillId="0" borderId="0" xfId="16" applyFont="1" applyBorder="1" applyAlignment="1">
      <alignment horizontal="left" vertical="top" wrapText="1"/>
    </xf>
    <xf numFmtId="0" fontId="3" fillId="0" borderId="0" xfId="16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1" fillId="0" borderId="0" xfId="17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" fillId="0" borderId="0" xfId="20" applyFont="1" applyBorder="1" applyAlignment="1">
      <alignment horizontal="left" vertical="center" wrapText="1"/>
    </xf>
    <xf numFmtId="0" fontId="3" fillId="0" borderId="0" xfId="22" applyFont="1" applyBorder="1" applyAlignment="1">
      <alignment horizontal="left" vertical="center" wrapText="1"/>
    </xf>
    <xf numFmtId="0" fontId="3" fillId="0" borderId="0" xfId="21" applyFont="1" applyBorder="1" applyAlignment="1">
      <alignment horizontal="left" vertical="center" wrapText="1"/>
    </xf>
    <xf numFmtId="0" fontId="3" fillId="0" borderId="0" xfId="23" applyFont="1" applyBorder="1" applyAlignment="1">
      <alignment horizontal="left" vertical="center" wrapText="1"/>
    </xf>
    <xf numFmtId="0" fontId="3" fillId="0" borderId="0" xfId="24" applyFont="1" applyBorder="1" applyAlignment="1">
      <alignment horizontal="left" vertical="center" wrapText="1"/>
    </xf>
    <xf numFmtId="0" fontId="3" fillId="0" borderId="0" xfId="25" applyFont="1" applyBorder="1" applyAlignment="1">
      <alignment horizontal="center" vertical="center" wrapText="1"/>
    </xf>
    <xf numFmtId="0" fontId="6" fillId="0" borderId="61" xfId="25" applyFont="1" applyBorder="1" applyAlignment="1">
      <alignment horizontal="left" wrapText="1"/>
    </xf>
    <xf numFmtId="0" fontId="6" fillId="0" borderId="0" xfId="25" applyFont="1" applyBorder="1" applyAlignment="1">
      <alignment horizontal="left" vertical="top" wrapText="1"/>
    </xf>
    <xf numFmtId="0" fontId="3" fillId="0" borderId="0" xfId="25" applyFont="1" applyBorder="1" applyAlignment="1">
      <alignment horizontal="left" vertical="center" wrapText="1"/>
    </xf>
    <xf numFmtId="0" fontId="3" fillId="0" borderId="0" xfId="28" applyFont="1" applyBorder="1" applyAlignment="1">
      <alignment horizontal="center" vertical="center" wrapText="1"/>
    </xf>
    <xf numFmtId="0" fontId="6" fillId="0" borderId="61" xfId="28" applyFont="1" applyBorder="1" applyAlignment="1">
      <alignment horizontal="left" wrapText="1"/>
    </xf>
    <xf numFmtId="0" fontId="6" fillId="0" borderId="0" xfId="28" applyFont="1" applyBorder="1" applyAlignment="1">
      <alignment horizontal="left" vertical="top" wrapText="1"/>
    </xf>
    <xf numFmtId="0" fontId="3" fillId="0" borderId="0" xfId="28" applyFont="1" applyBorder="1" applyAlignment="1">
      <alignment horizontal="left" vertical="center" wrapText="1"/>
    </xf>
    <xf numFmtId="0" fontId="3" fillId="0" borderId="0" xfId="29" applyFont="1" applyBorder="1" applyAlignment="1">
      <alignment horizontal="center" vertical="center" wrapText="1"/>
    </xf>
    <xf numFmtId="0" fontId="4" fillId="0" borderId="61" xfId="29" applyFont="1" applyBorder="1" applyAlignment="1">
      <alignment horizontal="left" wrapText="1"/>
    </xf>
    <xf numFmtId="0" fontId="4" fillId="0" borderId="0" xfId="29" applyFont="1" applyBorder="1" applyAlignment="1">
      <alignment horizontal="left" vertical="top" wrapText="1"/>
    </xf>
    <xf numFmtId="0" fontId="3" fillId="0" borderId="98" xfId="29" applyFont="1" applyBorder="1" applyAlignment="1">
      <alignment horizontal="left" vertical="center" wrapText="1"/>
    </xf>
    <xf numFmtId="0" fontId="3" fillId="0" borderId="0" xfId="31" applyFont="1" applyBorder="1" applyAlignment="1">
      <alignment horizontal="center" vertical="center" wrapText="1"/>
    </xf>
    <xf numFmtId="0" fontId="4" fillId="0" borderId="61" xfId="31" applyFont="1" applyBorder="1" applyAlignment="1">
      <alignment horizontal="left" wrapText="1"/>
    </xf>
    <xf numFmtId="0" fontId="4" fillId="0" borderId="0" xfId="31" applyFont="1" applyBorder="1" applyAlignment="1">
      <alignment horizontal="left" vertical="top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2" applyFont="1" applyBorder="1" applyAlignment="1">
      <alignment horizontal="center" vertical="center" wrapText="1"/>
    </xf>
    <xf numFmtId="0" fontId="6" fillId="0" borderId="0" xfId="32" applyFont="1" applyBorder="1" applyAlignment="1">
      <alignment horizontal="left" vertical="top" wrapText="1"/>
    </xf>
    <xf numFmtId="0" fontId="3" fillId="0" borderId="0" xfId="32" applyFont="1" applyBorder="1" applyAlignment="1">
      <alignment horizontal="left" vertical="center" wrapText="1"/>
    </xf>
    <xf numFmtId="0" fontId="3" fillId="0" borderId="0" xfId="33" applyFont="1" applyBorder="1" applyAlignment="1">
      <alignment horizontal="center" vertical="center" wrapText="1"/>
    </xf>
    <xf numFmtId="0" fontId="6" fillId="0" borderId="61" xfId="33" applyFont="1" applyBorder="1" applyAlignment="1">
      <alignment horizontal="left" wrapText="1"/>
    </xf>
    <xf numFmtId="0" fontId="6" fillId="0" borderId="0" xfId="33" applyFont="1" applyBorder="1" applyAlignment="1">
      <alignment horizontal="left" vertical="top" wrapText="1"/>
    </xf>
    <xf numFmtId="0" fontId="3" fillId="0" borderId="0" xfId="33" applyFont="1" applyBorder="1" applyAlignment="1">
      <alignment horizontal="left" vertical="center" wrapText="1"/>
    </xf>
    <xf numFmtId="0" fontId="3" fillId="0" borderId="0" xfId="34" applyFont="1" applyBorder="1" applyAlignment="1">
      <alignment horizontal="center" vertical="center" wrapText="1"/>
    </xf>
    <xf numFmtId="0" fontId="6" fillId="0" borderId="0" xfId="34" applyFont="1" applyBorder="1" applyAlignment="1">
      <alignment horizontal="left" vertical="top" wrapText="1"/>
    </xf>
    <xf numFmtId="0" fontId="3" fillId="0" borderId="0" xfId="35" applyNumberFormat="1" applyFont="1" applyBorder="1" applyAlignment="1">
      <alignment horizontal="center" vertical="center" wrapText="1"/>
    </xf>
    <xf numFmtId="0" fontId="6" fillId="0" borderId="0" xfId="35" applyNumberFormat="1" applyFont="1" applyBorder="1" applyAlignment="1">
      <alignment horizontal="left" vertical="top" wrapText="1"/>
    </xf>
    <xf numFmtId="0" fontId="3" fillId="0" borderId="0" xfId="35" applyNumberFormat="1" applyFont="1" applyBorder="1" applyAlignment="1">
      <alignment horizontal="left" vertical="center" wrapText="1"/>
    </xf>
    <xf numFmtId="0" fontId="3" fillId="0" borderId="0" xfId="36" applyNumberFormat="1" applyFont="1" applyBorder="1" applyAlignment="1">
      <alignment horizontal="center" vertical="center" wrapText="1"/>
    </xf>
    <xf numFmtId="0" fontId="6" fillId="0" borderId="0" xfId="36" applyNumberFormat="1" applyFont="1" applyBorder="1" applyAlignment="1">
      <alignment horizontal="left" vertical="top" wrapText="1"/>
    </xf>
    <xf numFmtId="0" fontId="3" fillId="0" borderId="0" xfId="36" applyNumberFormat="1" applyFont="1" applyBorder="1" applyAlignment="1">
      <alignment horizontal="left" vertical="center" wrapText="1"/>
    </xf>
    <xf numFmtId="0" fontId="3" fillId="0" borderId="0" xfId="37" applyNumberFormat="1" applyFont="1" applyBorder="1" applyAlignment="1">
      <alignment horizontal="center" vertical="center" wrapText="1"/>
    </xf>
    <xf numFmtId="0" fontId="6" fillId="0" borderId="0" xfId="37" applyNumberFormat="1" applyFont="1" applyBorder="1" applyAlignment="1">
      <alignment horizontal="left" vertical="top" wrapText="1"/>
    </xf>
    <xf numFmtId="0" fontId="3" fillId="0" borderId="0" xfId="37" applyNumberFormat="1" applyFont="1" applyBorder="1" applyAlignment="1">
      <alignment horizontal="left" vertical="center" wrapText="1"/>
    </xf>
    <xf numFmtId="0" fontId="3" fillId="0" borderId="0" xfId="38" applyNumberFormat="1" applyFont="1" applyBorder="1" applyAlignment="1">
      <alignment horizontal="center" vertical="center" wrapText="1"/>
    </xf>
    <xf numFmtId="0" fontId="6" fillId="0" borderId="0" xfId="38" applyNumberFormat="1" applyFont="1" applyBorder="1" applyAlignment="1">
      <alignment horizontal="left" vertical="top" wrapText="1"/>
    </xf>
    <xf numFmtId="0" fontId="3" fillId="0" borderId="98" xfId="38" applyNumberFormat="1" applyFont="1" applyBorder="1" applyAlignment="1">
      <alignment horizontal="left" vertical="center" wrapText="1"/>
    </xf>
    <xf numFmtId="0" fontId="3" fillId="0" borderId="0" xfId="39" applyNumberFormat="1" applyFont="1" applyBorder="1" applyAlignment="1">
      <alignment horizontal="center" vertical="center" wrapText="1"/>
    </xf>
    <xf numFmtId="0" fontId="6" fillId="0" borderId="0" xfId="39" applyNumberFormat="1" applyFont="1" applyBorder="1" applyAlignment="1">
      <alignment horizontal="left" vertical="top" wrapText="1"/>
    </xf>
    <xf numFmtId="0" fontId="3" fillId="0" borderId="0" xfId="39" applyNumberFormat="1" applyFont="1" applyBorder="1" applyAlignment="1">
      <alignment horizontal="left" vertical="center" wrapText="1"/>
    </xf>
    <xf numFmtId="0" fontId="3" fillId="0" borderId="0" xfId="40" applyNumberFormat="1" applyFont="1" applyBorder="1" applyAlignment="1">
      <alignment horizontal="center" vertical="center" wrapText="1"/>
    </xf>
    <xf numFmtId="0" fontId="6" fillId="0" borderId="0" xfId="40" applyNumberFormat="1" applyFont="1" applyBorder="1" applyAlignment="1">
      <alignment horizontal="left" vertical="top" wrapText="1"/>
    </xf>
    <xf numFmtId="0" fontId="3" fillId="0" borderId="0" xfId="4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216" xfId="0" applyBorder="1" applyAlignment="1">
      <alignment horizontal="left"/>
    </xf>
    <xf numFmtId="0" fontId="0" fillId="0" borderId="199" xfId="0" applyBorder="1" applyAlignment="1">
      <alignment horizontal="left"/>
    </xf>
    <xf numFmtId="0" fontId="0" fillId="0" borderId="129" xfId="0" applyBorder="1" applyAlignment="1">
      <alignment horizontal="left"/>
    </xf>
    <xf numFmtId="0" fontId="0" fillId="0" borderId="215" xfId="0" applyBorder="1" applyAlignment="1">
      <alignment horizontal="left"/>
    </xf>
    <xf numFmtId="0" fontId="28" fillId="0" borderId="194" xfId="0" applyFont="1" applyBorder="1" applyAlignment="1">
      <alignment horizontal="left"/>
    </xf>
    <xf numFmtId="0" fontId="28" fillId="0" borderId="167" xfId="0" applyFont="1" applyBorder="1" applyAlignment="1">
      <alignment horizontal="left"/>
    </xf>
    <xf numFmtId="0" fontId="23" fillId="0" borderId="94" xfId="55" applyFont="1" applyBorder="1" applyAlignment="1">
      <alignment horizontal="left" wrapText="1"/>
    </xf>
    <xf numFmtId="0" fontId="23" fillId="0" borderId="139" xfId="55" applyFont="1" applyBorder="1" applyAlignment="1">
      <alignment horizontal="left" wrapText="1"/>
    </xf>
    <xf numFmtId="0" fontId="23" fillId="0" borderId="148" xfId="55" applyFont="1" applyBorder="1" applyAlignment="1">
      <alignment horizontal="left" wrapText="1"/>
    </xf>
    <xf numFmtId="0" fontId="23" fillId="0" borderId="102" xfId="55" applyFont="1" applyBorder="1" applyAlignment="1">
      <alignment horizontal="left" wrapText="1"/>
    </xf>
    <xf numFmtId="0" fontId="23" fillId="0" borderId="16" xfId="55" applyFont="1" applyBorder="1" applyAlignment="1">
      <alignment horizontal="left" wrapText="1"/>
    </xf>
    <xf numFmtId="0" fontId="23" fillId="0" borderId="6" xfId="55" applyFont="1" applyBorder="1" applyAlignment="1">
      <alignment horizontal="left" wrapText="1"/>
    </xf>
    <xf numFmtId="0" fontId="4" fillId="0" borderId="151" xfId="54" applyFont="1" applyBorder="1" applyAlignment="1">
      <alignment horizontal="center" wrapText="1"/>
    </xf>
    <xf numFmtId="0" fontId="4" fillId="0" borderId="152" xfId="54" applyFont="1" applyBorder="1" applyAlignment="1">
      <alignment horizontal="center" wrapText="1"/>
    </xf>
    <xf numFmtId="0" fontId="4" fillId="0" borderId="137" xfId="54" applyFont="1" applyBorder="1" applyAlignment="1">
      <alignment horizontal="center" wrapText="1"/>
    </xf>
    <xf numFmtId="0" fontId="0" fillId="0" borderId="82" xfId="0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214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91" xfId="0" applyBorder="1" applyAlignment="1">
      <alignment horizontal="left"/>
    </xf>
    <xf numFmtId="0" fontId="0" fillId="0" borderId="179" xfId="0" applyBorder="1" applyAlignment="1">
      <alignment horizontal="left"/>
    </xf>
    <xf numFmtId="0" fontId="0" fillId="0" borderId="95" xfId="0" applyBorder="1" applyAlignment="1">
      <alignment horizontal="left"/>
    </xf>
    <xf numFmtId="0" fontId="28" fillId="0" borderId="91" xfId="0" applyFont="1" applyBorder="1" applyAlignment="1">
      <alignment horizontal="left"/>
    </xf>
    <xf numFmtId="0" fontId="28" fillId="0" borderId="179" xfId="0" applyFont="1" applyBorder="1" applyAlignment="1">
      <alignment horizontal="left"/>
    </xf>
    <xf numFmtId="0" fontId="28" fillId="0" borderId="95" xfId="0" applyFont="1" applyBorder="1" applyAlignment="1">
      <alignment horizontal="left"/>
    </xf>
    <xf numFmtId="0" fontId="23" fillId="0" borderId="94" xfId="57" applyFont="1" applyBorder="1" applyAlignment="1">
      <alignment horizontal="left" wrapText="1"/>
    </xf>
    <xf numFmtId="0" fontId="23" fillId="0" borderId="139" xfId="57" applyFont="1" applyBorder="1" applyAlignment="1">
      <alignment horizontal="left" wrapText="1"/>
    </xf>
    <xf numFmtId="0" fontId="23" fillId="0" borderId="155" xfId="57" applyFont="1" applyBorder="1" applyAlignment="1">
      <alignment horizontal="left" wrapText="1"/>
    </xf>
    <xf numFmtId="0" fontId="23" fillId="0" borderId="93" xfId="57" applyFont="1" applyBorder="1" applyAlignment="1">
      <alignment horizontal="left" wrapText="1"/>
    </xf>
    <xf numFmtId="0" fontId="23" fillId="0" borderId="98" xfId="57" applyFont="1" applyBorder="1" applyAlignment="1">
      <alignment horizontal="left" wrapText="1"/>
    </xf>
    <xf numFmtId="0" fontId="23" fillId="0" borderId="177" xfId="57" applyFont="1" applyBorder="1" applyAlignment="1">
      <alignment horizontal="left" wrapText="1"/>
    </xf>
    <xf numFmtId="0" fontId="4" fillId="0" borderId="157" xfId="57" applyFont="1" applyBorder="1" applyAlignment="1">
      <alignment horizontal="center" wrapText="1"/>
    </xf>
    <xf numFmtId="0" fontId="4" fillId="0" borderId="158" xfId="57" applyFont="1" applyBorder="1" applyAlignment="1">
      <alignment horizontal="center" wrapText="1"/>
    </xf>
    <xf numFmtId="0" fontId="4" fillId="0" borderId="159" xfId="57" applyFont="1" applyBorder="1" applyAlignment="1">
      <alignment horizontal="center" wrapText="1"/>
    </xf>
    <xf numFmtId="0" fontId="23" fillId="0" borderId="94" xfId="56" applyFont="1" applyBorder="1" applyAlignment="1">
      <alignment horizontal="left" wrapText="1"/>
    </xf>
    <xf numFmtId="0" fontId="23" fillId="0" borderId="139" xfId="56" applyFont="1" applyBorder="1" applyAlignment="1">
      <alignment horizontal="left" wrapText="1"/>
    </xf>
    <xf numFmtId="0" fontId="23" fillId="0" borderId="148" xfId="56" applyFont="1" applyBorder="1" applyAlignment="1">
      <alignment horizontal="left" wrapText="1"/>
    </xf>
    <xf numFmtId="0" fontId="23" fillId="0" borderId="102" xfId="56" applyFont="1" applyBorder="1" applyAlignment="1">
      <alignment horizontal="left" wrapText="1"/>
    </xf>
    <xf numFmtId="0" fontId="23" fillId="0" borderId="16" xfId="56" applyFont="1" applyBorder="1" applyAlignment="1">
      <alignment horizontal="left" wrapText="1"/>
    </xf>
    <xf numFmtId="0" fontId="23" fillId="0" borderId="6" xfId="56" applyFont="1" applyBorder="1" applyAlignment="1">
      <alignment horizontal="left" wrapText="1"/>
    </xf>
    <xf numFmtId="0" fontId="4" fillId="0" borderId="136" xfId="56" applyFont="1" applyBorder="1" applyAlignment="1">
      <alignment horizontal="center" wrapText="1"/>
    </xf>
    <xf numFmtId="0" fontId="4" fillId="0" borderId="158" xfId="56" applyFont="1" applyBorder="1" applyAlignment="1">
      <alignment horizontal="center" wrapText="1"/>
    </xf>
    <xf numFmtId="0" fontId="4" fillId="0" borderId="159" xfId="56" applyFont="1" applyBorder="1" applyAlignment="1">
      <alignment horizontal="center" wrapText="1"/>
    </xf>
    <xf numFmtId="0" fontId="4" fillId="0" borderId="136" xfId="55" applyFont="1" applyBorder="1" applyAlignment="1">
      <alignment horizontal="center" wrapText="1"/>
    </xf>
    <xf numFmtId="0" fontId="4" fillId="0" borderId="158" xfId="55" applyFont="1" applyBorder="1" applyAlignment="1">
      <alignment horizontal="center" wrapText="1"/>
    </xf>
    <xf numFmtId="0" fontId="4" fillId="0" borderId="159" xfId="55" applyFont="1" applyBorder="1" applyAlignment="1">
      <alignment horizontal="center" wrapText="1"/>
    </xf>
    <xf numFmtId="0" fontId="28" fillId="0" borderId="208" xfId="0" applyFont="1" applyBorder="1" applyAlignment="1">
      <alignment horizontal="left"/>
    </xf>
    <xf numFmtId="0" fontId="28" fillId="0" borderId="210" xfId="0" applyFont="1" applyBorder="1" applyAlignment="1">
      <alignment horizontal="left"/>
    </xf>
    <xf numFmtId="0" fontId="28" fillId="0" borderId="212" xfId="0" applyFont="1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0" xfId="0" applyBorder="1"/>
    <xf numFmtId="0" fontId="0" fillId="0" borderId="43" xfId="0" applyBorder="1"/>
    <xf numFmtId="0" fontId="0" fillId="0" borderId="213" xfId="0" applyBorder="1" applyAlignment="1">
      <alignment horizontal="left"/>
    </xf>
    <xf numFmtId="0" fontId="0" fillId="0" borderId="193" xfId="0" applyBorder="1" applyAlignment="1">
      <alignment horizontal="left"/>
    </xf>
    <xf numFmtId="0" fontId="0" fillId="0" borderId="127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177" xfId="0" applyBorder="1" applyAlignment="1">
      <alignment horizontal="left"/>
    </xf>
    <xf numFmtId="0" fontId="0" fillId="0" borderId="208" xfId="0" applyBorder="1" applyAlignment="1">
      <alignment horizontal="left"/>
    </xf>
    <xf numFmtId="0" fontId="0" fillId="0" borderId="210" xfId="0" applyBorder="1" applyAlignment="1">
      <alignment horizontal="left"/>
    </xf>
    <xf numFmtId="0" fontId="0" fillId="0" borderId="212" xfId="0" applyBorder="1" applyAlignment="1">
      <alignment horizontal="left"/>
    </xf>
    <xf numFmtId="0" fontId="3" fillId="0" borderId="0" xfId="58" applyFont="1" applyBorder="1" applyAlignment="1">
      <alignment horizontal="center" vertical="center" wrapText="1"/>
    </xf>
    <xf numFmtId="0" fontId="3" fillId="0" borderId="0" xfId="63" applyFont="1" applyBorder="1" applyAlignment="1">
      <alignment horizontal="center" vertical="center" wrapText="1"/>
    </xf>
    <xf numFmtId="0" fontId="3" fillId="0" borderId="0" xfId="58" applyFont="1" applyBorder="1" applyAlignment="1">
      <alignment horizontal="left" vertical="center" wrapText="1"/>
    </xf>
    <xf numFmtId="0" fontId="3" fillId="0" borderId="0" xfId="62" applyFont="1" applyBorder="1" applyAlignment="1">
      <alignment horizontal="center" vertical="center" wrapText="1"/>
    </xf>
    <xf numFmtId="0" fontId="3" fillId="0" borderId="98" xfId="58" applyFont="1" applyBorder="1" applyAlignment="1">
      <alignment horizontal="left" vertical="center" wrapText="1"/>
    </xf>
    <xf numFmtId="0" fontId="3" fillId="0" borderId="0" xfId="41" applyFont="1" applyBorder="1" applyAlignment="1">
      <alignment horizontal="center" vertical="center" wrapText="1"/>
    </xf>
    <xf numFmtId="0" fontId="3" fillId="0" borderId="16" xfId="41" applyFont="1" applyBorder="1" applyAlignment="1">
      <alignment horizontal="center" vertical="center" wrapText="1"/>
    </xf>
    <xf numFmtId="0" fontId="6" fillId="0" borderId="15" xfId="41" applyFont="1" applyBorder="1" applyAlignment="1">
      <alignment horizontal="left" vertical="top" wrapText="1"/>
    </xf>
    <xf numFmtId="0" fontId="3" fillId="0" borderId="16" xfId="41" applyNumberFormat="1" applyFont="1" applyBorder="1" applyAlignment="1">
      <alignment horizontal="center" vertical="center" wrapText="1"/>
    </xf>
    <xf numFmtId="0" fontId="6" fillId="0" borderId="0" xfId="41" applyFont="1" applyBorder="1" applyAlignment="1">
      <alignment horizontal="left" vertical="top" wrapText="1"/>
    </xf>
    <xf numFmtId="0" fontId="3" fillId="0" borderId="0" xfId="41" applyFont="1" applyBorder="1" applyAlignment="1">
      <alignment horizontal="left" vertical="center" wrapText="1"/>
    </xf>
    <xf numFmtId="0" fontId="3" fillId="0" borderId="0" xfId="43" applyFont="1" applyBorder="1" applyAlignment="1">
      <alignment horizontal="center" vertical="center" wrapText="1"/>
    </xf>
    <xf numFmtId="0" fontId="4" fillId="0" borderId="0" xfId="43" applyFont="1" applyBorder="1" applyAlignment="1">
      <alignment horizontal="left" vertical="top" wrapText="1"/>
    </xf>
    <xf numFmtId="0" fontId="3" fillId="0" borderId="0" xfId="43" applyFont="1" applyBorder="1" applyAlignment="1">
      <alignment horizontal="left" vertical="center" wrapText="1"/>
    </xf>
    <xf numFmtId="0" fontId="3" fillId="0" borderId="0" xfId="46" applyNumberFormat="1" applyFont="1" applyBorder="1" applyAlignment="1">
      <alignment horizontal="center" vertical="center" wrapText="1"/>
    </xf>
    <xf numFmtId="0" fontId="6" fillId="0" borderId="0" xfId="46" applyNumberFormat="1" applyFont="1" applyBorder="1" applyAlignment="1">
      <alignment horizontal="left" vertical="top" wrapText="1"/>
    </xf>
    <xf numFmtId="0" fontId="3" fillId="0" borderId="0" xfId="46" applyNumberFormat="1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left" wrapText="1"/>
    </xf>
    <xf numFmtId="0" fontId="4" fillId="0" borderId="15" xfId="53" applyFont="1" applyBorder="1" applyAlignment="1">
      <alignment horizontal="left" wrapText="1"/>
    </xf>
    <xf numFmtId="0" fontId="4" fillId="0" borderId="2" xfId="53" applyFont="1" applyBorder="1" applyAlignment="1">
      <alignment horizontal="left" wrapText="1"/>
    </xf>
    <xf numFmtId="0" fontId="4" fillId="0" borderId="5" xfId="53" applyFont="1" applyBorder="1" applyAlignment="1">
      <alignment horizontal="left" wrapText="1"/>
    </xf>
    <xf numFmtId="0" fontId="4" fillId="0" borderId="16" xfId="53" applyFont="1" applyBorder="1" applyAlignment="1">
      <alignment horizontal="left" wrapText="1"/>
    </xf>
    <xf numFmtId="0" fontId="4" fillId="0" borderId="6" xfId="53" applyFont="1" applyBorder="1" applyAlignment="1">
      <alignment horizontal="left" wrapText="1"/>
    </xf>
    <xf numFmtId="0" fontId="4" fillId="0" borderId="3" xfId="53" applyFont="1" applyBorder="1" applyAlignment="1">
      <alignment horizontal="center" wrapText="1"/>
    </xf>
    <xf numFmtId="0" fontId="4" fillId="0" borderId="4" xfId="53" applyFont="1" applyBorder="1" applyAlignment="1">
      <alignment horizontal="center" wrapText="1"/>
    </xf>
    <xf numFmtId="0" fontId="4" fillId="0" borderId="1" xfId="53" applyFont="1" applyBorder="1" applyAlignment="1">
      <alignment horizontal="left" vertical="top" wrapText="1"/>
    </xf>
    <xf numFmtId="0" fontId="4" fillId="0" borderId="9" xfId="53" applyFont="1" applyBorder="1" applyAlignment="1">
      <alignment horizontal="left" vertical="top" wrapText="1"/>
    </xf>
    <xf numFmtId="0" fontId="4" fillId="0" borderId="5" xfId="53" applyFont="1" applyBorder="1" applyAlignment="1">
      <alignment horizontal="left" vertical="top" wrapText="1"/>
    </xf>
    <xf numFmtId="0" fontId="4" fillId="0" borderId="0" xfId="53" applyFont="1" applyBorder="1" applyAlignment="1">
      <alignment horizontal="left" vertical="top" wrapText="1"/>
    </xf>
    <xf numFmtId="0" fontId="3" fillId="0" borderId="0" xfId="42" applyNumberFormat="1" applyFont="1" applyBorder="1" applyAlignment="1">
      <alignment horizontal="center" vertical="center" wrapText="1"/>
    </xf>
    <xf numFmtId="0" fontId="6" fillId="0" borderId="0" xfId="42" applyNumberFormat="1" applyFont="1" applyBorder="1" applyAlignment="1">
      <alignment horizontal="left" vertical="top" wrapText="1"/>
    </xf>
    <xf numFmtId="0" fontId="3" fillId="0" borderId="98" xfId="42" applyNumberFormat="1" applyFont="1" applyBorder="1" applyAlignment="1">
      <alignment horizontal="left" vertical="center" wrapText="1"/>
    </xf>
    <xf numFmtId="0" fontId="3" fillId="0" borderId="0" xfId="45" applyFont="1" applyBorder="1" applyAlignment="1">
      <alignment horizontal="center" vertical="center" wrapText="1"/>
    </xf>
    <xf numFmtId="0" fontId="6" fillId="0" borderId="0" xfId="45" applyFont="1" applyBorder="1" applyAlignment="1">
      <alignment horizontal="left" vertical="top" wrapText="1"/>
    </xf>
    <xf numFmtId="0" fontId="3" fillId="0" borderId="0" xfId="45" applyNumberFormat="1" applyFont="1" applyBorder="1" applyAlignment="1">
      <alignment horizontal="center" vertical="center" wrapText="1"/>
    </xf>
    <xf numFmtId="0" fontId="3" fillId="0" borderId="0" xfId="45" applyFont="1" applyBorder="1" applyAlignment="1">
      <alignment horizontal="left" vertical="center" wrapText="1"/>
    </xf>
    <xf numFmtId="0" fontId="3" fillId="0" borderId="0" xfId="47" applyNumberFormat="1" applyFont="1" applyBorder="1" applyAlignment="1">
      <alignment horizontal="center" vertical="center" wrapText="1"/>
    </xf>
    <xf numFmtId="0" fontId="6" fillId="0" borderId="0" xfId="47" applyNumberFormat="1" applyFont="1" applyBorder="1" applyAlignment="1">
      <alignment horizontal="left" vertical="top" wrapText="1"/>
    </xf>
    <xf numFmtId="0" fontId="3" fillId="0" borderId="98" xfId="47" applyNumberFormat="1" applyFont="1" applyBorder="1" applyAlignment="1">
      <alignment horizontal="left" vertical="center" wrapText="1"/>
    </xf>
    <xf numFmtId="0" fontId="0" fillId="0" borderId="217" xfId="0" applyBorder="1" applyAlignment="1">
      <alignment horizontal="left"/>
    </xf>
    <xf numFmtId="0" fontId="0" fillId="0" borderId="197" xfId="0" applyBorder="1" applyAlignment="1">
      <alignment horizontal="left"/>
    </xf>
    <xf numFmtId="0" fontId="0" fillId="0" borderId="142" xfId="0" applyBorder="1" applyAlignment="1">
      <alignment horizontal="left"/>
    </xf>
  </cellXfs>
  <cellStyles count="64">
    <cellStyle name="Hyperlink" xfId="48" builtinId="8"/>
    <cellStyle name="Hyperlink 2" xfId="51"/>
    <cellStyle name="Normal" xfId="0" builtinId="0"/>
    <cellStyle name="Normal 2" xfId="50"/>
    <cellStyle name="Normal 3" xfId="52"/>
    <cellStyle name="Normal 4" xfId="61"/>
    <cellStyle name="Normal_Figure 10 DATA" xfId="28"/>
    <cellStyle name="Normal_Figure 11 DATA" xfId="30"/>
    <cellStyle name="Normal_Figure 12" xfId="31"/>
    <cellStyle name="Normal_Figure 13 DATA" xfId="32"/>
    <cellStyle name="Normal_Figure 14 DATA" xfId="33"/>
    <cellStyle name="Normal_Figure 15 DATA" xfId="34"/>
    <cellStyle name="Normal_Figure 16 DATA" xfId="35"/>
    <cellStyle name="Normal_Figure 17 DATA" xfId="36"/>
    <cellStyle name="Normal_Figure 18 DATA" xfId="37"/>
    <cellStyle name="Normal_Figure 19 DATA" xfId="38"/>
    <cellStyle name="Normal_Figure 1c DATA" xfId="1"/>
    <cellStyle name="Normal_Figure 20 DATA" xfId="39"/>
    <cellStyle name="Normal_Figure 21 DATA" xfId="40"/>
    <cellStyle name="Normal_Figure 24 DATA" xfId="41"/>
    <cellStyle name="Normal_Figure 25 DATA" xfId="42"/>
    <cellStyle name="Normal_Figure 26 DATA" xfId="43"/>
    <cellStyle name="Normal_Figure 26 DATA_1" xfId="44"/>
    <cellStyle name="Normal_Figure 27 DATA" xfId="45"/>
    <cellStyle name="Normal_Figure 28 DATA" xfId="46"/>
    <cellStyle name="Normal_Figure 29 DATA" xfId="47"/>
    <cellStyle name="Normal_Figure 2a DATA" xfId="2"/>
    <cellStyle name="Normal_Figure 2b DATA" xfId="3"/>
    <cellStyle name="Normal_Figure 3 DATA" xfId="7"/>
    <cellStyle name="Normal_Figure 4 DATA" xfId="13"/>
    <cellStyle name="Normal_Figure 5a DATA" xfId="14"/>
    <cellStyle name="Normal_Figure 5a-d DATA" xfId="15"/>
    <cellStyle name="Normal_Figure 6 DATA" xfId="16"/>
    <cellStyle name="Normal_Figure 7a DATA" xfId="17"/>
    <cellStyle name="Normal_Figure 7a DATA_1" xfId="18"/>
    <cellStyle name="Normal_Figure 7b DATA" xfId="19"/>
    <cellStyle name="Normal_Figure 8a" xfId="20"/>
    <cellStyle name="Normal_Figure 8b DATA" xfId="22"/>
    <cellStyle name="Normal_Figure 8d DATA" xfId="23"/>
    <cellStyle name="Normal_Figure 8e DATA" xfId="24"/>
    <cellStyle name="Normal_Figure 9 DATA" xfId="25"/>
    <cellStyle name="Normal_Figure 9 DATA_1" xfId="49"/>
    <cellStyle name="Normal_Hip Comps 1 yr DATA" xfId="60"/>
    <cellStyle name="Normal_Hip Comps 90 days DATA" xfId="59"/>
    <cellStyle name="Normal_hiprev_7y DATA" xfId="63"/>
    <cellStyle name="Normal_hiprev_7y DATA." xfId="58"/>
    <cellStyle name="Normal_hiprev_minus_resurf DATA" xfId="62"/>
    <cellStyle name="Normal_Renal Failure Data" xfId="53"/>
    <cellStyle name="Normal_Rev1y" xfId="54"/>
    <cellStyle name="Normal_Rev3y" xfId="55"/>
    <cellStyle name="Normal_Rev5y" xfId="57"/>
    <cellStyle name="Normal_Rev7y" xfId="56"/>
    <cellStyle name="Normal_Sheet1" xfId="26"/>
    <cellStyle name="Normal_Sheet10" xfId="21"/>
    <cellStyle name="Normal_Sheet3" xfId="27"/>
    <cellStyle name="Normal_Sheet5" xfId="29"/>
    <cellStyle name="Normal_Table 1a DATA" xfId="4"/>
    <cellStyle name="Normal_Table 1c" xfId="5"/>
    <cellStyle name="Normal_Table 2" xfId="6"/>
    <cellStyle name="Normal_Table 3a DATA" xfId="9"/>
    <cellStyle name="Normal_Table 3b DATA" xfId="10"/>
    <cellStyle name="Normal_Table 3c DATA" xfId="11"/>
    <cellStyle name="Normal_Table 3d DATA" xfId="12"/>
    <cellStyle name="Normal_Tables 3a-d DATA" xfId="8"/>
  </cellStyles>
  <dxfs count="155"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fill>
        <patternFill>
          <bgColor rgb="FF7EEB6F"/>
        </patternFill>
      </fill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textRotation="0" wrapText="0" indent="0" relativeIndent="255" justifyLastLine="0" shrinkToFit="0" mergeCell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 style="medium">
          <color auto="1"/>
        </left>
        <right style="medium">
          <color auto="1"/>
        </right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textRotation="0" wrapText="0" indent="0" relativeIndent="255" justifyLastLine="0" shrinkToFit="0" mergeCell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%"/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top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  <vertical/>
        <horizontal/>
      </border>
    </dxf>
    <dxf>
      <alignment horizontal="center" vertical="bottom" textRotation="0" wrapText="1" indent="0" relativeIndent="0" justifyLastLine="0" shrinkToFit="0" mergeCell="0" readingOrder="0"/>
      <border diagonalUp="0" diagonalDown="0">
        <left style="medium">
          <color auto="1"/>
        </left>
        <right style="medium">
          <color auto="1"/>
        </right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numFmt numFmtId="168" formatCode="0.0%"/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textRotation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alignment horizont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top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center" textRotation="0" indent="0" relativeIndent="255" justifyLastLine="0" shrinkToFit="0" mergeCell="0" readingOrder="0"/>
    </dxf>
    <dxf>
      <border>
        <bottom style="medium">
          <color indexed="64"/>
        </bottom>
        <vertical/>
        <horizontal/>
      </border>
    </dxf>
    <dxf>
      <alignment horizontal="center" vertical="bottom" textRotation="0" wrapText="1" indent="0" relativeIndent="255" justifyLastLine="0" shrinkToFit="0" mergeCell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 outline="0"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>
        <left/>
        <right style="thick">
          <color indexed="8"/>
        </right>
        <top/>
        <bottom/>
        <vertical/>
        <horizontal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  <border diagonalUp="0" diagonalDown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5"/>
          <bgColor theme="5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right" vertical="center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>
        <left/>
        <right style="thick">
          <color indexed="8"/>
        </right>
        <top/>
        <bottom/>
        <vertical/>
        <horizontal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  <border diagonalUp="0" diagonalDown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ck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>
        <left/>
        <right style="thick">
          <color indexed="8"/>
        </right>
        <top/>
        <bottom/>
        <vertical/>
        <horizontal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  <border diagonalUp="0" diagonalDown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/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ck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ck">
          <color indexed="8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"/>
      <alignment horizontal="right" vertical="center" textRotation="0" wrapText="0" indent="0" relativeIndent="0" justifyLastLine="0" shrinkToFit="0" mergeCell="0" readingOrder="0"/>
      <border diagonalUp="0" diagonalDown="0">
        <left style="thick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 style="thick">
          <color indexed="8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  <border diagonalUp="0" diagonalDown="0">
        <left/>
        <right style="thick">
          <color indexed="8"/>
        </right>
        <top/>
        <bottom/>
        <vertical/>
        <horizontal/>
      </border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9"/>
        <color theme="0"/>
        <name val="Arial"/>
        <scheme val="none"/>
      </font>
      <border diagonalUp="0" diagonalDown="0">
        <left style="thick">
          <color auto="1"/>
        </left>
        <right style="thick">
          <color auto="1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ck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theme" Target="theme/theme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externalLink" Target="externalLinks/externalLink1.xml"/><Relationship Id="rId15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1a DATA'!$C$2</c:f>
              <c:strCache>
                <c:ptCount val="1"/>
                <c:pt idx="0">
                  <c:v>Hip arthroplasty</c:v>
                </c:pt>
              </c:strCache>
            </c:strRef>
          </c:tx>
          <c:marker>
            <c:symbol val="diamond"/>
            <c:size val="4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-3.359849690377946E-3"/>
                  <c:y val="-2.6938693261261151E-2"/>
                </c:manualLayout>
              </c:layout>
              <c:showVal val="1"/>
            </c:dLbl>
            <c:showVal val="1"/>
          </c:dLbls>
          <c:cat>
            <c:strRef>
              <c:f>'Figure 1a DATA'!$B$3:$B$37</c:f>
              <c:strCache>
                <c:ptCount val="3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'Figure 1a DATA'!$C$3:$C$37</c:f>
              <c:numCache>
                <c:formatCode>###0</c:formatCode>
                <c:ptCount val="35"/>
                <c:pt idx="0">
                  <c:v>2385</c:v>
                </c:pt>
                <c:pt idx="1">
                  <c:v>2126</c:v>
                </c:pt>
                <c:pt idx="2">
                  <c:v>2695</c:v>
                </c:pt>
                <c:pt idx="3">
                  <c:v>2782</c:v>
                </c:pt>
                <c:pt idx="4">
                  <c:v>3027</c:v>
                </c:pt>
                <c:pt idx="5">
                  <c:v>3155</c:v>
                </c:pt>
                <c:pt idx="6">
                  <c:v>3438</c:v>
                </c:pt>
                <c:pt idx="7">
                  <c:v>3745</c:v>
                </c:pt>
                <c:pt idx="8">
                  <c:v>3283</c:v>
                </c:pt>
                <c:pt idx="9">
                  <c:v>3342</c:v>
                </c:pt>
                <c:pt idx="10">
                  <c:v>3384</c:v>
                </c:pt>
                <c:pt idx="11">
                  <c:v>3441</c:v>
                </c:pt>
                <c:pt idx="12">
                  <c:v>3495</c:v>
                </c:pt>
                <c:pt idx="13">
                  <c:v>3689</c:v>
                </c:pt>
                <c:pt idx="14">
                  <c:v>4045</c:v>
                </c:pt>
                <c:pt idx="15">
                  <c:v>3981</c:v>
                </c:pt>
                <c:pt idx="16">
                  <c:v>4006</c:v>
                </c:pt>
                <c:pt idx="17">
                  <c:v>4287</c:v>
                </c:pt>
                <c:pt idx="18">
                  <c:v>4391</c:v>
                </c:pt>
                <c:pt idx="19">
                  <c:v>4199</c:v>
                </c:pt>
                <c:pt idx="20">
                  <c:v>4219</c:v>
                </c:pt>
                <c:pt idx="21">
                  <c:v>4285</c:v>
                </c:pt>
                <c:pt idx="22">
                  <c:v>4683</c:v>
                </c:pt>
                <c:pt idx="23">
                  <c:v>5121</c:v>
                </c:pt>
                <c:pt idx="24">
                  <c:v>5909</c:v>
                </c:pt>
                <c:pt idx="25">
                  <c:v>6686</c:v>
                </c:pt>
                <c:pt idx="26">
                  <c:v>6558</c:v>
                </c:pt>
                <c:pt idx="27">
                  <c:v>6797</c:v>
                </c:pt>
                <c:pt idx="28">
                  <c:v>7169</c:v>
                </c:pt>
                <c:pt idx="29">
                  <c:v>6929</c:v>
                </c:pt>
                <c:pt idx="30">
                  <c:v>7238</c:v>
                </c:pt>
                <c:pt idx="31">
                  <c:v>7507</c:v>
                </c:pt>
                <c:pt idx="32">
                  <c:v>7659</c:v>
                </c:pt>
                <c:pt idx="33">
                  <c:v>7778</c:v>
                </c:pt>
                <c:pt idx="34">
                  <c:v>7907</c:v>
                </c:pt>
              </c:numCache>
            </c:numRef>
          </c:val>
        </c:ser>
        <c:ser>
          <c:idx val="1"/>
          <c:order val="1"/>
          <c:tx>
            <c:strRef>
              <c:f>'Figure 1a DATA'!$D$2</c:f>
              <c:strCache>
                <c:ptCount val="1"/>
                <c:pt idx="0">
                  <c:v>Knee arthroplasty</c:v>
                </c:pt>
              </c:strCache>
            </c:strRef>
          </c:tx>
          <c:marker>
            <c:symbol val="square"/>
            <c:size val="4"/>
          </c:marker>
          <c:dLbls>
            <c:dLbl>
              <c:idx val="34"/>
              <c:layout>
                <c:manualLayout>
                  <c:x val="-4.479799587170632E-3"/>
                  <c:y val="2.9183584366366228E-2"/>
                </c:manualLayout>
              </c:layout>
              <c:showVal val="1"/>
            </c:dLbl>
            <c:delete val="1"/>
          </c:dLbls>
          <c:cat>
            <c:strRef>
              <c:f>'Figure 1a DATA'!$B$3:$B$37</c:f>
              <c:strCache>
                <c:ptCount val="3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'Figure 1a DATA'!$D$3:$D$37</c:f>
              <c:numCache>
                <c:formatCode>###0</c:formatCode>
                <c:ptCount val="35"/>
                <c:pt idx="0">
                  <c:v>498</c:v>
                </c:pt>
                <c:pt idx="1">
                  <c:v>334</c:v>
                </c:pt>
                <c:pt idx="2">
                  <c:v>626</c:v>
                </c:pt>
                <c:pt idx="3">
                  <c:v>643</c:v>
                </c:pt>
                <c:pt idx="4">
                  <c:v>745</c:v>
                </c:pt>
                <c:pt idx="5">
                  <c:v>880</c:v>
                </c:pt>
                <c:pt idx="6">
                  <c:v>1011</c:v>
                </c:pt>
                <c:pt idx="7">
                  <c:v>1389</c:v>
                </c:pt>
                <c:pt idx="8">
                  <c:v>1380</c:v>
                </c:pt>
                <c:pt idx="9">
                  <c:v>1534</c:v>
                </c:pt>
                <c:pt idx="10">
                  <c:v>1757</c:v>
                </c:pt>
                <c:pt idx="11">
                  <c:v>1907</c:v>
                </c:pt>
                <c:pt idx="12">
                  <c:v>2084</c:v>
                </c:pt>
                <c:pt idx="13">
                  <c:v>2201</c:v>
                </c:pt>
                <c:pt idx="14">
                  <c:v>2370</c:v>
                </c:pt>
                <c:pt idx="15">
                  <c:v>2494</c:v>
                </c:pt>
                <c:pt idx="16">
                  <c:v>2723</c:v>
                </c:pt>
                <c:pt idx="17">
                  <c:v>2997</c:v>
                </c:pt>
                <c:pt idx="18">
                  <c:v>3144</c:v>
                </c:pt>
                <c:pt idx="19">
                  <c:v>3078</c:v>
                </c:pt>
                <c:pt idx="20">
                  <c:v>3343</c:v>
                </c:pt>
                <c:pt idx="21">
                  <c:v>3414</c:v>
                </c:pt>
                <c:pt idx="22">
                  <c:v>3767</c:v>
                </c:pt>
                <c:pt idx="23">
                  <c:v>4356</c:v>
                </c:pt>
                <c:pt idx="24">
                  <c:v>5280</c:v>
                </c:pt>
                <c:pt idx="25">
                  <c:v>6253</c:v>
                </c:pt>
                <c:pt idx="26">
                  <c:v>6225</c:v>
                </c:pt>
                <c:pt idx="27">
                  <c:v>6353</c:v>
                </c:pt>
                <c:pt idx="28">
                  <c:v>6897</c:v>
                </c:pt>
                <c:pt idx="29">
                  <c:v>6655</c:v>
                </c:pt>
                <c:pt idx="30">
                  <c:v>6794</c:v>
                </c:pt>
                <c:pt idx="31">
                  <c:v>7547</c:v>
                </c:pt>
                <c:pt idx="32">
                  <c:v>7223</c:v>
                </c:pt>
                <c:pt idx="33">
                  <c:v>7872</c:v>
                </c:pt>
                <c:pt idx="34">
                  <c:v>7881</c:v>
                </c:pt>
              </c:numCache>
            </c:numRef>
          </c:val>
        </c:ser>
        <c:marker val="1"/>
        <c:axId val="93199360"/>
        <c:axId val="93254400"/>
      </c:lineChart>
      <c:catAx>
        <c:axId val="93199360"/>
        <c:scaling>
          <c:orientation val="minMax"/>
        </c:scaling>
        <c:axPos val="b"/>
        <c:tickLblPos val="nextTo"/>
        <c:txPr>
          <a:bodyPr rot="-1980000"/>
          <a:lstStyle/>
          <a:p>
            <a:pPr>
              <a:defRPr/>
            </a:pPr>
            <a:endParaRPr lang="en-US"/>
          </a:p>
        </c:txPr>
        <c:crossAx val="93254400"/>
        <c:crosses val="autoZero"/>
        <c:auto val="1"/>
        <c:lblAlgn val="ctr"/>
        <c:lblOffset val="100"/>
      </c:catAx>
      <c:valAx>
        <c:axId val="93254400"/>
        <c:scaling>
          <c:orientation val="minMax"/>
        </c:scaling>
        <c:axPos val="l"/>
        <c:numFmt formatCode="###0" sourceLinked="1"/>
        <c:tickLblPos val="nextTo"/>
        <c:crossAx val="93199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'[2]Figure 5a-d DATA'!$J$61:$J$74</c:f>
              <c:strCache>
                <c:ptCount val="14"/>
                <c:pt idx="0">
                  <c:v>Other</c:v>
                </c:pt>
                <c:pt idx="1">
                  <c:v>Fracture of shaft of femur</c:v>
                </c:pt>
                <c:pt idx="2">
                  <c:v>Other primary coxarthrosis</c:v>
                </c:pt>
                <c:pt idx="3">
                  <c:v>Inf inflam reac due oth int orth prosth devs implts &amp; grfts</c:v>
                </c:pt>
                <c:pt idx="4">
                  <c:v>Mech comp of internal fixation device of bones of limb</c:v>
                </c:pt>
                <c:pt idx="5">
                  <c:v>Coxarthrosis, unspecified</c:v>
                </c:pt>
                <c:pt idx="6">
                  <c:v>Unsp comp int othopaedic prosth dev implant &amp; graft</c:v>
                </c:pt>
                <c:pt idx="7">
                  <c:v>Fracture of neck of femur</c:v>
                </c:pt>
                <c:pt idx="8">
                  <c:v>Pain in joint</c:v>
                </c:pt>
                <c:pt idx="9">
                  <c:v>Other specified orthopaedic follow-up care</c:v>
                </c:pt>
                <c:pt idx="10">
                  <c:v>Oth comps int orthopaedic prosth devs implants &amp; grafts</c:v>
                </c:pt>
                <c:pt idx="11">
                  <c:v>Infect and inflammatory reaction due to internal joint pros</c:v>
                </c:pt>
                <c:pt idx="12">
                  <c:v>Fract bone fllg ins orthopae implt jnt prosthesis/bone plate</c:v>
                </c:pt>
                <c:pt idx="13">
                  <c:v>Mechanical complication of internal joint prosthesis</c:v>
                </c:pt>
              </c:strCache>
            </c:strRef>
          </c:cat>
          <c:val>
            <c:numRef>
              <c:f>'[2]Figure 5a-d DATA'!$K$61:$K$74</c:f>
              <c:numCache>
                <c:formatCode>General</c:formatCode>
                <c:ptCount val="14"/>
                <c:pt idx="0">
                  <c:v>64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19</c:v>
                </c:pt>
                <c:pt idx="8">
                  <c:v>21</c:v>
                </c:pt>
                <c:pt idx="9">
                  <c:v>39</c:v>
                </c:pt>
                <c:pt idx="10">
                  <c:v>40</c:v>
                </c:pt>
                <c:pt idx="11">
                  <c:v>63</c:v>
                </c:pt>
                <c:pt idx="12">
                  <c:v>73</c:v>
                </c:pt>
                <c:pt idx="13">
                  <c:v>459</c:v>
                </c:pt>
              </c:numCache>
            </c:numRef>
          </c:val>
        </c:ser>
        <c:axId val="102137856"/>
        <c:axId val="102139392"/>
      </c:barChart>
      <c:catAx>
        <c:axId val="102137856"/>
        <c:scaling>
          <c:orientation val="minMax"/>
        </c:scaling>
        <c:axPos val="l"/>
        <c:tickLblPos val="nextTo"/>
        <c:crossAx val="102139392"/>
        <c:crosses val="autoZero"/>
        <c:auto val="1"/>
        <c:lblAlgn val="ctr"/>
        <c:lblOffset val="100"/>
      </c:catAx>
      <c:valAx>
        <c:axId val="102139392"/>
        <c:scaling>
          <c:orientation val="minMax"/>
        </c:scaling>
        <c:delete val="1"/>
        <c:axPos val="b"/>
        <c:numFmt formatCode="General" sourceLinked="1"/>
        <c:tickLblPos val="none"/>
        <c:crossAx val="102137856"/>
        <c:crosses val="autoZero"/>
        <c:crossBetween val="between"/>
      </c:valAx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'[2]Figure 5a-d DATA'!$N$46:$N$53</c:f>
              <c:strCache>
                <c:ptCount val="8"/>
                <c:pt idx="0">
                  <c:v>Other</c:v>
                </c:pt>
                <c:pt idx="1">
                  <c:v>Fract bone fllg ins orthopae implt jnt prosthesis/bone plate</c:v>
                </c:pt>
                <c:pt idx="2">
                  <c:v>Pain in joint</c:v>
                </c:pt>
                <c:pt idx="3">
                  <c:v>Gonarthrosis, unspecified</c:v>
                </c:pt>
                <c:pt idx="4">
                  <c:v>Other specified orthopaedic follow-up care</c:v>
                </c:pt>
                <c:pt idx="5">
                  <c:v>Oth comps int orthopaedic prosth devs implants &amp; grafts</c:v>
                </c:pt>
                <c:pt idx="6">
                  <c:v>Infect and inflammatory reaction due to internal joint pros</c:v>
                </c:pt>
                <c:pt idx="7">
                  <c:v>Mechanical complication of internal joint prosthesis</c:v>
                </c:pt>
              </c:strCache>
            </c:strRef>
          </c:cat>
          <c:val>
            <c:numRef>
              <c:f>'[2]Figure 5a-d DATA'!$O$46:$O$53</c:f>
              <c:numCache>
                <c:formatCode>General</c:formatCode>
                <c:ptCount val="8"/>
                <c:pt idx="0">
                  <c:v>43</c:v>
                </c:pt>
                <c:pt idx="1">
                  <c:v>8</c:v>
                </c:pt>
                <c:pt idx="2">
                  <c:v>12</c:v>
                </c:pt>
                <c:pt idx="3">
                  <c:v>26</c:v>
                </c:pt>
                <c:pt idx="4">
                  <c:v>43</c:v>
                </c:pt>
                <c:pt idx="5">
                  <c:v>47</c:v>
                </c:pt>
                <c:pt idx="6">
                  <c:v>60</c:v>
                </c:pt>
                <c:pt idx="7">
                  <c:v>231</c:v>
                </c:pt>
              </c:numCache>
            </c:numRef>
          </c:val>
        </c:ser>
        <c:axId val="101106816"/>
        <c:axId val="101108352"/>
      </c:barChart>
      <c:catAx>
        <c:axId val="101106816"/>
        <c:scaling>
          <c:orientation val="minMax"/>
        </c:scaling>
        <c:axPos val="l"/>
        <c:tickLblPos val="nextTo"/>
        <c:crossAx val="101108352"/>
        <c:crosses val="autoZero"/>
        <c:auto val="1"/>
        <c:lblAlgn val="ctr"/>
        <c:lblOffset val="100"/>
      </c:catAx>
      <c:valAx>
        <c:axId val="101108352"/>
        <c:scaling>
          <c:orientation val="minMax"/>
        </c:scaling>
        <c:delete val="1"/>
        <c:axPos val="b"/>
        <c:numFmt formatCode="General" sourceLinked="1"/>
        <c:tickLblPos val="none"/>
        <c:crossAx val="101106816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6 DATA'!$B$2</c:f>
              <c:strCache>
                <c:ptCount val="1"/>
                <c:pt idx="0">
                  <c:v>Hip arthroplasty</c:v>
                </c:pt>
              </c:strCache>
            </c:strRef>
          </c:tx>
          <c:marker>
            <c:symbol val="circle"/>
            <c:size val="7"/>
          </c:marker>
          <c:dLbls>
            <c:dLbl>
              <c:idx val="14"/>
              <c:layout>
                <c:manualLayout>
                  <c:x val="-4.9019607843137688E-3"/>
                  <c:y val="-3.33333333333333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delete val="1"/>
          </c:dLbls>
          <c:cat>
            <c:strRef>
              <c:f>'Figure 6 DATA'!$A$3:$A$17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'Figure 6 DATA'!$B$3:$B$17</c:f>
              <c:numCache>
                <c:formatCode>0.0</c:formatCode>
                <c:ptCount val="15"/>
                <c:pt idx="0">
                  <c:v>10.273233730058243</c:v>
                </c:pt>
                <c:pt idx="1">
                  <c:v>10.172854992473658</c:v>
                </c:pt>
                <c:pt idx="2">
                  <c:v>9.7671981776765371</c:v>
                </c:pt>
                <c:pt idx="3">
                  <c:v>9.0719751809720783</c:v>
                </c:pt>
                <c:pt idx="4">
                  <c:v>8.6085326669046776</c:v>
                </c:pt>
                <c:pt idx="5">
                  <c:v>7.9293745051464768</c:v>
                </c:pt>
                <c:pt idx="6">
                  <c:v>7.3726718312180646</c:v>
                </c:pt>
                <c:pt idx="7">
                  <c:v>6.8412397216951293</c:v>
                </c:pt>
                <c:pt idx="8">
                  <c:v>6.6118938158089868</c:v>
                </c:pt>
                <c:pt idx="9">
                  <c:v>6.3202360615002329</c:v>
                </c:pt>
                <c:pt idx="10">
                  <c:v>5.8445229681978796</c:v>
                </c:pt>
                <c:pt idx="11">
                  <c:v>5.6726054732041051</c:v>
                </c:pt>
                <c:pt idx="12">
                  <c:v>5.300126103404792</c:v>
                </c:pt>
                <c:pt idx="13">
                  <c:v>5.1793358946212953</c:v>
                </c:pt>
                <c:pt idx="14">
                  <c:v>5.054970286331713</c:v>
                </c:pt>
              </c:numCache>
            </c:numRef>
          </c:val>
        </c:ser>
        <c:ser>
          <c:idx val="1"/>
          <c:order val="1"/>
          <c:tx>
            <c:strRef>
              <c:f>'Figure 6 DATA'!$C$2</c:f>
              <c:strCache>
                <c:ptCount val="1"/>
                <c:pt idx="0">
                  <c:v>Knee arthroplasty</c:v>
                </c:pt>
              </c:strCache>
            </c:strRef>
          </c:tx>
          <c:marker>
            <c:symbol val="triangle"/>
            <c:size val="7"/>
          </c:marker>
          <c:dLbls>
            <c:dLbl>
              <c:idx val="14"/>
              <c:layout>
                <c:manualLayout>
                  <c:x val="-7.3529411764705881E-3"/>
                  <c:y val="3.333333333333334E-2"/>
                </c:manualLayout>
              </c:layout>
              <c:showVal val="1"/>
            </c:dLbl>
            <c:delete val="1"/>
            <c:numFmt formatCode="#,##0.0" sourceLinked="0"/>
          </c:dLbls>
          <c:cat>
            <c:strRef>
              <c:f>'Figure 6 DATA'!$A$3:$A$17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'Figure 6 DATA'!$C$3:$C$17</c:f>
              <c:numCache>
                <c:formatCode>0.0</c:formatCode>
                <c:ptCount val="15"/>
                <c:pt idx="0">
                  <c:v>10.202121212121211</c:v>
                </c:pt>
                <c:pt idx="1">
                  <c:v>9.8256853396901072</c:v>
                </c:pt>
                <c:pt idx="2">
                  <c:v>9.4709521247982789</c:v>
                </c:pt>
                <c:pt idx="3">
                  <c:v>8.7461127871896025</c:v>
                </c:pt>
                <c:pt idx="4">
                  <c:v>8.3218677940046124</c:v>
                </c:pt>
                <c:pt idx="5">
                  <c:v>7.6855478232723744</c:v>
                </c:pt>
                <c:pt idx="6">
                  <c:v>7.3171484248132508</c:v>
                </c:pt>
                <c:pt idx="7">
                  <c:v>6.8267153748411689</c:v>
                </c:pt>
                <c:pt idx="8">
                  <c:v>6.5347749853886619</c:v>
                </c:pt>
                <c:pt idx="9">
                  <c:v>6.334393939393939</c:v>
                </c:pt>
                <c:pt idx="10">
                  <c:v>5.7130770372569391</c:v>
                </c:pt>
                <c:pt idx="11">
                  <c:v>5.4874566319722442</c:v>
                </c:pt>
                <c:pt idx="12">
                  <c:v>5.5718470982142856</c:v>
                </c:pt>
                <c:pt idx="13">
                  <c:v>5.2415205426852678</c:v>
                </c:pt>
                <c:pt idx="14">
                  <c:v>4.9876259727005996</c:v>
                </c:pt>
              </c:numCache>
            </c:numRef>
          </c:val>
        </c:ser>
        <c:marker val="1"/>
        <c:axId val="103507072"/>
        <c:axId val="103508608"/>
      </c:lineChart>
      <c:catAx>
        <c:axId val="103507072"/>
        <c:scaling>
          <c:orientation val="minMax"/>
        </c:scaling>
        <c:axPos val="b"/>
        <c:tickLblPos val="nextTo"/>
        <c:crossAx val="103508608"/>
        <c:crosses val="autoZero"/>
        <c:auto val="1"/>
        <c:lblAlgn val="ctr"/>
        <c:lblOffset val="100"/>
      </c:catAx>
      <c:valAx>
        <c:axId val="103508608"/>
        <c:scaling>
          <c:orientation val="minMax"/>
          <c:max val="1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Mean</a:t>
                </a:r>
                <a:r>
                  <a:rPr lang="en-GB" b="0" baseline="0"/>
                  <a:t> length of stay (days)</a:t>
                </a:r>
                <a:endParaRPr lang="en-GB" b="0"/>
              </a:p>
            </c:rich>
          </c:tx>
        </c:title>
        <c:numFmt formatCode="0.0" sourceLinked="1"/>
        <c:tickLblPos val="nextTo"/>
        <c:crossAx val="103507072"/>
        <c:crosses val="autoZero"/>
        <c:crossBetween val="between"/>
        <c:majorUnit val="1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7a DATA'!$B$2</c:f>
              <c:strCache>
                <c:ptCount val="1"/>
                <c:pt idx="0">
                  <c:v>Pre-operative</c:v>
                </c:pt>
              </c:strCache>
            </c:strRef>
          </c:tx>
          <c:spPr>
            <a:solidFill>
              <a:srgbClr val="002060"/>
            </a:solidFill>
          </c:spPr>
          <c:cat>
            <c:strRef>
              <c:f>'Figure 7a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7a DATA'!$B$3:$B$18</c:f>
              <c:numCache>
                <c:formatCode>0.00</c:formatCode>
                <c:ptCount val="16"/>
                <c:pt idx="0">
                  <c:v>0.32545931758530183</c:v>
                </c:pt>
                <c:pt idx="1">
                  <c:v>0.51869158878504673</c:v>
                </c:pt>
                <c:pt idx="2">
                  <c:v>0.39247311827956988</c:v>
                </c:pt>
                <c:pt idx="3">
                  <c:v>0.36462882096069871</c:v>
                </c:pt>
                <c:pt idx="4">
                  <c:v>0</c:v>
                </c:pt>
                <c:pt idx="5">
                  <c:v>0.96739130434782605</c:v>
                </c:pt>
                <c:pt idx="6">
                  <c:v>5.5702917771883291E-2</c:v>
                </c:pt>
                <c:pt idx="7">
                  <c:v>0.17943925233644858</c:v>
                </c:pt>
                <c:pt idx="8">
                  <c:v>0.3370473537604457</c:v>
                </c:pt>
                <c:pt idx="9">
                  <c:v>0.15916955017301038</c:v>
                </c:pt>
                <c:pt idx="10">
                  <c:v>2.364864864864865E-2</c:v>
                </c:pt>
                <c:pt idx="11">
                  <c:v>4.1078305519897301E-2</c:v>
                </c:pt>
                <c:pt idx="12">
                  <c:v>0.12538226299694188</c:v>
                </c:pt>
                <c:pt idx="13">
                  <c:v>1.1846153846153846</c:v>
                </c:pt>
                <c:pt idx="14">
                  <c:v>0.67071688942891861</c:v>
                </c:pt>
                <c:pt idx="15">
                  <c:v>0.14893617021276595</c:v>
                </c:pt>
              </c:numCache>
            </c:numRef>
          </c:val>
        </c:ser>
        <c:ser>
          <c:idx val="1"/>
          <c:order val="1"/>
          <c:tx>
            <c:strRef>
              <c:f>'Figure 7a DATA'!$C$2</c:f>
              <c:strCache>
                <c:ptCount val="1"/>
                <c:pt idx="0">
                  <c:v>Post-operative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'Figure 7a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7a DATA'!$C$3:$C$18</c:f>
              <c:numCache>
                <c:formatCode>0.00</c:formatCode>
                <c:ptCount val="16"/>
                <c:pt idx="0">
                  <c:v>5.0708661417322833</c:v>
                </c:pt>
                <c:pt idx="1">
                  <c:v>4.5420560747663554</c:v>
                </c:pt>
                <c:pt idx="2">
                  <c:v>4.06989247311828</c:v>
                </c:pt>
                <c:pt idx="3">
                  <c:v>4.0262008733624457</c:v>
                </c:pt>
                <c:pt idx="4">
                  <c:v>4.552083333333333</c:v>
                </c:pt>
                <c:pt idx="5">
                  <c:v>7.3788819875776399</c:v>
                </c:pt>
                <c:pt idx="6">
                  <c:v>4.978779840848806</c:v>
                </c:pt>
                <c:pt idx="7">
                  <c:v>5.1551401869158875</c:v>
                </c:pt>
                <c:pt idx="8">
                  <c:v>4.9415041782729805</c:v>
                </c:pt>
                <c:pt idx="9">
                  <c:v>4.8546712802768166</c:v>
                </c:pt>
                <c:pt idx="10">
                  <c:v>5.7972972972972974</c:v>
                </c:pt>
                <c:pt idx="11">
                  <c:v>5.0860077021822852</c:v>
                </c:pt>
                <c:pt idx="12">
                  <c:v>4.5703363914373085</c:v>
                </c:pt>
                <c:pt idx="13">
                  <c:v>5.4153846153846157</c:v>
                </c:pt>
                <c:pt idx="14">
                  <c:v>3.2831105710814095</c:v>
                </c:pt>
                <c:pt idx="15">
                  <c:v>4.0364741641337387</c:v>
                </c:pt>
              </c:numCache>
            </c:numRef>
          </c:val>
        </c:ser>
        <c:overlap val="100"/>
        <c:axId val="104093952"/>
        <c:axId val="104120320"/>
      </c:barChart>
      <c:catAx>
        <c:axId val="104093952"/>
        <c:scaling>
          <c:orientation val="minMax"/>
        </c:scaling>
        <c:axPos val="b"/>
        <c:tickLblPos val="nextTo"/>
        <c:crossAx val="104120320"/>
        <c:crosses val="autoZero"/>
        <c:auto val="1"/>
        <c:lblAlgn val="ctr"/>
        <c:lblOffset val="100"/>
      </c:catAx>
      <c:valAx>
        <c:axId val="104120320"/>
        <c:scaling>
          <c:orientation val="minMax"/>
          <c:max val="1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Days</a:t>
                </a:r>
              </a:p>
            </c:rich>
          </c:tx>
        </c:title>
        <c:numFmt formatCode="0.00" sourceLinked="1"/>
        <c:tickLblPos val="nextTo"/>
        <c:crossAx val="10409395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7b DATA'!$B$2</c:f>
              <c:strCache>
                <c:ptCount val="1"/>
                <c:pt idx="0">
                  <c:v>Pre-operative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'Figure 7b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7b DATA'!$B$3:$B$18</c:f>
              <c:numCache>
                <c:formatCode>0.00</c:formatCode>
                <c:ptCount val="16"/>
                <c:pt idx="0">
                  <c:v>0.21144278606965175</c:v>
                </c:pt>
                <c:pt idx="1">
                  <c:v>0.30232558139534882</c:v>
                </c:pt>
                <c:pt idx="2">
                  <c:v>0.39790575916230364</c:v>
                </c:pt>
                <c:pt idx="3">
                  <c:v>0.34489402697495181</c:v>
                </c:pt>
                <c:pt idx="4">
                  <c:v>2.1645021645021644E-2</c:v>
                </c:pt>
                <c:pt idx="5">
                  <c:v>0.91304347826086951</c:v>
                </c:pt>
                <c:pt idx="6">
                  <c:v>2.9962546816479401E-2</c:v>
                </c:pt>
                <c:pt idx="7">
                  <c:v>0.16816143497757849</c:v>
                </c:pt>
                <c:pt idx="8">
                  <c:v>0.3783231083844581</c:v>
                </c:pt>
                <c:pt idx="9">
                  <c:v>0.10247349823321555</c:v>
                </c:pt>
                <c:pt idx="10">
                  <c:v>3.6170212765957444E-2</c:v>
                </c:pt>
                <c:pt idx="11">
                  <c:v>1.6049382716049384E-2</c:v>
                </c:pt>
                <c:pt idx="12">
                  <c:v>7.6045627376425853E-2</c:v>
                </c:pt>
                <c:pt idx="13">
                  <c:v>1.0175438596491229</c:v>
                </c:pt>
                <c:pt idx="14">
                  <c:v>0.70127610208816704</c:v>
                </c:pt>
                <c:pt idx="15">
                  <c:v>0.16981132075471697</c:v>
                </c:pt>
              </c:numCache>
            </c:numRef>
          </c:val>
        </c:ser>
        <c:ser>
          <c:idx val="1"/>
          <c:order val="1"/>
          <c:tx>
            <c:strRef>
              <c:f>'Figure 7b DATA'!$C$2</c:f>
              <c:strCache>
                <c:ptCount val="1"/>
                <c:pt idx="0">
                  <c:v>Post-operative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'Figure 7b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hospitals</c:v>
                </c:pt>
              </c:strCache>
            </c:strRef>
          </c:cat>
          <c:val>
            <c:numRef>
              <c:f>'Figure 7b DATA'!$C$3:$C$18</c:f>
              <c:numCache>
                <c:formatCode>0.00</c:formatCode>
                <c:ptCount val="16"/>
                <c:pt idx="0">
                  <c:v>4.8582089552238807</c:v>
                </c:pt>
                <c:pt idx="1">
                  <c:v>4.2674418604651159</c:v>
                </c:pt>
                <c:pt idx="2">
                  <c:v>4.4450261780104716</c:v>
                </c:pt>
                <c:pt idx="3">
                  <c:v>4.0809248554913298</c:v>
                </c:pt>
                <c:pt idx="4">
                  <c:v>4.8571428571428568</c:v>
                </c:pt>
                <c:pt idx="5">
                  <c:v>5.0164917541229386</c:v>
                </c:pt>
                <c:pt idx="6">
                  <c:v>4.9681647940074907</c:v>
                </c:pt>
                <c:pt idx="7">
                  <c:v>4.8923766816143495</c:v>
                </c:pt>
                <c:pt idx="8">
                  <c:v>5.2883435582822083</c:v>
                </c:pt>
                <c:pt idx="9">
                  <c:v>4.9540636042402824</c:v>
                </c:pt>
                <c:pt idx="10">
                  <c:v>6.8659574468085109</c:v>
                </c:pt>
                <c:pt idx="11">
                  <c:v>4.9876543209876543</c:v>
                </c:pt>
                <c:pt idx="12">
                  <c:v>4.6825095057034218</c:v>
                </c:pt>
                <c:pt idx="13">
                  <c:v>4.9473684210526319</c:v>
                </c:pt>
                <c:pt idx="14">
                  <c:v>3.5951276102088165</c:v>
                </c:pt>
                <c:pt idx="15">
                  <c:v>3.9025157232704402</c:v>
                </c:pt>
              </c:numCache>
            </c:numRef>
          </c:val>
        </c:ser>
        <c:overlap val="100"/>
        <c:axId val="104248448"/>
        <c:axId val="104249984"/>
      </c:barChart>
      <c:catAx>
        <c:axId val="104248448"/>
        <c:scaling>
          <c:orientation val="minMax"/>
        </c:scaling>
        <c:axPos val="b"/>
        <c:tickLblPos val="nextTo"/>
        <c:crossAx val="104249984"/>
        <c:crosses val="autoZero"/>
        <c:auto val="1"/>
        <c:lblAlgn val="ctr"/>
        <c:lblOffset val="100"/>
      </c:catAx>
      <c:valAx>
        <c:axId val="104249984"/>
        <c:scaling>
          <c:orientation val="minMax"/>
          <c:max val="10"/>
        </c:scaling>
        <c:axPos val="l"/>
        <c:numFmt formatCode="0.00" sourceLinked="1"/>
        <c:tickLblPos val="nextTo"/>
        <c:crossAx val="10424844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8a DATA'!$B$2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'Figure 8a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8a DATA'!$B$3:$B$18</c:f>
              <c:numCache>
                <c:formatCode>0.0%</c:formatCode>
                <c:ptCount val="16"/>
                <c:pt idx="0">
                  <c:v>2.1672616012238653E-2</c:v>
                </c:pt>
                <c:pt idx="1">
                  <c:v>1.4080901177675371E-2</c:v>
                </c:pt>
                <c:pt idx="2">
                  <c:v>1.4224028448056895E-2</c:v>
                </c:pt>
                <c:pt idx="3">
                  <c:v>1.3828070984097718E-2</c:v>
                </c:pt>
                <c:pt idx="4">
                  <c:v>1.4402003757044458E-2</c:v>
                </c:pt>
                <c:pt idx="5">
                  <c:v>1.113305799964087E-2</c:v>
                </c:pt>
                <c:pt idx="6">
                  <c:v>1.33885878227606E-2</c:v>
                </c:pt>
                <c:pt idx="7">
                  <c:v>1.0615359097694477E-2</c:v>
                </c:pt>
                <c:pt idx="8">
                  <c:v>1.3180879784024137E-2</c:v>
                </c:pt>
                <c:pt idx="9">
                  <c:v>9.685590821040084E-3</c:v>
                </c:pt>
                <c:pt idx="10">
                  <c:v>9.6950742767787333E-3</c:v>
                </c:pt>
                <c:pt idx="11">
                  <c:v>8.1505631298162424E-3</c:v>
                </c:pt>
                <c:pt idx="12">
                  <c:v>6.3109581181870333E-3</c:v>
                </c:pt>
                <c:pt idx="13">
                  <c:v>7.9051383399209481E-3</c:v>
                </c:pt>
                <c:pt idx="14">
                  <c:v>8.0210206057253503E-3</c:v>
                </c:pt>
                <c:pt idx="15">
                  <c:v>7.0883315158124316E-3</c:v>
                </c:pt>
              </c:numCache>
            </c:numRef>
          </c:val>
        </c:ser>
        <c:ser>
          <c:idx val="1"/>
          <c:order val="1"/>
          <c:tx>
            <c:strRef>
              <c:f>'Figure 8a DATA'!$C$2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'Figure 8a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8a DATA'!$C$3:$C$18</c:f>
              <c:numCache>
                <c:formatCode>0.0%</c:formatCode>
                <c:ptCount val="16"/>
                <c:pt idx="0">
                  <c:v>8.1591024987251407E-3</c:v>
                </c:pt>
                <c:pt idx="1">
                  <c:v>7.4244751664106498E-3</c:v>
                </c:pt>
                <c:pt idx="2">
                  <c:v>9.9060198120396233E-3</c:v>
                </c:pt>
                <c:pt idx="3">
                  <c:v>6.453099792578936E-3</c:v>
                </c:pt>
                <c:pt idx="4">
                  <c:v>4.8006679190148198E-3</c:v>
                </c:pt>
                <c:pt idx="5">
                  <c:v>6.4643562578559884E-3</c:v>
                </c:pt>
                <c:pt idx="6">
                  <c:v>6.0567421102964616E-3</c:v>
                </c:pt>
                <c:pt idx="7">
                  <c:v>6.1370044783546195E-3</c:v>
                </c:pt>
                <c:pt idx="8">
                  <c:v>5.3993965380339844E-3</c:v>
                </c:pt>
                <c:pt idx="9">
                  <c:v>3.5762181493071078E-3</c:v>
                </c:pt>
                <c:pt idx="10">
                  <c:v>4.2220484753713837E-3</c:v>
                </c:pt>
                <c:pt idx="11">
                  <c:v>2.2228808535862477E-3</c:v>
                </c:pt>
                <c:pt idx="12">
                  <c:v>3.2989099254159492E-3</c:v>
                </c:pt>
                <c:pt idx="13">
                  <c:v>2.682100508187465E-3</c:v>
                </c:pt>
                <c:pt idx="14">
                  <c:v>2.627575715668649E-3</c:v>
                </c:pt>
                <c:pt idx="15">
                  <c:v>2.3173391494002182E-3</c:v>
                </c:pt>
              </c:numCache>
            </c:numRef>
          </c:val>
        </c:ser>
        <c:marker val="1"/>
        <c:axId val="104332288"/>
        <c:axId val="104338560"/>
      </c:lineChart>
      <c:catAx>
        <c:axId val="104332288"/>
        <c:scaling>
          <c:orientation val="minMax"/>
        </c:scaling>
        <c:axPos val="b"/>
        <c:tickLblPos val="nextTo"/>
        <c:crossAx val="104338560"/>
        <c:crosses val="autoZero"/>
        <c:auto val="1"/>
        <c:lblAlgn val="ctr"/>
        <c:lblOffset val="100"/>
      </c:catAx>
      <c:valAx>
        <c:axId val="104338560"/>
        <c:scaling>
          <c:orientation val="minMax"/>
        </c:scaling>
        <c:axPos val="l"/>
        <c:numFmt formatCode="0.0%" sourceLinked="1"/>
        <c:tickLblPos val="nextTo"/>
        <c:crossAx val="10433228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8b DATA'!$B$2</c:f>
              <c:strCache>
                <c:ptCount val="1"/>
                <c:pt idx="0">
                  <c:v>Dislocation within a year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'Figure 8b DATA'!$A$3:$A$17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'Figure 8b DATA'!$B$3:$B$17</c:f>
              <c:numCache>
                <c:formatCode>0.0%</c:formatCode>
                <c:ptCount val="15"/>
                <c:pt idx="0">
                  <c:v>1.1983681795002549E-2</c:v>
                </c:pt>
                <c:pt idx="1">
                  <c:v>1.6385048643113159E-2</c:v>
                </c:pt>
                <c:pt idx="2">
                  <c:v>1.5748031496062992E-2</c:v>
                </c:pt>
                <c:pt idx="3">
                  <c:v>1.0601521087808249E-2</c:v>
                </c:pt>
                <c:pt idx="4">
                  <c:v>8.1402629931120844E-3</c:v>
                </c:pt>
                <c:pt idx="5">
                  <c:v>8.4395762255342083E-3</c:v>
                </c:pt>
                <c:pt idx="6">
                  <c:v>9.5632770162575702E-3</c:v>
                </c:pt>
                <c:pt idx="7">
                  <c:v>7.7956543373693806E-3</c:v>
                </c:pt>
                <c:pt idx="8">
                  <c:v>8.0990948070509775E-3</c:v>
                </c:pt>
                <c:pt idx="9">
                  <c:v>9.8345999105945454E-3</c:v>
                </c:pt>
                <c:pt idx="10">
                  <c:v>9.2259577795152457E-3</c:v>
                </c:pt>
                <c:pt idx="11">
                  <c:v>9.4842916419679898E-3</c:v>
                </c:pt>
                <c:pt idx="12">
                  <c:v>1.0040160642570281E-2</c:v>
                </c:pt>
                <c:pt idx="13">
                  <c:v>8.610954263128176E-3</c:v>
                </c:pt>
                <c:pt idx="14">
                  <c:v>7.8827271470059464E-3</c:v>
                </c:pt>
              </c:numCache>
            </c:numRef>
          </c:val>
        </c:ser>
        <c:ser>
          <c:idx val="1"/>
          <c:order val="1"/>
          <c:tx>
            <c:strRef>
              <c:f>'Figure 8b DATA'!$C$2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'Figure 8b DATA'!$A$3:$A$17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'Figure 8b DATA'!$C$3:$C$17</c:f>
              <c:numCache>
                <c:formatCode>0.0%</c:formatCode>
                <c:ptCount val="15"/>
                <c:pt idx="0">
                  <c:v>8.9240183579806214E-3</c:v>
                </c:pt>
                <c:pt idx="1">
                  <c:v>1.1264720942140295E-2</c:v>
                </c:pt>
                <c:pt idx="2">
                  <c:v>8.6360172720345435E-3</c:v>
                </c:pt>
                <c:pt idx="3">
                  <c:v>1.175386033648306E-2</c:v>
                </c:pt>
                <c:pt idx="4">
                  <c:v>1.2106032143602587E-2</c:v>
                </c:pt>
                <c:pt idx="5">
                  <c:v>7.5417489674986541E-3</c:v>
                </c:pt>
                <c:pt idx="6">
                  <c:v>9.2445011157156528E-3</c:v>
                </c:pt>
                <c:pt idx="7">
                  <c:v>1.2274008956709239E-2</c:v>
                </c:pt>
                <c:pt idx="8">
                  <c:v>1.1116404637128792E-2</c:v>
                </c:pt>
                <c:pt idx="9">
                  <c:v>9.8345999105945454E-3</c:v>
                </c:pt>
                <c:pt idx="10">
                  <c:v>8.1313526192337768E-3</c:v>
                </c:pt>
                <c:pt idx="11">
                  <c:v>1.2744516893894487E-2</c:v>
                </c:pt>
                <c:pt idx="12">
                  <c:v>1.0900745840504877E-2</c:v>
                </c:pt>
                <c:pt idx="13">
                  <c:v>1.1434217955957086E-2</c:v>
                </c:pt>
                <c:pt idx="14">
                  <c:v>8.8507813580417649E-3</c:v>
                </c:pt>
              </c:numCache>
            </c:numRef>
          </c:val>
        </c:ser>
        <c:marker val="1"/>
        <c:axId val="101414016"/>
        <c:axId val="101415936"/>
      </c:lineChart>
      <c:catAx>
        <c:axId val="101414016"/>
        <c:scaling>
          <c:orientation val="minMax"/>
        </c:scaling>
        <c:axPos val="b"/>
        <c:tickLblPos val="nextTo"/>
        <c:crossAx val="101415936"/>
        <c:crosses val="autoZero"/>
        <c:auto val="1"/>
        <c:lblAlgn val="ctr"/>
        <c:lblOffset val="100"/>
      </c:catAx>
      <c:valAx>
        <c:axId val="101415936"/>
        <c:scaling>
          <c:orientation val="minMax"/>
        </c:scaling>
        <c:axPos val="l"/>
        <c:numFmt formatCode="0.0%" sourceLinked="1"/>
        <c:tickLblPos val="nextTo"/>
        <c:crossAx val="101414016"/>
        <c:crosses val="autoZero"/>
        <c:crossBetween val="between"/>
        <c:majorUnit val="5.0000000000000114E-3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8c DATA'!$B$2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8c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8c DATA'!$B$3:$B$18</c:f>
              <c:numCache>
                <c:formatCode>0.0%</c:formatCode>
                <c:ptCount val="16"/>
                <c:pt idx="0">
                  <c:v>1.9647696476964769E-2</c:v>
                </c:pt>
                <c:pt idx="1">
                  <c:v>1.5629884338855891E-2</c:v>
                </c:pt>
                <c:pt idx="2">
                  <c:v>1.3129770992366412E-2</c:v>
                </c:pt>
                <c:pt idx="3">
                  <c:v>1.2107870115575124E-2</c:v>
                </c:pt>
                <c:pt idx="4">
                  <c:v>1.278711816244376E-2</c:v>
                </c:pt>
                <c:pt idx="5">
                  <c:v>1.0948191593352884E-2</c:v>
                </c:pt>
                <c:pt idx="6">
                  <c:v>1.1017924683440223E-2</c:v>
                </c:pt>
                <c:pt idx="7">
                  <c:v>1.3975665899375204E-2</c:v>
                </c:pt>
                <c:pt idx="8">
                  <c:v>9.8450613298902527E-3</c:v>
                </c:pt>
                <c:pt idx="9">
                  <c:v>1.2691853600944509E-2</c:v>
                </c:pt>
                <c:pt idx="10">
                  <c:v>7.4969400244798041E-3</c:v>
                </c:pt>
                <c:pt idx="11">
                  <c:v>8.5354896675651389E-3</c:v>
                </c:pt>
                <c:pt idx="12">
                  <c:v>9.5777687845676526E-3</c:v>
                </c:pt>
                <c:pt idx="13">
                  <c:v>6.9140680118526879E-3</c:v>
                </c:pt>
                <c:pt idx="14">
                  <c:v>8.5669781931464167E-3</c:v>
                </c:pt>
                <c:pt idx="15">
                  <c:v>8.8997807300399846E-3</c:v>
                </c:pt>
              </c:numCache>
            </c:numRef>
          </c:val>
        </c:ser>
        <c:ser>
          <c:idx val="1"/>
          <c:order val="1"/>
          <c:tx>
            <c:strRef>
              <c:f>'Figure 8c DATA'!$C$2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'Figure 8c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8c DATA'!$C$3:$C$18</c:f>
              <c:numCache>
                <c:formatCode>0.0%</c:formatCode>
                <c:ptCount val="16"/>
                <c:pt idx="0">
                  <c:v>6.0975609756097563E-3</c:v>
                </c:pt>
                <c:pt idx="1">
                  <c:v>7.8149421694279457E-3</c:v>
                </c:pt>
                <c:pt idx="2">
                  <c:v>4.2748091603053437E-3</c:v>
                </c:pt>
                <c:pt idx="3">
                  <c:v>5.5035773252614193E-3</c:v>
                </c:pt>
                <c:pt idx="4">
                  <c:v>6.1567605967321817E-3</c:v>
                </c:pt>
                <c:pt idx="5">
                  <c:v>5.083088954056696E-3</c:v>
                </c:pt>
                <c:pt idx="6">
                  <c:v>3.2889327413254399E-3</c:v>
                </c:pt>
                <c:pt idx="7">
                  <c:v>4.4393291680368298E-3</c:v>
                </c:pt>
                <c:pt idx="8">
                  <c:v>2.259522272433828E-3</c:v>
                </c:pt>
                <c:pt idx="9">
                  <c:v>3.8370720188902006E-3</c:v>
                </c:pt>
                <c:pt idx="10">
                  <c:v>2.2949816401468788E-3</c:v>
                </c:pt>
                <c:pt idx="11">
                  <c:v>3.444144953578916E-3</c:v>
                </c:pt>
                <c:pt idx="12">
                  <c:v>3.6422501011736143E-3</c:v>
                </c:pt>
                <c:pt idx="13">
                  <c:v>2.5398617186397632E-3</c:v>
                </c:pt>
                <c:pt idx="14">
                  <c:v>2.3364485981308409E-3</c:v>
                </c:pt>
                <c:pt idx="15">
                  <c:v>2.1926996001547789E-3</c:v>
                </c:pt>
              </c:numCache>
            </c:numRef>
          </c:val>
        </c:ser>
        <c:marker val="1"/>
        <c:axId val="104029184"/>
        <c:axId val="104051840"/>
      </c:lineChart>
      <c:catAx>
        <c:axId val="104029184"/>
        <c:scaling>
          <c:orientation val="minMax"/>
        </c:scaling>
        <c:axPos val="b"/>
        <c:tickLblPos val="nextTo"/>
        <c:crossAx val="104051840"/>
        <c:crosses val="autoZero"/>
        <c:auto val="1"/>
        <c:lblAlgn val="ctr"/>
        <c:lblOffset val="100"/>
      </c:catAx>
      <c:valAx>
        <c:axId val="104051840"/>
        <c:scaling>
          <c:orientation val="minMax"/>
        </c:scaling>
        <c:axPos val="l"/>
        <c:numFmt formatCode="0.0%" sourceLinked="1"/>
        <c:tickLblPos val="nextTo"/>
        <c:crossAx val="10402918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8d DATA'!$B$2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8d DATA'!$A$3:$A$17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'Figure 8d DATA'!$B$3:$B$17</c:f>
              <c:numCache>
                <c:formatCode>0.0%</c:formatCode>
                <c:ptCount val="15"/>
                <c:pt idx="0">
                  <c:v>1.3888888888888888E-2</c:v>
                </c:pt>
                <c:pt idx="1">
                  <c:v>1.9381056580181306E-2</c:v>
                </c:pt>
                <c:pt idx="2">
                  <c:v>1.8931297709923665E-2</c:v>
                </c:pt>
                <c:pt idx="3">
                  <c:v>1.8436984039625758E-2</c:v>
                </c:pt>
                <c:pt idx="4">
                  <c:v>1.5865498460809851E-2</c:v>
                </c:pt>
                <c:pt idx="5">
                  <c:v>1.5835777126099706E-2</c:v>
                </c:pt>
                <c:pt idx="6">
                  <c:v>1.5457983884229566E-2</c:v>
                </c:pt>
                <c:pt idx="7">
                  <c:v>1.3646826701742847E-2</c:v>
                </c:pt>
                <c:pt idx="8">
                  <c:v>1.3718528082633958E-2</c:v>
                </c:pt>
                <c:pt idx="9">
                  <c:v>1.4167650531286895E-2</c:v>
                </c:pt>
                <c:pt idx="10">
                  <c:v>1.0403916768665851E-2</c:v>
                </c:pt>
                <c:pt idx="11">
                  <c:v>1.0781671159029648E-2</c:v>
                </c:pt>
                <c:pt idx="12">
                  <c:v>1.1601241062997435E-2</c:v>
                </c:pt>
                <c:pt idx="13">
                  <c:v>9.4539297304924511E-3</c:v>
                </c:pt>
                <c:pt idx="14">
                  <c:v>1.1292834890965733E-2</c:v>
                </c:pt>
              </c:numCache>
            </c:numRef>
          </c:val>
        </c:ser>
        <c:marker val="1"/>
        <c:axId val="104726912"/>
        <c:axId val="104728832"/>
      </c:lineChart>
      <c:catAx>
        <c:axId val="104726912"/>
        <c:scaling>
          <c:orientation val="minMax"/>
        </c:scaling>
        <c:axPos val="b"/>
        <c:tickLblPos val="nextTo"/>
        <c:crossAx val="104728832"/>
        <c:crosses val="autoZero"/>
        <c:auto val="1"/>
        <c:lblAlgn val="ctr"/>
        <c:lblOffset val="100"/>
      </c:catAx>
      <c:valAx>
        <c:axId val="104728832"/>
        <c:scaling>
          <c:orientation val="minMax"/>
        </c:scaling>
        <c:axPos val="l"/>
        <c:numFmt formatCode="0.0%" sourceLinked="1"/>
        <c:tickLblPos val="nextTo"/>
        <c:crossAx val="10472691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8e DATA'!$B$2</c:f>
              <c:strCache>
                <c:ptCount val="1"/>
                <c:pt idx="0">
                  <c:v>Hip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'Figure 8e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8e DATA'!$B$3:$B$18</c:f>
              <c:numCache>
                <c:formatCode>0.0%</c:formatCode>
                <c:ptCount val="16"/>
                <c:pt idx="0">
                  <c:v>2.5497195308516064E-3</c:v>
                </c:pt>
                <c:pt idx="1">
                  <c:v>3.0721966205837174E-3</c:v>
                </c:pt>
                <c:pt idx="2">
                  <c:v>5.3340106680213363E-3</c:v>
                </c:pt>
                <c:pt idx="3">
                  <c:v>3.9179534454943541E-3</c:v>
                </c:pt>
                <c:pt idx="4">
                  <c:v>5.4268419954080572E-3</c:v>
                </c:pt>
                <c:pt idx="5">
                  <c:v>4.3095708385706586E-3</c:v>
                </c:pt>
                <c:pt idx="6">
                  <c:v>6.6942939113802998E-3</c:v>
                </c:pt>
                <c:pt idx="7">
                  <c:v>6.3028694642560954E-3</c:v>
                </c:pt>
                <c:pt idx="8">
                  <c:v>5.2405907575035727E-3</c:v>
                </c:pt>
                <c:pt idx="9">
                  <c:v>4.9172999552972727E-3</c:v>
                </c:pt>
                <c:pt idx="10">
                  <c:v>7.0367474589523062E-3</c:v>
                </c:pt>
                <c:pt idx="11">
                  <c:v>7.7059869590989927E-3</c:v>
                </c:pt>
                <c:pt idx="12">
                  <c:v>9.7532989099254168E-3</c:v>
                </c:pt>
                <c:pt idx="13">
                  <c:v>8.4697910784867301E-3</c:v>
                </c:pt>
                <c:pt idx="14">
                  <c:v>1.1616650532429815E-2</c:v>
                </c:pt>
                <c:pt idx="15">
                  <c:v>1.4994547437295528E-2</c:v>
                </c:pt>
              </c:numCache>
            </c:numRef>
          </c:val>
        </c:ser>
        <c:ser>
          <c:idx val="1"/>
          <c:order val="1"/>
          <c:tx>
            <c:strRef>
              <c:f>'Figure 8e DATA'!$C$2</c:f>
              <c:strCache>
                <c:ptCount val="1"/>
                <c:pt idx="0">
                  <c:v>Knee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8e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8e DATA'!$C$3:$C$18</c:f>
              <c:numCache>
                <c:formatCode>0.0%</c:formatCode>
                <c:ptCount val="16"/>
                <c:pt idx="0">
                  <c:v>2.3712737127371277E-3</c:v>
                </c:pt>
                <c:pt idx="1">
                  <c:v>3.7511722413254137E-3</c:v>
                </c:pt>
                <c:pt idx="2">
                  <c:v>3.3587786259541984E-3</c:v>
                </c:pt>
                <c:pt idx="3">
                  <c:v>5.5035773252614193E-3</c:v>
                </c:pt>
                <c:pt idx="4">
                  <c:v>4.2623727208145864E-3</c:v>
                </c:pt>
                <c:pt idx="5">
                  <c:v>3.7145650048875855E-3</c:v>
                </c:pt>
                <c:pt idx="6">
                  <c:v>5.4267390231869765E-3</c:v>
                </c:pt>
                <c:pt idx="7">
                  <c:v>6.0835251561986194E-3</c:v>
                </c:pt>
                <c:pt idx="8">
                  <c:v>4.519044544867656E-3</c:v>
                </c:pt>
                <c:pt idx="9">
                  <c:v>3.689492325855962E-3</c:v>
                </c:pt>
                <c:pt idx="10">
                  <c:v>7.1909424724602199E-3</c:v>
                </c:pt>
                <c:pt idx="11">
                  <c:v>6.8882899071578321E-3</c:v>
                </c:pt>
                <c:pt idx="12">
                  <c:v>8.2287872656144605E-3</c:v>
                </c:pt>
                <c:pt idx="13">
                  <c:v>1.1147170876252293E-2</c:v>
                </c:pt>
                <c:pt idx="14">
                  <c:v>1.1812045690550364E-2</c:v>
                </c:pt>
                <c:pt idx="15">
                  <c:v>1.7025667483554753E-2</c:v>
                </c:pt>
              </c:numCache>
            </c:numRef>
          </c:val>
        </c:ser>
        <c:marker val="1"/>
        <c:axId val="104830848"/>
        <c:axId val="104845312"/>
      </c:lineChart>
      <c:catAx>
        <c:axId val="104830848"/>
        <c:scaling>
          <c:orientation val="minMax"/>
        </c:scaling>
        <c:axPos val="b"/>
        <c:tickLblPos val="nextTo"/>
        <c:crossAx val="104845312"/>
        <c:crosses val="autoZero"/>
        <c:auto val="1"/>
        <c:lblAlgn val="ctr"/>
        <c:lblOffset val="100"/>
      </c:catAx>
      <c:valAx>
        <c:axId val="104845312"/>
        <c:scaling>
          <c:orientation val="minMax"/>
        </c:scaling>
        <c:axPos val="l"/>
        <c:numFmt formatCode="0.0%" sourceLinked="1"/>
        <c:tickLblPos val="nextTo"/>
        <c:crossAx val="10483084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2"/>
          <c:order val="0"/>
          <c:tx>
            <c:strRef>
              <c:f>'Figure 1b DATA'!$C$2</c:f>
              <c:strCache>
                <c:ptCount val="1"/>
                <c:pt idx="0">
                  <c:v>Hip revision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triangle"/>
            <c:size val="4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dLbl>
              <c:idx val="34"/>
              <c:showVal val="1"/>
            </c:dLbl>
            <c:delete val="1"/>
          </c:dLbls>
          <c:cat>
            <c:strRef>
              <c:f>'Figure 1b DATA'!$B$3:$B$37</c:f>
              <c:strCache>
                <c:ptCount val="3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'Figure 1b DATA'!$C$3:$C$37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##0">
                  <c:v>386</c:v>
                </c:pt>
                <c:pt idx="9" formatCode="###0">
                  <c:v>525</c:v>
                </c:pt>
                <c:pt idx="10" formatCode="###0">
                  <c:v>536</c:v>
                </c:pt>
                <c:pt idx="11" formatCode="###0">
                  <c:v>640</c:v>
                </c:pt>
                <c:pt idx="12" formatCode="###0">
                  <c:v>617</c:v>
                </c:pt>
                <c:pt idx="13" formatCode="###0">
                  <c:v>688</c:v>
                </c:pt>
                <c:pt idx="14" formatCode="###0">
                  <c:v>631</c:v>
                </c:pt>
                <c:pt idx="15" formatCode="###0">
                  <c:v>726</c:v>
                </c:pt>
                <c:pt idx="16" formatCode="###0">
                  <c:v>800</c:v>
                </c:pt>
                <c:pt idx="17" formatCode="###0">
                  <c:v>844</c:v>
                </c:pt>
                <c:pt idx="18" formatCode="###0">
                  <c:v>814</c:v>
                </c:pt>
                <c:pt idx="19" formatCode="###0">
                  <c:v>716</c:v>
                </c:pt>
                <c:pt idx="20" formatCode="###0">
                  <c:v>789</c:v>
                </c:pt>
                <c:pt idx="21" formatCode="###0">
                  <c:v>772</c:v>
                </c:pt>
                <c:pt idx="22" formatCode="###0">
                  <c:v>712</c:v>
                </c:pt>
                <c:pt idx="23" formatCode="###0">
                  <c:v>803</c:v>
                </c:pt>
                <c:pt idx="24" formatCode="###0">
                  <c:v>746</c:v>
                </c:pt>
                <c:pt idx="25" formatCode="###0">
                  <c:v>844</c:v>
                </c:pt>
                <c:pt idx="26" formatCode="###0">
                  <c:v>908</c:v>
                </c:pt>
                <c:pt idx="27" formatCode="###0">
                  <c:v>915</c:v>
                </c:pt>
                <c:pt idx="28" formatCode="###0">
                  <c:v>986</c:v>
                </c:pt>
                <c:pt idx="29" formatCode="###0">
                  <c:v>846</c:v>
                </c:pt>
                <c:pt idx="30" formatCode="###0">
                  <c:v>891</c:v>
                </c:pt>
                <c:pt idx="31" formatCode="###0">
                  <c:v>951</c:v>
                </c:pt>
                <c:pt idx="32" formatCode="###0">
                  <c:v>963</c:v>
                </c:pt>
                <c:pt idx="33" formatCode="###0">
                  <c:v>844</c:v>
                </c:pt>
                <c:pt idx="34" formatCode="###0">
                  <c:v>830</c:v>
                </c:pt>
              </c:numCache>
            </c:numRef>
          </c:val>
        </c:ser>
        <c:ser>
          <c:idx val="3"/>
          <c:order val="1"/>
          <c:tx>
            <c:strRef>
              <c:f>'Figure 1b DATA'!$D$2</c:f>
              <c:strCache>
                <c:ptCount val="1"/>
                <c:pt idx="0">
                  <c:v>Knee revision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34"/>
              <c:showVal val="1"/>
            </c:dLbl>
            <c:delete val="1"/>
          </c:dLbls>
          <c:cat>
            <c:strRef>
              <c:f>'Figure 1b DATA'!$B$3:$B$37</c:f>
              <c:strCache>
                <c:ptCount val="3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strCache>
            </c:strRef>
          </c:cat>
          <c:val>
            <c:numRef>
              <c:f>'Figure 1b DATA'!$D$3:$D$37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##0">
                  <c:v>90</c:v>
                </c:pt>
                <c:pt idx="9" formatCode="###0">
                  <c:v>113</c:v>
                </c:pt>
                <c:pt idx="10" formatCode="###0">
                  <c:v>153</c:v>
                </c:pt>
                <c:pt idx="11" formatCode="###0">
                  <c:v>152</c:v>
                </c:pt>
                <c:pt idx="12" formatCode="###0">
                  <c:v>176</c:v>
                </c:pt>
                <c:pt idx="13" formatCode="###0">
                  <c:v>191</c:v>
                </c:pt>
                <c:pt idx="14" formatCode="###0">
                  <c:v>201</c:v>
                </c:pt>
                <c:pt idx="15" formatCode="###0">
                  <c:v>202</c:v>
                </c:pt>
                <c:pt idx="16" formatCode="###0">
                  <c:v>197</c:v>
                </c:pt>
                <c:pt idx="17" formatCode="###0">
                  <c:v>207</c:v>
                </c:pt>
                <c:pt idx="18" formatCode="###0">
                  <c:v>244</c:v>
                </c:pt>
                <c:pt idx="19" formatCode="###0">
                  <c:v>233</c:v>
                </c:pt>
                <c:pt idx="20" formatCode="###0">
                  <c:v>249</c:v>
                </c:pt>
                <c:pt idx="21" formatCode="###0">
                  <c:v>297</c:v>
                </c:pt>
                <c:pt idx="22" formatCode="###0">
                  <c:v>282</c:v>
                </c:pt>
                <c:pt idx="23" formatCode="###0">
                  <c:v>314</c:v>
                </c:pt>
                <c:pt idx="24" formatCode="###0">
                  <c:v>331</c:v>
                </c:pt>
                <c:pt idx="25" formatCode="###0">
                  <c:v>406</c:v>
                </c:pt>
                <c:pt idx="26" formatCode="###0">
                  <c:v>384</c:v>
                </c:pt>
                <c:pt idx="27" formatCode="###0">
                  <c:v>466</c:v>
                </c:pt>
                <c:pt idx="28" formatCode="###0">
                  <c:v>567</c:v>
                </c:pt>
                <c:pt idx="29" formatCode="###0">
                  <c:v>537</c:v>
                </c:pt>
                <c:pt idx="30" formatCode="###0">
                  <c:v>507</c:v>
                </c:pt>
                <c:pt idx="31" formatCode="###0">
                  <c:v>442</c:v>
                </c:pt>
                <c:pt idx="32" formatCode="###0">
                  <c:v>468</c:v>
                </c:pt>
                <c:pt idx="33" formatCode="###0">
                  <c:v>478</c:v>
                </c:pt>
                <c:pt idx="34" formatCode="###0">
                  <c:v>470</c:v>
                </c:pt>
              </c:numCache>
            </c:numRef>
          </c:val>
        </c:ser>
        <c:marker val="1"/>
        <c:axId val="94795648"/>
        <c:axId val="94797184"/>
      </c:lineChart>
      <c:catAx>
        <c:axId val="94795648"/>
        <c:scaling>
          <c:orientation val="minMax"/>
        </c:scaling>
        <c:axPos val="b"/>
        <c:tickLblPos val="nextTo"/>
        <c:txPr>
          <a:bodyPr rot="-1980000"/>
          <a:lstStyle/>
          <a:p>
            <a:pPr>
              <a:defRPr/>
            </a:pPr>
            <a:endParaRPr lang="en-US"/>
          </a:p>
        </c:txPr>
        <c:crossAx val="94797184"/>
        <c:crosses val="autoZero"/>
        <c:auto val="1"/>
        <c:lblAlgn val="ctr"/>
        <c:lblOffset val="100"/>
      </c:catAx>
      <c:valAx>
        <c:axId val="94797184"/>
        <c:scaling>
          <c:orientation val="minMax"/>
        </c:scaling>
        <c:axPos val="l"/>
        <c:numFmt formatCode="General" sourceLinked="1"/>
        <c:tickLblPos val="nextTo"/>
        <c:crossAx val="947956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9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6.4323833259575594E-2"/>
                  <c:y val="-6.93889374939245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2.3305736688251952E-2"/>
                  <c:y val="-2.9629629629629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layout>
                <c:manualLayout>
                  <c:x val="-4.8767326458221877E-2"/>
                  <c:y val="-2.7413628851949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l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l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l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4.2756899628093523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9 DATA for chart'!$C$3:$C$18</c:f>
              <c:numCache>
                <c:formatCode>General</c:formatCode>
                <c:ptCount val="16"/>
                <c:pt idx="0">
                  <c:v>424</c:v>
                </c:pt>
                <c:pt idx="1">
                  <c:v>179</c:v>
                </c:pt>
                <c:pt idx="2">
                  <c:v>158</c:v>
                </c:pt>
                <c:pt idx="3">
                  <c:v>507</c:v>
                </c:pt>
                <c:pt idx="4">
                  <c:v>217</c:v>
                </c:pt>
                <c:pt idx="5">
                  <c:v>616</c:v>
                </c:pt>
                <c:pt idx="6">
                  <c:v>627</c:v>
                </c:pt>
                <c:pt idx="7">
                  <c:v>389</c:v>
                </c:pt>
                <c:pt idx="8">
                  <c:v>355</c:v>
                </c:pt>
                <c:pt idx="9">
                  <c:v>274</c:v>
                </c:pt>
                <c:pt idx="10">
                  <c:v>359</c:v>
                </c:pt>
                <c:pt idx="11">
                  <c:v>747</c:v>
                </c:pt>
                <c:pt idx="12">
                  <c:v>688</c:v>
                </c:pt>
                <c:pt idx="13">
                  <c:v>45</c:v>
                </c:pt>
                <c:pt idx="14">
                  <c:v>1295</c:v>
                </c:pt>
                <c:pt idx="15">
                  <c:v>351</c:v>
                </c:pt>
              </c:numCache>
            </c:numRef>
          </c:xVal>
          <c:yVal>
            <c:numRef>
              <c:f>'Figure 9 DATA for chart'!$H$3:$H$18</c:f>
              <c:numCache>
                <c:formatCode>General</c:formatCode>
                <c:ptCount val="16"/>
                <c:pt idx="0">
                  <c:v>1.4197583745893039</c:v>
                </c:pt>
                <c:pt idx="1">
                  <c:v>1.6888829204428617</c:v>
                </c:pt>
                <c:pt idx="2">
                  <c:v>0</c:v>
                </c:pt>
                <c:pt idx="3">
                  <c:v>1.4280340130477136</c:v>
                </c:pt>
                <c:pt idx="4">
                  <c:v>0</c:v>
                </c:pt>
                <c:pt idx="5">
                  <c:v>0.64504572963942342</c:v>
                </c:pt>
                <c:pt idx="6">
                  <c:v>0.47881067037215985</c:v>
                </c:pt>
                <c:pt idx="7">
                  <c:v>1.3176888283112902</c:v>
                </c:pt>
                <c:pt idx="8">
                  <c:v>1.4757343803522438</c:v>
                </c:pt>
                <c:pt idx="9">
                  <c:v>1.4894747288720609</c:v>
                </c:pt>
                <c:pt idx="10">
                  <c:v>0.53748598868898367</c:v>
                </c:pt>
                <c:pt idx="11">
                  <c:v>0.78238017057493647</c:v>
                </c:pt>
                <c:pt idx="12">
                  <c:v>1.1500336368576807</c:v>
                </c:pt>
                <c:pt idx="13">
                  <c:v>0</c:v>
                </c:pt>
                <c:pt idx="14">
                  <c:v>0.15840207546908069</c:v>
                </c:pt>
                <c:pt idx="15">
                  <c:v>0.59074483764001395</c:v>
                </c:pt>
              </c:numCache>
            </c:numRef>
          </c:yVal>
        </c:ser>
        <c:ser>
          <c:idx val="1"/>
          <c:order val="1"/>
          <c:tx>
            <c:strRef>
              <c:f>'Figure 9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9 DATA for chart'!$O$3:$O$29</c:f>
              <c:numCache>
                <c:formatCode>General</c:formatCode>
                <c:ptCount val="27"/>
                <c:pt idx="0">
                  <c:v>17</c:v>
                </c:pt>
                <c:pt idx="1">
                  <c:v>50</c:v>
                </c:pt>
                <c:pt idx="2">
                  <c:v>93</c:v>
                </c:pt>
                <c:pt idx="3">
                  <c:v>143</c:v>
                </c:pt>
                <c:pt idx="4">
                  <c:v>200</c:v>
                </c:pt>
                <c:pt idx="5">
                  <c:v>260</c:v>
                </c:pt>
                <c:pt idx="6">
                  <c:v>324</c:v>
                </c:pt>
                <c:pt idx="7">
                  <c:v>391</c:v>
                </c:pt>
                <c:pt idx="8">
                  <c:v>460</c:v>
                </c:pt>
                <c:pt idx="9">
                  <c:v>531</c:v>
                </c:pt>
                <c:pt idx="10">
                  <c:v>604</c:v>
                </c:pt>
                <c:pt idx="11">
                  <c:v>679</c:v>
                </c:pt>
                <c:pt idx="12">
                  <c:v>754</c:v>
                </c:pt>
                <c:pt idx="13">
                  <c:v>832</c:v>
                </c:pt>
                <c:pt idx="14">
                  <c:v>910</c:v>
                </c:pt>
                <c:pt idx="15">
                  <c:v>989</c:v>
                </c:pt>
                <c:pt idx="16">
                  <c:v>1069</c:v>
                </c:pt>
                <c:pt idx="17">
                  <c:v>1150</c:v>
                </c:pt>
                <c:pt idx="18">
                  <c:v>1231</c:v>
                </c:pt>
                <c:pt idx="19">
                  <c:v>1314</c:v>
                </c:pt>
                <c:pt idx="20">
                  <c:v>1397</c:v>
                </c:pt>
                <c:pt idx="21">
                  <c:v>1480</c:v>
                </c:pt>
                <c:pt idx="22">
                  <c:v>1565</c:v>
                </c:pt>
                <c:pt idx="23">
                  <c:v>1649</c:v>
                </c:pt>
                <c:pt idx="24">
                  <c:v>1735</c:v>
                </c:pt>
                <c:pt idx="25">
                  <c:v>1821</c:v>
                </c:pt>
                <c:pt idx="26">
                  <c:v>1907</c:v>
                </c:pt>
              </c:numCache>
            </c:numRef>
          </c:xVal>
          <c:yVal>
            <c:numRef>
              <c:f>'Figure 9 DATA for chart'!$P$3:$P$29</c:f>
              <c:numCache>
                <c:formatCode>General</c:formatCode>
                <c:ptCount val="27"/>
                <c:pt idx="0">
                  <c:v>12.5</c:v>
                </c:pt>
                <c:pt idx="1">
                  <c:v>6.1224489795918364</c:v>
                </c:pt>
                <c:pt idx="2">
                  <c:v>4.3478260869565215</c:v>
                </c:pt>
                <c:pt idx="3">
                  <c:v>3.5211267605633805</c:v>
                </c:pt>
                <c:pt idx="4">
                  <c:v>3.0150753768844218</c:v>
                </c:pt>
                <c:pt idx="5">
                  <c:v>2.7027027027027026</c:v>
                </c:pt>
                <c:pt idx="6">
                  <c:v>2.4767801857585141</c:v>
                </c:pt>
                <c:pt idx="7">
                  <c:v>2.3076923076923079</c:v>
                </c:pt>
                <c:pt idx="8">
                  <c:v>2.1786492374727668</c:v>
                </c:pt>
                <c:pt idx="9">
                  <c:v>2.0754716981132075</c:v>
                </c:pt>
                <c:pt idx="10">
                  <c:v>1.9900497512437811</c:v>
                </c:pt>
                <c:pt idx="11">
                  <c:v>1.9174041297935103</c:v>
                </c:pt>
                <c:pt idx="12">
                  <c:v>1.8592297476759629</c:v>
                </c:pt>
                <c:pt idx="13">
                  <c:v>1.8050541516245486</c:v>
                </c:pt>
                <c:pt idx="14">
                  <c:v>1.76017601760176</c:v>
                </c:pt>
                <c:pt idx="15">
                  <c:v>1.7206477732793521</c:v>
                </c:pt>
                <c:pt idx="16">
                  <c:v>1.6853932584269662</c:v>
                </c:pt>
                <c:pt idx="17">
                  <c:v>1.6536118363794605</c:v>
                </c:pt>
                <c:pt idx="18">
                  <c:v>1.6260162601626018</c:v>
                </c:pt>
                <c:pt idx="19">
                  <c:v>1.5993907083015995</c:v>
                </c:pt>
                <c:pt idx="20">
                  <c:v>1.5759312320916905</c:v>
                </c:pt>
                <c:pt idx="21">
                  <c:v>1.5551048005409061</c:v>
                </c:pt>
                <c:pt idx="22">
                  <c:v>1.5345268542199488</c:v>
                </c:pt>
                <c:pt idx="23">
                  <c:v>1.516990291262136</c:v>
                </c:pt>
                <c:pt idx="24">
                  <c:v>1.4994232987312572</c:v>
                </c:pt>
                <c:pt idx="25">
                  <c:v>1.4835164835164834</c:v>
                </c:pt>
                <c:pt idx="26">
                  <c:v>1.4690451206715633</c:v>
                </c:pt>
              </c:numCache>
            </c:numRef>
          </c:yVal>
        </c:ser>
        <c:ser>
          <c:idx val="2"/>
          <c:order val="2"/>
          <c:tx>
            <c:strRef>
              <c:f>'Figure 9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9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  <c:pt idx="8">
                  <c:v>1000</c:v>
                </c:pt>
                <c:pt idx="9">
                  <c:v>1200</c:v>
                </c:pt>
                <c:pt idx="10">
                  <c:v>1400</c:v>
                </c:pt>
                <c:pt idx="11">
                  <c:v>1400</c:v>
                </c:pt>
                <c:pt idx="12">
                  <c:v>1600</c:v>
                </c:pt>
                <c:pt idx="13">
                  <c:v>1800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9 DATA for chart'!$I$3:$I$18</c:f>
              <c:numCache>
                <c:formatCode>General</c:formatCode>
                <c:ptCount val="16"/>
                <c:pt idx="0">
                  <c:v>0.90328202149288406</c:v>
                </c:pt>
                <c:pt idx="1">
                  <c:v>0.90328202149288406</c:v>
                </c:pt>
                <c:pt idx="2">
                  <c:v>0.90328202149288406</c:v>
                </c:pt>
                <c:pt idx="3">
                  <c:v>0.90328202149288406</c:v>
                </c:pt>
                <c:pt idx="4">
                  <c:v>0.90328202149288406</c:v>
                </c:pt>
                <c:pt idx="5">
                  <c:v>0.90328202149288406</c:v>
                </c:pt>
                <c:pt idx="6">
                  <c:v>0.90328202149288406</c:v>
                </c:pt>
                <c:pt idx="7">
                  <c:v>0.90328202149288406</c:v>
                </c:pt>
                <c:pt idx="8">
                  <c:v>0.90328202149288406</c:v>
                </c:pt>
                <c:pt idx="9">
                  <c:v>0.90328202149288406</c:v>
                </c:pt>
                <c:pt idx="10">
                  <c:v>0.90328202149288406</c:v>
                </c:pt>
                <c:pt idx="11">
                  <c:v>0.90328202149288406</c:v>
                </c:pt>
                <c:pt idx="12">
                  <c:v>0.90328202149288406</c:v>
                </c:pt>
                <c:pt idx="13">
                  <c:v>0.90328202149288406</c:v>
                </c:pt>
                <c:pt idx="14">
                  <c:v>0.90328202149288406</c:v>
                </c:pt>
                <c:pt idx="15">
                  <c:v>0.90328202149288406</c:v>
                </c:pt>
              </c:numCache>
            </c:numRef>
          </c:yVal>
        </c:ser>
        <c:axId val="104490112"/>
        <c:axId val="104492032"/>
      </c:scatterChart>
      <c:valAx>
        <c:axId val="104490112"/>
        <c:scaling>
          <c:orientation val="minMax"/>
          <c:max val="14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4492032"/>
        <c:crosses val="autoZero"/>
        <c:crossBetween val="midCat"/>
      </c:valAx>
      <c:valAx>
        <c:axId val="104492032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449011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9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9 DATA for chart'!$C$3:$C$18</c:f>
              <c:numCache>
                <c:formatCode>General</c:formatCode>
                <c:ptCount val="16"/>
                <c:pt idx="0">
                  <c:v>424</c:v>
                </c:pt>
                <c:pt idx="1">
                  <c:v>179</c:v>
                </c:pt>
                <c:pt idx="2">
                  <c:v>158</c:v>
                </c:pt>
                <c:pt idx="3">
                  <c:v>507</c:v>
                </c:pt>
                <c:pt idx="4">
                  <c:v>217</c:v>
                </c:pt>
                <c:pt idx="5">
                  <c:v>616</c:v>
                </c:pt>
                <c:pt idx="6">
                  <c:v>627</c:v>
                </c:pt>
                <c:pt idx="7">
                  <c:v>389</c:v>
                </c:pt>
                <c:pt idx="8">
                  <c:v>355</c:v>
                </c:pt>
                <c:pt idx="9">
                  <c:v>274</c:v>
                </c:pt>
                <c:pt idx="10">
                  <c:v>359</c:v>
                </c:pt>
                <c:pt idx="11">
                  <c:v>747</c:v>
                </c:pt>
                <c:pt idx="12">
                  <c:v>688</c:v>
                </c:pt>
                <c:pt idx="13">
                  <c:v>45</c:v>
                </c:pt>
                <c:pt idx="14">
                  <c:v>1295</c:v>
                </c:pt>
                <c:pt idx="15">
                  <c:v>351</c:v>
                </c:pt>
              </c:numCache>
            </c:numRef>
          </c:xVal>
          <c:yVal>
            <c:numRef>
              <c:f>'Figure 9 DATA for chart'!$H$3:$H$18</c:f>
              <c:numCache>
                <c:formatCode>General</c:formatCode>
                <c:ptCount val="16"/>
                <c:pt idx="0">
                  <c:v>1.4197583745893039</c:v>
                </c:pt>
                <c:pt idx="1">
                  <c:v>1.6888829204428617</c:v>
                </c:pt>
                <c:pt idx="2">
                  <c:v>0</c:v>
                </c:pt>
                <c:pt idx="3">
                  <c:v>1.4280340130477136</c:v>
                </c:pt>
                <c:pt idx="4">
                  <c:v>0</c:v>
                </c:pt>
                <c:pt idx="5">
                  <c:v>0.64504572963942342</c:v>
                </c:pt>
                <c:pt idx="6">
                  <c:v>0.47881067037215985</c:v>
                </c:pt>
                <c:pt idx="7">
                  <c:v>1.3176888283112902</c:v>
                </c:pt>
                <c:pt idx="8">
                  <c:v>1.4757343803522438</c:v>
                </c:pt>
                <c:pt idx="9">
                  <c:v>1.4894747288720609</c:v>
                </c:pt>
                <c:pt idx="10">
                  <c:v>0.53748598868898367</c:v>
                </c:pt>
                <c:pt idx="11">
                  <c:v>0.78238017057493647</c:v>
                </c:pt>
                <c:pt idx="12">
                  <c:v>1.1500336368576807</c:v>
                </c:pt>
                <c:pt idx="13">
                  <c:v>0</c:v>
                </c:pt>
                <c:pt idx="14">
                  <c:v>0.15840207546908069</c:v>
                </c:pt>
                <c:pt idx="15">
                  <c:v>0.59074483764001395</c:v>
                </c:pt>
              </c:numCache>
            </c:numRef>
          </c:yVal>
        </c:ser>
        <c:ser>
          <c:idx val="1"/>
          <c:order val="1"/>
          <c:tx>
            <c:strRef>
              <c:f>'Figure 9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9 DATA for chart'!$O$3:$O$29</c:f>
              <c:numCache>
                <c:formatCode>General</c:formatCode>
                <c:ptCount val="27"/>
                <c:pt idx="0">
                  <c:v>17</c:v>
                </c:pt>
                <c:pt idx="1">
                  <c:v>50</c:v>
                </c:pt>
                <c:pt idx="2">
                  <c:v>93</c:v>
                </c:pt>
                <c:pt idx="3">
                  <c:v>143</c:v>
                </c:pt>
                <c:pt idx="4">
                  <c:v>200</c:v>
                </c:pt>
                <c:pt idx="5">
                  <c:v>260</c:v>
                </c:pt>
                <c:pt idx="6">
                  <c:v>324</c:v>
                </c:pt>
                <c:pt idx="7">
                  <c:v>391</c:v>
                </c:pt>
                <c:pt idx="8">
                  <c:v>460</c:v>
                </c:pt>
                <c:pt idx="9">
                  <c:v>531</c:v>
                </c:pt>
                <c:pt idx="10">
                  <c:v>604</c:v>
                </c:pt>
                <c:pt idx="11">
                  <c:v>679</c:v>
                </c:pt>
                <c:pt idx="12">
                  <c:v>754</c:v>
                </c:pt>
                <c:pt idx="13">
                  <c:v>832</c:v>
                </c:pt>
                <c:pt idx="14">
                  <c:v>910</c:v>
                </c:pt>
                <c:pt idx="15">
                  <c:v>989</c:v>
                </c:pt>
                <c:pt idx="16">
                  <c:v>1069</c:v>
                </c:pt>
                <c:pt idx="17">
                  <c:v>1150</c:v>
                </c:pt>
                <c:pt idx="18">
                  <c:v>1231</c:v>
                </c:pt>
                <c:pt idx="19">
                  <c:v>1314</c:v>
                </c:pt>
                <c:pt idx="20">
                  <c:v>1397</c:v>
                </c:pt>
                <c:pt idx="21">
                  <c:v>1480</c:v>
                </c:pt>
                <c:pt idx="22">
                  <c:v>1565</c:v>
                </c:pt>
                <c:pt idx="23">
                  <c:v>1649</c:v>
                </c:pt>
                <c:pt idx="24">
                  <c:v>1735</c:v>
                </c:pt>
                <c:pt idx="25">
                  <c:v>1821</c:v>
                </c:pt>
                <c:pt idx="26">
                  <c:v>1907</c:v>
                </c:pt>
              </c:numCache>
            </c:numRef>
          </c:xVal>
          <c:yVal>
            <c:numRef>
              <c:f>'Figure 9 DATA for chart'!$P$3:$P$29</c:f>
              <c:numCache>
                <c:formatCode>General</c:formatCode>
                <c:ptCount val="27"/>
                <c:pt idx="0">
                  <c:v>12.5</c:v>
                </c:pt>
                <c:pt idx="1">
                  <c:v>6.1224489795918364</c:v>
                </c:pt>
                <c:pt idx="2">
                  <c:v>4.3478260869565215</c:v>
                </c:pt>
                <c:pt idx="3">
                  <c:v>3.5211267605633805</c:v>
                </c:pt>
                <c:pt idx="4">
                  <c:v>3.0150753768844218</c:v>
                </c:pt>
                <c:pt idx="5">
                  <c:v>2.7027027027027026</c:v>
                </c:pt>
                <c:pt idx="6">
                  <c:v>2.4767801857585141</c:v>
                </c:pt>
                <c:pt idx="7">
                  <c:v>2.3076923076923079</c:v>
                </c:pt>
                <c:pt idx="8">
                  <c:v>2.1786492374727668</c:v>
                </c:pt>
                <c:pt idx="9">
                  <c:v>2.0754716981132075</c:v>
                </c:pt>
                <c:pt idx="10">
                  <c:v>1.9900497512437811</c:v>
                </c:pt>
                <c:pt idx="11">
                  <c:v>1.9174041297935103</c:v>
                </c:pt>
                <c:pt idx="12">
                  <c:v>1.8592297476759629</c:v>
                </c:pt>
                <c:pt idx="13">
                  <c:v>1.8050541516245486</c:v>
                </c:pt>
                <c:pt idx="14">
                  <c:v>1.76017601760176</c:v>
                </c:pt>
                <c:pt idx="15">
                  <c:v>1.7206477732793521</c:v>
                </c:pt>
                <c:pt idx="16">
                  <c:v>1.6853932584269662</c:v>
                </c:pt>
                <c:pt idx="17">
                  <c:v>1.6536118363794605</c:v>
                </c:pt>
                <c:pt idx="18">
                  <c:v>1.6260162601626018</c:v>
                </c:pt>
                <c:pt idx="19">
                  <c:v>1.5993907083015995</c:v>
                </c:pt>
                <c:pt idx="20">
                  <c:v>1.5759312320916905</c:v>
                </c:pt>
                <c:pt idx="21">
                  <c:v>1.5551048005409061</c:v>
                </c:pt>
                <c:pt idx="22">
                  <c:v>1.5345268542199488</c:v>
                </c:pt>
                <c:pt idx="23">
                  <c:v>1.516990291262136</c:v>
                </c:pt>
                <c:pt idx="24">
                  <c:v>1.4994232987312572</c:v>
                </c:pt>
                <c:pt idx="25">
                  <c:v>1.4835164835164834</c:v>
                </c:pt>
                <c:pt idx="26">
                  <c:v>1.4690451206715633</c:v>
                </c:pt>
              </c:numCache>
            </c:numRef>
          </c:yVal>
        </c:ser>
        <c:ser>
          <c:idx val="2"/>
          <c:order val="2"/>
          <c:tx>
            <c:strRef>
              <c:f>'Figure 9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noFill/>
            </a:ln>
          </c:spPr>
          <c:xVal>
            <c:numRef>
              <c:f>'Figure 9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  <c:pt idx="8">
                  <c:v>1000</c:v>
                </c:pt>
                <c:pt idx="9">
                  <c:v>1200</c:v>
                </c:pt>
                <c:pt idx="10">
                  <c:v>1400</c:v>
                </c:pt>
                <c:pt idx="11">
                  <c:v>1400</c:v>
                </c:pt>
                <c:pt idx="12">
                  <c:v>1600</c:v>
                </c:pt>
                <c:pt idx="13">
                  <c:v>1800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9 DATA for chart'!$I$3:$I$18</c:f>
              <c:numCache>
                <c:formatCode>General</c:formatCode>
                <c:ptCount val="16"/>
                <c:pt idx="0">
                  <c:v>0.90328202149288406</c:v>
                </c:pt>
                <c:pt idx="1">
                  <c:v>0.90328202149288406</c:v>
                </c:pt>
                <c:pt idx="2">
                  <c:v>0.90328202149288406</c:v>
                </c:pt>
                <c:pt idx="3">
                  <c:v>0.90328202149288406</c:v>
                </c:pt>
                <c:pt idx="4">
                  <c:v>0.90328202149288406</c:v>
                </c:pt>
                <c:pt idx="5">
                  <c:v>0.90328202149288406</c:v>
                </c:pt>
                <c:pt idx="6">
                  <c:v>0.90328202149288406</c:v>
                </c:pt>
                <c:pt idx="7">
                  <c:v>0.90328202149288406</c:v>
                </c:pt>
                <c:pt idx="8">
                  <c:v>0.90328202149288406</c:v>
                </c:pt>
                <c:pt idx="9">
                  <c:v>0.90328202149288406</c:v>
                </c:pt>
                <c:pt idx="10">
                  <c:v>0.90328202149288406</c:v>
                </c:pt>
                <c:pt idx="11">
                  <c:v>0.90328202149288406</c:v>
                </c:pt>
                <c:pt idx="12">
                  <c:v>0.90328202149288406</c:v>
                </c:pt>
                <c:pt idx="13">
                  <c:v>0.90328202149288406</c:v>
                </c:pt>
                <c:pt idx="14">
                  <c:v>0.90328202149288406</c:v>
                </c:pt>
                <c:pt idx="15">
                  <c:v>0.90328202149288406</c:v>
                </c:pt>
              </c:numCache>
            </c:numRef>
          </c:yVal>
        </c:ser>
        <c:axId val="104198912"/>
        <c:axId val="104200448"/>
      </c:scatterChart>
      <c:valAx>
        <c:axId val="104198912"/>
        <c:scaling>
          <c:orientation val="minMax"/>
        </c:scaling>
        <c:axPos val="b"/>
        <c:numFmt formatCode="General" sourceLinked="1"/>
        <c:tickLblPos val="nextTo"/>
        <c:crossAx val="104200448"/>
        <c:crosses val="autoZero"/>
        <c:crossBetween val="midCat"/>
      </c:valAx>
      <c:valAx>
        <c:axId val="104200448"/>
        <c:scaling>
          <c:orientation val="minMax"/>
        </c:scaling>
        <c:axPos val="l"/>
        <c:majorGridlines/>
        <c:numFmt formatCode="General" sourceLinked="1"/>
        <c:tickLblPos val="nextTo"/>
        <c:crossAx val="1041989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10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7850428746356142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10 DATA for chart'!$C$3:$C$18</c:f>
              <c:numCache>
                <c:formatCode>General</c:formatCode>
                <c:ptCount val="16"/>
                <c:pt idx="0">
                  <c:v>424</c:v>
                </c:pt>
                <c:pt idx="1">
                  <c:v>179</c:v>
                </c:pt>
                <c:pt idx="2">
                  <c:v>158</c:v>
                </c:pt>
                <c:pt idx="3">
                  <c:v>507</c:v>
                </c:pt>
                <c:pt idx="4">
                  <c:v>217</c:v>
                </c:pt>
                <c:pt idx="5">
                  <c:v>616</c:v>
                </c:pt>
                <c:pt idx="6">
                  <c:v>627</c:v>
                </c:pt>
                <c:pt idx="7">
                  <c:v>389</c:v>
                </c:pt>
                <c:pt idx="8">
                  <c:v>355</c:v>
                </c:pt>
                <c:pt idx="9">
                  <c:v>274</c:v>
                </c:pt>
                <c:pt idx="10">
                  <c:v>359</c:v>
                </c:pt>
                <c:pt idx="11">
                  <c:v>747</c:v>
                </c:pt>
                <c:pt idx="12">
                  <c:v>688</c:v>
                </c:pt>
                <c:pt idx="13">
                  <c:v>45</c:v>
                </c:pt>
                <c:pt idx="14">
                  <c:v>1295</c:v>
                </c:pt>
                <c:pt idx="15">
                  <c:v>351</c:v>
                </c:pt>
              </c:numCache>
            </c:numRef>
          </c:xVal>
          <c:yVal>
            <c:numRef>
              <c:f>'Figure 10 DATA for chart'!$H$3:$H$18</c:f>
              <c:numCache>
                <c:formatCode>General</c:formatCode>
                <c:ptCount val="16"/>
                <c:pt idx="0">
                  <c:v>0</c:v>
                </c:pt>
                <c:pt idx="1">
                  <c:v>1.7195950981130537</c:v>
                </c:pt>
                <c:pt idx="2">
                  <c:v>1.2455283720188739</c:v>
                </c:pt>
                <c:pt idx="3">
                  <c:v>0.59625013688524553</c:v>
                </c:pt>
                <c:pt idx="4">
                  <c:v>0.39938243966394493</c:v>
                </c:pt>
                <c:pt idx="5">
                  <c:v>0.64710885696780007</c:v>
                </c:pt>
                <c:pt idx="6">
                  <c:v>1.9382070304482069</c:v>
                </c:pt>
                <c:pt idx="7">
                  <c:v>1.7457901880546158</c:v>
                </c:pt>
                <c:pt idx="8">
                  <c:v>1.1507958285639359</c:v>
                </c:pt>
                <c:pt idx="9">
                  <c:v>0</c:v>
                </c:pt>
                <c:pt idx="10">
                  <c:v>1.3653191493242107</c:v>
                </c:pt>
                <c:pt idx="11">
                  <c:v>0.80587153730930339</c:v>
                </c:pt>
                <c:pt idx="12">
                  <c:v>1.1793158594997164</c:v>
                </c:pt>
                <c:pt idx="13">
                  <c:v>0</c:v>
                </c:pt>
                <c:pt idx="14">
                  <c:v>0.39512791239542983</c:v>
                </c:pt>
                <c:pt idx="15">
                  <c:v>1.1692061111183467</c:v>
                </c:pt>
              </c:numCache>
            </c:numRef>
          </c:yVal>
        </c:ser>
        <c:ser>
          <c:idx val="1"/>
          <c:order val="1"/>
          <c:tx>
            <c:strRef>
              <c:f>'Figure 10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10 DATA for chart'!$O$3:$O$33</c:f>
              <c:numCache>
                <c:formatCode>General</c:formatCode>
                <c:ptCount val="31"/>
                <c:pt idx="0">
                  <c:v>15</c:v>
                </c:pt>
                <c:pt idx="1">
                  <c:v>43</c:v>
                </c:pt>
                <c:pt idx="2">
                  <c:v>81</c:v>
                </c:pt>
                <c:pt idx="3">
                  <c:v>125</c:v>
                </c:pt>
                <c:pt idx="4">
                  <c:v>173</c:v>
                </c:pt>
                <c:pt idx="5">
                  <c:v>226</c:v>
                </c:pt>
                <c:pt idx="6">
                  <c:v>281</c:v>
                </c:pt>
                <c:pt idx="7">
                  <c:v>339</c:v>
                </c:pt>
                <c:pt idx="8">
                  <c:v>399</c:v>
                </c:pt>
                <c:pt idx="9">
                  <c:v>461</c:v>
                </c:pt>
                <c:pt idx="10">
                  <c:v>524</c:v>
                </c:pt>
                <c:pt idx="11">
                  <c:v>588</c:v>
                </c:pt>
                <c:pt idx="12">
                  <c:v>654</c:v>
                </c:pt>
                <c:pt idx="13">
                  <c:v>721</c:v>
                </c:pt>
                <c:pt idx="14">
                  <c:v>789</c:v>
                </c:pt>
                <c:pt idx="15">
                  <c:v>857</c:v>
                </c:pt>
                <c:pt idx="16">
                  <c:v>926</c:v>
                </c:pt>
                <c:pt idx="17">
                  <c:v>997</c:v>
                </c:pt>
                <c:pt idx="18">
                  <c:v>1067</c:v>
                </c:pt>
                <c:pt idx="19">
                  <c:v>1139</c:v>
                </c:pt>
                <c:pt idx="20">
                  <c:v>1211</c:v>
                </c:pt>
                <c:pt idx="21">
                  <c:v>1283</c:v>
                </c:pt>
                <c:pt idx="22">
                  <c:v>1356</c:v>
                </c:pt>
                <c:pt idx="23">
                  <c:v>1430</c:v>
                </c:pt>
                <c:pt idx="24">
                  <c:v>1504</c:v>
                </c:pt>
                <c:pt idx="25">
                  <c:v>1578</c:v>
                </c:pt>
                <c:pt idx="26">
                  <c:v>1653</c:v>
                </c:pt>
                <c:pt idx="27">
                  <c:v>1728</c:v>
                </c:pt>
                <c:pt idx="28">
                  <c:v>1803</c:v>
                </c:pt>
                <c:pt idx="29">
                  <c:v>1879</c:v>
                </c:pt>
                <c:pt idx="30">
                  <c:v>1955</c:v>
                </c:pt>
              </c:numCache>
            </c:numRef>
          </c:xVal>
          <c:yVal>
            <c:numRef>
              <c:f>'Figure 10 DATA for chart'!$P$3:$P$33</c:f>
              <c:numCache>
                <c:formatCode>General</c:formatCode>
                <c:ptCount val="31"/>
                <c:pt idx="0">
                  <c:v>14.285714285714285</c:v>
                </c:pt>
                <c:pt idx="1">
                  <c:v>7.1428571428571423</c:v>
                </c:pt>
                <c:pt idx="2">
                  <c:v>5</c:v>
                </c:pt>
                <c:pt idx="3">
                  <c:v>4.032258064516129</c:v>
                </c:pt>
                <c:pt idx="4">
                  <c:v>3.4883720930232558</c:v>
                </c:pt>
                <c:pt idx="5">
                  <c:v>3.1111111111111112</c:v>
                </c:pt>
                <c:pt idx="6">
                  <c:v>2.8571428571428572</c:v>
                </c:pt>
                <c:pt idx="7">
                  <c:v>2.6627218934911245</c:v>
                </c:pt>
                <c:pt idx="8">
                  <c:v>2.512562814070352</c:v>
                </c:pt>
                <c:pt idx="9">
                  <c:v>2.3913043478260869</c:v>
                </c:pt>
                <c:pt idx="10">
                  <c:v>2.2944550669216062</c:v>
                </c:pt>
                <c:pt idx="11">
                  <c:v>2.2146507666098807</c:v>
                </c:pt>
                <c:pt idx="12">
                  <c:v>2.1439509954058193</c:v>
                </c:pt>
                <c:pt idx="13">
                  <c:v>2.083333333333333</c:v>
                </c:pt>
                <c:pt idx="14">
                  <c:v>2.030456852791878</c:v>
                </c:pt>
                <c:pt idx="15">
                  <c:v>1.9859813084112148</c:v>
                </c:pt>
                <c:pt idx="16">
                  <c:v>1.9459459459459458</c:v>
                </c:pt>
                <c:pt idx="17">
                  <c:v>1.9076305220883536</c:v>
                </c:pt>
                <c:pt idx="18">
                  <c:v>1.876172607879925</c:v>
                </c:pt>
                <c:pt idx="19">
                  <c:v>1.845342706502636</c:v>
                </c:pt>
                <c:pt idx="20">
                  <c:v>1.8181818181818181</c:v>
                </c:pt>
                <c:pt idx="21">
                  <c:v>1.794071762870515</c:v>
                </c:pt>
                <c:pt idx="22">
                  <c:v>1.7712177121771218</c:v>
                </c:pt>
                <c:pt idx="23">
                  <c:v>1.7494751574527641</c:v>
                </c:pt>
                <c:pt idx="24">
                  <c:v>1.7298735861610113</c:v>
                </c:pt>
                <c:pt idx="25">
                  <c:v>1.7121116043119846</c:v>
                </c:pt>
                <c:pt idx="26">
                  <c:v>1.6949152542372881</c:v>
                </c:pt>
                <c:pt idx="27">
                  <c:v>1.6792125072379851</c:v>
                </c:pt>
                <c:pt idx="28">
                  <c:v>1.6648168701442843</c:v>
                </c:pt>
                <c:pt idx="29">
                  <c:v>1.650692225772098</c:v>
                </c:pt>
                <c:pt idx="30">
                  <c:v>1.6376663254861823</c:v>
                </c:pt>
              </c:numCache>
            </c:numRef>
          </c:yVal>
        </c:ser>
        <c:ser>
          <c:idx val="2"/>
          <c:order val="2"/>
          <c:tx>
            <c:strRef>
              <c:f>'Figure 10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10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200</c:v>
                </c:pt>
                <c:pt idx="3">
                  <c:v>400</c:v>
                </c:pt>
                <c:pt idx="4">
                  <c:v>400</c:v>
                </c:pt>
                <c:pt idx="5">
                  <c:v>600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1600</c:v>
                </c:pt>
                <c:pt idx="13">
                  <c:v>1800</c:v>
                </c:pt>
                <c:pt idx="14">
                  <c:v>2000</c:v>
                </c:pt>
                <c:pt idx="15">
                  <c:v>2000</c:v>
                </c:pt>
              </c:numCache>
            </c:numRef>
          </c:xVal>
          <c:yVal>
            <c:numRef>
              <c:f>'Figure 10 DATA for chart'!$I$3:$I$18</c:f>
              <c:numCache>
                <c:formatCode>General</c:formatCode>
                <c:ptCount val="16"/>
                <c:pt idx="0">
                  <c:v>1.0426953238454837</c:v>
                </c:pt>
                <c:pt idx="1">
                  <c:v>1.0426953238454837</c:v>
                </c:pt>
                <c:pt idx="2">
                  <c:v>1.0426953238454837</c:v>
                </c:pt>
                <c:pt idx="3">
                  <c:v>1.0426953238454837</c:v>
                </c:pt>
                <c:pt idx="4">
                  <c:v>1.0426953238454837</c:v>
                </c:pt>
                <c:pt idx="5">
                  <c:v>1.0426953238454837</c:v>
                </c:pt>
                <c:pt idx="6">
                  <c:v>1.0426953238454837</c:v>
                </c:pt>
                <c:pt idx="7">
                  <c:v>1.0426953238454837</c:v>
                </c:pt>
                <c:pt idx="8">
                  <c:v>1.0426953238454837</c:v>
                </c:pt>
                <c:pt idx="9">
                  <c:v>1.0426953238454837</c:v>
                </c:pt>
                <c:pt idx="10">
                  <c:v>1.0426953238454837</c:v>
                </c:pt>
                <c:pt idx="11">
                  <c:v>1.0426953238454837</c:v>
                </c:pt>
                <c:pt idx="12">
                  <c:v>1.0426953238454837</c:v>
                </c:pt>
                <c:pt idx="13">
                  <c:v>1.0426953238454837</c:v>
                </c:pt>
                <c:pt idx="14">
                  <c:v>1.0426953238454837</c:v>
                </c:pt>
                <c:pt idx="15">
                  <c:v>1.0426953238454837</c:v>
                </c:pt>
              </c:numCache>
            </c:numRef>
          </c:yVal>
        </c:ser>
        <c:axId val="105123840"/>
        <c:axId val="105125760"/>
      </c:scatterChart>
      <c:valAx>
        <c:axId val="105123840"/>
        <c:scaling>
          <c:orientation val="minMax"/>
          <c:max val="14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5125760"/>
        <c:crosses val="autoZero"/>
        <c:crossBetween val="midCat"/>
      </c:valAx>
      <c:valAx>
        <c:axId val="105125760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512384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11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6.5550450980009611E-2"/>
                  <c:y val="-2.7413628851949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6.2551418945583984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4170575585053417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11 DATA for chart'!$C$3:$C$18</c:f>
              <c:numCache>
                <c:formatCode>General</c:formatCode>
                <c:ptCount val="16"/>
                <c:pt idx="0">
                  <c:v>488</c:v>
                </c:pt>
                <c:pt idx="1">
                  <c:v>178</c:v>
                </c:pt>
                <c:pt idx="2">
                  <c:v>171</c:v>
                </c:pt>
                <c:pt idx="3">
                  <c:v>527</c:v>
                </c:pt>
                <c:pt idx="4">
                  <c:v>245</c:v>
                </c:pt>
                <c:pt idx="5">
                  <c:v>559</c:v>
                </c:pt>
                <c:pt idx="6">
                  <c:v>714</c:v>
                </c:pt>
                <c:pt idx="7">
                  <c:v>360</c:v>
                </c:pt>
                <c:pt idx="8">
                  <c:v>466</c:v>
                </c:pt>
                <c:pt idx="9">
                  <c:v>257</c:v>
                </c:pt>
                <c:pt idx="10">
                  <c:v>453</c:v>
                </c:pt>
                <c:pt idx="11">
                  <c:v>805</c:v>
                </c:pt>
                <c:pt idx="12">
                  <c:v>667</c:v>
                </c:pt>
                <c:pt idx="13">
                  <c:v>46</c:v>
                </c:pt>
                <c:pt idx="14">
                  <c:v>1399</c:v>
                </c:pt>
                <c:pt idx="15">
                  <c:v>369</c:v>
                </c:pt>
              </c:numCache>
            </c:numRef>
          </c:xVal>
          <c:yVal>
            <c:numRef>
              <c:f>'Figure 11 DATA for chart'!$H$3:$H$18</c:f>
              <c:numCache>
                <c:formatCode>General</c:formatCode>
                <c:ptCount val="16"/>
                <c:pt idx="0">
                  <c:v>0.7807464458662795</c:v>
                </c:pt>
                <c:pt idx="1">
                  <c:v>2.6530335282383417</c:v>
                </c:pt>
                <c:pt idx="2">
                  <c:v>1.1426897233081623</c:v>
                </c:pt>
                <c:pt idx="3">
                  <c:v>1.681165123062434</c:v>
                </c:pt>
                <c:pt idx="4">
                  <c:v>1.3224003462762399</c:v>
                </c:pt>
                <c:pt idx="5">
                  <c:v>1.2774834579935972</c:v>
                </c:pt>
                <c:pt idx="6">
                  <c:v>1.6466960091227634</c:v>
                </c:pt>
                <c:pt idx="7">
                  <c:v>1.9053986318930785</c:v>
                </c:pt>
                <c:pt idx="8">
                  <c:v>1.8996460027212807</c:v>
                </c:pt>
                <c:pt idx="9">
                  <c:v>0.38290745662226155</c:v>
                </c:pt>
                <c:pt idx="10">
                  <c:v>0.66106815305333499</c:v>
                </c:pt>
                <c:pt idx="11">
                  <c:v>0.74973543109046259</c:v>
                </c:pt>
                <c:pt idx="12">
                  <c:v>1.5623874470011665</c:v>
                </c:pt>
                <c:pt idx="13">
                  <c:v>2.0348669456054016</c:v>
                </c:pt>
                <c:pt idx="14">
                  <c:v>0.49287844294426114</c:v>
                </c:pt>
                <c:pt idx="15">
                  <c:v>0.27698432581247934</c:v>
                </c:pt>
              </c:numCache>
            </c:numRef>
          </c:yVal>
        </c:ser>
        <c:ser>
          <c:idx val="1"/>
          <c:order val="1"/>
          <c:tx>
            <c:strRef>
              <c:f>'Figure 11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11 DATA for chart'!$O$3:$O$34</c:f>
              <c:numCache>
                <c:formatCode>General</c:formatCode>
                <c:ptCount val="32"/>
                <c:pt idx="0">
                  <c:v>15</c:v>
                </c:pt>
                <c:pt idx="1">
                  <c:v>42</c:v>
                </c:pt>
                <c:pt idx="2">
                  <c:v>78</c:v>
                </c:pt>
                <c:pt idx="3">
                  <c:v>121</c:v>
                </c:pt>
                <c:pt idx="4">
                  <c:v>169</c:v>
                </c:pt>
                <c:pt idx="5">
                  <c:v>220</c:v>
                </c:pt>
                <c:pt idx="6">
                  <c:v>273</c:v>
                </c:pt>
                <c:pt idx="7">
                  <c:v>330</c:v>
                </c:pt>
                <c:pt idx="8">
                  <c:v>388</c:v>
                </c:pt>
                <c:pt idx="9">
                  <c:v>448</c:v>
                </c:pt>
                <c:pt idx="10">
                  <c:v>509</c:v>
                </c:pt>
                <c:pt idx="11">
                  <c:v>572</c:v>
                </c:pt>
                <c:pt idx="12">
                  <c:v>636</c:v>
                </c:pt>
                <c:pt idx="13">
                  <c:v>701</c:v>
                </c:pt>
                <c:pt idx="14">
                  <c:v>766</c:v>
                </c:pt>
                <c:pt idx="15">
                  <c:v>833</c:v>
                </c:pt>
                <c:pt idx="16">
                  <c:v>900</c:v>
                </c:pt>
                <c:pt idx="17">
                  <c:v>969</c:v>
                </c:pt>
                <c:pt idx="18">
                  <c:v>1037</c:v>
                </c:pt>
                <c:pt idx="19">
                  <c:v>1107</c:v>
                </c:pt>
                <c:pt idx="20">
                  <c:v>1177</c:v>
                </c:pt>
                <c:pt idx="21">
                  <c:v>1247</c:v>
                </c:pt>
                <c:pt idx="22">
                  <c:v>1318</c:v>
                </c:pt>
                <c:pt idx="23">
                  <c:v>1389</c:v>
                </c:pt>
                <c:pt idx="24">
                  <c:v>1461</c:v>
                </c:pt>
                <c:pt idx="25">
                  <c:v>1534</c:v>
                </c:pt>
                <c:pt idx="26">
                  <c:v>1606</c:v>
                </c:pt>
                <c:pt idx="27">
                  <c:v>1679</c:v>
                </c:pt>
                <c:pt idx="28">
                  <c:v>1753</c:v>
                </c:pt>
                <c:pt idx="29">
                  <c:v>1826</c:v>
                </c:pt>
                <c:pt idx="30">
                  <c:v>1900</c:v>
                </c:pt>
                <c:pt idx="31">
                  <c:v>1974</c:v>
                </c:pt>
              </c:numCache>
            </c:numRef>
          </c:xVal>
          <c:yVal>
            <c:numRef>
              <c:f>'Figure 11 DATA for chart'!$P$3:$P$34</c:f>
              <c:numCache>
                <c:formatCode>General</c:formatCode>
                <c:ptCount val="32"/>
                <c:pt idx="0">
                  <c:v>14.285714285714285</c:v>
                </c:pt>
                <c:pt idx="1">
                  <c:v>7.3170731707317067</c:v>
                </c:pt>
                <c:pt idx="2">
                  <c:v>5.1948051948051948</c:v>
                </c:pt>
                <c:pt idx="3">
                  <c:v>4.1666666666666661</c:v>
                </c:pt>
                <c:pt idx="4">
                  <c:v>3.5714285714285712</c:v>
                </c:pt>
                <c:pt idx="5">
                  <c:v>3.1963470319634704</c:v>
                </c:pt>
                <c:pt idx="6">
                  <c:v>2.9411764705882351</c:v>
                </c:pt>
                <c:pt idx="7">
                  <c:v>2.735562310030395</c:v>
                </c:pt>
                <c:pt idx="8">
                  <c:v>2.5839793281653747</c:v>
                </c:pt>
                <c:pt idx="9">
                  <c:v>2.4608501118568231</c:v>
                </c:pt>
                <c:pt idx="10">
                  <c:v>2.3622047244094486</c:v>
                </c:pt>
                <c:pt idx="11">
                  <c:v>2.276707530647986</c:v>
                </c:pt>
                <c:pt idx="12">
                  <c:v>2.204724409448819</c:v>
                </c:pt>
                <c:pt idx="13">
                  <c:v>2.1428571428571428</c:v>
                </c:pt>
                <c:pt idx="14">
                  <c:v>2.0915032679738559</c:v>
                </c:pt>
                <c:pt idx="15">
                  <c:v>2.0432692307692308</c:v>
                </c:pt>
                <c:pt idx="16">
                  <c:v>2.0022246941045605</c:v>
                </c:pt>
                <c:pt idx="17">
                  <c:v>1.9628099173553719</c:v>
                </c:pt>
                <c:pt idx="18">
                  <c:v>1.9305019305019304</c:v>
                </c:pt>
                <c:pt idx="19">
                  <c:v>1.89873417721519</c:v>
                </c:pt>
                <c:pt idx="20">
                  <c:v>1.870748299319728</c:v>
                </c:pt>
                <c:pt idx="21">
                  <c:v>1.8459069020866776</c:v>
                </c:pt>
                <c:pt idx="22">
                  <c:v>1.8223234624145785</c:v>
                </c:pt>
                <c:pt idx="23">
                  <c:v>1.8011527377521614</c:v>
                </c:pt>
                <c:pt idx="24">
                  <c:v>1.7808219178082192</c:v>
                </c:pt>
                <c:pt idx="25">
                  <c:v>1.7612524461839529</c:v>
                </c:pt>
                <c:pt idx="26">
                  <c:v>1.7445482866043613</c:v>
                </c:pt>
                <c:pt idx="27">
                  <c:v>1.7282479141835518</c:v>
                </c:pt>
                <c:pt idx="28">
                  <c:v>1.7123287671232876</c:v>
                </c:pt>
                <c:pt idx="29">
                  <c:v>1.6986301369863015</c:v>
                </c:pt>
                <c:pt idx="30">
                  <c:v>1.685097419694576</c:v>
                </c:pt>
                <c:pt idx="31">
                  <c:v>1.6725798276735937</c:v>
                </c:pt>
              </c:numCache>
            </c:numRef>
          </c:yVal>
        </c:ser>
        <c:ser>
          <c:idx val="2"/>
          <c:order val="2"/>
          <c:tx>
            <c:strRef>
              <c:f>'Figure 11 DATA for chart'!$I$2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11 DATA for chart'!$J$3:$J$18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11 DATA for chart'!$I$3:$I$18</c:f>
              <c:numCache>
                <c:formatCode>General</c:formatCode>
                <c:ptCount val="16"/>
                <c:pt idx="0">
                  <c:v>1.072900784911627</c:v>
                </c:pt>
                <c:pt idx="1">
                  <c:v>1.072900784911627</c:v>
                </c:pt>
                <c:pt idx="2">
                  <c:v>1.072900784911627</c:v>
                </c:pt>
                <c:pt idx="3">
                  <c:v>1.072900784911627</c:v>
                </c:pt>
                <c:pt idx="4">
                  <c:v>1.072900784911627</c:v>
                </c:pt>
                <c:pt idx="5">
                  <c:v>1.072900784911627</c:v>
                </c:pt>
                <c:pt idx="6">
                  <c:v>1.072900784911627</c:v>
                </c:pt>
                <c:pt idx="7">
                  <c:v>1.072900784911627</c:v>
                </c:pt>
                <c:pt idx="8">
                  <c:v>1.072900784911627</c:v>
                </c:pt>
                <c:pt idx="9">
                  <c:v>1.072900784911627</c:v>
                </c:pt>
                <c:pt idx="10">
                  <c:v>1.072900784911627</c:v>
                </c:pt>
                <c:pt idx="11">
                  <c:v>1.072900784911627</c:v>
                </c:pt>
                <c:pt idx="12">
                  <c:v>1.072900784911627</c:v>
                </c:pt>
                <c:pt idx="13">
                  <c:v>1.072900784911627</c:v>
                </c:pt>
                <c:pt idx="14">
                  <c:v>1.072900784911627</c:v>
                </c:pt>
                <c:pt idx="15">
                  <c:v>1.072900784911627</c:v>
                </c:pt>
              </c:numCache>
            </c:numRef>
          </c:yVal>
        </c:ser>
        <c:axId val="104443904"/>
        <c:axId val="104445824"/>
      </c:scatterChart>
      <c:valAx>
        <c:axId val="104443904"/>
        <c:scaling>
          <c:orientation val="minMax"/>
          <c:max val="1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4445824"/>
        <c:crosses val="autoZero"/>
        <c:crossBetween val="midCat"/>
      </c:valAx>
      <c:valAx>
        <c:axId val="104445824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444390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12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257899176659416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12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214</c:v>
                </c:pt>
                <c:pt idx="2">
                  <c:v>186</c:v>
                </c:pt>
                <c:pt idx="3">
                  <c:v>455</c:v>
                </c:pt>
                <c:pt idx="4">
                  <c:v>192</c:v>
                </c:pt>
                <c:pt idx="5">
                  <c:v>638</c:v>
                </c:pt>
                <c:pt idx="6">
                  <c:v>368</c:v>
                </c:pt>
                <c:pt idx="7">
                  <c:v>530</c:v>
                </c:pt>
                <c:pt idx="8">
                  <c:v>358</c:v>
                </c:pt>
                <c:pt idx="9">
                  <c:v>289</c:v>
                </c:pt>
                <c:pt idx="10">
                  <c:v>293</c:v>
                </c:pt>
                <c:pt idx="11">
                  <c:v>774</c:v>
                </c:pt>
                <c:pt idx="12">
                  <c:v>652</c:v>
                </c:pt>
                <c:pt idx="13">
                  <c:v>65</c:v>
                </c:pt>
                <c:pt idx="14">
                  <c:v>1620</c:v>
                </c:pt>
                <c:pt idx="15">
                  <c:v>325</c:v>
                </c:pt>
              </c:numCache>
            </c:numRef>
          </c:xVal>
          <c:yVal>
            <c:numRef>
              <c:f>'Figure 12 DATA for chart'!$G$3:$G$18</c:f>
              <c:numCache>
                <c:formatCode>General</c:formatCode>
                <c:ptCount val="16"/>
                <c:pt idx="0">
                  <c:v>0.53280474798823418</c:v>
                </c:pt>
                <c:pt idx="1">
                  <c:v>0.93200613411877298</c:v>
                </c:pt>
                <c:pt idx="2">
                  <c:v>1.6089134269742755</c:v>
                </c:pt>
                <c:pt idx="3">
                  <c:v>0.89546137906213319</c:v>
                </c:pt>
                <c:pt idx="4">
                  <c:v>0.53034965025414305</c:v>
                </c:pt>
                <c:pt idx="5">
                  <c:v>1.1017974260369334</c:v>
                </c:pt>
                <c:pt idx="6">
                  <c:v>0.27105732000667254</c:v>
                </c:pt>
                <c:pt idx="7">
                  <c:v>0.76621451011338493</c:v>
                </c:pt>
                <c:pt idx="8">
                  <c:v>0.28922551985881828</c:v>
                </c:pt>
                <c:pt idx="9">
                  <c:v>1.0206527727687964</c:v>
                </c:pt>
                <c:pt idx="10">
                  <c:v>0.96255154961502665</c:v>
                </c:pt>
                <c:pt idx="11">
                  <c:v>1.1852017938634829</c:v>
                </c:pt>
                <c:pt idx="12">
                  <c:v>0.45623009948690929</c:v>
                </c:pt>
                <c:pt idx="13">
                  <c:v>0</c:v>
                </c:pt>
                <c:pt idx="14">
                  <c:v>0.50278504382024447</c:v>
                </c:pt>
                <c:pt idx="15">
                  <c:v>0.31347118696169962</c:v>
                </c:pt>
              </c:numCache>
            </c:numRef>
          </c:yVal>
        </c:ser>
        <c:ser>
          <c:idx val="1"/>
          <c:order val="1"/>
          <c:tx>
            <c:strRef>
              <c:f>'Figure 12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12 DATA for chart'!$O$3:$O$26</c:f>
              <c:numCache>
                <c:formatCode>###0</c:formatCode>
                <c:ptCount val="24"/>
                <c:pt idx="0">
                  <c:v>21</c:v>
                </c:pt>
                <c:pt idx="1">
                  <c:v>59</c:v>
                </c:pt>
                <c:pt idx="2">
                  <c:v>111</c:v>
                </c:pt>
                <c:pt idx="3">
                  <c:v>173</c:v>
                </c:pt>
                <c:pt idx="4">
                  <c:v>240</c:v>
                </c:pt>
                <c:pt idx="5">
                  <c:v>313</c:v>
                </c:pt>
                <c:pt idx="6">
                  <c:v>390</c:v>
                </c:pt>
                <c:pt idx="7">
                  <c:v>471</c:v>
                </c:pt>
                <c:pt idx="8">
                  <c:v>554</c:v>
                </c:pt>
                <c:pt idx="9">
                  <c:v>640</c:v>
                </c:pt>
                <c:pt idx="10">
                  <c:v>728</c:v>
                </c:pt>
                <c:pt idx="11">
                  <c:v>818</c:v>
                </c:pt>
                <c:pt idx="12">
                  <c:v>909</c:v>
                </c:pt>
                <c:pt idx="13">
                  <c:v>1002</c:v>
                </c:pt>
                <c:pt idx="14">
                  <c:v>1096</c:v>
                </c:pt>
                <c:pt idx="15">
                  <c:v>1191</c:v>
                </c:pt>
                <c:pt idx="16">
                  <c:v>1288</c:v>
                </c:pt>
                <c:pt idx="17">
                  <c:v>1385</c:v>
                </c:pt>
                <c:pt idx="18">
                  <c:v>1484</c:v>
                </c:pt>
                <c:pt idx="19">
                  <c:v>1583</c:v>
                </c:pt>
                <c:pt idx="20">
                  <c:v>1683</c:v>
                </c:pt>
                <c:pt idx="21">
                  <c:v>1784</c:v>
                </c:pt>
                <c:pt idx="22">
                  <c:v>1885</c:v>
                </c:pt>
                <c:pt idx="23">
                  <c:v>1988</c:v>
                </c:pt>
              </c:numCache>
            </c:numRef>
          </c:xVal>
          <c:yVal>
            <c:numRef>
              <c:f>'Figure 12 DATA for chart'!$P$3:$P$26</c:f>
              <c:numCache>
                <c:formatCode>###0</c:formatCode>
                <c:ptCount val="24"/>
                <c:pt idx="0">
                  <c:v>10</c:v>
                </c:pt>
                <c:pt idx="1">
                  <c:v>5.1724137931034484</c:v>
                </c:pt>
                <c:pt idx="2">
                  <c:v>3.6363636363636362</c:v>
                </c:pt>
                <c:pt idx="3">
                  <c:v>2.9069767441860463</c:v>
                </c:pt>
                <c:pt idx="4">
                  <c:v>2.510460251046025</c:v>
                </c:pt>
                <c:pt idx="5">
                  <c:v>2.2435897435897436</c:v>
                </c:pt>
                <c:pt idx="6">
                  <c:v>2.0565552699228791</c:v>
                </c:pt>
                <c:pt idx="7">
                  <c:v>1.9148936170212765</c:v>
                </c:pt>
                <c:pt idx="8">
                  <c:v>1.8083182640144666</c:v>
                </c:pt>
                <c:pt idx="9">
                  <c:v>1.7214397496087637</c:v>
                </c:pt>
                <c:pt idx="10">
                  <c:v>1.6506189821182942</c:v>
                </c:pt>
                <c:pt idx="11">
                  <c:v>1.5911872705018359</c:v>
                </c:pt>
                <c:pt idx="12">
                  <c:v>1.5418502202643172</c:v>
                </c:pt>
                <c:pt idx="13">
                  <c:v>1.4985014985014986</c:v>
                </c:pt>
                <c:pt idx="14">
                  <c:v>1.4611872146118721</c:v>
                </c:pt>
                <c:pt idx="15">
                  <c:v>1.4285714285714286</c:v>
                </c:pt>
                <c:pt idx="16">
                  <c:v>1.3986013986013985</c:v>
                </c:pt>
                <c:pt idx="17">
                  <c:v>1.3728323699421965</c:v>
                </c:pt>
                <c:pt idx="18">
                  <c:v>1.3486176668914363</c:v>
                </c:pt>
                <c:pt idx="19">
                  <c:v>1.3274336283185841</c:v>
                </c:pt>
                <c:pt idx="20">
                  <c:v>1.3079667063020213</c:v>
                </c:pt>
                <c:pt idx="21">
                  <c:v>1.2899607403252944</c:v>
                </c:pt>
                <c:pt idx="22">
                  <c:v>1.2738853503184715</c:v>
                </c:pt>
                <c:pt idx="23">
                  <c:v>1.2581781580271767</c:v>
                </c:pt>
              </c:numCache>
            </c:numRef>
          </c:yVal>
        </c:ser>
        <c:ser>
          <c:idx val="2"/>
          <c:order val="2"/>
          <c:tx>
            <c:strRef>
              <c:f>'Figure 12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12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12 DATA for chart'!$H$3:$H$18</c:f>
              <c:numCache>
                <c:formatCode>General</c:formatCode>
                <c:ptCount val="16"/>
                <c:pt idx="0">
                  <c:v>0.7492013231178084</c:v>
                </c:pt>
                <c:pt idx="1">
                  <c:v>0.7492013231178084</c:v>
                </c:pt>
                <c:pt idx="2">
                  <c:v>0.7492013231178084</c:v>
                </c:pt>
                <c:pt idx="3">
                  <c:v>0.7492013231178084</c:v>
                </c:pt>
                <c:pt idx="4">
                  <c:v>0.7492013231178084</c:v>
                </c:pt>
                <c:pt idx="5">
                  <c:v>0.7492013231178084</c:v>
                </c:pt>
                <c:pt idx="6">
                  <c:v>0.7492013231178084</c:v>
                </c:pt>
                <c:pt idx="7">
                  <c:v>0.7492013231178084</c:v>
                </c:pt>
                <c:pt idx="8">
                  <c:v>0.7492013231178084</c:v>
                </c:pt>
                <c:pt idx="9">
                  <c:v>0.7492013231178084</c:v>
                </c:pt>
                <c:pt idx="10">
                  <c:v>0.7492013231178084</c:v>
                </c:pt>
                <c:pt idx="11">
                  <c:v>0.7492013231178084</c:v>
                </c:pt>
                <c:pt idx="12">
                  <c:v>0.7492013231178084</c:v>
                </c:pt>
                <c:pt idx="13">
                  <c:v>0.7492013231178084</c:v>
                </c:pt>
                <c:pt idx="14">
                  <c:v>0.7492013231178084</c:v>
                </c:pt>
                <c:pt idx="15">
                  <c:v>0.7492013231178084</c:v>
                </c:pt>
              </c:numCache>
            </c:numRef>
          </c:yVal>
        </c:ser>
        <c:axId val="105890560"/>
        <c:axId val="105892480"/>
      </c:scatterChart>
      <c:valAx>
        <c:axId val="105890560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5892480"/>
        <c:crosses val="autoZero"/>
        <c:crossBetween val="midCat"/>
      </c:valAx>
      <c:valAx>
        <c:axId val="105892480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589056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13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b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b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13 DATA for chart'!$C$3:$C$18</c:f>
              <c:numCache>
                <c:formatCode>General</c:formatCode>
                <c:ptCount val="16"/>
                <c:pt idx="0">
                  <c:v>402</c:v>
                </c:pt>
                <c:pt idx="1">
                  <c:v>172</c:v>
                </c:pt>
                <c:pt idx="2">
                  <c:v>191</c:v>
                </c:pt>
                <c:pt idx="3">
                  <c:v>512</c:v>
                </c:pt>
                <c:pt idx="4">
                  <c:v>229</c:v>
                </c:pt>
                <c:pt idx="5">
                  <c:v>661</c:v>
                </c:pt>
                <c:pt idx="6">
                  <c:v>528</c:v>
                </c:pt>
                <c:pt idx="7">
                  <c:v>446</c:v>
                </c:pt>
                <c:pt idx="8">
                  <c:v>487</c:v>
                </c:pt>
                <c:pt idx="9">
                  <c:v>282</c:v>
                </c:pt>
                <c:pt idx="10">
                  <c:v>433</c:v>
                </c:pt>
                <c:pt idx="11">
                  <c:v>807</c:v>
                </c:pt>
                <c:pt idx="12">
                  <c:v>525</c:v>
                </c:pt>
                <c:pt idx="13">
                  <c:v>57</c:v>
                </c:pt>
                <c:pt idx="14">
                  <c:v>1705</c:v>
                </c:pt>
                <c:pt idx="15">
                  <c:v>316</c:v>
                </c:pt>
              </c:numCache>
            </c:numRef>
          </c:xVal>
          <c:yVal>
            <c:numRef>
              <c:f>'Figure 13 DATA for chart'!$G$3:$G$18</c:f>
              <c:numCache>
                <c:formatCode>General</c:formatCode>
                <c:ptCount val="16"/>
                <c:pt idx="0">
                  <c:v>0.48583197216963647</c:v>
                </c:pt>
                <c:pt idx="1">
                  <c:v>1.1206258081763074</c:v>
                </c:pt>
                <c:pt idx="2">
                  <c:v>0.53298927601773072</c:v>
                </c:pt>
                <c:pt idx="3">
                  <c:v>0.19340740040325038</c:v>
                </c:pt>
                <c:pt idx="4">
                  <c:v>0.43346865818774383</c:v>
                </c:pt>
                <c:pt idx="5">
                  <c:v>2.3223690941892641</c:v>
                </c:pt>
                <c:pt idx="6">
                  <c:v>0.19563124555877276</c:v>
                </c:pt>
                <c:pt idx="7">
                  <c:v>0.91666488066076079</c:v>
                </c:pt>
                <c:pt idx="8">
                  <c:v>0.82375220872442878</c:v>
                </c:pt>
                <c:pt idx="9">
                  <c:v>2.1468589998492984</c:v>
                </c:pt>
                <c:pt idx="10">
                  <c:v>1.6245404021052172</c:v>
                </c:pt>
                <c:pt idx="11">
                  <c:v>1.3956177302873241</c:v>
                </c:pt>
                <c:pt idx="12">
                  <c:v>0.54453831937460428</c:v>
                </c:pt>
                <c:pt idx="13">
                  <c:v>0</c:v>
                </c:pt>
                <c:pt idx="14">
                  <c:v>0.53617805386831119</c:v>
                </c:pt>
                <c:pt idx="15">
                  <c:v>0.64882453897725068</c:v>
                </c:pt>
              </c:numCache>
            </c:numRef>
          </c:yVal>
        </c:ser>
        <c:ser>
          <c:idx val="1"/>
          <c:order val="1"/>
          <c:tx>
            <c:strRef>
              <c:f>'Figure 13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13 DATA for chart'!$O$3:$O$28</c:f>
              <c:numCache>
                <c:formatCode>###0</c:formatCode>
                <c:ptCount val="26"/>
                <c:pt idx="0">
                  <c:v>18</c:v>
                </c:pt>
                <c:pt idx="1">
                  <c:v>52</c:v>
                </c:pt>
                <c:pt idx="2">
                  <c:v>98</c:v>
                </c:pt>
                <c:pt idx="3">
                  <c:v>152</c:v>
                </c:pt>
                <c:pt idx="4">
                  <c:v>212</c:v>
                </c:pt>
                <c:pt idx="5">
                  <c:v>276</c:v>
                </c:pt>
                <c:pt idx="6">
                  <c:v>344</c:v>
                </c:pt>
                <c:pt idx="7">
                  <c:v>415</c:v>
                </c:pt>
                <c:pt idx="8">
                  <c:v>488</c:v>
                </c:pt>
                <c:pt idx="9">
                  <c:v>563</c:v>
                </c:pt>
                <c:pt idx="10">
                  <c:v>641</c:v>
                </c:pt>
                <c:pt idx="11">
                  <c:v>720</c:v>
                </c:pt>
                <c:pt idx="12">
                  <c:v>800</c:v>
                </c:pt>
                <c:pt idx="13">
                  <c:v>882</c:v>
                </c:pt>
                <c:pt idx="14">
                  <c:v>965</c:v>
                </c:pt>
                <c:pt idx="15">
                  <c:v>1048</c:v>
                </c:pt>
                <c:pt idx="16">
                  <c:v>1133</c:v>
                </c:pt>
                <c:pt idx="17">
                  <c:v>1219</c:v>
                </c:pt>
                <c:pt idx="18">
                  <c:v>1306</c:v>
                </c:pt>
                <c:pt idx="19">
                  <c:v>1393</c:v>
                </c:pt>
                <c:pt idx="20">
                  <c:v>1481</c:v>
                </c:pt>
                <c:pt idx="21">
                  <c:v>1570</c:v>
                </c:pt>
                <c:pt idx="22">
                  <c:v>1659</c:v>
                </c:pt>
                <c:pt idx="23">
                  <c:v>1749</c:v>
                </c:pt>
                <c:pt idx="24">
                  <c:v>1840</c:v>
                </c:pt>
                <c:pt idx="25">
                  <c:v>1931</c:v>
                </c:pt>
              </c:numCache>
            </c:numRef>
          </c:xVal>
          <c:yVal>
            <c:numRef>
              <c:f>'Figure 13 DATA for chart'!$P$3:$P$28</c:f>
              <c:numCache>
                <c:formatCode>###0</c:formatCode>
                <c:ptCount val="26"/>
                <c:pt idx="0">
                  <c:v>11.76470588235294</c:v>
                </c:pt>
                <c:pt idx="1">
                  <c:v>5.8823529411764701</c:v>
                </c:pt>
                <c:pt idx="2">
                  <c:v>4.1237113402061851</c:v>
                </c:pt>
                <c:pt idx="3">
                  <c:v>3.3112582781456954</c:v>
                </c:pt>
                <c:pt idx="4">
                  <c:v>2.8436018957345972</c:v>
                </c:pt>
                <c:pt idx="5">
                  <c:v>2.5454545454545454</c:v>
                </c:pt>
                <c:pt idx="6">
                  <c:v>2.3323615160349855</c:v>
                </c:pt>
                <c:pt idx="7">
                  <c:v>2.1739130434782608</c:v>
                </c:pt>
                <c:pt idx="8">
                  <c:v>2.0533880903490758</c:v>
                </c:pt>
                <c:pt idx="9">
                  <c:v>1.9572953736654803</c:v>
                </c:pt>
                <c:pt idx="10">
                  <c:v>1.875</c:v>
                </c:pt>
                <c:pt idx="11">
                  <c:v>1.8080667593880391</c:v>
                </c:pt>
                <c:pt idx="12">
                  <c:v>1.7521902377972465</c:v>
                </c:pt>
                <c:pt idx="13">
                  <c:v>1.7026106696935299</c:v>
                </c:pt>
                <c:pt idx="14">
                  <c:v>1.6597510373443984</c:v>
                </c:pt>
                <c:pt idx="15">
                  <c:v>1.6236867239732569</c:v>
                </c:pt>
                <c:pt idx="16">
                  <c:v>1.5901060070671376</c:v>
                </c:pt>
                <c:pt idx="17">
                  <c:v>1.5599343185550083</c:v>
                </c:pt>
                <c:pt idx="18">
                  <c:v>1.5325670498084289</c:v>
                </c:pt>
                <c:pt idx="19">
                  <c:v>1.5086206896551724</c:v>
                </c:pt>
                <c:pt idx="20">
                  <c:v>1.4864864864864866</c:v>
                </c:pt>
                <c:pt idx="21">
                  <c:v>1.4659018483110262</c:v>
                </c:pt>
                <c:pt idx="22">
                  <c:v>1.4475271411338964</c:v>
                </c:pt>
                <c:pt idx="23">
                  <c:v>1.4302059496567507</c:v>
                </c:pt>
                <c:pt idx="24">
                  <c:v>1.4138118542686242</c:v>
                </c:pt>
                <c:pt idx="25">
                  <c:v>1.3989637305699483</c:v>
                </c:pt>
              </c:numCache>
            </c:numRef>
          </c:yVal>
        </c:ser>
        <c:ser>
          <c:idx val="2"/>
          <c:order val="2"/>
          <c:tx>
            <c:strRef>
              <c:f>'Figure 13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13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13 DATA for chart'!$H$3:$H$18</c:f>
              <c:numCache>
                <c:formatCode>General</c:formatCode>
                <c:ptCount val="16"/>
                <c:pt idx="0">
                  <c:v>0.85164460215640769</c:v>
                </c:pt>
                <c:pt idx="1">
                  <c:v>0.85164460215640769</c:v>
                </c:pt>
                <c:pt idx="2">
                  <c:v>0.85164460215640769</c:v>
                </c:pt>
                <c:pt idx="3">
                  <c:v>0.85164460215640769</c:v>
                </c:pt>
                <c:pt idx="4">
                  <c:v>0.85164460215640769</c:v>
                </c:pt>
                <c:pt idx="5">
                  <c:v>0.85164460215640769</c:v>
                </c:pt>
                <c:pt idx="6">
                  <c:v>0.85164460215640769</c:v>
                </c:pt>
                <c:pt idx="7">
                  <c:v>0.85164460215640769</c:v>
                </c:pt>
                <c:pt idx="8">
                  <c:v>0.85164460215640769</c:v>
                </c:pt>
                <c:pt idx="9">
                  <c:v>0.85164460215640769</c:v>
                </c:pt>
                <c:pt idx="10">
                  <c:v>0.85164460215640769</c:v>
                </c:pt>
                <c:pt idx="11">
                  <c:v>0.85164460215640769</c:v>
                </c:pt>
                <c:pt idx="12">
                  <c:v>0.85164460215640769</c:v>
                </c:pt>
                <c:pt idx="13">
                  <c:v>0.85164460215640769</c:v>
                </c:pt>
                <c:pt idx="14">
                  <c:v>0.85164460215640769</c:v>
                </c:pt>
                <c:pt idx="15">
                  <c:v>0.85164460215640769</c:v>
                </c:pt>
              </c:numCache>
            </c:numRef>
          </c:yVal>
        </c:ser>
        <c:axId val="106160128"/>
        <c:axId val="106162048"/>
      </c:scatterChart>
      <c:valAx>
        <c:axId val="106160128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6162048"/>
        <c:crosses val="autoZero"/>
        <c:crossBetween val="midCat"/>
      </c:valAx>
      <c:valAx>
        <c:axId val="106162048"/>
        <c:scaling>
          <c:orientation val="minMax"/>
          <c:max val="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616012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14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layout>
                <c:manualLayout>
                  <c:x val="-3.1171446966555216E-2"/>
                  <c:y val="-5.70432584815786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9.989574715217106E-2"/>
                  <c:y val="-0.138524739963060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1.3440736109713363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4.156708043927209E-2"/>
                  <c:y val="-9.90185671235540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14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214</c:v>
                </c:pt>
                <c:pt idx="2">
                  <c:v>186</c:v>
                </c:pt>
                <c:pt idx="3">
                  <c:v>455</c:v>
                </c:pt>
                <c:pt idx="4">
                  <c:v>192</c:v>
                </c:pt>
                <c:pt idx="5">
                  <c:v>638</c:v>
                </c:pt>
                <c:pt idx="6">
                  <c:v>368</c:v>
                </c:pt>
                <c:pt idx="7">
                  <c:v>530</c:v>
                </c:pt>
                <c:pt idx="8">
                  <c:v>358</c:v>
                </c:pt>
                <c:pt idx="9">
                  <c:v>289</c:v>
                </c:pt>
                <c:pt idx="10">
                  <c:v>293</c:v>
                </c:pt>
                <c:pt idx="11">
                  <c:v>774</c:v>
                </c:pt>
                <c:pt idx="12">
                  <c:v>652</c:v>
                </c:pt>
                <c:pt idx="13">
                  <c:v>65</c:v>
                </c:pt>
                <c:pt idx="14">
                  <c:v>1620</c:v>
                </c:pt>
                <c:pt idx="15">
                  <c:v>325</c:v>
                </c:pt>
              </c:numCache>
            </c:numRef>
          </c:xVal>
          <c:yVal>
            <c:numRef>
              <c:f>'Figure 14 DATA for chart'!$G$3:$G$18</c:f>
              <c:numCache>
                <c:formatCode>General</c:formatCode>
                <c:ptCount val="16"/>
                <c:pt idx="0">
                  <c:v>0.86040360783412584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0.46105959932445451</c:v>
                </c:pt>
                <c:pt idx="6">
                  <c:v>0.47694478526902706</c:v>
                </c:pt>
                <c:pt idx="7">
                  <c:v>0.59989209427563206</c:v>
                </c:pt>
                <c:pt idx="8">
                  <c:v>0.60279427476270375</c:v>
                </c:pt>
                <c:pt idx="9">
                  <c:v>0</c:v>
                </c:pt>
                <c:pt idx="10">
                  <c:v>0.3129604217366313</c:v>
                </c:pt>
                <c:pt idx="11">
                  <c:v>0.11765223893086375</c:v>
                </c:pt>
                <c:pt idx="12">
                  <c:v>0.14709582337679911</c:v>
                </c:pt>
                <c:pt idx="13">
                  <c:v>0</c:v>
                </c:pt>
                <c:pt idx="14">
                  <c:v>6.6438358402592324E-2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14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14 DATA for chart'!$O$3:$O$13</c:f>
              <c:numCache>
                <c:formatCode>General</c:formatCode>
                <c:ptCount val="11"/>
                <c:pt idx="0">
                  <c:v>4</c:v>
                </c:pt>
                <c:pt idx="1">
                  <c:v>57</c:v>
                </c:pt>
                <c:pt idx="2">
                  <c:v>167</c:v>
                </c:pt>
                <c:pt idx="3">
                  <c:v>315</c:v>
                </c:pt>
                <c:pt idx="4">
                  <c:v>488</c:v>
                </c:pt>
                <c:pt idx="5">
                  <c:v>681</c:v>
                </c:pt>
                <c:pt idx="6">
                  <c:v>889</c:v>
                </c:pt>
                <c:pt idx="7">
                  <c:v>1108</c:v>
                </c:pt>
                <c:pt idx="8">
                  <c:v>1337</c:v>
                </c:pt>
                <c:pt idx="9">
                  <c:v>1574</c:v>
                </c:pt>
                <c:pt idx="10">
                  <c:v>1818</c:v>
                </c:pt>
              </c:numCache>
            </c:numRef>
          </c:xVal>
          <c:yVal>
            <c:numRef>
              <c:f>'Figure 14 DATA for chart'!$P$3:$P$13</c:f>
              <c:numCache>
                <c:formatCode>General</c:formatCode>
                <c:ptCount val="11"/>
                <c:pt idx="0">
                  <c:v>33.333333333333329</c:v>
                </c:pt>
                <c:pt idx="1">
                  <c:v>3.5714285714285712</c:v>
                </c:pt>
                <c:pt idx="2">
                  <c:v>1.8072289156626504</c:v>
                </c:pt>
                <c:pt idx="3">
                  <c:v>1.2738853503184715</c:v>
                </c:pt>
                <c:pt idx="4">
                  <c:v>1.0266940451745379</c:v>
                </c:pt>
                <c:pt idx="5">
                  <c:v>0.88235294117647056</c:v>
                </c:pt>
                <c:pt idx="6">
                  <c:v>0.78828828828828823</c:v>
                </c:pt>
                <c:pt idx="7">
                  <c:v>0.72267389340560073</c:v>
                </c:pt>
                <c:pt idx="8">
                  <c:v>0.67365269461077848</c:v>
                </c:pt>
                <c:pt idx="9">
                  <c:v>0.63572790845518123</c:v>
                </c:pt>
                <c:pt idx="10">
                  <c:v>0.60539350577875617</c:v>
                </c:pt>
              </c:numCache>
            </c:numRef>
          </c:yVal>
        </c:ser>
        <c:ser>
          <c:idx val="2"/>
          <c:order val="2"/>
          <c:tx>
            <c:strRef>
              <c:f>'Figure 14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14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14 DATA for chart'!$H$3:$H$18</c:f>
              <c:numCache>
                <c:formatCode>General</c:formatCode>
                <c:ptCount val="16"/>
                <c:pt idx="0">
                  <c:v>0.26292725679228746</c:v>
                </c:pt>
                <c:pt idx="1">
                  <c:v>0.26292725679228746</c:v>
                </c:pt>
                <c:pt idx="2">
                  <c:v>0.26292725679228746</c:v>
                </c:pt>
                <c:pt idx="3">
                  <c:v>0.26292725679228746</c:v>
                </c:pt>
                <c:pt idx="4">
                  <c:v>0.26292725679228746</c:v>
                </c:pt>
                <c:pt idx="5">
                  <c:v>0.26292725679228746</c:v>
                </c:pt>
                <c:pt idx="6">
                  <c:v>0.26292725679228746</c:v>
                </c:pt>
                <c:pt idx="7">
                  <c:v>0.26292725679228746</c:v>
                </c:pt>
                <c:pt idx="8">
                  <c:v>0.26292725679228746</c:v>
                </c:pt>
                <c:pt idx="9">
                  <c:v>0.26292725679228746</c:v>
                </c:pt>
                <c:pt idx="10">
                  <c:v>0.26292725679228746</c:v>
                </c:pt>
                <c:pt idx="11">
                  <c:v>0.26292725679228746</c:v>
                </c:pt>
                <c:pt idx="12">
                  <c:v>0.26292725679228746</c:v>
                </c:pt>
                <c:pt idx="13">
                  <c:v>0.26292725679228746</c:v>
                </c:pt>
                <c:pt idx="14">
                  <c:v>0.26292725679228746</c:v>
                </c:pt>
                <c:pt idx="15">
                  <c:v>0.26292725679228746</c:v>
                </c:pt>
              </c:numCache>
            </c:numRef>
          </c:yVal>
        </c:ser>
        <c:axId val="104939520"/>
        <c:axId val="104941440"/>
      </c:scatterChart>
      <c:valAx>
        <c:axId val="104939520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4941440"/>
        <c:crosses val="autoZero"/>
        <c:crossBetween val="midCat"/>
      </c:valAx>
      <c:valAx>
        <c:axId val="104941440"/>
        <c:scaling>
          <c:orientation val="minMax"/>
          <c:max val="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4939520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15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l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6.187059781870706E-2"/>
                  <c:y val="-7.43272090988627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4.8712080368765724E-2"/>
                  <c:y val="-5.9512588704189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2.5378720635785907E-2"/>
                  <c:y val="-2.7413628851949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4.0472299977766524E-2"/>
                  <c:y val="-6.6919801691455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t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15 DATA for chart'!$C$3:$C$18</c:f>
              <c:numCache>
                <c:formatCode>General</c:formatCode>
                <c:ptCount val="16"/>
                <c:pt idx="0">
                  <c:v>402</c:v>
                </c:pt>
                <c:pt idx="1">
                  <c:v>172</c:v>
                </c:pt>
                <c:pt idx="2">
                  <c:v>191</c:v>
                </c:pt>
                <c:pt idx="3">
                  <c:v>512</c:v>
                </c:pt>
                <c:pt idx="4">
                  <c:v>229</c:v>
                </c:pt>
                <c:pt idx="5">
                  <c:v>661</c:v>
                </c:pt>
                <c:pt idx="6">
                  <c:v>528</c:v>
                </c:pt>
                <c:pt idx="7">
                  <c:v>446</c:v>
                </c:pt>
                <c:pt idx="8">
                  <c:v>487</c:v>
                </c:pt>
                <c:pt idx="9">
                  <c:v>282</c:v>
                </c:pt>
                <c:pt idx="10">
                  <c:v>433</c:v>
                </c:pt>
                <c:pt idx="11">
                  <c:v>807</c:v>
                </c:pt>
                <c:pt idx="12">
                  <c:v>525</c:v>
                </c:pt>
                <c:pt idx="13">
                  <c:v>57</c:v>
                </c:pt>
                <c:pt idx="14">
                  <c:v>1705</c:v>
                </c:pt>
                <c:pt idx="15">
                  <c:v>316</c:v>
                </c:pt>
              </c:numCache>
            </c:numRef>
          </c:xVal>
          <c:yVal>
            <c:numRef>
              <c:f>'Figure 15 DATA for chart'!$G$3:$G$18</c:f>
              <c:numCache>
                <c:formatCode>General</c:formatCode>
                <c:ptCount val="16"/>
                <c:pt idx="0">
                  <c:v>0.2440463944375944</c:v>
                </c:pt>
                <c:pt idx="1">
                  <c:v>0.55987735973540098</c:v>
                </c:pt>
                <c:pt idx="2">
                  <c:v>0</c:v>
                </c:pt>
                <c:pt idx="3">
                  <c:v>0</c:v>
                </c:pt>
                <c:pt idx="4">
                  <c:v>1.000114597230672</c:v>
                </c:pt>
                <c:pt idx="5">
                  <c:v>0.4490611056256702</c:v>
                </c:pt>
                <c:pt idx="6">
                  <c:v>0.20282441442620047</c:v>
                </c:pt>
                <c:pt idx="7">
                  <c:v>0.23430515825592607</c:v>
                </c:pt>
                <c:pt idx="8">
                  <c:v>0.20996544183798854</c:v>
                </c:pt>
                <c:pt idx="9">
                  <c:v>0.36231750713264099</c:v>
                </c:pt>
                <c:pt idx="10">
                  <c:v>0</c:v>
                </c:pt>
                <c:pt idx="11">
                  <c:v>0.24562735707668815</c:v>
                </c:pt>
                <c:pt idx="12">
                  <c:v>0.16647016873698905</c:v>
                </c:pt>
                <c:pt idx="13">
                  <c:v>0</c:v>
                </c:pt>
                <c:pt idx="14">
                  <c:v>0.19108013531931223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15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15 DATA for chart'!$O$3:$O$14</c:f>
              <c:numCache>
                <c:formatCode>General</c:formatCode>
                <c:ptCount val="12"/>
                <c:pt idx="0">
                  <c:v>4</c:v>
                </c:pt>
                <c:pt idx="1">
                  <c:v>54</c:v>
                </c:pt>
                <c:pt idx="2">
                  <c:v>156</c:v>
                </c:pt>
                <c:pt idx="3">
                  <c:v>294</c:v>
                </c:pt>
                <c:pt idx="4">
                  <c:v>457</c:v>
                </c:pt>
                <c:pt idx="5">
                  <c:v>637</c:v>
                </c:pt>
                <c:pt idx="6">
                  <c:v>831</c:v>
                </c:pt>
                <c:pt idx="7">
                  <c:v>1036</c:v>
                </c:pt>
                <c:pt idx="8">
                  <c:v>1250</c:v>
                </c:pt>
                <c:pt idx="9">
                  <c:v>1472</c:v>
                </c:pt>
                <c:pt idx="10">
                  <c:v>1700</c:v>
                </c:pt>
                <c:pt idx="11">
                  <c:v>1934</c:v>
                </c:pt>
              </c:numCache>
            </c:numRef>
          </c:xVal>
          <c:yVal>
            <c:numRef>
              <c:f>'Figure 15 DATA for chart'!$P$3:$P$14</c:f>
              <c:numCache>
                <c:formatCode>General</c:formatCode>
                <c:ptCount val="12"/>
                <c:pt idx="0">
                  <c:v>33.333333333333329</c:v>
                </c:pt>
                <c:pt idx="1">
                  <c:v>3.7735849056603774</c:v>
                </c:pt>
                <c:pt idx="2">
                  <c:v>1.935483870967742</c:v>
                </c:pt>
                <c:pt idx="3">
                  <c:v>1.3651877133105803</c:v>
                </c:pt>
                <c:pt idx="4">
                  <c:v>1.0964912280701753</c:v>
                </c:pt>
                <c:pt idx="5">
                  <c:v>0.94339622641509435</c:v>
                </c:pt>
                <c:pt idx="6">
                  <c:v>0.84337349397590367</c:v>
                </c:pt>
                <c:pt idx="7">
                  <c:v>0.77294685990338163</c:v>
                </c:pt>
                <c:pt idx="8">
                  <c:v>0.72057646116893515</c:v>
                </c:pt>
                <c:pt idx="9">
                  <c:v>0.67980965329707677</c:v>
                </c:pt>
                <c:pt idx="10">
                  <c:v>0.64743967039434958</c:v>
                </c:pt>
                <c:pt idx="11">
                  <c:v>0.62079668908432484</c:v>
                </c:pt>
              </c:numCache>
            </c:numRef>
          </c:yVal>
        </c:ser>
        <c:ser>
          <c:idx val="2"/>
          <c:order val="2"/>
          <c:tx>
            <c:strRef>
              <c:f>'Figure 15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15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15 DATA for chart'!$H$3:$H$18</c:f>
              <c:numCache>
                <c:formatCode>General</c:formatCode>
                <c:ptCount val="16"/>
                <c:pt idx="0">
                  <c:v>0.28115190391701922</c:v>
                </c:pt>
                <c:pt idx="1">
                  <c:v>0.28115190391701922</c:v>
                </c:pt>
                <c:pt idx="2">
                  <c:v>0.28115190391701922</c:v>
                </c:pt>
                <c:pt idx="3">
                  <c:v>0.28115190391701922</c:v>
                </c:pt>
                <c:pt idx="4">
                  <c:v>0.28115190391701922</c:v>
                </c:pt>
                <c:pt idx="5">
                  <c:v>0.28115190391701922</c:v>
                </c:pt>
                <c:pt idx="6">
                  <c:v>0.28115190391701922</c:v>
                </c:pt>
                <c:pt idx="7">
                  <c:v>0.28115190391701922</c:v>
                </c:pt>
                <c:pt idx="8">
                  <c:v>0.28115190391701922</c:v>
                </c:pt>
                <c:pt idx="9">
                  <c:v>0.28115190391701922</c:v>
                </c:pt>
                <c:pt idx="10">
                  <c:v>0.28115190391701922</c:v>
                </c:pt>
                <c:pt idx="11">
                  <c:v>0.28115190391701922</c:v>
                </c:pt>
                <c:pt idx="12">
                  <c:v>0.28115190391701922</c:v>
                </c:pt>
                <c:pt idx="13">
                  <c:v>0.28115190391701922</c:v>
                </c:pt>
                <c:pt idx="14">
                  <c:v>0.28115190391701922</c:v>
                </c:pt>
                <c:pt idx="15">
                  <c:v>0.28115190391701922</c:v>
                </c:pt>
              </c:numCache>
            </c:numRef>
          </c:yVal>
        </c:ser>
        <c:axId val="106438656"/>
        <c:axId val="106440576"/>
      </c:scatterChart>
      <c:valAx>
        <c:axId val="106438656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6440576"/>
        <c:crosses val="autoZero"/>
        <c:crossBetween val="midCat"/>
      </c:valAx>
      <c:valAx>
        <c:axId val="106440576"/>
        <c:scaling>
          <c:orientation val="minMax"/>
          <c:max val="1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643865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16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3.7322983126569412E-2"/>
                  <c:y val="-5.70432584815786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layout>
                <c:manualLayout>
                  <c:x val="-2.0800442432319401E-2"/>
                  <c:y val="-4.71667152717021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3.5433991837100602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5.1008946196297041E-2"/>
                  <c:y val="-4.9635851074171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0"/>
                  <c:y val="-2.2222222222222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b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4.0472299977766524E-2"/>
                  <c:y val="4.9635851074171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layout>
                <c:manualLayout>
                  <c:x val="-8.3563573664768766E-3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4.1530281907659082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16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214</c:v>
                </c:pt>
                <c:pt idx="2">
                  <c:v>186</c:v>
                </c:pt>
                <c:pt idx="3">
                  <c:v>455</c:v>
                </c:pt>
                <c:pt idx="4">
                  <c:v>192</c:v>
                </c:pt>
                <c:pt idx="5">
                  <c:v>638</c:v>
                </c:pt>
                <c:pt idx="6">
                  <c:v>368</c:v>
                </c:pt>
                <c:pt idx="7">
                  <c:v>530</c:v>
                </c:pt>
                <c:pt idx="8">
                  <c:v>358</c:v>
                </c:pt>
                <c:pt idx="9">
                  <c:v>289</c:v>
                </c:pt>
                <c:pt idx="10">
                  <c:v>293</c:v>
                </c:pt>
                <c:pt idx="11">
                  <c:v>774</c:v>
                </c:pt>
                <c:pt idx="12">
                  <c:v>652</c:v>
                </c:pt>
                <c:pt idx="13">
                  <c:v>65</c:v>
                </c:pt>
                <c:pt idx="14">
                  <c:v>1620</c:v>
                </c:pt>
                <c:pt idx="15">
                  <c:v>325</c:v>
                </c:pt>
              </c:numCache>
            </c:numRef>
          </c:xVal>
          <c:yVal>
            <c:numRef>
              <c:f>'Figure 16 DATA for chart'!$G$3:$G$18</c:f>
              <c:numCache>
                <c:formatCode>General</c:formatCode>
                <c:ptCount val="16"/>
                <c:pt idx="0">
                  <c:v>0</c:v>
                </c:pt>
                <c:pt idx="1">
                  <c:v>0.38758527544147597</c:v>
                </c:pt>
                <c:pt idx="2">
                  <c:v>0.49700429004538693</c:v>
                </c:pt>
                <c:pt idx="3">
                  <c:v>0.21886514027103099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0.2084306927987096</c:v>
                </c:pt>
                <c:pt idx="8">
                  <c:v>0.80401869993419539</c:v>
                </c:pt>
                <c:pt idx="9">
                  <c:v>0.33960115120847484</c:v>
                </c:pt>
                <c:pt idx="10">
                  <c:v>0</c:v>
                </c:pt>
                <c:pt idx="11">
                  <c:v>0.12119995839187815</c:v>
                </c:pt>
                <c:pt idx="12">
                  <c:v>0</c:v>
                </c:pt>
                <c:pt idx="13">
                  <c:v>0</c:v>
                </c:pt>
                <c:pt idx="14">
                  <c:v>0.13130334911554994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16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16 DATA for chart'!$O$3:$O$12</c:f>
              <c:numCache>
                <c:formatCode>General</c:formatCode>
                <c:ptCount val="10"/>
                <c:pt idx="0">
                  <c:v>5</c:v>
                </c:pt>
                <c:pt idx="1">
                  <c:v>63</c:v>
                </c:pt>
                <c:pt idx="2">
                  <c:v>185</c:v>
                </c:pt>
                <c:pt idx="3">
                  <c:v>348</c:v>
                </c:pt>
                <c:pt idx="4">
                  <c:v>540</c:v>
                </c:pt>
                <c:pt idx="5">
                  <c:v>754</c:v>
                </c:pt>
                <c:pt idx="6">
                  <c:v>984</c:v>
                </c:pt>
                <c:pt idx="7">
                  <c:v>1226</c:v>
                </c:pt>
                <c:pt idx="8">
                  <c:v>1480</c:v>
                </c:pt>
                <c:pt idx="9">
                  <c:v>1742</c:v>
                </c:pt>
              </c:numCache>
            </c:numRef>
          </c:xVal>
          <c:yVal>
            <c:numRef>
              <c:f>'Figure 16 DATA for chart'!$P$3:$P$12</c:f>
              <c:numCache>
                <c:formatCode>General</c:formatCode>
                <c:ptCount val="10"/>
                <c:pt idx="0">
                  <c:v>25</c:v>
                </c:pt>
                <c:pt idx="1">
                  <c:v>3.225806451612903</c:v>
                </c:pt>
                <c:pt idx="2">
                  <c:v>1.6304347826086956</c:v>
                </c:pt>
                <c:pt idx="3">
                  <c:v>1.1527377521613833</c:v>
                </c:pt>
                <c:pt idx="4">
                  <c:v>0.927643784786642</c:v>
                </c:pt>
                <c:pt idx="5">
                  <c:v>0.79681274900398402</c:v>
                </c:pt>
                <c:pt idx="6">
                  <c:v>0.71210579857578837</c:v>
                </c:pt>
                <c:pt idx="7">
                  <c:v>0.65306122448979598</c:v>
                </c:pt>
                <c:pt idx="8">
                  <c:v>0.6085192697768762</c:v>
                </c:pt>
                <c:pt idx="9">
                  <c:v>0.57438253877082135</c:v>
                </c:pt>
              </c:numCache>
            </c:numRef>
          </c:yVal>
        </c:ser>
        <c:ser>
          <c:idx val="2"/>
          <c:order val="2"/>
          <c:tx>
            <c:strRef>
              <c:f>'Figure 16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16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16 DATA for chart'!$H$3:$H$18</c:f>
              <c:numCache>
                <c:formatCode>General</c:formatCode>
                <c:ptCount val="16"/>
                <c:pt idx="0">
                  <c:v>0.23748268355432417</c:v>
                </c:pt>
                <c:pt idx="1">
                  <c:v>0.23748268355432417</c:v>
                </c:pt>
                <c:pt idx="2">
                  <c:v>0.23748268355432417</c:v>
                </c:pt>
                <c:pt idx="3">
                  <c:v>0.23748268355432417</c:v>
                </c:pt>
                <c:pt idx="4">
                  <c:v>0.23748268355432417</c:v>
                </c:pt>
                <c:pt idx="5">
                  <c:v>0.23748268355432417</c:v>
                </c:pt>
                <c:pt idx="6">
                  <c:v>0.23748268355432417</c:v>
                </c:pt>
                <c:pt idx="7">
                  <c:v>0.23748268355432417</c:v>
                </c:pt>
                <c:pt idx="8">
                  <c:v>0.23748268355432417</c:v>
                </c:pt>
                <c:pt idx="9">
                  <c:v>0.23748268355432417</c:v>
                </c:pt>
                <c:pt idx="10">
                  <c:v>0.23748268355432417</c:v>
                </c:pt>
                <c:pt idx="11">
                  <c:v>0.23748268355432417</c:v>
                </c:pt>
                <c:pt idx="12">
                  <c:v>0.23748268355432417</c:v>
                </c:pt>
                <c:pt idx="13">
                  <c:v>0.23748268355432417</c:v>
                </c:pt>
                <c:pt idx="14">
                  <c:v>0.23748268355432417</c:v>
                </c:pt>
                <c:pt idx="15">
                  <c:v>0.23748268355432417</c:v>
                </c:pt>
              </c:numCache>
            </c:numRef>
          </c:yVal>
        </c:ser>
        <c:axId val="106610688"/>
        <c:axId val="106612608"/>
      </c:scatterChart>
      <c:valAx>
        <c:axId val="106610688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6612608"/>
        <c:crosses val="autoZero"/>
        <c:crossBetween val="midCat"/>
      </c:valAx>
      <c:valAx>
        <c:axId val="106612608"/>
        <c:scaling>
          <c:orientation val="minMax"/>
          <c:max val="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661068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17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5.3269013492215418E-2"/>
                  <c:y val="-7.926548070380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2.0846416450817411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r"/>
              <c:showVal val="1"/>
            </c:dLbl>
            <c:dLbl>
              <c:idx val="13"/>
              <c:layout>
                <c:manualLayout>
                  <c:x val="-3.6623811025922076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17 DATA for chart'!$C$3:$C$18</c:f>
              <c:numCache>
                <c:formatCode>General</c:formatCode>
                <c:ptCount val="16"/>
                <c:pt idx="0">
                  <c:v>402</c:v>
                </c:pt>
                <c:pt idx="1">
                  <c:v>172</c:v>
                </c:pt>
                <c:pt idx="2">
                  <c:v>191</c:v>
                </c:pt>
                <c:pt idx="3">
                  <c:v>512</c:v>
                </c:pt>
                <c:pt idx="4">
                  <c:v>229</c:v>
                </c:pt>
                <c:pt idx="5">
                  <c:v>661</c:v>
                </c:pt>
                <c:pt idx="6">
                  <c:v>528</c:v>
                </c:pt>
                <c:pt idx="7">
                  <c:v>446</c:v>
                </c:pt>
                <c:pt idx="8">
                  <c:v>487</c:v>
                </c:pt>
                <c:pt idx="9">
                  <c:v>282</c:v>
                </c:pt>
                <c:pt idx="10">
                  <c:v>433</c:v>
                </c:pt>
                <c:pt idx="11">
                  <c:v>807</c:v>
                </c:pt>
                <c:pt idx="12">
                  <c:v>525</c:v>
                </c:pt>
                <c:pt idx="13">
                  <c:v>57</c:v>
                </c:pt>
                <c:pt idx="14">
                  <c:v>1705</c:v>
                </c:pt>
                <c:pt idx="15">
                  <c:v>316</c:v>
                </c:pt>
              </c:numCache>
            </c:numRef>
          </c:xVal>
          <c:yVal>
            <c:numRef>
              <c:f>'Figure 17 DATA for chart'!$G$3:$G$18</c:f>
              <c:numCache>
                <c:formatCode>General</c:formatCode>
                <c:ptCount val="16"/>
                <c:pt idx="0">
                  <c:v>0</c:v>
                </c:pt>
                <c:pt idx="1">
                  <c:v>0.54775381683772972</c:v>
                </c:pt>
                <c:pt idx="2">
                  <c:v>0.51355947273546465</c:v>
                </c:pt>
                <c:pt idx="3">
                  <c:v>0.18923445966176849</c:v>
                </c:pt>
                <c:pt idx="4">
                  <c:v>0.46892544549146642</c:v>
                </c:pt>
                <c:pt idx="5">
                  <c:v>0.44285652950837234</c:v>
                </c:pt>
                <c:pt idx="6">
                  <c:v>0.43053842144229854</c:v>
                </c:pt>
                <c:pt idx="7">
                  <c:v>0.23919033096626807</c:v>
                </c:pt>
                <c:pt idx="8">
                  <c:v>0.20884418690118953</c:v>
                </c:pt>
                <c:pt idx="9">
                  <c:v>0.33453609699497255</c:v>
                </c:pt>
                <c:pt idx="10">
                  <c:v>0</c:v>
                </c:pt>
                <c:pt idx="11">
                  <c:v>0.38350225436208446</c:v>
                </c:pt>
                <c:pt idx="12">
                  <c:v>0.16433837042906205</c:v>
                </c:pt>
                <c:pt idx="13">
                  <c:v>0</c:v>
                </c:pt>
                <c:pt idx="14">
                  <c:v>5.8940026858908305E-2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17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17 DATA for chart'!$O$3:$O$12</c:f>
              <c:numCache>
                <c:formatCode>General</c:formatCode>
                <c:ptCount val="10"/>
                <c:pt idx="6">
                  <c:v>1019</c:v>
                </c:pt>
                <c:pt idx="7">
                  <c:v>1270</c:v>
                </c:pt>
                <c:pt idx="8">
                  <c:v>1532</c:v>
                </c:pt>
                <c:pt idx="9">
                  <c:v>1804</c:v>
                </c:pt>
              </c:numCache>
            </c:numRef>
          </c:xVal>
          <c:yVal>
            <c:numRef>
              <c:f>'Figure 17 DATA for chart'!$P$3:$P$12</c:f>
              <c:numCache>
                <c:formatCode>General</c:formatCode>
                <c:ptCount val="10"/>
                <c:pt idx="0">
                  <c:v>1</c:v>
                </c:pt>
                <c:pt idx="1">
                  <c:v>3.0769230769230771</c:v>
                </c:pt>
                <c:pt idx="2">
                  <c:v>1.5789473684210527</c:v>
                </c:pt>
                <c:pt idx="3">
                  <c:v>1.1111111111111112</c:v>
                </c:pt>
                <c:pt idx="4">
                  <c:v>0.89445438282647582</c:v>
                </c:pt>
                <c:pt idx="5">
                  <c:v>0.76923076923076927</c:v>
                </c:pt>
                <c:pt idx="6">
                  <c:v>0.68762278978389002</c:v>
                </c:pt>
                <c:pt idx="7">
                  <c:v>0.63041765169424746</c:v>
                </c:pt>
                <c:pt idx="8">
                  <c:v>0.58785107772697576</c:v>
                </c:pt>
                <c:pt idx="9">
                  <c:v>0.55463117027176934</c:v>
                </c:pt>
              </c:numCache>
            </c:numRef>
          </c:yVal>
        </c:ser>
        <c:ser>
          <c:idx val="2"/>
          <c:order val="2"/>
          <c:tx>
            <c:strRef>
              <c:f>'Figure 17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17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17 DATA for chart'!$H$3:$H$18</c:f>
              <c:numCache>
                <c:formatCode>General</c:formatCode>
                <c:ptCount val="16"/>
                <c:pt idx="0">
                  <c:v>0.22928893134980211</c:v>
                </c:pt>
                <c:pt idx="1">
                  <c:v>0.22928893134980211</c:v>
                </c:pt>
                <c:pt idx="2">
                  <c:v>0.22928893134980211</c:v>
                </c:pt>
                <c:pt idx="3">
                  <c:v>0.22928893134980211</c:v>
                </c:pt>
                <c:pt idx="4">
                  <c:v>0.22928893134980211</c:v>
                </c:pt>
                <c:pt idx="5">
                  <c:v>0.22928893134980211</c:v>
                </c:pt>
                <c:pt idx="6">
                  <c:v>0.22928893134980211</c:v>
                </c:pt>
                <c:pt idx="7">
                  <c:v>0.22928893134980211</c:v>
                </c:pt>
                <c:pt idx="8">
                  <c:v>0.22928893134980211</c:v>
                </c:pt>
                <c:pt idx="9">
                  <c:v>0.22928893134980211</c:v>
                </c:pt>
                <c:pt idx="10">
                  <c:v>0.22928893134980211</c:v>
                </c:pt>
                <c:pt idx="11">
                  <c:v>0.22928893134980211</c:v>
                </c:pt>
                <c:pt idx="12">
                  <c:v>0.22928893134980211</c:v>
                </c:pt>
                <c:pt idx="13">
                  <c:v>0.22928893134980211</c:v>
                </c:pt>
                <c:pt idx="14">
                  <c:v>0.22928893134980211</c:v>
                </c:pt>
                <c:pt idx="15">
                  <c:v>0.22928893134980211</c:v>
                </c:pt>
              </c:numCache>
            </c:numRef>
          </c:yVal>
        </c:ser>
        <c:axId val="106713088"/>
        <c:axId val="106715008"/>
      </c:scatterChart>
      <c:valAx>
        <c:axId val="106713088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6715008"/>
        <c:crosses val="autoZero"/>
        <c:crossBetween val="midCat"/>
      </c:valAx>
      <c:valAx>
        <c:axId val="106715008"/>
        <c:scaling>
          <c:orientation val="minMax"/>
          <c:max val="0.7000000000000006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6713088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1c DATA'!$C$2</c:f>
              <c:strCache>
                <c:ptCount val="1"/>
                <c:pt idx="0">
                  <c:v>Hip arthroplasty non-elective</c:v>
                </c:pt>
              </c:strCache>
            </c:strRef>
          </c:tx>
          <c:marker>
            <c:symbol val="circle"/>
            <c:size val="7"/>
          </c:marker>
          <c:cat>
            <c:strRef>
              <c:f>'Figure 1c DATA'!$B$3:$B$17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'Figure 1c DATA'!$C$3:$C$17</c:f>
              <c:numCache>
                <c:formatCode>###0.0%</c:formatCode>
                <c:ptCount val="15"/>
                <c:pt idx="0">
                  <c:v>6.3996207632140326E-2</c:v>
                </c:pt>
                <c:pt idx="1">
                  <c:v>6.9778296382730462E-2</c:v>
                </c:pt>
                <c:pt idx="2">
                  <c:v>6.2566730728165709E-2</c:v>
                </c:pt>
                <c:pt idx="3">
                  <c:v>5.5848467096270261E-2</c:v>
                </c:pt>
                <c:pt idx="4">
                  <c:v>5.1954645456083942E-2</c:v>
                </c:pt>
                <c:pt idx="5">
                  <c:v>5.5489081663176787E-2</c:v>
                </c:pt>
                <c:pt idx="6">
                  <c:v>7.4870387313205236E-2</c:v>
                </c:pt>
                <c:pt idx="7">
                  <c:v>6.9589524790348689E-2</c:v>
                </c:pt>
                <c:pt idx="8">
                  <c:v>5.9422513600223187E-2</c:v>
                </c:pt>
                <c:pt idx="9">
                  <c:v>7.0717275220089484E-2</c:v>
                </c:pt>
                <c:pt idx="10">
                  <c:v>6.1619231831997787E-2</c:v>
                </c:pt>
                <c:pt idx="11">
                  <c:v>6.5405621420007998E-2</c:v>
                </c:pt>
                <c:pt idx="12">
                  <c:v>6.8155111633372498E-2</c:v>
                </c:pt>
                <c:pt idx="13">
                  <c:v>6.2998200051427103E-2</c:v>
                </c:pt>
                <c:pt idx="14">
                  <c:v>6.3614518780827106E-2</c:v>
                </c:pt>
              </c:numCache>
            </c:numRef>
          </c:val>
        </c:ser>
        <c:ser>
          <c:idx val="1"/>
          <c:order val="1"/>
          <c:tx>
            <c:strRef>
              <c:f>'Figure 1c DATA'!$D$2</c:f>
              <c:strCache>
                <c:ptCount val="1"/>
                <c:pt idx="0">
                  <c:v>Hip revision non-elective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'Figure 1c DATA'!$B$3:$B$17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'Figure 1c DATA'!$D$3:$D$17</c:f>
              <c:numCache>
                <c:formatCode>###0.0%</c:formatCode>
                <c:ptCount val="15"/>
                <c:pt idx="0">
                  <c:v>0.20405576679340939</c:v>
                </c:pt>
                <c:pt idx="1">
                  <c:v>0.22538860103626943</c:v>
                </c:pt>
                <c:pt idx="2">
                  <c:v>0.1910112359550562</c:v>
                </c:pt>
                <c:pt idx="3">
                  <c:v>0.20174346201743462</c:v>
                </c:pt>
                <c:pt idx="4">
                  <c:v>0.2064343163538874</c:v>
                </c:pt>
                <c:pt idx="5">
                  <c:v>0.2109004739336493</c:v>
                </c:pt>
                <c:pt idx="6">
                  <c:v>0.23237885462555066</c:v>
                </c:pt>
                <c:pt idx="7">
                  <c:v>0.23606557377049181</c:v>
                </c:pt>
                <c:pt idx="8">
                  <c:v>0.23326572008113591</c:v>
                </c:pt>
                <c:pt idx="9">
                  <c:v>0.23995271867612292</c:v>
                </c:pt>
                <c:pt idx="10">
                  <c:v>0.21661054994388326</c:v>
                </c:pt>
                <c:pt idx="11">
                  <c:v>0.24815983175604625</c:v>
                </c:pt>
                <c:pt idx="12">
                  <c:v>0.28037383177570091</c:v>
                </c:pt>
                <c:pt idx="13">
                  <c:v>0.25355450236966826</c:v>
                </c:pt>
                <c:pt idx="14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'Figure 1c DATA'!$E$2</c:f>
              <c:strCache>
                <c:ptCount val="1"/>
                <c:pt idx="0">
                  <c:v>Knee arthroplasty non-elective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cat>
            <c:strRef>
              <c:f>'Figure 1c DATA'!$B$3:$B$17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'Figure 1c DATA'!$E$3:$E$17</c:f>
              <c:numCache>
                <c:formatCode>###0.0%</c:formatCode>
                <c:ptCount val="15"/>
                <c:pt idx="0">
                  <c:v>1.2862698175291653E-2</c:v>
                </c:pt>
                <c:pt idx="1">
                  <c:v>1.698886936145284E-2</c:v>
                </c:pt>
                <c:pt idx="2">
                  <c:v>1.3007698433766923E-2</c:v>
                </c:pt>
                <c:pt idx="3">
                  <c:v>1.078971533516988E-2</c:v>
                </c:pt>
                <c:pt idx="4">
                  <c:v>1.4393939393939395E-2</c:v>
                </c:pt>
                <c:pt idx="5">
                  <c:v>1.1834319526627219E-2</c:v>
                </c:pt>
                <c:pt idx="6">
                  <c:v>1.0763052208835342E-2</c:v>
                </c:pt>
                <c:pt idx="7" formatCode="####.0%">
                  <c:v>8.9721391468597506E-3</c:v>
                </c:pt>
                <c:pt idx="8" formatCode="####.0%">
                  <c:v>7.6845005074670149E-3</c:v>
                </c:pt>
                <c:pt idx="9" formatCode="####.0%">
                  <c:v>8.2644628099173556E-3</c:v>
                </c:pt>
                <c:pt idx="10" formatCode="####.0%">
                  <c:v>8.3897556667647914E-3</c:v>
                </c:pt>
                <c:pt idx="11" formatCode="####.0%">
                  <c:v>7.0226580098052202E-3</c:v>
                </c:pt>
                <c:pt idx="12" formatCode="####.0%">
                  <c:v>7.6145645853523472E-3</c:v>
                </c:pt>
                <c:pt idx="13" formatCode="####.0%">
                  <c:v>7.4949186991869919E-3</c:v>
                </c:pt>
                <c:pt idx="14" formatCode="####.0%">
                  <c:v>5.3292729349067383E-3</c:v>
                </c:pt>
              </c:numCache>
            </c:numRef>
          </c:val>
        </c:ser>
        <c:ser>
          <c:idx val="3"/>
          <c:order val="3"/>
          <c:tx>
            <c:strRef>
              <c:f>'Figure 1c DATA'!$F$2</c:f>
              <c:strCache>
                <c:ptCount val="1"/>
                <c:pt idx="0">
                  <c:v>Knee revision non-elective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cat>
            <c:strRef>
              <c:f>'Figure 1c DATA'!$B$3:$B$17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'Figure 1c DATA'!$F$3:$F$17</c:f>
              <c:numCache>
                <c:formatCode>###0.0%</c:formatCode>
                <c:ptCount val="15"/>
                <c:pt idx="0">
                  <c:v>0.11244979919678715</c:v>
                </c:pt>
                <c:pt idx="1">
                  <c:v>0.11447811447811448</c:v>
                </c:pt>
                <c:pt idx="2">
                  <c:v>0.11347517730496454</c:v>
                </c:pt>
                <c:pt idx="3">
                  <c:v>0.10509554140127389</c:v>
                </c:pt>
                <c:pt idx="4">
                  <c:v>8.1570996978851951E-2</c:v>
                </c:pt>
                <c:pt idx="5">
                  <c:v>0.10098522167487685</c:v>
                </c:pt>
                <c:pt idx="6">
                  <c:v>8.59375E-2</c:v>
                </c:pt>
                <c:pt idx="7">
                  <c:v>0.11158798283261802</c:v>
                </c:pt>
                <c:pt idx="8">
                  <c:v>0.11816578483245151</c:v>
                </c:pt>
                <c:pt idx="9">
                  <c:v>7.6350093109869649E-2</c:v>
                </c:pt>
                <c:pt idx="10">
                  <c:v>9.0729783037475351E-2</c:v>
                </c:pt>
                <c:pt idx="11">
                  <c:v>9.2760180995475117E-2</c:v>
                </c:pt>
                <c:pt idx="12">
                  <c:v>0.12179487179487179</c:v>
                </c:pt>
                <c:pt idx="13">
                  <c:v>9.4142259414225937E-2</c:v>
                </c:pt>
                <c:pt idx="14">
                  <c:v>0.1</c:v>
                </c:pt>
              </c:numCache>
            </c:numRef>
          </c:val>
        </c:ser>
        <c:marker val="1"/>
        <c:axId val="94990336"/>
        <c:axId val="94992256"/>
      </c:lineChart>
      <c:catAx>
        <c:axId val="94990336"/>
        <c:scaling>
          <c:orientation val="minMax"/>
        </c:scaling>
        <c:axPos val="b"/>
        <c:tickLblPos val="nextTo"/>
        <c:crossAx val="94992256"/>
        <c:crosses val="autoZero"/>
        <c:auto val="1"/>
        <c:lblAlgn val="ctr"/>
        <c:lblOffset val="100"/>
      </c:catAx>
      <c:valAx>
        <c:axId val="94992256"/>
        <c:scaling>
          <c:orientation val="minMax"/>
          <c:max val="0.30000000000000032"/>
        </c:scaling>
        <c:axPos val="l"/>
        <c:numFmt formatCode="0%" sourceLinked="0"/>
        <c:tickLblPos val="nextTo"/>
        <c:crossAx val="9499033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18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layout>
                <c:manualLayout>
                  <c:x val="-3.6289533551085405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3.7727766974312696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4.2756899628093523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18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214</c:v>
                </c:pt>
                <c:pt idx="2">
                  <c:v>186</c:v>
                </c:pt>
                <c:pt idx="3">
                  <c:v>455</c:v>
                </c:pt>
                <c:pt idx="4">
                  <c:v>192</c:v>
                </c:pt>
                <c:pt idx="5">
                  <c:v>638</c:v>
                </c:pt>
                <c:pt idx="6">
                  <c:v>368</c:v>
                </c:pt>
                <c:pt idx="7">
                  <c:v>530</c:v>
                </c:pt>
                <c:pt idx="8">
                  <c:v>358</c:v>
                </c:pt>
                <c:pt idx="9">
                  <c:v>289</c:v>
                </c:pt>
                <c:pt idx="10">
                  <c:v>293</c:v>
                </c:pt>
                <c:pt idx="11">
                  <c:v>774</c:v>
                </c:pt>
                <c:pt idx="12">
                  <c:v>652</c:v>
                </c:pt>
                <c:pt idx="13">
                  <c:v>65</c:v>
                </c:pt>
                <c:pt idx="14">
                  <c:v>1620</c:v>
                </c:pt>
                <c:pt idx="15">
                  <c:v>325</c:v>
                </c:pt>
              </c:numCache>
            </c:numRef>
          </c:xVal>
          <c:yVal>
            <c:numRef>
              <c:f>'Figure 18 DATA for chart'!$G$3:$G$18</c:f>
              <c:numCache>
                <c:formatCode>General</c:formatCode>
                <c:ptCount val="16"/>
                <c:pt idx="0">
                  <c:v>1.615174794878844</c:v>
                </c:pt>
                <c:pt idx="1">
                  <c:v>3.2020541957053119</c:v>
                </c:pt>
                <c:pt idx="2">
                  <c:v>0.5127471257014713</c:v>
                </c:pt>
                <c:pt idx="3">
                  <c:v>1.3237702054190499</c:v>
                </c:pt>
                <c:pt idx="4">
                  <c:v>1.7938173878502846</c:v>
                </c:pt>
                <c:pt idx="5">
                  <c:v>0.87765365817868257</c:v>
                </c:pt>
                <c:pt idx="6">
                  <c:v>0.84516158667147934</c:v>
                </c:pt>
                <c:pt idx="7">
                  <c:v>2.4891063900268686</c:v>
                </c:pt>
                <c:pt idx="8">
                  <c:v>2.8683726169767927</c:v>
                </c:pt>
                <c:pt idx="9">
                  <c:v>1.3019460494085686</c:v>
                </c:pt>
                <c:pt idx="10">
                  <c:v>0.97193342567729346</c:v>
                </c:pt>
                <c:pt idx="11">
                  <c:v>2.8304154518949161</c:v>
                </c:pt>
                <c:pt idx="12">
                  <c:v>2.4693064769086459</c:v>
                </c:pt>
                <c:pt idx="13">
                  <c:v>1.6703894490808846</c:v>
                </c:pt>
                <c:pt idx="14">
                  <c:v>0.38136497311526979</c:v>
                </c:pt>
                <c:pt idx="15">
                  <c:v>0.33418393542125913</c:v>
                </c:pt>
              </c:numCache>
            </c:numRef>
          </c:yVal>
        </c:ser>
        <c:ser>
          <c:idx val="1"/>
          <c:order val="1"/>
          <c:tx>
            <c:strRef>
              <c:f>'Figure 18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18 DATA for chart'!$O$3:$O$33</c:f>
              <c:numCache>
                <c:formatCode>General</c:formatCode>
                <c:ptCount val="31"/>
                <c:pt idx="0">
                  <c:v>15</c:v>
                </c:pt>
                <c:pt idx="1">
                  <c:v>43</c:v>
                </c:pt>
                <c:pt idx="2">
                  <c:v>79</c:v>
                </c:pt>
                <c:pt idx="3">
                  <c:v>123</c:v>
                </c:pt>
                <c:pt idx="4">
                  <c:v>171</c:v>
                </c:pt>
                <c:pt idx="5">
                  <c:v>223</c:v>
                </c:pt>
                <c:pt idx="6">
                  <c:v>277</c:v>
                </c:pt>
                <c:pt idx="7">
                  <c:v>334</c:v>
                </c:pt>
                <c:pt idx="8">
                  <c:v>394</c:v>
                </c:pt>
                <c:pt idx="9">
                  <c:v>454</c:v>
                </c:pt>
                <c:pt idx="10">
                  <c:v>517</c:v>
                </c:pt>
                <c:pt idx="11">
                  <c:v>580</c:v>
                </c:pt>
                <c:pt idx="12">
                  <c:v>645</c:v>
                </c:pt>
                <c:pt idx="13">
                  <c:v>711</c:v>
                </c:pt>
                <c:pt idx="14">
                  <c:v>778</c:v>
                </c:pt>
                <c:pt idx="15">
                  <c:v>845</c:v>
                </c:pt>
                <c:pt idx="16">
                  <c:v>914</c:v>
                </c:pt>
                <c:pt idx="17">
                  <c:v>983</c:v>
                </c:pt>
                <c:pt idx="18">
                  <c:v>1053</c:v>
                </c:pt>
                <c:pt idx="19">
                  <c:v>1123</c:v>
                </c:pt>
                <c:pt idx="20">
                  <c:v>1194</c:v>
                </c:pt>
                <c:pt idx="21">
                  <c:v>1265</c:v>
                </c:pt>
                <c:pt idx="22">
                  <c:v>1337</c:v>
                </c:pt>
                <c:pt idx="23">
                  <c:v>1410</c:v>
                </c:pt>
                <c:pt idx="24">
                  <c:v>1483</c:v>
                </c:pt>
                <c:pt idx="25">
                  <c:v>1556</c:v>
                </c:pt>
                <c:pt idx="26">
                  <c:v>1630</c:v>
                </c:pt>
                <c:pt idx="27">
                  <c:v>1704</c:v>
                </c:pt>
                <c:pt idx="28">
                  <c:v>1778</c:v>
                </c:pt>
                <c:pt idx="29">
                  <c:v>1853</c:v>
                </c:pt>
                <c:pt idx="30">
                  <c:v>1928</c:v>
                </c:pt>
              </c:numCache>
            </c:numRef>
          </c:xVal>
          <c:yVal>
            <c:numRef>
              <c:f>'Figure 18 DATA for chart'!$P$3:$P$33</c:f>
              <c:numCache>
                <c:formatCode>General</c:formatCode>
                <c:ptCount val="31"/>
                <c:pt idx="0">
                  <c:v>14.285714285714285</c:v>
                </c:pt>
                <c:pt idx="1">
                  <c:v>7.1428571428571423</c:v>
                </c:pt>
                <c:pt idx="2">
                  <c:v>5.1282051282051277</c:v>
                </c:pt>
                <c:pt idx="3">
                  <c:v>4.0983606557377046</c:v>
                </c:pt>
                <c:pt idx="4">
                  <c:v>3.5294117647058822</c:v>
                </c:pt>
                <c:pt idx="5">
                  <c:v>3.1531531531531529</c:v>
                </c:pt>
                <c:pt idx="6">
                  <c:v>2.8985507246376812</c:v>
                </c:pt>
                <c:pt idx="7">
                  <c:v>2.7027027027027026</c:v>
                </c:pt>
                <c:pt idx="8">
                  <c:v>2.5445292620865136</c:v>
                </c:pt>
                <c:pt idx="9">
                  <c:v>2.4282560706401766</c:v>
                </c:pt>
                <c:pt idx="10">
                  <c:v>2.3255813953488373</c:v>
                </c:pt>
                <c:pt idx="11">
                  <c:v>2.2452504317789295</c:v>
                </c:pt>
                <c:pt idx="12">
                  <c:v>2.1739130434782608</c:v>
                </c:pt>
                <c:pt idx="13">
                  <c:v>2.112676056338028</c:v>
                </c:pt>
                <c:pt idx="14">
                  <c:v>2.0592020592020592</c:v>
                </c:pt>
                <c:pt idx="15">
                  <c:v>2.014218009478673</c:v>
                </c:pt>
                <c:pt idx="16">
                  <c:v>1.9715224534501645</c:v>
                </c:pt>
                <c:pt idx="17">
                  <c:v>1.9348268839103868</c:v>
                </c:pt>
                <c:pt idx="18">
                  <c:v>1.9011406844106464</c:v>
                </c:pt>
                <c:pt idx="19">
                  <c:v>1.8716577540106951</c:v>
                </c:pt>
                <c:pt idx="20">
                  <c:v>1.8440905280804691</c:v>
                </c:pt>
                <c:pt idx="21">
                  <c:v>1.8196202531645569</c:v>
                </c:pt>
                <c:pt idx="22">
                  <c:v>1.7964071856287425</c:v>
                </c:pt>
                <c:pt idx="23">
                  <c:v>1.7743080198722498</c:v>
                </c:pt>
                <c:pt idx="24">
                  <c:v>1.7543859649122806</c:v>
                </c:pt>
                <c:pt idx="25">
                  <c:v>1.7363344051446947</c:v>
                </c:pt>
                <c:pt idx="26">
                  <c:v>1.7188459177409454</c:v>
                </c:pt>
                <c:pt idx="27">
                  <c:v>1.7028772753963595</c:v>
                </c:pt>
                <c:pt idx="28">
                  <c:v>1.6882386043894204</c:v>
                </c:pt>
                <c:pt idx="29">
                  <c:v>1.6738660907127432</c:v>
                </c:pt>
                <c:pt idx="30">
                  <c:v>1.6606123508043591</c:v>
                </c:pt>
              </c:numCache>
            </c:numRef>
          </c:yVal>
        </c:ser>
        <c:ser>
          <c:idx val="2"/>
          <c:order val="2"/>
          <c:tx>
            <c:strRef>
              <c:f>'Figure 18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18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18 DATA for chart'!$H$3:$H$18</c:f>
              <c:numCache>
                <c:formatCode>General</c:formatCode>
                <c:ptCount val="16"/>
                <c:pt idx="0">
                  <c:v>1.0573633767775861</c:v>
                </c:pt>
                <c:pt idx="1">
                  <c:v>1.0573633767775861</c:v>
                </c:pt>
                <c:pt idx="2">
                  <c:v>1.0573633767775861</c:v>
                </c:pt>
                <c:pt idx="3">
                  <c:v>1.0573633767775861</c:v>
                </c:pt>
                <c:pt idx="4">
                  <c:v>1.0573633767775861</c:v>
                </c:pt>
                <c:pt idx="5">
                  <c:v>1.0573633767775861</c:v>
                </c:pt>
                <c:pt idx="6">
                  <c:v>1.0573633767775861</c:v>
                </c:pt>
                <c:pt idx="7">
                  <c:v>1.0573633767775861</c:v>
                </c:pt>
                <c:pt idx="8">
                  <c:v>1.0573633767775861</c:v>
                </c:pt>
                <c:pt idx="9">
                  <c:v>1.0573633767775861</c:v>
                </c:pt>
                <c:pt idx="10">
                  <c:v>1.0573633767775861</c:v>
                </c:pt>
                <c:pt idx="11">
                  <c:v>1.0573633767775861</c:v>
                </c:pt>
                <c:pt idx="12">
                  <c:v>1.0573633767775861</c:v>
                </c:pt>
                <c:pt idx="13">
                  <c:v>1.0573633767775861</c:v>
                </c:pt>
                <c:pt idx="14">
                  <c:v>1.0573633767775861</c:v>
                </c:pt>
                <c:pt idx="15">
                  <c:v>1.0573633767775861</c:v>
                </c:pt>
              </c:numCache>
            </c:numRef>
          </c:yVal>
        </c:ser>
        <c:axId val="106807296"/>
        <c:axId val="106809216"/>
      </c:scatterChart>
      <c:valAx>
        <c:axId val="106807296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6809216"/>
        <c:crosses val="autoZero"/>
        <c:crossBetween val="midCat"/>
      </c:valAx>
      <c:valAx>
        <c:axId val="106809216"/>
        <c:scaling>
          <c:orientation val="minMax"/>
          <c:max val="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680729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19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4.156708043927209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b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b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4.1530281907659082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19 DATA for chart'!$C$3:$C$18</c:f>
              <c:numCache>
                <c:formatCode>General</c:formatCode>
                <c:ptCount val="16"/>
                <c:pt idx="0">
                  <c:v>402</c:v>
                </c:pt>
                <c:pt idx="1">
                  <c:v>172</c:v>
                </c:pt>
                <c:pt idx="2">
                  <c:v>191</c:v>
                </c:pt>
                <c:pt idx="3">
                  <c:v>512</c:v>
                </c:pt>
                <c:pt idx="4">
                  <c:v>229</c:v>
                </c:pt>
                <c:pt idx="5">
                  <c:v>661</c:v>
                </c:pt>
                <c:pt idx="6">
                  <c:v>528</c:v>
                </c:pt>
                <c:pt idx="7">
                  <c:v>446</c:v>
                </c:pt>
                <c:pt idx="8">
                  <c:v>487</c:v>
                </c:pt>
                <c:pt idx="9">
                  <c:v>282</c:v>
                </c:pt>
                <c:pt idx="10">
                  <c:v>433</c:v>
                </c:pt>
                <c:pt idx="11">
                  <c:v>807</c:v>
                </c:pt>
                <c:pt idx="12">
                  <c:v>525</c:v>
                </c:pt>
                <c:pt idx="13">
                  <c:v>57</c:v>
                </c:pt>
                <c:pt idx="14">
                  <c:v>1705</c:v>
                </c:pt>
                <c:pt idx="15">
                  <c:v>316</c:v>
                </c:pt>
              </c:numCache>
            </c:numRef>
          </c:xVal>
          <c:yVal>
            <c:numRef>
              <c:f>'Figure 19 DATA for chart'!$G$3:$G$18</c:f>
              <c:numCache>
                <c:formatCode>General</c:formatCode>
                <c:ptCount val="16"/>
                <c:pt idx="0">
                  <c:v>2.4064505635074371</c:v>
                </c:pt>
                <c:pt idx="1">
                  <c:v>3.8985220740704505</c:v>
                </c:pt>
                <c:pt idx="2">
                  <c:v>2.0946613614135745</c:v>
                </c:pt>
                <c:pt idx="3">
                  <c:v>0.56921332009169912</c:v>
                </c:pt>
                <c:pt idx="4">
                  <c:v>0.93554583630518007</c:v>
                </c:pt>
                <c:pt idx="5">
                  <c:v>2.5545609254104984</c:v>
                </c:pt>
                <c:pt idx="6">
                  <c:v>0.41870807335400068</c:v>
                </c:pt>
                <c:pt idx="7">
                  <c:v>2.1035224679685212</c:v>
                </c:pt>
                <c:pt idx="8">
                  <c:v>4.1948378693436918</c:v>
                </c:pt>
                <c:pt idx="9">
                  <c:v>2.1146648187480408</c:v>
                </c:pt>
                <c:pt idx="10">
                  <c:v>1.2112863134356409</c:v>
                </c:pt>
                <c:pt idx="11">
                  <c:v>2.1613005370656801</c:v>
                </c:pt>
                <c:pt idx="12">
                  <c:v>3.7397682509467796</c:v>
                </c:pt>
                <c:pt idx="13">
                  <c:v>1.9454397879395813</c:v>
                </c:pt>
                <c:pt idx="14">
                  <c:v>0.30133418992088901</c:v>
                </c:pt>
                <c:pt idx="15">
                  <c:v>0.66516903116719117</c:v>
                </c:pt>
              </c:numCache>
            </c:numRef>
          </c:yVal>
        </c:ser>
        <c:ser>
          <c:idx val="1"/>
          <c:order val="1"/>
          <c:tx>
            <c:strRef>
              <c:f>'Figure 19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19 DATA for chart'!$O$3:$O$35</c:f>
              <c:numCache>
                <c:formatCode>General</c:formatCode>
                <c:ptCount val="33"/>
                <c:pt idx="0">
                  <c:v>14</c:v>
                </c:pt>
                <c:pt idx="1">
                  <c:v>40</c:v>
                </c:pt>
                <c:pt idx="2">
                  <c:v>75</c:v>
                </c:pt>
                <c:pt idx="3">
                  <c:v>116</c:v>
                </c:pt>
                <c:pt idx="4">
                  <c:v>162</c:v>
                </c:pt>
                <c:pt idx="5">
                  <c:v>211</c:v>
                </c:pt>
                <c:pt idx="6">
                  <c:v>263</c:v>
                </c:pt>
                <c:pt idx="7">
                  <c:v>317</c:v>
                </c:pt>
                <c:pt idx="8">
                  <c:v>373</c:v>
                </c:pt>
                <c:pt idx="9">
                  <c:v>430</c:v>
                </c:pt>
                <c:pt idx="10">
                  <c:v>490</c:v>
                </c:pt>
                <c:pt idx="11">
                  <c:v>550</c:v>
                </c:pt>
                <c:pt idx="12">
                  <c:v>611</c:v>
                </c:pt>
                <c:pt idx="13">
                  <c:v>673</c:v>
                </c:pt>
                <c:pt idx="14">
                  <c:v>737</c:v>
                </c:pt>
                <c:pt idx="15">
                  <c:v>801</c:v>
                </c:pt>
                <c:pt idx="16">
                  <c:v>866</c:v>
                </c:pt>
                <c:pt idx="17">
                  <c:v>931</c:v>
                </c:pt>
                <c:pt idx="18">
                  <c:v>997</c:v>
                </c:pt>
                <c:pt idx="19">
                  <c:v>1064</c:v>
                </c:pt>
                <c:pt idx="20">
                  <c:v>1131</c:v>
                </c:pt>
                <c:pt idx="21">
                  <c:v>1199</c:v>
                </c:pt>
                <c:pt idx="22">
                  <c:v>1267</c:v>
                </c:pt>
                <c:pt idx="23">
                  <c:v>1336</c:v>
                </c:pt>
                <c:pt idx="24">
                  <c:v>1405</c:v>
                </c:pt>
                <c:pt idx="25">
                  <c:v>1474</c:v>
                </c:pt>
                <c:pt idx="26">
                  <c:v>1544</c:v>
                </c:pt>
                <c:pt idx="27">
                  <c:v>1614</c:v>
                </c:pt>
                <c:pt idx="28">
                  <c:v>1684</c:v>
                </c:pt>
                <c:pt idx="29">
                  <c:v>1755</c:v>
                </c:pt>
                <c:pt idx="30">
                  <c:v>1826</c:v>
                </c:pt>
                <c:pt idx="31">
                  <c:v>1898</c:v>
                </c:pt>
                <c:pt idx="32">
                  <c:v>1969</c:v>
                </c:pt>
              </c:numCache>
            </c:numRef>
          </c:xVal>
          <c:yVal>
            <c:numRef>
              <c:f>'Figure 19 DATA for chart'!$P$3:$P$35</c:f>
              <c:numCache>
                <c:formatCode>General</c:formatCode>
                <c:ptCount val="33"/>
                <c:pt idx="0">
                  <c:v>15.384615384615385</c:v>
                </c:pt>
                <c:pt idx="1">
                  <c:v>7.6923076923076925</c:v>
                </c:pt>
                <c:pt idx="2">
                  <c:v>5.4054054054054053</c:v>
                </c:pt>
                <c:pt idx="3">
                  <c:v>4.3478260869565215</c:v>
                </c:pt>
                <c:pt idx="4">
                  <c:v>3.7267080745341614</c:v>
                </c:pt>
                <c:pt idx="5">
                  <c:v>3.3333333333333335</c:v>
                </c:pt>
                <c:pt idx="6">
                  <c:v>3.0534351145038165</c:v>
                </c:pt>
                <c:pt idx="7">
                  <c:v>2.8481012658227849</c:v>
                </c:pt>
                <c:pt idx="8">
                  <c:v>2.6881720430107525</c:v>
                </c:pt>
                <c:pt idx="9">
                  <c:v>2.5641025641025639</c:v>
                </c:pt>
                <c:pt idx="10">
                  <c:v>2.4539877300613497</c:v>
                </c:pt>
                <c:pt idx="11">
                  <c:v>2.3679417122040074</c:v>
                </c:pt>
                <c:pt idx="12">
                  <c:v>2.2950819672131146</c:v>
                </c:pt>
                <c:pt idx="13">
                  <c:v>2.2321428571428572</c:v>
                </c:pt>
                <c:pt idx="14">
                  <c:v>2.1739130434782608</c:v>
                </c:pt>
                <c:pt idx="15">
                  <c:v>2.125</c:v>
                </c:pt>
                <c:pt idx="16">
                  <c:v>2.0809248554913293</c:v>
                </c:pt>
                <c:pt idx="17">
                  <c:v>2.043010752688172</c:v>
                </c:pt>
                <c:pt idx="18">
                  <c:v>2.0080321285140563</c:v>
                </c:pt>
                <c:pt idx="19">
                  <c:v>1.9755409219190969</c:v>
                </c:pt>
                <c:pt idx="20">
                  <c:v>1.9469026548672566</c:v>
                </c:pt>
                <c:pt idx="21">
                  <c:v>1.9198664440734556</c:v>
                </c:pt>
                <c:pt idx="22">
                  <c:v>1.8957345971563981</c:v>
                </c:pt>
                <c:pt idx="23">
                  <c:v>1.8726591760299627</c:v>
                </c:pt>
                <c:pt idx="24">
                  <c:v>1.8518518518518516</c:v>
                </c:pt>
                <c:pt idx="25">
                  <c:v>1.8329938900203666</c:v>
                </c:pt>
                <c:pt idx="26">
                  <c:v>1.814646791963707</c:v>
                </c:pt>
                <c:pt idx="27">
                  <c:v>1.7978921264724117</c:v>
                </c:pt>
                <c:pt idx="28">
                  <c:v>1.7825311942959003</c:v>
                </c:pt>
                <c:pt idx="29">
                  <c:v>1.767388825541619</c:v>
                </c:pt>
                <c:pt idx="30">
                  <c:v>1.7534246575342465</c:v>
                </c:pt>
                <c:pt idx="31">
                  <c:v>1.7395888244596729</c:v>
                </c:pt>
                <c:pt idx="32">
                  <c:v>1.7276422764227644</c:v>
                </c:pt>
              </c:numCache>
            </c:numRef>
          </c:yVal>
        </c:ser>
        <c:ser>
          <c:idx val="2"/>
          <c:order val="2"/>
          <c:tx>
            <c:strRef>
              <c:f>'Figure 19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19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19 DATA for chart'!$H$3:$H$18</c:f>
              <c:numCache>
                <c:formatCode>General</c:formatCode>
                <c:ptCount val="16"/>
                <c:pt idx="0">
                  <c:v>1.1164187252627269</c:v>
                </c:pt>
                <c:pt idx="1">
                  <c:v>1.1164187252627269</c:v>
                </c:pt>
                <c:pt idx="2">
                  <c:v>1.1164187252627269</c:v>
                </c:pt>
                <c:pt idx="3">
                  <c:v>1.1164187252627269</c:v>
                </c:pt>
                <c:pt idx="4">
                  <c:v>1.1164187252627269</c:v>
                </c:pt>
                <c:pt idx="5">
                  <c:v>1.1164187252627269</c:v>
                </c:pt>
                <c:pt idx="6">
                  <c:v>1.1164187252627269</c:v>
                </c:pt>
                <c:pt idx="7">
                  <c:v>1.1164187252627269</c:v>
                </c:pt>
                <c:pt idx="8">
                  <c:v>1.1164187252627269</c:v>
                </c:pt>
                <c:pt idx="9">
                  <c:v>1.1164187252627269</c:v>
                </c:pt>
                <c:pt idx="10">
                  <c:v>1.1164187252627269</c:v>
                </c:pt>
                <c:pt idx="11">
                  <c:v>1.1164187252627269</c:v>
                </c:pt>
                <c:pt idx="12">
                  <c:v>1.1164187252627269</c:v>
                </c:pt>
                <c:pt idx="13">
                  <c:v>1.1164187252627269</c:v>
                </c:pt>
                <c:pt idx="14">
                  <c:v>1.1164187252627269</c:v>
                </c:pt>
                <c:pt idx="15">
                  <c:v>1.1164187252627269</c:v>
                </c:pt>
              </c:numCache>
            </c:numRef>
          </c:yVal>
        </c:ser>
        <c:axId val="107044864"/>
        <c:axId val="107046784"/>
      </c:scatterChart>
      <c:valAx>
        <c:axId val="107044864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7046784"/>
        <c:crosses val="autoZero"/>
        <c:crossBetween val="midCat"/>
      </c:valAx>
      <c:valAx>
        <c:axId val="107046784"/>
        <c:scaling>
          <c:orientation val="minMax"/>
          <c:max val="4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704486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20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6.187059781870706E-2"/>
                  <c:y val="-0.101487702926023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1.4581490589717314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layout>
                <c:manualLayout>
                  <c:x val="-6.133088602171590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>
                <c:manualLayout>
                  <c:x val="-4.7832006300372314E-2"/>
                  <c:y val="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4.1530281907659082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20 DATA for chart'!$C$3:$C$18</c:f>
              <c:numCache>
                <c:formatCode>General</c:formatCode>
                <c:ptCount val="16"/>
                <c:pt idx="0">
                  <c:v>377</c:v>
                </c:pt>
                <c:pt idx="1">
                  <c:v>214</c:v>
                </c:pt>
                <c:pt idx="2">
                  <c:v>186</c:v>
                </c:pt>
                <c:pt idx="3">
                  <c:v>455</c:v>
                </c:pt>
                <c:pt idx="4">
                  <c:v>192</c:v>
                </c:pt>
                <c:pt idx="5">
                  <c:v>638</c:v>
                </c:pt>
                <c:pt idx="6">
                  <c:v>368</c:v>
                </c:pt>
                <c:pt idx="7">
                  <c:v>530</c:v>
                </c:pt>
                <c:pt idx="8">
                  <c:v>358</c:v>
                </c:pt>
                <c:pt idx="9">
                  <c:v>289</c:v>
                </c:pt>
                <c:pt idx="10">
                  <c:v>293</c:v>
                </c:pt>
                <c:pt idx="11">
                  <c:v>774</c:v>
                </c:pt>
                <c:pt idx="12">
                  <c:v>652</c:v>
                </c:pt>
                <c:pt idx="13">
                  <c:v>65</c:v>
                </c:pt>
                <c:pt idx="14">
                  <c:v>1620</c:v>
                </c:pt>
                <c:pt idx="15">
                  <c:v>325</c:v>
                </c:pt>
              </c:numCache>
            </c:numRef>
          </c:xVal>
          <c:yVal>
            <c:numRef>
              <c:f>'Figure 20 DATA for chart'!$G$3:$G$18</c:f>
              <c:numCache>
                <c:formatCode>General</c:formatCode>
                <c:ptCount val="16"/>
                <c:pt idx="0">
                  <c:v>0.82715544385734741</c:v>
                </c:pt>
                <c:pt idx="1">
                  <c:v>0.39444848756307299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0.56214894977680219</c:v>
                </c:pt>
                <c:pt idx="6">
                  <c:v>0.28629289240794731</c:v>
                </c:pt>
                <c:pt idx="7">
                  <c:v>1.1316510161756093</c:v>
                </c:pt>
                <c:pt idx="8">
                  <c:v>0.54527407830171515</c:v>
                </c:pt>
                <c:pt idx="9">
                  <c:v>0.33605511419145645</c:v>
                </c:pt>
                <c:pt idx="10">
                  <c:v>0.3458270700165133</c:v>
                </c:pt>
                <c:pt idx="11">
                  <c:v>0</c:v>
                </c:pt>
                <c:pt idx="12">
                  <c:v>0.41558510444071478</c:v>
                </c:pt>
                <c:pt idx="13">
                  <c:v>0</c:v>
                </c:pt>
                <c:pt idx="14">
                  <c:v>0.50936610731698284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20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20 DATA for chart'!$O$3:$O$16</c:f>
              <c:numCache>
                <c:formatCode>General</c:formatCode>
                <c:ptCount val="14"/>
                <c:pt idx="3">
                  <c:v>238</c:v>
                </c:pt>
                <c:pt idx="4">
                  <c:v>370</c:v>
                </c:pt>
                <c:pt idx="5">
                  <c:v>516</c:v>
                </c:pt>
                <c:pt idx="6">
                  <c:v>672</c:v>
                </c:pt>
                <c:pt idx="7">
                  <c:v>838</c:v>
                </c:pt>
                <c:pt idx="8">
                  <c:v>1011</c:v>
                </c:pt>
                <c:pt idx="9">
                  <c:v>1191</c:v>
                </c:pt>
                <c:pt idx="10">
                  <c:v>1375</c:v>
                </c:pt>
                <c:pt idx="11">
                  <c:v>1564</c:v>
                </c:pt>
                <c:pt idx="12">
                  <c:v>1757</c:v>
                </c:pt>
                <c:pt idx="13">
                  <c:v>1954</c:v>
                </c:pt>
              </c:numCache>
            </c:numRef>
          </c:xVal>
          <c:yVal>
            <c:numRef>
              <c:f>'Figure 20 DATA for chart'!$P$3:$P$16</c:f>
              <c:numCache>
                <c:formatCode>General</c:formatCode>
                <c:ptCount val="14"/>
                <c:pt idx="0">
                  <c:v>50</c:v>
                </c:pt>
                <c:pt idx="1">
                  <c:v>4.6511627906976747</c:v>
                </c:pt>
                <c:pt idx="2">
                  <c:v>2.3809523809523809</c:v>
                </c:pt>
                <c:pt idx="3">
                  <c:v>1.6877637130801686</c:v>
                </c:pt>
                <c:pt idx="4">
                  <c:v>1.3550135501355014</c:v>
                </c:pt>
                <c:pt idx="5">
                  <c:v>1.1650485436893203</c:v>
                </c:pt>
                <c:pt idx="6">
                  <c:v>1.0432190760059614</c:v>
                </c:pt>
                <c:pt idx="7">
                  <c:v>0.95579450418160095</c:v>
                </c:pt>
                <c:pt idx="8">
                  <c:v>0.89108910891089099</c:v>
                </c:pt>
                <c:pt idx="9">
                  <c:v>0.84033613445378152</c:v>
                </c:pt>
                <c:pt idx="10">
                  <c:v>0.80058224163027658</c:v>
                </c:pt>
                <c:pt idx="11">
                  <c:v>0.76775431861804222</c:v>
                </c:pt>
                <c:pt idx="12">
                  <c:v>0.74031890660592259</c:v>
                </c:pt>
                <c:pt idx="13">
                  <c:v>0.71684587813620071</c:v>
                </c:pt>
              </c:numCache>
            </c:numRef>
          </c:yVal>
        </c:ser>
        <c:ser>
          <c:idx val="2"/>
          <c:order val="2"/>
          <c:tx>
            <c:strRef>
              <c:f>'Figure 20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20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20 DATA for chart'!$H$3:$H$18</c:f>
              <c:numCache>
                <c:formatCode>General</c:formatCode>
                <c:ptCount val="16"/>
                <c:pt idx="0">
                  <c:v>0.3477425009188318</c:v>
                </c:pt>
                <c:pt idx="1">
                  <c:v>0.3477425009188318</c:v>
                </c:pt>
                <c:pt idx="2">
                  <c:v>0.3477425009188318</c:v>
                </c:pt>
                <c:pt idx="3">
                  <c:v>0.3477425009188318</c:v>
                </c:pt>
                <c:pt idx="4">
                  <c:v>0.3477425009188318</c:v>
                </c:pt>
                <c:pt idx="5">
                  <c:v>0.3477425009188318</c:v>
                </c:pt>
                <c:pt idx="6">
                  <c:v>0.3477425009188318</c:v>
                </c:pt>
                <c:pt idx="7">
                  <c:v>0.3477425009188318</c:v>
                </c:pt>
                <c:pt idx="8">
                  <c:v>0.3477425009188318</c:v>
                </c:pt>
                <c:pt idx="9">
                  <c:v>0.3477425009188318</c:v>
                </c:pt>
                <c:pt idx="10">
                  <c:v>0.3477425009188318</c:v>
                </c:pt>
                <c:pt idx="11">
                  <c:v>0.3477425009188318</c:v>
                </c:pt>
                <c:pt idx="12">
                  <c:v>0.3477425009188318</c:v>
                </c:pt>
                <c:pt idx="13">
                  <c:v>0.3477425009188318</c:v>
                </c:pt>
                <c:pt idx="14">
                  <c:v>0.3477425009188318</c:v>
                </c:pt>
                <c:pt idx="15">
                  <c:v>0.3477425009188318</c:v>
                </c:pt>
              </c:numCache>
            </c:numRef>
          </c:yVal>
        </c:ser>
        <c:axId val="107208704"/>
        <c:axId val="107210624"/>
      </c:scatterChart>
      <c:valAx>
        <c:axId val="107208704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7210624"/>
        <c:crosses val="autoZero"/>
        <c:crossBetween val="midCat"/>
      </c:valAx>
      <c:valAx>
        <c:axId val="107210624"/>
        <c:scaling>
          <c:orientation val="minMax"/>
          <c:max val="1.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720870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21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3.6798531613029301E-3"/>
                  <c:y val="-2.46913580246914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1.3440736109713363E-2"/>
                  <c:y val="-2.9882764654418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layout>
                <c:manualLayout>
                  <c:x val="-4.8767326458221988E-2"/>
                  <c:y val="-5.95123942840484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layout>
                <c:manualLayout>
                  <c:x val="-2.9058573797088823E-2"/>
                  <c:y val="-3.97595022844366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3.8687522902498182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6623811025922076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21 DATA for chart'!$C$3:$C$18</c:f>
              <c:numCache>
                <c:formatCode>General</c:formatCode>
                <c:ptCount val="16"/>
                <c:pt idx="0">
                  <c:v>402</c:v>
                </c:pt>
                <c:pt idx="1">
                  <c:v>172</c:v>
                </c:pt>
                <c:pt idx="2">
                  <c:v>191</c:v>
                </c:pt>
                <c:pt idx="3">
                  <c:v>512</c:v>
                </c:pt>
                <c:pt idx="4">
                  <c:v>229</c:v>
                </c:pt>
                <c:pt idx="5">
                  <c:v>661</c:v>
                </c:pt>
                <c:pt idx="6">
                  <c:v>528</c:v>
                </c:pt>
                <c:pt idx="7">
                  <c:v>446</c:v>
                </c:pt>
                <c:pt idx="8">
                  <c:v>487</c:v>
                </c:pt>
                <c:pt idx="9">
                  <c:v>282</c:v>
                </c:pt>
                <c:pt idx="10">
                  <c:v>433</c:v>
                </c:pt>
                <c:pt idx="11">
                  <c:v>807</c:v>
                </c:pt>
                <c:pt idx="12">
                  <c:v>525</c:v>
                </c:pt>
                <c:pt idx="13">
                  <c:v>57</c:v>
                </c:pt>
                <c:pt idx="14">
                  <c:v>1705</c:v>
                </c:pt>
                <c:pt idx="15">
                  <c:v>316</c:v>
                </c:pt>
              </c:numCache>
            </c:numRef>
          </c:xVal>
          <c:yVal>
            <c:numRef>
              <c:f>'Figure 21 DATA for chart'!$G$3:$G$18</c:f>
              <c:numCache>
                <c:formatCode>General</c:formatCode>
                <c:ptCount val="16"/>
                <c:pt idx="0">
                  <c:v>0.97756884211780859</c:v>
                </c:pt>
                <c:pt idx="1">
                  <c:v>0.5737093977118779</c:v>
                </c:pt>
                <c:pt idx="2">
                  <c:v>0.52374557413151945</c:v>
                </c:pt>
                <c:pt idx="3">
                  <c:v>0.18553874763948028</c:v>
                </c:pt>
                <c:pt idx="4">
                  <c:v>0.48424901949250404</c:v>
                </c:pt>
                <c:pt idx="5">
                  <c:v>0.58920721854696501</c:v>
                </c:pt>
                <c:pt idx="6">
                  <c:v>0</c:v>
                </c:pt>
                <c:pt idx="7">
                  <c:v>1.1554299059049487</c:v>
                </c:pt>
                <c:pt idx="8">
                  <c:v>0.20571041474387092</c:v>
                </c:pt>
                <c:pt idx="9">
                  <c:v>0</c:v>
                </c:pt>
                <c:pt idx="10">
                  <c:v>0</c:v>
                </c:pt>
                <c:pt idx="11">
                  <c:v>0.1230051482259443</c:v>
                </c:pt>
                <c:pt idx="12">
                  <c:v>0.50808327149842492</c:v>
                </c:pt>
                <c:pt idx="13">
                  <c:v>0</c:v>
                </c:pt>
                <c:pt idx="14">
                  <c:v>0.42934511213109489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'Figure 21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21 DATA for chart'!$O$3:$O$18</c:f>
              <c:numCache>
                <c:formatCode>General</c:formatCode>
                <c:ptCount val="16"/>
                <c:pt idx="4">
                  <c:v>312</c:v>
                </c:pt>
                <c:pt idx="5">
                  <c:v>435</c:v>
                </c:pt>
                <c:pt idx="6">
                  <c:v>568</c:v>
                </c:pt>
                <c:pt idx="7">
                  <c:v>708</c:v>
                </c:pt>
                <c:pt idx="8">
                  <c:v>854</c:v>
                </c:pt>
                <c:pt idx="9">
                  <c:v>1005</c:v>
                </c:pt>
                <c:pt idx="10">
                  <c:v>1161</c:v>
                </c:pt>
                <c:pt idx="11">
                  <c:v>1320</c:v>
                </c:pt>
                <c:pt idx="12">
                  <c:v>1483</c:v>
                </c:pt>
                <c:pt idx="13">
                  <c:v>1649</c:v>
                </c:pt>
                <c:pt idx="14">
                  <c:v>1818</c:v>
                </c:pt>
                <c:pt idx="15">
                  <c:v>1989</c:v>
                </c:pt>
              </c:numCache>
            </c:numRef>
          </c:xVal>
          <c:yVal>
            <c:numRef>
              <c:f>'Figure 21 DATA for chart'!$P$3:$P$18</c:f>
              <c:numCache>
                <c:formatCode>General</c:formatCode>
                <c:ptCount val="16"/>
                <c:pt idx="0">
                  <c:v>50</c:v>
                </c:pt>
                <c:pt idx="1">
                  <c:v>5.5555555555555554</c:v>
                </c:pt>
                <c:pt idx="2">
                  <c:v>2.8301886792452833</c:v>
                </c:pt>
                <c:pt idx="3">
                  <c:v>2</c:v>
                </c:pt>
                <c:pt idx="4">
                  <c:v>1.607717041800643</c:v>
                </c:pt>
                <c:pt idx="5">
                  <c:v>1.3824884792626728</c:v>
                </c:pt>
                <c:pt idx="6">
                  <c:v>1.2345679012345678</c:v>
                </c:pt>
                <c:pt idx="7">
                  <c:v>1.1315417256011315</c:v>
                </c:pt>
                <c:pt idx="8">
                  <c:v>1.0550996483001172</c:v>
                </c:pt>
                <c:pt idx="9">
                  <c:v>0.99601593625498008</c:v>
                </c:pt>
                <c:pt idx="10">
                  <c:v>0.94827586206896552</c:v>
                </c:pt>
                <c:pt idx="11">
                  <c:v>0.90978013646702049</c:v>
                </c:pt>
                <c:pt idx="12">
                  <c:v>0.8771929824561403</c:v>
                </c:pt>
                <c:pt idx="13">
                  <c:v>0.84951456310679607</c:v>
                </c:pt>
                <c:pt idx="14">
                  <c:v>0.82553659878921293</c:v>
                </c:pt>
                <c:pt idx="15">
                  <c:v>0.8048289738430584</c:v>
                </c:pt>
              </c:numCache>
            </c:numRef>
          </c:yVal>
        </c:ser>
        <c:ser>
          <c:idx val="2"/>
          <c:order val="2"/>
          <c:tx>
            <c:strRef>
              <c:f>'Figure 21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21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21 DATA for chart'!$H$3:$H$18</c:f>
              <c:numCache>
                <c:formatCode>General</c:formatCode>
                <c:ptCount val="16"/>
                <c:pt idx="0">
                  <c:v>0.41217415040262045</c:v>
                </c:pt>
                <c:pt idx="1">
                  <c:v>0.41217415040262045</c:v>
                </c:pt>
                <c:pt idx="2">
                  <c:v>0.41217415040262045</c:v>
                </c:pt>
                <c:pt idx="3">
                  <c:v>0.41217415040262045</c:v>
                </c:pt>
                <c:pt idx="4">
                  <c:v>0.41217415040262045</c:v>
                </c:pt>
                <c:pt idx="5">
                  <c:v>0.41217415040262045</c:v>
                </c:pt>
                <c:pt idx="6">
                  <c:v>0.41217415040262045</c:v>
                </c:pt>
                <c:pt idx="7">
                  <c:v>0.41217415040262045</c:v>
                </c:pt>
                <c:pt idx="8">
                  <c:v>0.41217415040262045</c:v>
                </c:pt>
                <c:pt idx="9">
                  <c:v>0.41217415040262045</c:v>
                </c:pt>
                <c:pt idx="10">
                  <c:v>0.41217415040262045</c:v>
                </c:pt>
                <c:pt idx="11">
                  <c:v>0.41217415040262045</c:v>
                </c:pt>
                <c:pt idx="12">
                  <c:v>0.41217415040262045</c:v>
                </c:pt>
                <c:pt idx="13">
                  <c:v>0.41217415040262045</c:v>
                </c:pt>
                <c:pt idx="14">
                  <c:v>0.41217415040262045</c:v>
                </c:pt>
                <c:pt idx="15">
                  <c:v>0.41217415040262045</c:v>
                </c:pt>
              </c:numCache>
            </c:numRef>
          </c:yVal>
        </c:ser>
        <c:axId val="107319296"/>
        <c:axId val="107321216"/>
      </c:scatterChart>
      <c:valAx>
        <c:axId val="107319296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7321216"/>
        <c:crosses val="autoZero"/>
        <c:crossBetween val="midCat"/>
      </c:valAx>
      <c:valAx>
        <c:axId val="107321216"/>
        <c:scaling>
          <c:orientation val="minMax"/>
          <c:max val="1.4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7319296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22a DATA'!$A$7:$C$7</c:f>
              <c:strCache>
                <c:ptCount val="1"/>
                <c:pt idx="0">
                  <c:v>Revisions within 1 year</c:v>
                </c:pt>
              </c:strCache>
            </c:strRef>
          </c:tx>
          <c:dLbls>
            <c:dLbl>
              <c:idx val="9"/>
              <c:layout/>
              <c:showVal val="1"/>
            </c:dLbl>
            <c:delete val="1"/>
          </c:dLbls>
          <c:cat>
            <c:strRef>
              <c:f>'Figure 22a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22a DATA'!$D$7:$M$7</c:f>
              <c:numCache>
                <c:formatCode>General</c:formatCode>
                <c:ptCount val="10"/>
                <c:pt idx="0">
                  <c:v>34</c:v>
                </c:pt>
                <c:pt idx="1">
                  <c:v>52</c:v>
                </c:pt>
                <c:pt idx="2">
                  <c:v>48</c:v>
                </c:pt>
                <c:pt idx="3">
                  <c:v>56</c:v>
                </c:pt>
                <c:pt idx="4">
                  <c:v>70</c:v>
                </c:pt>
                <c:pt idx="5">
                  <c:v>54</c:v>
                </c:pt>
                <c:pt idx="6">
                  <c:v>60</c:v>
                </c:pt>
                <c:pt idx="7">
                  <c:v>60</c:v>
                </c:pt>
                <c:pt idx="8">
                  <c:v>58</c:v>
                </c:pt>
                <c:pt idx="9">
                  <c:v>51</c:v>
                </c:pt>
              </c:numCache>
            </c:numRef>
          </c:val>
        </c:ser>
        <c:ser>
          <c:idx val="1"/>
          <c:order val="1"/>
          <c:tx>
            <c:strRef>
              <c:f>'Figure 22a DATA'!$A$8:$C$8</c:f>
              <c:strCache>
                <c:ptCount val="1"/>
                <c:pt idx="0">
                  <c:v>Revisions within 3 years</c:v>
                </c:pt>
              </c:strCache>
            </c:strRef>
          </c:tx>
          <c:dLbls>
            <c:dLbl>
              <c:idx val="7"/>
              <c:layout/>
              <c:showVal val="1"/>
            </c:dLbl>
            <c:delete val="1"/>
          </c:dLbls>
          <c:cat>
            <c:strRef>
              <c:f>'Figure 22a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22a DATA'!$D$8:$K$8</c:f>
              <c:numCache>
                <c:formatCode>General</c:formatCode>
                <c:ptCount val="8"/>
                <c:pt idx="0">
                  <c:v>69</c:v>
                </c:pt>
                <c:pt idx="1">
                  <c:v>99</c:v>
                </c:pt>
                <c:pt idx="2">
                  <c:v>101</c:v>
                </c:pt>
                <c:pt idx="3">
                  <c:v>113</c:v>
                </c:pt>
                <c:pt idx="4">
                  <c:v>121</c:v>
                </c:pt>
                <c:pt idx="5">
                  <c:v>100</c:v>
                </c:pt>
                <c:pt idx="6">
                  <c:v>104</c:v>
                </c:pt>
                <c:pt idx="7">
                  <c:v>108</c:v>
                </c:pt>
              </c:numCache>
            </c:numRef>
          </c:val>
        </c:ser>
        <c:ser>
          <c:idx val="2"/>
          <c:order val="2"/>
          <c:tx>
            <c:strRef>
              <c:f>'Figure 22a DATA'!$A$9:$C$9</c:f>
              <c:strCache>
                <c:ptCount val="1"/>
                <c:pt idx="0">
                  <c:v>Revisions within 5 years</c:v>
                </c:pt>
              </c:strCache>
            </c:strRef>
          </c:tx>
          <c:dLbls>
            <c:dLbl>
              <c:idx val="5"/>
              <c:layout/>
              <c:showVal val="1"/>
            </c:dLbl>
            <c:delete val="1"/>
          </c:dLbls>
          <c:cat>
            <c:strRef>
              <c:f>'Figure 22a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22a DATA'!$D$9:$I$9</c:f>
              <c:numCache>
                <c:formatCode>General</c:formatCode>
                <c:ptCount val="6"/>
                <c:pt idx="0">
                  <c:v>106</c:v>
                </c:pt>
                <c:pt idx="1">
                  <c:v>144</c:v>
                </c:pt>
                <c:pt idx="2">
                  <c:v>151</c:v>
                </c:pt>
                <c:pt idx="3">
                  <c:v>165</c:v>
                </c:pt>
                <c:pt idx="4">
                  <c:v>166</c:v>
                </c:pt>
                <c:pt idx="5">
                  <c:v>121</c:v>
                </c:pt>
              </c:numCache>
            </c:numRef>
          </c:val>
        </c:ser>
        <c:ser>
          <c:idx val="3"/>
          <c:order val="3"/>
          <c:tx>
            <c:strRef>
              <c:f>'Figure 22a DATA'!$A$10:$C$10</c:f>
              <c:strCache>
                <c:ptCount val="1"/>
                <c:pt idx="0">
                  <c:v>Revisions within 7 years</c:v>
                </c:pt>
              </c:strCache>
            </c:strRef>
          </c:tx>
          <c:dLbls>
            <c:dLbl>
              <c:idx val="3"/>
              <c:layout/>
              <c:showVal val="1"/>
            </c:dLbl>
            <c:delete val="1"/>
          </c:dLbls>
          <c:cat>
            <c:strRef>
              <c:f>'Figure 22a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22a DATA'!$D$10:$G$10</c:f>
              <c:numCache>
                <c:formatCode>###0</c:formatCode>
                <c:ptCount val="4"/>
                <c:pt idx="0">
                  <c:v>142</c:v>
                </c:pt>
                <c:pt idx="1">
                  <c:v>187</c:v>
                </c:pt>
                <c:pt idx="2">
                  <c:v>200</c:v>
                </c:pt>
                <c:pt idx="3">
                  <c:v>221</c:v>
                </c:pt>
              </c:numCache>
            </c:numRef>
          </c:val>
        </c:ser>
        <c:marker val="1"/>
        <c:axId val="106280832"/>
        <c:axId val="106315776"/>
      </c:lineChart>
      <c:catAx>
        <c:axId val="106280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primary operation</a:t>
                </a:r>
              </a:p>
            </c:rich>
          </c:tx>
          <c:layout/>
        </c:title>
        <c:tickLblPos val="nextTo"/>
        <c:crossAx val="106315776"/>
        <c:crosses val="autoZero"/>
        <c:auto val="1"/>
        <c:lblAlgn val="ctr"/>
        <c:lblOffset val="100"/>
      </c:catAx>
      <c:valAx>
        <c:axId val="1063157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Total number of revisions</a:t>
                </a:r>
              </a:p>
            </c:rich>
          </c:tx>
          <c:layout/>
        </c:title>
        <c:numFmt formatCode="General" sourceLinked="1"/>
        <c:tickLblPos val="nextTo"/>
        <c:crossAx val="1062808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22b DATA no_sdc'!$A$8</c:f>
              <c:strCache>
                <c:ptCount val="1"/>
                <c:pt idx="0">
                  <c:v>Revisions within 1 year</c:v>
                </c:pt>
              </c:strCache>
            </c:strRef>
          </c:tx>
          <c:cat>
            <c:strRef>
              <c:f>'Figure 22b DATA no_sdc'!$D$9:$M$9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22b DATA no_sdc'!$D$10:$M$10</c:f>
              <c:numCache>
                <c:formatCode>###0</c:formatCode>
                <c:ptCount val="10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22b DATA no_sdc'!$A$12</c:f>
              <c:strCache>
                <c:ptCount val="1"/>
                <c:pt idx="0">
                  <c:v>Revisions within 3 years</c:v>
                </c:pt>
              </c:strCache>
            </c:strRef>
          </c:tx>
          <c:cat>
            <c:strRef>
              <c:f>'Figure 22b DATA no_sdc'!$D$9:$M$9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22b DATA no_sdc'!$D$14:$K$14</c:f>
              <c:numCache>
                <c:formatCode>###0</c:formatCode>
                <c:ptCount val="8"/>
                <c:pt idx="0">
                  <c:v>4</c:v>
                </c:pt>
                <c:pt idx="1">
                  <c:v>13</c:v>
                </c:pt>
                <c:pt idx="2">
                  <c:v>7</c:v>
                </c:pt>
                <c:pt idx="3">
                  <c:v>14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22b DATA no_sdc'!$A$16</c:f>
              <c:strCache>
                <c:ptCount val="1"/>
                <c:pt idx="0">
                  <c:v>Revisions within 5 years</c:v>
                </c:pt>
              </c:strCache>
            </c:strRef>
          </c:tx>
          <c:dLbls>
            <c:dLbl>
              <c:idx val="5"/>
              <c:layout/>
              <c:showVal val="1"/>
            </c:dLbl>
            <c:delete val="1"/>
          </c:dLbls>
          <c:cat>
            <c:strRef>
              <c:f>'Figure 22b DATA no_sdc'!$D$9:$M$9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22b DATA no_sdc'!$D$18:$I$18</c:f>
              <c:numCache>
                <c:formatCode>###0</c:formatCode>
                <c:ptCount val="6"/>
                <c:pt idx="0">
                  <c:v>8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25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'Figure 22b DATA no_sdc'!$A$20</c:f>
              <c:strCache>
                <c:ptCount val="1"/>
                <c:pt idx="0">
                  <c:v>Revisions within 7 years</c:v>
                </c:pt>
              </c:strCache>
            </c:strRef>
          </c:tx>
          <c:dLbls>
            <c:dLbl>
              <c:idx val="3"/>
              <c:layout/>
              <c:showVal val="1"/>
            </c:dLbl>
            <c:delete val="1"/>
          </c:dLbls>
          <c:cat>
            <c:strRef>
              <c:f>'Figure 22b DATA no_sdc'!$D$9:$M$9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22b DATA no_sdc'!$D$22:$G$22</c:f>
              <c:numCache>
                <c:formatCode>###0</c:formatCode>
                <c:ptCount val="4"/>
                <c:pt idx="0">
                  <c:v>19</c:v>
                </c:pt>
                <c:pt idx="1">
                  <c:v>32</c:v>
                </c:pt>
                <c:pt idx="2">
                  <c:v>32</c:v>
                </c:pt>
                <c:pt idx="3">
                  <c:v>37</c:v>
                </c:pt>
              </c:numCache>
            </c:numRef>
          </c:val>
        </c:ser>
        <c:marker val="1"/>
        <c:axId val="107019264"/>
        <c:axId val="112005888"/>
      </c:lineChart>
      <c:catAx>
        <c:axId val="107019264"/>
        <c:scaling>
          <c:orientation val="minMax"/>
        </c:scaling>
        <c:axPos val="b"/>
        <c:tickLblPos val="nextTo"/>
        <c:crossAx val="112005888"/>
        <c:crosses val="autoZero"/>
        <c:auto val="1"/>
        <c:lblAlgn val="ctr"/>
        <c:lblOffset val="100"/>
      </c:catAx>
      <c:valAx>
        <c:axId val="112005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revisions</a:t>
                </a:r>
              </a:p>
            </c:rich>
          </c:tx>
          <c:layout/>
        </c:title>
        <c:numFmt formatCode="###0" sourceLinked="1"/>
        <c:tickLblPos val="nextTo"/>
        <c:crossAx val="107019264"/>
        <c:crosses val="autoZero"/>
        <c:crossBetween val="between"/>
        <c:majorUnit val="10"/>
      </c:valAx>
    </c:plotArea>
    <c:legend>
      <c:legendPos val="b"/>
      <c:layout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22c DATA'!$A$6:$C$6</c:f>
              <c:strCache>
                <c:ptCount val="1"/>
                <c:pt idx="0">
                  <c:v>Revisions within 1 year</c:v>
                </c:pt>
              </c:strCache>
            </c:strRef>
          </c:tx>
          <c:cat>
            <c:strRef>
              <c:f>'Figure 22c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22c DATA'!$D$6:$M$6</c:f>
              <c:numCache>
                <c:formatCode>0.000%</c:formatCode>
                <c:ptCount val="10"/>
                <c:pt idx="0">
                  <c:v>0</c:v>
                </c:pt>
                <c:pt idx="1">
                  <c:v>1.8779342723004695E-4</c:v>
                </c:pt>
                <c:pt idx="2">
                  <c:v>4.301075268817204E-5</c:v>
                </c:pt>
                <c:pt idx="3">
                  <c:v>1.4925373134328358E-4</c:v>
                </c:pt>
                <c:pt idx="4">
                  <c:v>2.1604938271604937E-4</c:v>
                </c:pt>
                <c:pt idx="5">
                  <c:v>1.0582010582010581E-4</c:v>
                </c:pt>
                <c:pt idx="6">
                  <c:v>1.3513513513513514E-4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22c DATA'!$A$7:$C$7</c:f>
              <c:strCache>
                <c:ptCount val="1"/>
                <c:pt idx="0">
                  <c:v>Revisions within 3 years</c:v>
                </c:pt>
              </c:strCache>
            </c:strRef>
          </c:tx>
          <c:cat>
            <c:strRef>
              <c:f>'Figure 22c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22c DATA'!$D$7:$K$7</c:f>
              <c:numCache>
                <c:formatCode>0.000%</c:formatCode>
                <c:ptCount val="8"/>
                <c:pt idx="0">
                  <c:v>1.0810810810810812E-4</c:v>
                </c:pt>
                <c:pt idx="1">
                  <c:v>3.0516431924882629E-4</c:v>
                </c:pt>
                <c:pt idx="2">
                  <c:v>1.5053763440860216E-4</c:v>
                </c:pt>
                <c:pt idx="3">
                  <c:v>2.9850746268656717E-4</c:v>
                </c:pt>
                <c:pt idx="4">
                  <c:v>3.7037037037037035E-4</c:v>
                </c:pt>
                <c:pt idx="5">
                  <c:v>2.1164021164021162E-4</c:v>
                </c:pt>
                <c:pt idx="6">
                  <c:v>1.3513513513513514E-4</c:v>
                </c:pt>
                <c:pt idx="7">
                  <c:v>1.25E-4</c:v>
                </c:pt>
              </c:numCache>
            </c:numRef>
          </c:val>
        </c:ser>
        <c:ser>
          <c:idx val="2"/>
          <c:order val="2"/>
          <c:tx>
            <c:strRef>
              <c:f>'Figure 22c DATA'!$A$8:$C$8</c:f>
              <c:strCache>
                <c:ptCount val="1"/>
                <c:pt idx="0">
                  <c:v>Revisions within 5 years</c:v>
                </c:pt>
              </c:strCache>
            </c:strRef>
          </c:tx>
          <c:cat>
            <c:strRef>
              <c:f>'Figure 22c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22c DATA'!$D$8:$I$8</c:f>
              <c:numCache>
                <c:formatCode>0.000%</c:formatCode>
                <c:ptCount val="6"/>
                <c:pt idx="0">
                  <c:v>2.1621621621621624E-4</c:v>
                </c:pt>
                <c:pt idx="1">
                  <c:v>5.3990610328638502E-4</c:v>
                </c:pt>
                <c:pt idx="2">
                  <c:v>4.9462365591397854E-4</c:v>
                </c:pt>
                <c:pt idx="3">
                  <c:v>4.477611940298507E-4</c:v>
                </c:pt>
                <c:pt idx="4">
                  <c:v>7.716049382716049E-4</c:v>
                </c:pt>
                <c:pt idx="5">
                  <c:v>2.6455026455026451E-4</c:v>
                </c:pt>
              </c:numCache>
            </c:numRef>
          </c:val>
        </c:ser>
        <c:ser>
          <c:idx val="3"/>
          <c:order val="3"/>
          <c:tx>
            <c:strRef>
              <c:f>'Figure 22c DATA'!$A$9:$C$9</c:f>
              <c:strCache>
                <c:ptCount val="1"/>
                <c:pt idx="0">
                  <c:v>Revisions within 7 years</c:v>
                </c:pt>
              </c:strCache>
            </c:strRef>
          </c:tx>
          <c:cat>
            <c:strRef>
              <c:f>'Figure 22c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22c DATA'!$D$9:$G$9</c:f>
              <c:numCache>
                <c:formatCode>0.000%</c:formatCode>
                <c:ptCount val="4"/>
                <c:pt idx="0">
                  <c:v>5.1351351351351356E-4</c:v>
                </c:pt>
                <c:pt idx="1">
                  <c:v>7.511737089201878E-4</c:v>
                </c:pt>
                <c:pt idx="2">
                  <c:v>6.8817204301075264E-4</c:v>
                </c:pt>
                <c:pt idx="3">
                  <c:v>7.8891257995735613E-4</c:v>
                </c:pt>
              </c:numCache>
            </c:numRef>
          </c:val>
        </c:ser>
        <c:marker val="1"/>
        <c:axId val="112135168"/>
        <c:axId val="112153344"/>
      </c:lineChart>
      <c:catAx>
        <c:axId val="112135168"/>
        <c:scaling>
          <c:orientation val="minMax"/>
        </c:scaling>
        <c:axPos val="b"/>
        <c:tickLblPos val="nextTo"/>
        <c:crossAx val="112153344"/>
        <c:crosses val="autoZero"/>
        <c:auto val="1"/>
        <c:lblAlgn val="ctr"/>
        <c:lblOffset val="100"/>
      </c:catAx>
      <c:valAx>
        <c:axId val="112153344"/>
        <c:scaling>
          <c:orientation val="minMax"/>
        </c:scaling>
        <c:axPos val="l"/>
        <c:numFmt formatCode="0.00%" sourceLinked="0"/>
        <c:tickLblPos val="nextTo"/>
        <c:crossAx val="1121351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22d DATA for chart'!$B$2</c:f>
              <c:strCache>
                <c:ptCount val="1"/>
                <c:pt idx="0">
                  <c:v>Hospital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Southern General Hospital</a:t>
                    </a:r>
                  </a:p>
                </c:rich>
              </c:tx>
              <c:showVal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Western Infirmary</a:t>
                    </a:r>
                  </a:p>
                </c:rich>
              </c:tx>
              <c:showVal val="1"/>
            </c:dLbl>
            <c:delete val="1"/>
          </c:dLbls>
          <c:xVal>
            <c:numRef>
              <c:f>'Figure 22d DATA for chart'!$C$3:$C$30</c:f>
              <c:numCache>
                <c:formatCode>General</c:formatCode>
                <c:ptCount val="28"/>
                <c:pt idx="0">
                  <c:v>1869</c:v>
                </c:pt>
                <c:pt idx="1">
                  <c:v>1995</c:v>
                </c:pt>
                <c:pt idx="2">
                  <c:v>2065</c:v>
                </c:pt>
                <c:pt idx="3">
                  <c:v>1803</c:v>
                </c:pt>
                <c:pt idx="4">
                  <c:v>23</c:v>
                </c:pt>
                <c:pt idx="5">
                  <c:v>1146</c:v>
                </c:pt>
                <c:pt idx="6">
                  <c:v>2394</c:v>
                </c:pt>
                <c:pt idx="7">
                  <c:v>10593</c:v>
                </c:pt>
                <c:pt idx="8">
                  <c:v>4304</c:v>
                </c:pt>
                <c:pt idx="9">
                  <c:v>12</c:v>
                </c:pt>
                <c:pt idx="10">
                  <c:v>3579</c:v>
                </c:pt>
                <c:pt idx="11">
                  <c:v>997</c:v>
                </c:pt>
                <c:pt idx="12">
                  <c:v>3450</c:v>
                </c:pt>
                <c:pt idx="13">
                  <c:v>3106</c:v>
                </c:pt>
                <c:pt idx="14">
                  <c:v>3985</c:v>
                </c:pt>
                <c:pt idx="15">
                  <c:v>1028</c:v>
                </c:pt>
                <c:pt idx="16">
                  <c:v>1500</c:v>
                </c:pt>
                <c:pt idx="17">
                  <c:v>1108</c:v>
                </c:pt>
                <c:pt idx="18">
                  <c:v>10</c:v>
                </c:pt>
                <c:pt idx="19">
                  <c:v>5526</c:v>
                </c:pt>
                <c:pt idx="20">
                  <c:v>1728</c:v>
                </c:pt>
                <c:pt idx="21">
                  <c:v>8824</c:v>
                </c:pt>
                <c:pt idx="22">
                  <c:v>2949</c:v>
                </c:pt>
                <c:pt idx="23">
                  <c:v>3945</c:v>
                </c:pt>
                <c:pt idx="24">
                  <c:v>1360</c:v>
                </c:pt>
                <c:pt idx="25">
                  <c:v>1842</c:v>
                </c:pt>
                <c:pt idx="26">
                  <c:v>447</c:v>
                </c:pt>
                <c:pt idx="27">
                  <c:v>1534</c:v>
                </c:pt>
              </c:numCache>
            </c:numRef>
          </c:xVal>
          <c:yVal>
            <c:numRef>
              <c:f>'Figure 22d DATA for chart'!$F$3:$F$30</c:f>
              <c:numCache>
                <c:formatCode>General</c:formatCode>
                <c:ptCount val="28"/>
                <c:pt idx="0">
                  <c:v>1.5516318887105405</c:v>
                </c:pt>
                <c:pt idx="1">
                  <c:v>1.1528822055137844</c:v>
                </c:pt>
                <c:pt idx="2">
                  <c:v>2.0823244552058111</c:v>
                </c:pt>
                <c:pt idx="3">
                  <c:v>1.4420410427065999</c:v>
                </c:pt>
                <c:pt idx="4">
                  <c:v>8.695652173913043</c:v>
                </c:pt>
                <c:pt idx="5">
                  <c:v>2.0942408376963351</c:v>
                </c:pt>
                <c:pt idx="6">
                  <c:v>2.3809523809523809</c:v>
                </c:pt>
                <c:pt idx="7">
                  <c:v>1.6709147550269046</c:v>
                </c:pt>
                <c:pt idx="8">
                  <c:v>1.812267657992565</c:v>
                </c:pt>
                <c:pt idx="9">
                  <c:v>0</c:v>
                </c:pt>
                <c:pt idx="10">
                  <c:v>1.760268231349539</c:v>
                </c:pt>
                <c:pt idx="11">
                  <c:v>3.009027081243731</c:v>
                </c:pt>
                <c:pt idx="12">
                  <c:v>4.0869565217391299</c:v>
                </c:pt>
                <c:pt idx="13">
                  <c:v>3.8634900193174504</c:v>
                </c:pt>
                <c:pt idx="14">
                  <c:v>0.92848180677540781</c:v>
                </c:pt>
                <c:pt idx="15">
                  <c:v>3.2101167315175094</c:v>
                </c:pt>
                <c:pt idx="16">
                  <c:v>2.3333333333333335</c:v>
                </c:pt>
                <c:pt idx="17">
                  <c:v>2.6173285198555956</c:v>
                </c:pt>
                <c:pt idx="18">
                  <c:v>0</c:v>
                </c:pt>
                <c:pt idx="19">
                  <c:v>1.5924719507781397</c:v>
                </c:pt>
                <c:pt idx="20">
                  <c:v>1.2731481481481481</c:v>
                </c:pt>
                <c:pt idx="21">
                  <c:v>2.0512239347234815</c:v>
                </c:pt>
                <c:pt idx="22">
                  <c:v>2.4075957951848084</c:v>
                </c:pt>
                <c:pt idx="23">
                  <c:v>2.6615969581749046</c:v>
                </c:pt>
                <c:pt idx="24">
                  <c:v>1.6911764705882353</c:v>
                </c:pt>
                <c:pt idx="25">
                  <c:v>2.6058631921824107</c:v>
                </c:pt>
                <c:pt idx="26">
                  <c:v>2.0134228187919461</c:v>
                </c:pt>
                <c:pt idx="27">
                  <c:v>2.6727509778357237</c:v>
                </c:pt>
              </c:numCache>
            </c:numRef>
          </c:yVal>
        </c:ser>
        <c:ser>
          <c:idx val="1"/>
          <c:order val="1"/>
          <c:tx>
            <c:strRef>
              <c:f>'Figure 22d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22d DATA for chart'!$O$3:$O$290</c:f>
              <c:numCache>
                <c:formatCode>###0</c:formatCode>
                <c:ptCount val="288"/>
                <c:pt idx="0">
                  <c:v>8</c:v>
                </c:pt>
                <c:pt idx="1">
                  <c:v>22</c:v>
                </c:pt>
                <c:pt idx="2">
                  <c:v>41</c:v>
                </c:pt>
                <c:pt idx="3">
                  <c:v>63</c:v>
                </c:pt>
                <c:pt idx="4">
                  <c:v>87</c:v>
                </c:pt>
                <c:pt idx="5">
                  <c:v>113</c:v>
                </c:pt>
                <c:pt idx="6">
                  <c:v>141</c:v>
                </c:pt>
                <c:pt idx="7">
                  <c:v>170</c:v>
                </c:pt>
                <c:pt idx="8">
                  <c:v>200</c:v>
                </c:pt>
                <c:pt idx="9">
                  <c:v>230</c:v>
                </c:pt>
                <c:pt idx="10">
                  <c:v>262</c:v>
                </c:pt>
                <c:pt idx="11">
                  <c:v>294</c:v>
                </c:pt>
                <c:pt idx="12">
                  <c:v>327</c:v>
                </c:pt>
                <c:pt idx="13">
                  <c:v>360</c:v>
                </c:pt>
                <c:pt idx="14">
                  <c:v>394</c:v>
                </c:pt>
                <c:pt idx="15">
                  <c:v>428</c:v>
                </c:pt>
                <c:pt idx="16">
                  <c:v>462</c:v>
                </c:pt>
                <c:pt idx="17">
                  <c:v>497</c:v>
                </c:pt>
                <c:pt idx="18">
                  <c:v>532</c:v>
                </c:pt>
                <c:pt idx="19">
                  <c:v>568</c:v>
                </c:pt>
                <c:pt idx="20">
                  <c:v>604</c:v>
                </c:pt>
                <c:pt idx="21">
                  <c:v>640</c:v>
                </c:pt>
                <c:pt idx="22">
                  <c:v>676</c:v>
                </c:pt>
                <c:pt idx="23">
                  <c:v>713</c:v>
                </c:pt>
                <c:pt idx="24">
                  <c:v>749</c:v>
                </c:pt>
                <c:pt idx="25">
                  <c:v>786</c:v>
                </c:pt>
                <c:pt idx="26">
                  <c:v>824</c:v>
                </c:pt>
                <c:pt idx="27">
                  <c:v>861</c:v>
                </c:pt>
                <c:pt idx="28">
                  <c:v>898</c:v>
                </c:pt>
                <c:pt idx="29">
                  <c:v>936</c:v>
                </c:pt>
                <c:pt idx="30">
                  <c:v>974</c:v>
                </c:pt>
                <c:pt idx="31">
                  <c:v>1012</c:v>
                </c:pt>
                <c:pt idx="32">
                  <c:v>1050</c:v>
                </c:pt>
                <c:pt idx="33">
                  <c:v>1089</c:v>
                </c:pt>
                <c:pt idx="34">
                  <c:v>1127</c:v>
                </c:pt>
                <c:pt idx="35">
                  <c:v>1166</c:v>
                </c:pt>
                <c:pt idx="36">
                  <c:v>1204</c:v>
                </c:pt>
                <c:pt idx="37">
                  <c:v>1243</c:v>
                </c:pt>
                <c:pt idx="38">
                  <c:v>1282</c:v>
                </c:pt>
                <c:pt idx="39">
                  <c:v>1321</c:v>
                </c:pt>
                <c:pt idx="40">
                  <c:v>1360</c:v>
                </c:pt>
                <c:pt idx="41">
                  <c:v>1399</c:v>
                </c:pt>
                <c:pt idx="42">
                  <c:v>1439</c:v>
                </c:pt>
                <c:pt idx="43">
                  <c:v>1478</c:v>
                </c:pt>
                <c:pt idx="44">
                  <c:v>1517</c:v>
                </c:pt>
                <c:pt idx="45">
                  <c:v>1557</c:v>
                </c:pt>
                <c:pt idx="46">
                  <c:v>1597</c:v>
                </c:pt>
                <c:pt idx="47">
                  <c:v>1637</c:v>
                </c:pt>
                <c:pt idx="48">
                  <c:v>1676</c:v>
                </c:pt>
                <c:pt idx="49">
                  <c:v>1716</c:v>
                </c:pt>
                <c:pt idx="50">
                  <c:v>1756</c:v>
                </c:pt>
                <c:pt idx="51">
                  <c:v>1796</c:v>
                </c:pt>
                <c:pt idx="52">
                  <c:v>1836</c:v>
                </c:pt>
                <c:pt idx="53">
                  <c:v>1877</c:v>
                </c:pt>
                <c:pt idx="54">
                  <c:v>1917</c:v>
                </c:pt>
                <c:pt idx="55">
                  <c:v>1957</c:v>
                </c:pt>
                <c:pt idx="56">
                  <c:v>1998</c:v>
                </c:pt>
                <c:pt idx="57">
                  <c:v>2038</c:v>
                </c:pt>
                <c:pt idx="58">
                  <c:v>2079</c:v>
                </c:pt>
                <c:pt idx="59">
                  <c:v>2119</c:v>
                </c:pt>
                <c:pt idx="60">
                  <c:v>2160</c:v>
                </c:pt>
                <c:pt idx="61">
                  <c:v>2201</c:v>
                </c:pt>
                <c:pt idx="62">
                  <c:v>2241</c:v>
                </c:pt>
                <c:pt idx="63">
                  <c:v>2282</c:v>
                </c:pt>
                <c:pt idx="64">
                  <c:v>2323</c:v>
                </c:pt>
                <c:pt idx="65">
                  <c:v>2364</c:v>
                </c:pt>
                <c:pt idx="66">
                  <c:v>2405</c:v>
                </c:pt>
                <c:pt idx="67">
                  <c:v>2446</c:v>
                </c:pt>
                <c:pt idx="68">
                  <c:v>2487</c:v>
                </c:pt>
                <c:pt idx="69">
                  <c:v>2528</c:v>
                </c:pt>
                <c:pt idx="70">
                  <c:v>2569</c:v>
                </c:pt>
                <c:pt idx="71">
                  <c:v>2610</c:v>
                </c:pt>
                <c:pt idx="72">
                  <c:v>2652</c:v>
                </c:pt>
                <c:pt idx="73">
                  <c:v>2693</c:v>
                </c:pt>
                <c:pt idx="74">
                  <c:v>2734</c:v>
                </c:pt>
                <c:pt idx="75">
                  <c:v>2776</c:v>
                </c:pt>
                <c:pt idx="76">
                  <c:v>2817</c:v>
                </c:pt>
                <c:pt idx="77">
                  <c:v>2858</c:v>
                </c:pt>
                <c:pt idx="78">
                  <c:v>2900</c:v>
                </c:pt>
                <c:pt idx="79">
                  <c:v>2941</c:v>
                </c:pt>
                <c:pt idx="80">
                  <c:v>2983</c:v>
                </c:pt>
                <c:pt idx="81">
                  <c:v>3025</c:v>
                </c:pt>
                <c:pt idx="82">
                  <c:v>3066</c:v>
                </c:pt>
                <c:pt idx="83">
                  <c:v>3108</c:v>
                </c:pt>
                <c:pt idx="84">
                  <c:v>3150</c:v>
                </c:pt>
                <c:pt idx="85">
                  <c:v>3191</c:v>
                </c:pt>
                <c:pt idx="86">
                  <c:v>3233</c:v>
                </c:pt>
                <c:pt idx="87">
                  <c:v>3275</c:v>
                </c:pt>
                <c:pt idx="88">
                  <c:v>3317</c:v>
                </c:pt>
                <c:pt idx="89">
                  <c:v>3359</c:v>
                </c:pt>
                <c:pt idx="90">
                  <c:v>3401</c:v>
                </c:pt>
                <c:pt idx="91">
                  <c:v>3443</c:v>
                </c:pt>
                <c:pt idx="92">
                  <c:v>3484</c:v>
                </c:pt>
                <c:pt idx="93">
                  <c:v>3526</c:v>
                </c:pt>
                <c:pt idx="94">
                  <c:v>3569</c:v>
                </c:pt>
                <c:pt idx="95">
                  <c:v>3611</c:v>
                </c:pt>
                <c:pt idx="96">
                  <c:v>3653</c:v>
                </c:pt>
                <c:pt idx="97">
                  <c:v>3695</c:v>
                </c:pt>
                <c:pt idx="98">
                  <c:v>3737</c:v>
                </c:pt>
                <c:pt idx="99">
                  <c:v>3779</c:v>
                </c:pt>
                <c:pt idx="100">
                  <c:v>3821</c:v>
                </c:pt>
                <c:pt idx="101">
                  <c:v>3863</c:v>
                </c:pt>
                <c:pt idx="102">
                  <c:v>3906</c:v>
                </c:pt>
                <c:pt idx="103">
                  <c:v>3948</c:v>
                </c:pt>
                <c:pt idx="104">
                  <c:v>3990</c:v>
                </c:pt>
                <c:pt idx="105">
                  <c:v>4033</c:v>
                </c:pt>
                <c:pt idx="106">
                  <c:v>4075</c:v>
                </c:pt>
                <c:pt idx="107">
                  <c:v>4117</c:v>
                </c:pt>
                <c:pt idx="108">
                  <c:v>4160</c:v>
                </c:pt>
                <c:pt idx="109">
                  <c:v>4202</c:v>
                </c:pt>
                <c:pt idx="110">
                  <c:v>4245</c:v>
                </c:pt>
                <c:pt idx="111">
                  <c:v>4287</c:v>
                </c:pt>
                <c:pt idx="112">
                  <c:v>4330</c:v>
                </c:pt>
                <c:pt idx="113">
                  <c:v>4372</c:v>
                </c:pt>
                <c:pt idx="114">
                  <c:v>4415</c:v>
                </c:pt>
                <c:pt idx="115">
                  <c:v>4457</c:v>
                </c:pt>
                <c:pt idx="116">
                  <c:v>4500</c:v>
                </c:pt>
                <c:pt idx="117">
                  <c:v>4542</c:v>
                </c:pt>
                <c:pt idx="118">
                  <c:v>4585</c:v>
                </c:pt>
                <c:pt idx="119">
                  <c:v>4628</c:v>
                </c:pt>
                <c:pt idx="120">
                  <c:v>4670</c:v>
                </c:pt>
                <c:pt idx="121">
                  <c:v>4713</c:v>
                </c:pt>
                <c:pt idx="122">
                  <c:v>4756</c:v>
                </c:pt>
                <c:pt idx="123">
                  <c:v>4798</c:v>
                </c:pt>
                <c:pt idx="124">
                  <c:v>4841</c:v>
                </c:pt>
                <c:pt idx="125">
                  <c:v>4884</c:v>
                </c:pt>
                <c:pt idx="126">
                  <c:v>4927</c:v>
                </c:pt>
                <c:pt idx="127">
                  <c:v>4969</c:v>
                </c:pt>
                <c:pt idx="128">
                  <c:v>5012</c:v>
                </c:pt>
                <c:pt idx="129">
                  <c:v>5055</c:v>
                </c:pt>
                <c:pt idx="130">
                  <c:v>5098</c:v>
                </c:pt>
                <c:pt idx="131">
                  <c:v>5141</c:v>
                </c:pt>
                <c:pt idx="132">
                  <c:v>5184</c:v>
                </c:pt>
                <c:pt idx="133">
                  <c:v>5227</c:v>
                </c:pt>
                <c:pt idx="134">
                  <c:v>5270</c:v>
                </c:pt>
                <c:pt idx="135">
                  <c:v>5312</c:v>
                </c:pt>
                <c:pt idx="136">
                  <c:v>5355</c:v>
                </c:pt>
                <c:pt idx="137">
                  <c:v>5398</c:v>
                </c:pt>
                <c:pt idx="138">
                  <c:v>5441</c:v>
                </c:pt>
                <c:pt idx="139">
                  <c:v>5484</c:v>
                </c:pt>
                <c:pt idx="140">
                  <c:v>5527</c:v>
                </c:pt>
                <c:pt idx="141">
                  <c:v>5570</c:v>
                </c:pt>
                <c:pt idx="142">
                  <c:v>5614</c:v>
                </c:pt>
                <c:pt idx="143">
                  <c:v>5657</c:v>
                </c:pt>
                <c:pt idx="144">
                  <c:v>5700</c:v>
                </c:pt>
                <c:pt idx="145">
                  <c:v>5743</c:v>
                </c:pt>
                <c:pt idx="146">
                  <c:v>5786</c:v>
                </c:pt>
                <c:pt idx="147">
                  <c:v>5829</c:v>
                </c:pt>
                <c:pt idx="148">
                  <c:v>5872</c:v>
                </c:pt>
                <c:pt idx="149">
                  <c:v>5915</c:v>
                </c:pt>
                <c:pt idx="150">
                  <c:v>5959</c:v>
                </c:pt>
                <c:pt idx="151">
                  <c:v>6002</c:v>
                </c:pt>
                <c:pt idx="152">
                  <c:v>6045</c:v>
                </c:pt>
                <c:pt idx="153">
                  <c:v>6088</c:v>
                </c:pt>
                <c:pt idx="154">
                  <c:v>6131</c:v>
                </c:pt>
                <c:pt idx="155">
                  <c:v>6175</c:v>
                </c:pt>
                <c:pt idx="156">
                  <c:v>6218</c:v>
                </c:pt>
                <c:pt idx="157">
                  <c:v>6261</c:v>
                </c:pt>
                <c:pt idx="158">
                  <c:v>6305</c:v>
                </c:pt>
                <c:pt idx="159">
                  <c:v>6348</c:v>
                </c:pt>
                <c:pt idx="160">
                  <c:v>6391</c:v>
                </c:pt>
                <c:pt idx="161">
                  <c:v>6434</c:v>
                </c:pt>
                <c:pt idx="162">
                  <c:v>6478</c:v>
                </c:pt>
                <c:pt idx="163">
                  <c:v>6521</c:v>
                </c:pt>
                <c:pt idx="164">
                  <c:v>6565</c:v>
                </c:pt>
                <c:pt idx="165">
                  <c:v>6608</c:v>
                </c:pt>
                <c:pt idx="166">
                  <c:v>6651</c:v>
                </c:pt>
                <c:pt idx="167">
                  <c:v>6695</c:v>
                </c:pt>
                <c:pt idx="168">
                  <c:v>6738</c:v>
                </c:pt>
                <c:pt idx="169">
                  <c:v>6782</c:v>
                </c:pt>
                <c:pt idx="170">
                  <c:v>6825</c:v>
                </c:pt>
                <c:pt idx="171">
                  <c:v>6869</c:v>
                </c:pt>
                <c:pt idx="172">
                  <c:v>6912</c:v>
                </c:pt>
                <c:pt idx="173">
                  <c:v>6956</c:v>
                </c:pt>
                <c:pt idx="174">
                  <c:v>6999</c:v>
                </c:pt>
                <c:pt idx="175">
                  <c:v>7043</c:v>
                </c:pt>
                <c:pt idx="176">
                  <c:v>7086</c:v>
                </c:pt>
                <c:pt idx="177">
                  <c:v>7130</c:v>
                </c:pt>
                <c:pt idx="178">
                  <c:v>7173</c:v>
                </c:pt>
                <c:pt idx="179">
                  <c:v>7217</c:v>
                </c:pt>
                <c:pt idx="180">
                  <c:v>7260</c:v>
                </c:pt>
                <c:pt idx="181">
                  <c:v>7304</c:v>
                </c:pt>
                <c:pt idx="182">
                  <c:v>7347</c:v>
                </c:pt>
                <c:pt idx="183">
                  <c:v>7391</c:v>
                </c:pt>
                <c:pt idx="184">
                  <c:v>7435</c:v>
                </c:pt>
                <c:pt idx="185">
                  <c:v>7478</c:v>
                </c:pt>
                <c:pt idx="186">
                  <c:v>7522</c:v>
                </c:pt>
                <c:pt idx="187">
                  <c:v>7565</c:v>
                </c:pt>
                <c:pt idx="188">
                  <c:v>7609</c:v>
                </c:pt>
                <c:pt idx="189">
                  <c:v>7653</c:v>
                </c:pt>
                <c:pt idx="190">
                  <c:v>7696</c:v>
                </c:pt>
                <c:pt idx="191">
                  <c:v>7740</c:v>
                </c:pt>
                <c:pt idx="192">
                  <c:v>7784</c:v>
                </c:pt>
                <c:pt idx="193">
                  <c:v>7828</c:v>
                </c:pt>
                <c:pt idx="194">
                  <c:v>7871</c:v>
                </c:pt>
                <c:pt idx="195">
                  <c:v>7915</c:v>
                </c:pt>
                <c:pt idx="196">
                  <c:v>7959</c:v>
                </c:pt>
                <c:pt idx="197">
                  <c:v>8002</c:v>
                </c:pt>
                <c:pt idx="198">
                  <c:v>8046</c:v>
                </c:pt>
                <c:pt idx="199">
                  <c:v>8090</c:v>
                </c:pt>
                <c:pt idx="200">
                  <c:v>8134</c:v>
                </c:pt>
                <c:pt idx="201">
                  <c:v>8178</c:v>
                </c:pt>
                <c:pt idx="202">
                  <c:v>8221</c:v>
                </c:pt>
                <c:pt idx="203">
                  <c:v>8265</c:v>
                </c:pt>
                <c:pt idx="204">
                  <c:v>8309</c:v>
                </c:pt>
                <c:pt idx="205">
                  <c:v>8353</c:v>
                </c:pt>
                <c:pt idx="206">
                  <c:v>8397</c:v>
                </c:pt>
                <c:pt idx="207">
                  <c:v>8440</c:v>
                </c:pt>
                <c:pt idx="208">
                  <c:v>8484</c:v>
                </c:pt>
                <c:pt idx="209">
                  <c:v>8528</c:v>
                </c:pt>
                <c:pt idx="210">
                  <c:v>8572</c:v>
                </c:pt>
                <c:pt idx="211">
                  <c:v>8616</c:v>
                </c:pt>
                <c:pt idx="212">
                  <c:v>8660</c:v>
                </c:pt>
                <c:pt idx="213">
                  <c:v>8704</c:v>
                </c:pt>
                <c:pt idx="214">
                  <c:v>8748</c:v>
                </c:pt>
                <c:pt idx="215">
                  <c:v>8791</c:v>
                </c:pt>
                <c:pt idx="216">
                  <c:v>8835</c:v>
                </c:pt>
                <c:pt idx="217">
                  <c:v>8879</c:v>
                </c:pt>
                <c:pt idx="218">
                  <c:v>8923</c:v>
                </c:pt>
                <c:pt idx="219">
                  <c:v>8967</c:v>
                </c:pt>
                <c:pt idx="220">
                  <c:v>9011</c:v>
                </c:pt>
                <c:pt idx="221">
                  <c:v>9055</c:v>
                </c:pt>
                <c:pt idx="222">
                  <c:v>9099</c:v>
                </c:pt>
                <c:pt idx="223">
                  <c:v>9143</c:v>
                </c:pt>
                <c:pt idx="224">
                  <c:v>9187</c:v>
                </c:pt>
                <c:pt idx="225">
                  <c:v>9231</c:v>
                </c:pt>
                <c:pt idx="226">
                  <c:v>9275</c:v>
                </c:pt>
                <c:pt idx="227">
                  <c:v>9319</c:v>
                </c:pt>
                <c:pt idx="228">
                  <c:v>9363</c:v>
                </c:pt>
                <c:pt idx="229">
                  <c:v>9407</c:v>
                </c:pt>
                <c:pt idx="230">
                  <c:v>9451</c:v>
                </c:pt>
                <c:pt idx="231">
                  <c:v>9495</c:v>
                </c:pt>
                <c:pt idx="232">
                  <c:v>9539</c:v>
                </c:pt>
                <c:pt idx="233">
                  <c:v>9583</c:v>
                </c:pt>
                <c:pt idx="234">
                  <c:v>9627</c:v>
                </c:pt>
                <c:pt idx="235">
                  <c:v>9671</c:v>
                </c:pt>
                <c:pt idx="236">
                  <c:v>9715</c:v>
                </c:pt>
                <c:pt idx="237">
                  <c:v>9760</c:v>
                </c:pt>
                <c:pt idx="238">
                  <c:v>9804</c:v>
                </c:pt>
                <c:pt idx="239">
                  <c:v>9848</c:v>
                </c:pt>
                <c:pt idx="240">
                  <c:v>9892</c:v>
                </c:pt>
                <c:pt idx="241">
                  <c:v>9936</c:v>
                </c:pt>
                <c:pt idx="242">
                  <c:v>9980</c:v>
                </c:pt>
                <c:pt idx="243">
                  <c:v>10024</c:v>
                </c:pt>
                <c:pt idx="244">
                  <c:v>10068</c:v>
                </c:pt>
                <c:pt idx="245">
                  <c:v>10113</c:v>
                </c:pt>
                <c:pt idx="246">
                  <c:v>10157</c:v>
                </c:pt>
                <c:pt idx="247">
                  <c:v>10201</c:v>
                </c:pt>
                <c:pt idx="248">
                  <c:v>10245</c:v>
                </c:pt>
                <c:pt idx="249">
                  <c:v>10289</c:v>
                </c:pt>
                <c:pt idx="250">
                  <c:v>10333</c:v>
                </c:pt>
                <c:pt idx="251">
                  <c:v>10378</c:v>
                </c:pt>
                <c:pt idx="252">
                  <c:v>10422</c:v>
                </c:pt>
                <c:pt idx="253">
                  <c:v>10466</c:v>
                </c:pt>
                <c:pt idx="254">
                  <c:v>10510</c:v>
                </c:pt>
                <c:pt idx="255">
                  <c:v>10554</c:v>
                </c:pt>
                <c:pt idx="256">
                  <c:v>10599</c:v>
                </c:pt>
                <c:pt idx="257">
                  <c:v>10643</c:v>
                </c:pt>
                <c:pt idx="258">
                  <c:v>10687</c:v>
                </c:pt>
                <c:pt idx="259">
                  <c:v>10731</c:v>
                </c:pt>
                <c:pt idx="260">
                  <c:v>10776</c:v>
                </c:pt>
                <c:pt idx="261">
                  <c:v>10820</c:v>
                </c:pt>
                <c:pt idx="262">
                  <c:v>10864</c:v>
                </c:pt>
                <c:pt idx="263">
                  <c:v>10908</c:v>
                </c:pt>
                <c:pt idx="264">
                  <c:v>10953</c:v>
                </c:pt>
                <c:pt idx="265">
                  <c:v>10997</c:v>
                </c:pt>
                <c:pt idx="266">
                  <c:v>11041</c:v>
                </c:pt>
                <c:pt idx="267">
                  <c:v>11085</c:v>
                </c:pt>
                <c:pt idx="268">
                  <c:v>11130</c:v>
                </c:pt>
                <c:pt idx="269">
                  <c:v>11174</c:v>
                </c:pt>
                <c:pt idx="270">
                  <c:v>11218</c:v>
                </c:pt>
                <c:pt idx="271">
                  <c:v>11263</c:v>
                </c:pt>
                <c:pt idx="272">
                  <c:v>11307</c:v>
                </c:pt>
                <c:pt idx="273">
                  <c:v>11351</c:v>
                </c:pt>
                <c:pt idx="274">
                  <c:v>11396</c:v>
                </c:pt>
                <c:pt idx="275">
                  <c:v>11440</c:v>
                </c:pt>
                <c:pt idx="276">
                  <c:v>11484</c:v>
                </c:pt>
                <c:pt idx="277">
                  <c:v>11529</c:v>
                </c:pt>
                <c:pt idx="278">
                  <c:v>11573</c:v>
                </c:pt>
                <c:pt idx="279">
                  <c:v>11617</c:v>
                </c:pt>
                <c:pt idx="280">
                  <c:v>11662</c:v>
                </c:pt>
                <c:pt idx="281">
                  <c:v>11706</c:v>
                </c:pt>
                <c:pt idx="282">
                  <c:v>11750</c:v>
                </c:pt>
                <c:pt idx="283">
                  <c:v>11795</c:v>
                </c:pt>
                <c:pt idx="284">
                  <c:v>11839</c:v>
                </c:pt>
                <c:pt idx="285">
                  <c:v>11884</c:v>
                </c:pt>
                <c:pt idx="286">
                  <c:v>11928</c:v>
                </c:pt>
                <c:pt idx="287">
                  <c:v>11972</c:v>
                </c:pt>
              </c:numCache>
            </c:numRef>
          </c:xVal>
          <c:yVal>
            <c:numRef>
              <c:f>'Figure 22d DATA for chart'!$P$3:$P$290</c:f>
              <c:numCache>
                <c:formatCode>###0</c:formatCode>
                <c:ptCount val="288"/>
                <c:pt idx="0">
                  <c:v>28.571428571428569</c:v>
                </c:pt>
                <c:pt idx="1">
                  <c:v>14.285714285714285</c:v>
                </c:pt>
                <c:pt idx="2">
                  <c:v>10</c:v>
                </c:pt>
                <c:pt idx="3">
                  <c:v>8.064516129032258</c:v>
                </c:pt>
                <c:pt idx="4">
                  <c:v>6.9767441860465116</c:v>
                </c:pt>
                <c:pt idx="5">
                  <c:v>6.25</c:v>
                </c:pt>
                <c:pt idx="6">
                  <c:v>5.7142857142857144</c:v>
                </c:pt>
                <c:pt idx="7">
                  <c:v>5.3254437869822491</c:v>
                </c:pt>
                <c:pt idx="8">
                  <c:v>5.025125628140704</c:v>
                </c:pt>
                <c:pt idx="9">
                  <c:v>4.8034934497816595</c:v>
                </c:pt>
                <c:pt idx="10">
                  <c:v>4.5977011494252871</c:v>
                </c:pt>
                <c:pt idx="11">
                  <c:v>4.4368600682593859</c:v>
                </c:pt>
                <c:pt idx="12">
                  <c:v>4.294478527607362</c:v>
                </c:pt>
                <c:pt idx="13">
                  <c:v>4.1782729805013927</c:v>
                </c:pt>
                <c:pt idx="14">
                  <c:v>4.0712468193384224</c:v>
                </c:pt>
                <c:pt idx="15">
                  <c:v>3.9812646370023423</c:v>
                </c:pt>
                <c:pt idx="16">
                  <c:v>3.9045553145336225</c:v>
                </c:pt>
                <c:pt idx="17">
                  <c:v>3.8306451612903225</c:v>
                </c:pt>
                <c:pt idx="18">
                  <c:v>3.766478342749529</c:v>
                </c:pt>
                <c:pt idx="19">
                  <c:v>3.7037037037037033</c:v>
                </c:pt>
                <c:pt idx="20">
                  <c:v>3.6484245439469323</c:v>
                </c:pt>
                <c:pt idx="21">
                  <c:v>3.5993740219092332</c:v>
                </c:pt>
                <c:pt idx="22">
                  <c:v>3.5555555555555554</c:v>
                </c:pt>
                <c:pt idx="23">
                  <c:v>3.51123595505618</c:v>
                </c:pt>
                <c:pt idx="24">
                  <c:v>3.4759358288770055</c:v>
                </c:pt>
                <c:pt idx="25">
                  <c:v>3.4394904458598727</c:v>
                </c:pt>
                <c:pt idx="26">
                  <c:v>3.4021871202916159</c:v>
                </c:pt>
                <c:pt idx="27">
                  <c:v>3.3720930232558142</c:v>
                </c:pt>
                <c:pt idx="28">
                  <c:v>3.3444816053511706</c:v>
                </c:pt>
                <c:pt idx="29">
                  <c:v>3.3155080213903747</c:v>
                </c:pt>
                <c:pt idx="30">
                  <c:v>3.28879753340185</c:v>
                </c:pt>
                <c:pt idx="31">
                  <c:v>3.2640949554896146</c:v>
                </c:pt>
                <c:pt idx="32">
                  <c:v>3.2411820781696852</c:v>
                </c:pt>
                <c:pt idx="33">
                  <c:v>3.2169117647058822</c:v>
                </c:pt>
                <c:pt idx="34">
                  <c:v>3.197158081705151</c:v>
                </c:pt>
                <c:pt idx="35">
                  <c:v>3.1759656652360517</c:v>
                </c:pt>
                <c:pt idx="36">
                  <c:v>3.1587697423108891</c:v>
                </c:pt>
                <c:pt idx="37">
                  <c:v>3.1400966183574881</c:v>
                </c:pt>
                <c:pt idx="38">
                  <c:v>3.1225604996096799</c:v>
                </c:pt>
                <c:pt idx="39">
                  <c:v>3.106060606060606</c:v>
                </c:pt>
                <c:pt idx="40">
                  <c:v>3.0905077262693159</c:v>
                </c:pt>
                <c:pt idx="41">
                  <c:v>3.0758226037195997</c:v>
                </c:pt>
                <c:pt idx="42">
                  <c:v>3.05980528511822</c:v>
                </c:pt>
                <c:pt idx="43">
                  <c:v>3.0467163168584972</c:v>
                </c:pt>
                <c:pt idx="44">
                  <c:v>3.0343007915567282</c:v>
                </c:pt>
                <c:pt idx="45">
                  <c:v>3.020565552699229</c:v>
                </c:pt>
                <c:pt idx="46">
                  <c:v>3.007518796992481</c:v>
                </c:pt>
                <c:pt idx="47">
                  <c:v>2.9951100244498776</c:v>
                </c:pt>
                <c:pt idx="48">
                  <c:v>2.9850746268656714</c:v>
                </c:pt>
                <c:pt idx="49">
                  <c:v>2.9737609329446064</c:v>
                </c:pt>
                <c:pt idx="50">
                  <c:v>2.9629629629629632</c:v>
                </c:pt>
                <c:pt idx="51">
                  <c:v>2.9526462395543174</c:v>
                </c:pt>
                <c:pt idx="52">
                  <c:v>2.9427792915531334</c:v>
                </c:pt>
                <c:pt idx="53">
                  <c:v>2.931769722814499</c:v>
                </c:pt>
                <c:pt idx="54">
                  <c:v>2.9227557411273484</c:v>
                </c:pt>
                <c:pt idx="55">
                  <c:v>2.9141104294478524</c:v>
                </c:pt>
                <c:pt idx="56">
                  <c:v>2.9043565348022033</c:v>
                </c:pt>
                <c:pt idx="57">
                  <c:v>2.8964162984781541</c:v>
                </c:pt>
                <c:pt idx="58">
                  <c:v>2.8873917228103942</c:v>
                </c:pt>
                <c:pt idx="59">
                  <c:v>2.8800755429650615</c:v>
                </c:pt>
                <c:pt idx="60">
                  <c:v>2.871699861046781</c:v>
                </c:pt>
                <c:pt idx="61">
                  <c:v>2.8636363636363638</c:v>
                </c:pt>
                <c:pt idx="62">
                  <c:v>2.8571428571428572</c:v>
                </c:pt>
                <c:pt idx="63">
                  <c:v>2.8496273564226215</c:v>
                </c:pt>
                <c:pt idx="64">
                  <c:v>2.842377260981912</c:v>
                </c:pt>
                <c:pt idx="65">
                  <c:v>2.8353787558188746</c:v>
                </c:pt>
                <c:pt idx="66">
                  <c:v>2.828618968386023</c:v>
                </c:pt>
                <c:pt idx="67">
                  <c:v>2.8220858895705523</c:v>
                </c:pt>
                <c:pt idx="68">
                  <c:v>2.8157683024939661</c:v>
                </c:pt>
                <c:pt idx="69">
                  <c:v>2.809655718242976</c:v>
                </c:pt>
                <c:pt idx="70">
                  <c:v>2.8037383177570092</c:v>
                </c:pt>
                <c:pt idx="71">
                  <c:v>2.7980068991950939</c:v>
                </c:pt>
                <c:pt idx="72">
                  <c:v>2.7913994718973973</c:v>
                </c:pt>
                <c:pt idx="73">
                  <c:v>2.7860326894502232</c:v>
                </c:pt>
                <c:pt idx="74">
                  <c:v>2.7808269301134283</c:v>
                </c:pt>
                <c:pt idx="75">
                  <c:v>2.7747747747747749</c:v>
                </c:pt>
                <c:pt idx="76">
                  <c:v>2.7698863636363638</c:v>
                </c:pt>
                <c:pt idx="77">
                  <c:v>2.7651382569128455</c:v>
                </c:pt>
                <c:pt idx="78">
                  <c:v>2.7595722662987239</c:v>
                </c:pt>
                <c:pt idx="79">
                  <c:v>2.7551020408163267</c:v>
                </c:pt>
                <c:pt idx="80">
                  <c:v>2.7498323272971161</c:v>
                </c:pt>
                <c:pt idx="81">
                  <c:v>2.7447089947089944</c:v>
                </c:pt>
                <c:pt idx="82">
                  <c:v>2.7406199021207178</c:v>
                </c:pt>
                <c:pt idx="83">
                  <c:v>2.7357579658834887</c:v>
                </c:pt>
                <c:pt idx="84">
                  <c:v>2.7310257224515722</c:v>
                </c:pt>
                <c:pt idx="85">
                  <c:v>2.7272727272727271</c:v>
                </c:pt>
                <c:pt idx="86">
                  <c:v>2.722772277227723</c:v>
                </c:pt>
                <c:pt idx="87">
                  <c:v>2.718387293830177</c:v>
                </c:pt>
                <c:pt idx="88">
                  <c:v>2.7141133896260552</c:v>
                </c:pt>
                <c:pt idx="89">
                  <c:v>2.7099463966646811</c:v>
                </c:pt>
                <c:pt idx="90">
                  <c:v>2.7058823529411762</c:v>
                </c:pt>
                <c:pt idx="91">
                  <c:v>2.7019174898314935</c:v>
                </c:pt>
                <c:pt idx="92">
                  <c:v>2.6988228538616132</c:v>
                </c:pt>
                <c:pt idx="93">
                  <c:v>2.6950354609929077</c:v>
                </c:pt>
                <c:pt idx="94">
                  <c:v>2.6905829596412558</c:v>
                </c:pt>
                <c:pt idx="95">
                  <c:v>2.6869806094182822</c:v>
                </c:pt>
                <c:pt idx="96">
                  <c:v>2.6834611171960567</c:v>
                </c:pt>
                <c:pt idx="97">
                  <c:v>2.6800216567406605</c:v>
                </c:pt>
                <c:pt idx="98">
                  <c:v>2.6766595289079231</c:v>
                </c:pt>
                <c:pt idx="99">
                  <c:v>2.6733721545791425</c:v>
                </c:pt>
                <c:pt idx="100">
                  <c:v>2.6701570680628275</c:v>
                </c:pt>
                <c:pt idx="101">
                  <c:v>2.6670119109269805</c:v>
                </c:pt>
                <c:pt idx="102">
                  <c:v>2.6632522407170294</c:v>
                </c:pt>
                <c:pt idx="103">
                  <c:v>2.6602482898403852</c:v>
                </c:pt>
                <c:pt idx="104">
                  <c:v>2.6573075958886938</c:v>
                </c:pt>
                <c:pt idx="105">
                  <c:v>2.6537698412698414</c:v>
                </c:pt>
                <c:pt idx="106">
                  <c:v>2.6509572901325478</c:v>
                </c:pt>
                <c:pt idx="107">
                  <c:v>2.648202137998056</c:v>
                </c:pt>
                <c:pt idx="108">
                  <c:v>2.644866554460207</c:v>
                </c:pt>
                <c:pt idx="109">
                  <c:v>2.6422280409426326</c:v>
                </c:pt>
                <c:pt idx="110">
                  <c:v>2.6390197926484449</c:v>
                </c:pt>
                <c:pt idx="111">
                  <c:v>2.6364909006066259</c:v>
                </c:pt>
                <c:pt idx="112">
                  <c:v>2.6334026334026333</c:v>
                </c:pt>
                <c:pt idx="113">
                  <c:v>2.6309768931594602</c:v>
                </c:pt>
                <c:pt idx="114">
                  <c:v>2.628001812415043</c:v>
                </c:pt>
                <c:pt idx="115">
                  <c:v>2.6256732495511672</c:v>
                </c:pt>
                <c:pt idx="116">
                  <c:v>2.6228050677928429</c:v>
                </c:pt>
                <c:pt idx="117">
                  <c:v>2.6205681567936576</c:v>
                </c:pt>
                <c:pt idx="118">
                  <c:v>2.6178010471204187</c:v>
                </c:pt>
                <c:pt idx="119">
                  <c:v>2.6150853684893018</c:v>
                </c:pt>
                <c:pt idx="120">
                  <c:v>2.6129792246733774</c:v>
                </c:pt>
                <c:pt idx="121">
                  <c:v>2.6103565365025467</c:v>
                </c:pt>
                <c:pt idx="122">
                  <c:v>2.607781282860147</c:v>
                </c:pt>
                <c:pt idx="123">
                  <c:v>2.6057952887221179</c:v>
                </c:pt>
                <c:pt idx="124">
                  <c:v>2.6033057851239669</c:v>
                </c:pt>
                <c:pt idx="125">
                  <c:v>2.6008601269711242</c:v>
                </c:pt>
                <c:pt idx="126">
                  <c:v>2.5984571660576532</c:v>
                </c:pt>
                <c:pt idx="127">
                  <c:v>2.5966183574879227</c:v>
                </c:pt>
                <c:pt idx="128">
                  <c:v>2.5942925563759727</c:v>
                </c:pt>
                <c:pt idx="129">
                  <c:v>2.5920063316185198</c:v>
                </c:pt>
                <c:pt idx="130">
                  <c:v>2.5897586815773983</c:v>
                </c:pt>
                <c:pt idx="131">
                  <c:v>2.5875486381322954</c:v>
                </c:pt>
                <c:pt idx="132">
                  <c:v>2.5853752652903723</c:v>
                </c:pt>
                <c:pt idx="133">
                  <c:v>2.5832376578645238</c:v>
                </c:pt>
                <c:pt idx="134">
                  <c:v>2.5811349402163599</c:v>
                </c:pt>
                <c:pt idx="135">
                  <c:v>2.5795518734701561</c:v>
                </c:pt>
                <c:pt idx="136">
                  <c:v>2.5775121404557342</c:v>
                </c:pt>
                <c:pt idx="137">
                  <c:v>2.5755049101352601</c:v>
                </c:pt>
                <c:pt idx="138">
                  <c:v>2.5735294117647056</c:v>
                </c:pt>
                <c:pt idx="139">
                  <c:v>2.5715848987780414</c:v>
                </c:pt>
                <c:pt idx="140">
                  <c:v>2.5696706478465439</c:v>
                </c:pt>
                <c:pt idx="141">
                  <c:v>2.5677859579816844</c:v>
                </c:pt>
                <c:pt idx="142">
                  <c:v>2.5654730090860505</c:v>
                </c:pt>
                <c:pt idx="143">
                  <c:v>2.5636492220650635</c:v>
                </c:pt>
                <c:pt idx="144">
                  <c:v>2.5618529566590631</c:v>
                </c:pt>
                <c:pt idx="145">
                  <c:v>2.5600835945663531</c:v>
                </c:pt>
                <c:pt idx="146">
                  <c:v>2.5583405358686258</c:v>
                </c:pt>
                <c:pt idx="147">
                  <c:v>2.5566231983527796</c:v>
                </c:pt>
                <c:pt idx="148">
                  <c:v>2.5549310168625445</c:v>
                </c:pt>
                <c:pt idx="149">
                  <c:v>2.5532634426783902</c:v>
                </c:pt>
                <c:pt idx="150">
                  <c:v>2.5511916750587447</c:v>
                </c:pt>
                <c:pt idx="151">
                  <c:v>2.5495750708215295</c:v>
                </c:pt>
                <c:pt idx="152">
                  <c:v>2.5479814692256784</c:v>
                </c:pt>
                <c:pt idx="153">
                  <c:v>2.5464103827829798</c:v>
                </c:pt>
                <c:pt idx="154">
                  <c:v>2.5448613376835234</c:v>
                </c:pt>
                <c:pt idx="155">
                  <c:v>2.5429219306770325</c:v>
                </c:pt>
                <c:pt idx="156">
                  <c:v>2.5414186906868261</c:v>
                </c:pt>
                <c:pt idx="157">
                  <c:v>2.5399361022364215</c:v>
                </c:pt>
                <c:pt idx="158">
                  <c:v>2.5380710659898478</c:v>
                </c:pt>
                <c:pt idx="159">
                  <c:v>2.5366314794391052</c:v>
                </c:pt>
                <c:pt idx="160">
                  <c:v>2.535211267605634</c:v>
                </c:pt>
                <c:pt idx="161">
                  <c:v>2.5338100419710865</c:v>
                </c:pt>
                <c:pt idx="162">
                  <c:v>2.532036436621893</c:v>
                </c:pt>
                <c:pt idx="163">
                  <c:v>2.5306748466257667</c:v>
                </c:pt>
                <c:pt idx="164">
                  <c:v>2.5289457647775748</c:v>
                </c:pt>
                <c:pt idx="165">
                  <c:v>2.5276222188587862</c:v>
                </c:pt>
                <c:pt idx="166">
                  <c:v>2.5263157894736841</c:v>
                </c:pt>
                <c:pt idx="167">
                  <c:v>2.5246489393486704</c:v>
                </c:pt>
                <c:pt idx="168">
                  <c:v>2.5233783583197269</c:v>
                </c:pt>
                <c:pt idx="169">
                  <c:v>2.5217519539890874</c:v>
                </c:pt>
                <c:pt idx="170">
                  <c:v>2.5205158264947247</c:v>
                </c:pt>
                <c:pt idx="171">
                  <c:v>2.5189283634245778</c:v>
                </c:pt>
                <c:pt idx="172">
                  <c:v>2.5177253653595715</c:v>
                </c:pt>
                <c:pt idx="173">
                  <c:v>2.5161754133716752</c:v>
                </c:pt>
                <c:pt idx="174">
                  <c:v>2.5150042869391256</c:v>
                </c:pt>
                <c:pt idx="175">
                  <c:v>2.513490485657484</c:v>
                </c:pt>
                <c:pt idx="176">
                  <c:v>2.5123500352858152</c:v>
                </c:pt>
                <c:pt idx="177">
                  <c:v>2.510871089914434</c:v>
                </c:pt>
                <c:pt idx="178">
                  <c:v>2.5097601784718351</c:v>
                </c:pt>
                <c:pt idx="179">
                  <c:v>2.5083148558758315</c:v>
                </c:pt>
                <c:pt idx="180">
                  <c:v>2.507232401157184</c:v>
                </c:pt>
                <c:pt idx="181">
                  <c:v>2.5058195262221004</c:v>
                </c:pt>
                <c:pt idx="182">
                  <c:v>2.5047644976858154</c:v>
                </c:pt>
                <c:pt idx="183">
                  <c:v>2.503382949932341</c:v>
                </c:pt>
                <c:pt idx="184">
                  <c:v>2.5020177562550443</c:v>
                </c:pt>
                <c:pt idx="185">
                  <c:v>2.5010030761000399</c:v>
                </c:pt>
                <c:pt idx="186">
                  <c:v>2.4996675973939637</c:v>
                </c:pt>
                <c:pt idx="187">
                  <c:v>2.4986779481755685</c:v>
                </c:pt>
                <c:pt idx="188">
                  <c:v>2.4973711882229233</c:v>
                </c:pt>
                <c:pt idx="189">
                  <c:v>2.4960794563512807</c:v>
                </c:pt>
                <c:pt idx="190">
                  <c:v>2.4951267056530213</c:v>
                </c:pt>
                <c:pt idx="191">
                  <c:v>2.49386225610544</c:v>
                </c:pt>
                <c:pt idx="192">
                  <c:v>2.4926121033020685</c:v>
                </c:pt>
                <c:pt idx="193">
                  <c:v>2.4913760061326182</c:v>
                </c:pt>
                <c:pt idx="194">
                  <c:v>2.4904701397712832</c:v>
                </c:pt>
                <c:pt idx="195">
                  <c:v>2.4892595400555977</c:v>
                </c:pt>
                <c:pt idx="196">
                  <c:v>2.4880623272178939</c:v>
                </c:pt>
                <c:pt idx="197">
                  <c:v>2.4871891013623295</c:v>
                </c:pt>
                <c:pt idx="198">
                  <c:v>2.4860161591050343</c:v>
                </c:pt>
                <c:pt idx="199">
                  <c:v>2.4848559772530598</c:v>
                </c:pt>
                <c:pt idx="200">
                  <c:v>2.4837083487028155</c:v>
                </c:pt>
                <c:pt idx="201">
                  <c:v>2.4825730708083649</c:v>
                </c:pt>
                <c:pt idx="202">
                  <c:v>2.4817518248175183</c:v>
                </c:pt>
                <c:pt idx="203">
                  <c:v>2.4806389157792834</c:v>
                </c:pt>
                <c:pt idx="204">
                  <c:v>2.4795377948964852</c:v>
                </c:pt>
                <c:pt idx="205">
                  <c:v>2.478448275862069</c:v>
                </c:pt>
                <c:pt idx="206">
                  <c:v>2.4773701762744165</c:v>
                </c:pt>
                <c:pt idx="207">
                  <c:v>2.4765967531698068</c:v>
                </c:pt>
                <c:pt idx="208">
                  <c:v>2.4755393139219617</c:v>
                </c:pt>
                <c:pt idx="209">
                  <c:v>2.4744927876158087</c:v>
                </c:pt>
                <c:pt idx="210">
                  <c:v>2.4734570061836427</c:v>
                </c:pt>
                <c:pt idx="211">
                  <c:v>2.4724318049912943</c:v>
                </c:pt>
                <c:pt idx="212">
                  <c:v>2.4714170227508951</c:v>
                </c:pt>
                <c:pt idx="213">
                  <c:v>2.4704125014362863</c:v>
                </c:pt>
                <c:pt idx="214">
                  <c:v>2.4694180862009829</c:v>
                </c:pt>
                <c:pt idx="215">
                  <c:v>2.4687144482366326</c:v>
                </c:pt>
                <c:pt idx="216">
                  <c:v>2.4677382839031017</c:v>
                </c:pt>
                <c:pt idx="217">
                  <c:v>2.4667717954494255</c:v>
                </c:pt>
                <c:pt idx="218">
                  <c:v>2.4658148397220354</c:v>
                </c:pt>
                <c:pt idx="219">
                  <c:v>2.4648672763774258</c:v>
                </c:pt>
                <c:pt idx="220">
                  <c:v>2.4639289678135405</c:v>
                </c:pt>
                <c:pt idx="221">
                  <c:v>2.4629997791031588</c:v>
                </c:pt>
                <c:pt idx="222">
                  <c:v>2.4620795779292153</c:v>
                </c:pt>
                <c:pt idx="223">
                  <c:v>2.4611682345219865</c:v>
                </c:pt>
                <c:pt idx="224">
                  <c:v>2.4602656215980843</c:v>
                </c:pt>
                <c:pt idx="225">
                  <c:v>2.4593716143011917</c:v>
                </c:pt>
                <c:pt idx="226">
                  <c:v>2.4584860901444903</c:v>
                </c:pt>
                <c:pt idx="227">
                  <c:v>2.4576089289547114</c:v>
                </c:pt>
                <c:pt idx="228">
                  <c:v>2.4567400128177739</c:v>
                </c:pt>
                <c:pt idx="229">
                  <c:v>2.4558792260259406</c:v>
                </c:pt>
                <c:pt idx="230">
                  <c:v>2.4550264550264553</c:v>
                </c:pt>
                <c:pt idx="231">
                  <c:v>2.4541815883716032</c:v>
                </c:pt>
                <c:pt idx="232">
                  <c:v>2.4533445166701617</c:v>
                </c:pt>
                <c:pt idx="233">
                  <c:v>2.4525151325401793</c:v>
                </c:pt>
                <c:pt idx="234">
                  <c:v>2.4516933305630584</c:v>
                </c:pt>
                <c:pt idx="235">
                  <c:v>2.4508790072388829</c:v>
                </c:pt>
                <c:pt idx="236">
                  <c:v>2.4500720609429689</c:v>
                </c:pt>
                <c:pt idx="237">
                  <c:v>2.4490214161287018</c:v>
                </c:pt>
                <c:pt idx="238">
                  <c:v>2.4482301336325616</c:v>
                </c:pt>
                <c:pt idx="239">
                  <c:v>2.447445922616025</c:v>
                </c:pt>
                <c:pt idx="240">
                  <c:v>2.4466686887069051</c:v>
                </c:pt>
                <c:pt idx="241">
                  <c:v>2.4458983392048315</c:v>
                </c:pt>
                <c:pt idx="242">
                  <c:v>2.4451347830443932</c:v>
                </c:pt>
                <c:pt idx="243">
                  <c:v>2.4443779307592539</c:v>
                </c:pt>
                <c:pt idx="244">
                  <c:v>2.443627694447204</c:v>
                </c:pt>
                <c:pt idx="245">
                  <c:v>2.4426424050632911</c:v>
                </c:pt>
                <c:pt idx="246">
                  <c:v>2.4419062623079952</c:v>
                </c:pt>
                <c:pt idx="247">
                  <c:v>2.4411764705882351</c:v>
                </c:pt>
                <c:pt idx="248">
                  <c:v>2.4404529480671613</c:v>
                </c:pt>
                <c:pt idx="249">
                  <c:v>2.4397356143079314</c:v>
                </c:pt>
                <c:pt idx="250">
                  <c:v>2.4390243902439024</c:v>
                </c:pt>
                <c:pt idx="251">
                  <c:v>2.4380842247277634</c:v>
                </c:pt>
                <c:pt idx="252">
                  <c:v>2.4373860474042797</c:v>
                </c:pt>
                <c:pt idx="253">
                  <c:v>2.4366937410415672</c:v>
                </c:pt>
                <c:pt idx="254">
                  <c:v>2.4360072318964701</c:v>
                </c:pt>
                <c:pt idx="255">
                  <c:v>2.4353264474556999</c:v>
                </c:pt>
                <c:pt idx="256">
                  <c:v>2.4344215889790526</c:v>
                </c:pt>
                <c:pt idx="257">
                  <c:v>2.4337530539372301</c:v>
                </c:pt>
                <c:pt idx="258">
                  <c:v>2.4330900243309004</c:v>
                </c:pt>
                <c:pt idx="259">
                  <c:v>2.4324324324324325</c:v>
                </c:pt>
                <c:pt idx="260">
                  <c:v>2.4315545243619492</c:v>
                </c:pt>
                <c:pt idx="261">
                  <c:v>2.4309085867455402</c:v>
                </c:pt>
                <c:pt idx="262">
                  <c:v>2.4302678818006078</c:v>
                </c:pt>
                <c:pt idx="263">
                  <c:v>2.4296323461996883</c:v>
                </c:pt>
                <c:pt idx="264">
                  <c:v>2.4287801314828341</c:v>
                </c:pt>
                <c:pt idx="265">
                  <c:v>2.4281556929792654</c:v>
                </c:pt>
                <c:pt idx="266">
                  <c:v>2.4275362318840581</c:v>
                </c:pt>
                <c:pt idx="267">
                  <c:v>2.426921688920967</c:v>
                </c:pt>
                <c:pt idx="268">
                  <c:v>2.426093988678228</c:v>
                </c:pt>
                <c:pt idx="269">
                  <c:v>2.4254900205853396</c:v>
                </c:pt>
                <c:pt idx="270">
                  <c:v>2.4248907907640187</c:v>
                </c:pt>
                <c:pt idx="271">
                  <c:v>2.4240809802876928</c:v>
                </c:pt>
                <c:pt idx="272">
                  <c:v>2.4234919511763668</c:v>
                </c:pt>
                <c:pt idx="273">
                  <c:v>2.4229074889867843</c:v>
                </c:pt>
                <c:pt idx="274">
                  <c:v>2.4221149627029397</c:v>
                </c:pt>
                <c:pt idx="275">
                  <c:v>2.4215403444357024</c:v>
                </c:pt>
                <c:pt idx="276">
                  <c:v>2.4209701297570323</c:v>
                </c:pt>
                <c:pt idx="277">
                  <c:v>2.4201943095072864</c:v>
                </c:pt>
                <c:pt idx="278">
                  <c:v>2.4196335983408224</c:v>
                </c:pt>
                <c:pt idx="279">
                  <c:v>2.4190771349862259</c:v>
                </c:pt>
                <c:pt idx="280">
                  <c:v>2.4183174684846924</c:v>
                </c:pt>
                <c:pt idx="281">
                  <c:v>2.4177701836821872</c:v>
                </c:pt>
                <c:pt idx="282">
                  <c:v>2.4172269980423868</c:v>
                </c:pt>
                <c:pt idx="283">
                  <c:v>2.4164829574359845</c:v>
                </c:pt>
                <c:pt idx="284">
                  <c:v>2.4159486399729686</c:v>
                </c:pt>
                <c:pt idx="285">
                  <c:v>2.4152150130438441</c:v>
                </c:pt>
                <c:pt idx="286">
                  <c:v>2.4146893602750064</c:v>
                </c:pt>
                <c:pt idx="287">
                  <c:v>2.4141675716314426</c:v>
                </c:pt>
              </c:numCache>
            </c:numRef>
          </c:yVal>
        </c:ser>
        <c:ser>
          <c:idx val="2"/>
          <c:order val="2"/>
          <c:tx>
            <c:strRef>
              <c:f>'Figure 22d DATA for chart'!$H$2</c:f>
              <c:strCache>
                <c:ptCount val="1"/>
                <c:pt idx="0">
                  <c:v>National revision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22d DATA for chart'!$I$3:$I$30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1200</c:v>
                </c:pt>
                <c:pt idx="10">
                  <c:v>1400</c:v>
                </c:pt>
                <c:pt idx="11">
                  <c:v>1600</c:v>
                </c:pt>
                <c:pt idx="12">
                  <c:v>1800</c:v>
                </c:pt>
                <c:pt idx="13">
                  <c:v>4000</c:v>
                </c:pt>
                <c:pt idx="14">
                  <c:v>4000</c:v>
                </c:pt>
                <c:pt idx="15">
                  <c:v>5000</c:v>
                </c:pt>
                <c:pt idx="16">
                  <c:v>5000</c:v>
                </c:pt>
                <c:pt idx="17">
                  <c:v>6000</c:v>
                </c:pt>
                <c:pt idx="18">
                  <c:v>6000</c:v>
                </c:pt>
                <c:pt idx="19">
                  <c:v>7000</c:v>
                </c:pt>
                <c:pt idx="20">
                  <c:v>8000</c:v>
                </c:pt>
                <c:pt idx="21">
                  <c:v>9000</c:v>
                </c:pt>
                <c:pt idx="22">
                  <c:v>9000</c:v>
                </c:pt>
                <c:pt idx="23">
                  <c:v>10000</c:v>
                </c:pt>
                <c:pt idx="24">
                  <c:v>10000</c:v>
                </c:pt>
                <c:pt idx="25">
                  <c:v>11000</c:v>
                </c:pt>
                <c:pt idx="26">
                  <c:v>12000</c:v>
                </c:pt>
                <c:pt idx="27">
                  <c:v>12000</c:v>
                </c:pt>
              </c:numCache>
            </c:numRef>
          </c:xVal>
          <c:yVal>
            <c:numRef>
              <c:f>'Figure 22d DATA for chart'!$H$3:$H$30</c:f>
              <c:numCache>
                <c:formatCode>General</c:formatCode>
                <c:ptCount val="28"/>
                <c:pt idx="0">
                  <c:v>2.0992314214600256</c:v>
                </c:pt>
                <c:pt idx="1">
                  <c:v>2.0992314214600256</c:v>
                </c:pt>
                <c:pt idx="2">
                  <c:v>2.0992314214600256</c:v>
                </c:pt>
                <c:pt idx="3">
                  <c:v>2.0992314214600256</c:v>
                </c:pt>
                <c:pt idx="4">
                  <c:v>2.0992314214600256</c:v>
                </c:pt>
                <c:pt idx="5">
                  <c:v>2.0992314214600256</c:v>
                </c:pt>
                <c:pt idx="6">
                  <c:v>2.0992314214600256</c:v>
                </c:pt>
                <c:pt idx="7">
                  <c:v>2.0992314214600256</c:v>
                </c:pt>
                <c:pt idx="8">
                  <c:v>2.0992314214600256</c:v>
                </c:pt>
                <c:pt idx="9">
                  <c:v>2.0992314214600256</c:v>
                </c:pt>
                <c:pt idx="10">
                  <c:v>2.0992314214600256</c:v>
                </c:pt>
                <c:pt idx="11">
                  <c:v>2.0992314214600256</c:v>
                </c:pt>
                <c:pt idx="12">
                  <c:v>2.0992314214600256</c:v>
                </c:pt>
                <c:pt idx="13">
                  <c:v>2.0992314214600256</c:v>
                </c:pt>
                <c:pt idx="14">
                  <c:v>2.0992314214600256</c:v>
                </c:pt>
                <c:pt idx="15">
                  <c:v>2.0992314214600256</c:v>
                </c:pt>
                <c:pt idx="16">
                  <c:v>2.0992314214600256</c:v>
                </c:pt>
                <c:pt idx="17">
                  <c:v>2.0992314214600256</c:v>
                </c:pt>
                <c:pt idx="18">
                  <c:v>2.0992314214600256</c:v>
                </c:pt>
                <c:pt idx="19">
                  <c:v>2.0992314214600256</c:v>
                </c:pt>
                <c:pt idx="20">
                  <c:v>2.0992314214600256</c:v>
                </c:pt>
                <c:pt idx="21">
                  <c:v>2.0992314214600256</c:v>
                </c:pt>
                <c:pt idx="22">
                  <c:v>2.0992314214600256</c:v>
                </c:pt>
                <c:pt idx="23">
                  <c:v>2.0992314214600256</c:v>
                </c:pt>
                <c:pt idx="24">
                  <c:v>2.0992314214600256</c:v>
                </c:pt>
                <c:pt idx="25">
                  <c:v>2.0992314214600256</c:v>
                </c:pt>
                <c:pt idx="26">
                  <c:v>2.0992314214600256</c:v>
                </c:pt>
                <c:pt idx="27">
                  <c:v>2.0992314214600256</c:v>
                </c:pt>
              </c:numCache>
            </c:numRef>
          </c:yVal>
        </c:ser>
        <c:axId val="112240896"/>
        <c:axId val="112267648"/>
      </c:scatterChart>
      <c:valAx>
        <c:axId val="112240896"/>
        <c:scaling>
          <c:orientation val="minMax"/>
          <c:max val="12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  <c:layout/>
        </c:title>
        <c:numFmt formatCode="General" sourceLinked="1"/>
        <c:tickLblPos val="nextTo"/>
        <c:crossAx val="112267648"/>
        <c:crosses val="autoZero"/>
        <c:crossBetween val="midCat"/>
      </c:valAx>
      <c:valAx>
        <c:axId val="112267648"/>
        <c:scaling>
          <c:orientation val="minMax"/>
          <c:max val="1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Revisions  &lt;7 years (%)</a:t>
                </a:r>
              </a:p>
            </c:rich>
          </c:tx>
          <c:layout/>
        </c:title>
        <c:numFmt formatCode="General" sourceLinked="0"/>
        <c:tickLblPos val="nextTo"/>
        <c:crossAx val="112240896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22e DATA for chart'!$B$2</c:f>
              <c:strCache>
                <c:ptCount val="1"/>
                <c:pt idx="0">
                  <c:v>Hospital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12"/>
              <c:layout>
                <c:manualLayout>
                  <c:x val="1.0928961748633927E-3"/>
                  <c:y val="-6.7767894959763243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Southern General Hospital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0"/>
                  <c:y val="5.0825921219822302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Western Infirmary</a:t>
                    </a:r>
                  </a:p>
                </c:rich>
              </c:tx>
              <c:showVal val="1"/>
            </c:dLbl>
            <c:delete val="1"/>
          </c:dLbls>
          <c:xVal>
            <c:numRef>
              <c:f>'Figure 22e DATA for chart'!$C$3:$C$30</c:f>
              <c:numCache>
                <c:formatCode>General</c:formatCode>
                <c:ptCount val="28"/>
                <c:pt idx="0">
                  <c:v>1813</c:v>
                </c:pt>
                <c:pt idx="1">
                  <c:v>1965</c:v>
                </c:pt>
                <c:pt idx="2">
                  <c:v>2029</c:v>
                </c:pt>
                <c:pt idx="3">
                  <c:v>1800</c:v>
                </c:pt>
                <c:pt idx="4">
                  <c:v>23</c:v>
                </c:pt>
                <c:pt idx="5">
                  <c:v>918</c:v>
                </c:pt>
                <c:pt idx="6">
                  <c:v>2356</c:v>
                </c:pt>
                <c:pt idx="7">
                  <c:v>10578</c:v>
                </c:pt>
                <c:pt idx="8">
                  <c:v>4304</c:v>
                </c:pt>
                <c:pt idx="9">
                  <c:v>12</c:v>
                </c:pt>
                <c:pt idx="10">
                  <c:v>3551</c:v>
                </c:pt>
                <c:pt idx="11">
                  <c:v>990</c:v>
                </c:pt>
                <c:pt idx="12">
                  <c:v>2789</c:v>
                </c:pt>
                <c:pt idx="13">
                  <c:v>2924</c:v>
                </c:pt>
                <c:pt idx="14">
                  <c:v>3983</c:v>
                </c:pt>
                <c:pt idx="15">
                  <c:v>981</c:v>
                </c:pt>
                <c:pt idx="16">
                  <c:v>1459</c:v>
                </c:pt>
                <c:pt idx="17">
                  <c:v>1036</c:v>
                </c:pt>
                <c:pt idx="18">
                  <c:v>10</c:v>
                </c:pt>
                <c:pt idx="19">
                  <c:v>5192</c:v>
                </c:pt>
                <c:pt idx="20">
                  <c:v>1704</c:v>
                </c:pt>
                <c:pt idx="21">
                  <c:v>8648</c:v>
                </c:pt>
                <c:pt idx="22">
                  <c:v>2750</c:v>
                </c:pt>
                <c:pt idx="23">
                  <c:v>3515</c:v>
                </c:pt>
                <c:pt idx="24">
                  <c:v>1356</c:v>
                </c:pt>
                <c:pt idx="25">
                  <c:v>1808</c:v>
                </c:pt>
                <c:pt idx="26">
                  <c:v>447</c:v>
                </c:pt>
                <c:pt idx="27">
                  <c:v>1506</c:v>
                </c:pt>
              </c:numCache>
            </c:numRef>
          </c:xVal>
          <c:yVal>
            <c:numRef>
              <c:f>'Figure 22e DATA for chart'!$F$3:$F$30</c:f>
              <c:numCache>
                <c:formatCode>General</c:formatCode>
                <c:ptCount val="28"/>
                <c:pt idx="0">
                  <c:v>1.4340871483728626</c:v>
                </c:pt>
                <c:pt idx="1">
                  <c:v>1.1195928753180662</c:v>
                </c:pt>
                <c:pt idx="2">
                  <c:v>1.8235584031542633</c:v>
                </c:pt>
                <c:pt idx="3">
                  <c:v>1.4444444444444444</c:v>
                </c:pt>
                <c:pt idx="4">
                  <c:v>8.695652173913043</c:v>
                </c:pt>
                <c:pt idx="5">
                  <c:v>1.9607843137254901</c:v>
                </c:pt>
                <c:pt idx="6">
                  <c:v>2.3344651952461803</c:v>
                </c:pt>
                <c:pt idx="7">
                  <c:v>1.6638305917942902</c:v>
                </c:pt>
                <c:pt idx="8">
                  <c:v>1.812267657992565</c:v>
                </c:pt>
                <c:pt idx="9">
                  <c:v>0</c:v>
                </c:pt>
                <c:pt idx="10">
                  <c:v>1.7178259645170373</c:v>
                </c:pt>
                <c:pt idx="11">
                  <c:v>2.9292929292929295</c:v>
                </c:pt>
                <c:pt idx="12">
                  <c:v>3.6213696665471495</c:v>
                </c:pt>
                <c:pt idx="13">
                  <c:v>3.522571819425445</c:v>
                </c:pt>
                <c:pt idx="14">
                  <c:v>0.92894802912377605</c:v>
                </c:pt>
                <c:pt idx="15">
                  <c:v>2.7522935779816518</c:v>
                </c:pt>
                <c:pt idx="16">
                  <c:v>2.3303632625085675</c:v>
                </c:pt>
                <c:pt idx="17">
                  <c:v>2.2200772200772203</c:v>
                </c:pt>
                <c:pt idx="18">
                  <c:v>0</c:v>
                </c:pt>
                <c:pt idx="19">
                  <c:v>1.4445300462249615</c:v>
                </c:pt>
                <c:pt idx="20">
                  <c:v>1.232394366197183</c:v>
                </c:pt>
                <c:pt idx="21">
                  <c:v>2.0467160037002774</c:v>
                </c:pt>
                <c:pt idx="22">
                  <c:v>2.0363636363636366</c:v>
                </c:pt>
                <c:pt idx="23">
                  <c:v>2.3328591749644381</c:v>
                </c:pt>
                <c:pt idx="24">
                  <c:v>1.696165191740413</c:v>
                </c:pt>
                <c:pt idx="25">
                  <c:v>2.3230088495575223</c:v>
                </c:pt>
                <c:pt idx="26">
                  <c:v>2.0134228187919461</c:v>
                </c:pt>
                <c:pt idx="27">
                  <c:v>2.5232403718459495</c:v>
                </c:pt>
              </c:numCache>
            </c:numRef>
          </c:yVal>
        </c:ser>
        <c:ser>
          <c:idx val="1"/>
          <c:order val="1"/>
          <c:tx>
            <c:strRef>
              <c:f>'Figure 22e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22e DATA for chart'!$O$3:$O$272</c:f>
              <c:numCache>
                <c:formatCode>###0</c:formatCode>
                <c:ptCount val="270"/>
                <c:pt idx="0">
                  <c:v>9</c:v>
                </c:pt>
                <c:pt idx="1">
                  <c:v>24</c:v>
                </c:pt>
                <c:pt idx="2">
                  <c:v>44</c:v>
                </c:pt>
                <c:pt idx="3">
                  <c:v>67</c:v>
                </c:pt>
                <c:pt idx="4">
                  <c:v>93</c:v>
                </c:pt>
                <c:pt idx="5">
                  <c:v>121</c:v>
                </c:pt>
                <c:pt idx="6">
                  <c:v>151</c:v>
                </c:pt>
                <c:pt idx="7">
                  <c:v>182</c:v>
                </c:pt>
                <c:pt idx="8">
                  <c:v>214</c:v>
                </c:pt>
                <c:pt idx="9">
                  <c:v>247</c:v>
                </c:pt>
                <c:pt idx="10">
                  <c:v>281</c:v>
                </c:pt>
                <c:pt idx="11">
                  <c:v>315</c:v>
                </c:pt>
                <c:pt idx="12">
                  <c:v>350</c:v>
                </c:pt>
                <c:pt idx="13">
                  <c:v>386</c:v>
                </c:pt>
                <c:pt idx="14">
                  <c:v>422</c:v>
                </c:pt>
                <c:pt idx="15">
                  <c:v>459</c:v>
                </c:pt>
                <c:pt idx="16">
                  <c:v>496</c:v>
                </c:pt>
                <c:pt idx="17">
                  <c:v>533</c:v>
                </c:pt>
                <c:pt idx="18">
                  <c:v>571</c:v>
                </c:pt>
                <c:pt idx="19">
                  <c:v>609</c:v>
                </c:pt>
                <c:pt idx="20">
                  <c:v>648</c:v>
                </c:pt>
                <c:pt idx="21">
                  <c:v>686</c:v>
                </c:pt>
                <c:pt idx="22">
                  <c:v>725</c:v>
                </c:pt>
                <c:pt idx="23">
                  <c:v>764</c:v>
                </c:pt>
                <c:pt idx="24">
                  <c:v>804</c:v>
                </c:pt>
                <c:pt idx="25">
                  <c:v>844</c:v>
                </c:pt>
                <c:pt idx="26">
                  <c:v>883</c:v>
                </c:pt>
                <c:pt idx="27">
                  <c:v>924</c:v>
                </c:pt>
                <c:pt idx="28">
                  <c:v>964</c:v>
                </c:pt>
                <c:pt idx="29">
                  <c:v>1004</c:v>
                </c:pt>
                <c:pt idx="30">
                  <c:v>1045</c:v>
                </c:pt>
                <c:pt idx="31">
                  <c:v>1086</c:v>
                </c:pt>
                <c:pt idx="32">
                  <c:v>1127</c:v>
                </c:pt>
                <c:pt idx="33">
                  <c:v>1168</c:v>
                </c:pt>
                <c:pt idx="34">
                  <c:v>1209</c:v>
                </c:pt>
                <c:pt idx="35">
                  <c:v>1250</c:v>
                </c:pt>
                <c:pt idx="36">
                  <c:v>1292</c:v>
                </c:pt>
                <c:pt idx="37">
                  <c:v>1333</c:v>
                </c:pt>
                <c:pt idx="38">
                  <c:v>1375</c:v>
                </c:pt>
                <c:pt idx="39">
                  <c:v>1417</c:v>
                </c:pt>
                <c:pt idx="40">
                  <c:v>1459</c:v>
                </c:pt>
                <c:pt idx="41">
                  <c:v>1501</c:v>
                </c:pt>
                <c:pt idx="42">
                  <c:v>1543</c:v>
                </c:pt>
                <c:pt idx="43">
                  <c:v>1586</c:v>
                </c:pt>
                <c:pt idx="44">
                  <c:v>1628</c:v>
                </c:pt>
                <c:pt idx="45">
                  <c:v>1670</c:v>
                </c:pt>
                <c:pt idx="46">
                  <c:v>1713</c:v>
                </c:pt>
                <c:pt idx="47">
                  <c:v>1756</c:v>
                </c:pt>
                <c:pt idx="48">
                  <c:v>1798</c:v>
                </c:pt>
                <c:pt idx="49">
                  <c:v>1841</c:v>
                </c:pt>
                <c:pt idx="50">
                  <c:v>1884</c:v>
                </c:pt>
                <c:pt idx="51">
                  <c:v>1927</c:v>
                </c:pt>
                <c:pt idx="52">
                  <c:v>1970</c:v>
                </c:pt>
                <c:pt idx="53">
                  <c:v>2013</c:v>
                </c:pt>
                <c:pt idx="54">
                  <c:v>2057</c:v>
                </c:pt>
                <c:pt idx="55">
                  <c:v>2100</c:v>
                </c:pt>
                <c:pt idx="56">
                  <c:v>2143</c:v>
                </c:pt>
                <c:pt idx="57">
                  <c:v>2187</c:v>
                </c:pt>
                <c:pt idx="58">
                  <c:v>2230</c:v>
                </c:pt>
                <c:pt idx="59">
                  <c:v>2274</c:v>
                </c:pt>
                <c:pt idx="60">
                  <c:v>2317</c:v>
                </c:pt>
                <c:pt idx="61">
                  <c:v>2361</c:v>
                </c:pt>
                <c:pt idx="62">
                  <c:v>2405</c:v>
                </c:pt>
                <c:pt idx="63">
                  <c:v>2449</c:v>
                </c:pt>
                <c:pt idx="64">
                  <c:v>2492</c:v>
                </c:pt>
                <c:pt idx="65">
                  <c:v>2536</c:v>
                </c:pt>
                <c:pt idx="66">
                  <c:v>2580</c:v>
                </c:pt>
                <c:pt idx="67">
                  <c:v>2624</c:v>
                </c:pt>
                <c:pt idx="68">
                  <c:v>2668</c:v>
                </c:pt>
                <c:pt idx="69">
                  <c:v>2712</c:v>
                </c:pt>
                <c:pt idx="70">
                  <c:v>2757</c:v>
                </c:pt>
                <c:pt idx="71">
                  <c:v>2801</c:v>
                </c:pt>
                <c:pt idx="72">
                  <c:v>2845</c:v>
                </c:pt>
                <c:pt idx="73">
                  <c:v>2889</c:v>
                </c:pt>
                <c:pt idx="74">
                  <c:v>2934</c:v>
                </c:pt>
                <c:pt idx="75">
                  <c:v>2978</c:v>
                </c:pt>
                <c:pt idx="76">
                  <c:v>3022</c:v>
                </c:pt>
                <c:pt idx="77">
                  <c:v>3067</c:v>
                </c:pt>
                <c:pt idx="78">
                  <c:v>3111</c:v>
                </c:pt>
                <c:pt idx="79">
                  <c:v>3156</c:v>
                </c:pt>
                <c:pt idx="80">
                  <c:v>3201</c:v>
                </c:pt>
                <c:pt idx="81">
                  <c:v>3245</c:v>
                </c:pt>
                <c:pt idx="82">
                  <c:v>3290</c:v>
                </c:pt>
                <c:pt idx="83">
                  <c:v>3335</c:v>
                </c:pt>
                <c:pt idx="84">
                  <c:v>3379</c:v>
                </c:pt>
                <c:pt idx="85">
                  <c:v>3424</c:v>
                </c:pt>
                <c:pt idx="86">
                  <c:v>3469</c:v>
                </c:pt>
                <c:pt idx="87">
                  <c:v>3514</c:v>
                </c:pt>
                <c:pt idx="88">
                  <c:v>3559</c:v>
                </c:pt>
                <c:pt idx="89">
                  <c:v>3604</c:v>
                </c:pt>
                <c:pt idx="90">
                  <c:v>3649</c:v>
                </c:pt>
                <c:pt idx="91">
                  <c:v>3694</c:v>
                </c:pt>
                <c:pt idx="92">
                  <c:v>3739</c:v>
                </c:pt>
                <c:pt idx="93">
                  <c:v>3784</c:v>
                </c:pt>
                <c:pt idx="94">
                  <c:v>3829</c:v>
                </c:pt>
                <c:pt idx="95">
                  <c:v>3874</c:v>
                </c:pt>
                <c:pt idx="96">
                  <c:v>3919</c:v>
                </c:pt>
                <c:pt idx="97">
                  <c:v>3964</c:v>
                </c:pt>
                <c:pt idx="98">
                  <c:v>4010</c:v>
                </c:pt>
                <c:pt idx="99">
                  <c:v>4055</c:v>
                </c:pt>
                <c:pt idx="100">
                  <c:v>4100</c:v>
                </c:pt>
                <c:pt idx="101">
                  <c:v>4145</c:v>
                </c:pt>
                <c:pt idx="102">
                  <c:v>4191</c:v>
                </c:pt>
                <c:pt idx="103">
                  <c:v>4236</c:v>
                </c:pt>
                <c:pt idx="104">
                  <c:v>4281</c:v>
                </c:pt>
                <c:pt idx="105">
                  <c:v>4327</c:v>
                </c:pt>
                <c:pt idx="106">
                  <c:v>4372</c:v>
                </c:pt>
                <c:pt idx="107">
                  <c:v>4418</c:v>
                </c:pt>
                <c:pt idx="108">
                  <c:v>4463</c:v>
                </c:pt>
                <c:pt idx="109">
                  <c:v>4509</c:v>
                </c:pt>
                <c:pt idx="110">
                  <c:v>4554</c:v>
                </c:pt>
                <c:pt idx="111">
                  <c:v>4600</c:v>
                </c:pt>
                <c:pt idx="112">
                  <c:v>4646</c:v>
                </c:pt>
                <c:pt idx="113">
                  <c:v>4691</c:v>
                </c:pt>
                <c:pt idx="114">
                  <c:v>4737</c:v>
                </c:pt>
                <c:pt idx="115">
                  <c:v>4782</c:v>
                </c:pt>
                <c:pt idx="116">
                  <c:v>4828</c:v>
                </c:pt>
                <c:pt idx="117">
                  <c:v>4874</c:v>
                </c:pt>
                <c:pt idx="118">
                  <c:v>4920</c:v>
                </c:pt>
                <c:pt idx="119">
                  <c:v>4965</c:v>
                </c:pt>
                <c:pt idx="120">
                  <c:v>5011</c:v>
                </c:pt>
                <c:pt idx="121">
                  <c:v>5057</c:v>
                </c:pt>
                <c:pt idx="122">
                  <c:v>5103</c:v>
                </c:pt>
                <c:pt idx="123">
                  <c:v>5149</c:v>
                </c:pt>
                <c:pt idx="124">
                  <c:v>5194</c:v>
                </c:pt>
                <c:pt idx="125">
                  <c:v>5240</c:v>
                </c:pt>
                <c:pt idx="126">
                  <c:v>5286</c:v>
                </c:pt>
                <c:pt idx="127">
                  <c:v>5332</c:v>
                </c:pt>
                <c:pt idx="128">
                  <c:v>5378</c:v>
                </c:pt>
                <c:pt idx="129">
                  <c:v>5424</c:v>
                </c:pt>
                <c:pt idx="130">
                  <c:v>5470</c:v>
                </c:pt>
                <c:pt idx="131">
                  <c:v>5516</c:v>
                </c:pt>
                <c:pt idx="132">
                  <c:v>5562</c:v>
                </c:pt>
                <c:pt idx="133">
                  <c:v>5608</c:v>
                </c:pt>
                <c:pt idx="134">
                  <c:v>5654</c:v>
                </c:pt>
                <c:pt idx="135">
                  <c:v>5700</c:v>
                </c:pt>
                <c:pt idx="136">
                  <c:v>5746</c:v>
                </c:pt>
                <c:pt idx="137">
                  <c:v>5793</c:v>
                </c:pt>
                <c:pt idx="138">
                  <c:v>5839</c:v>
                </c:pt>
                <c:pt idx="139">
                  <c:v>5885</c:v>
                </c:pt>
                <c:pt idx="140">
                  <c:v>5931</c:v>
                </c:pt>
                <c:pt idx="141">
                  <c:v>5977</c:v>
                </c:pt>
                <c:pt idx="142">
                  <c:v>6023</c:v>
                </c:pt>
                <c:pt idx="143">
                  <c:v>6070</c:v>
                </c:pt>
                <c:pt idx="144">
                  <c:v>6116</c:v>
                </c:pt>
                <c:pt idx="145">
                  <c:v>6162</c:v>
                </c:pt>
                <c:pt idx="146">
                  <c:v>6208</c:v>
                </c:pt>
                <c:pt idx="147">
                  <c:v>6255</c:v>
                </c:pt>
                <c:pt idx="148">
                  <c:v>6301</c:v>
                </c:pt>
                <c:pt idx="149">
                  <c:v>6347</c:v>
                </c:pt>
                <c:pt idx="150">
                  <c:v>6394</c:v>
                </c:pt>
                <c:pt idx="151">
                  <c:v>6440</c:v>
                </c:pt>
                <c:pt idx="152">
                  <c:v>6486</c:v>
                </c:pt>
                <c:pt idx="153">
                  <c:v>6533</c:v>
                </c:pt>
                <c:pt idx="154">
                  <c:v>6579</c:v>
                </c:pt>
                <c:pt idx="155">
                  <c:v>6626</c:v>
                </c:pt>
                <c:pt idx="156">
                  <c:v>6672</c:v>
                </c:pt>
                <c:pt idx="157">
                  <c:v>6718</c:v>
                </c:pt>
                <c:pt idx="158">
                  <c:v>6765</c:v>
                </c:pt>
                <c:pt idx="159">
                  <c:v>6811</c:v>
                </c:pt>
                <c:pt idx="160">
                  <c:v>6858</c:v>
                </c:pt>
                <c:pt idx="161">
                  <c:v>6904</c:v>
                </c:pt>
                <c:pt idx="162">
                  <c:v>6951</c:v>
                </c:pt>
                <c:pt idx="163">
                  <c:v>6997</c:v>
                </c:pt>
                <c:pt idx="164">
                  <c:v>7044</c:v>
                </c:pt>
                <c:pt idx="165">
                  <c:v>7090</c:v>
                </c:pt>
                <c:pt idx="166">
                  <c:v>7137</c:v>
                </c:pt>
                <c:pt idx="167">
                  <c:v>7184</c:v>
                </c:pt>
                <c:pt idx="168">
                  <c:v>7230</c:v>
                </c:pt>
                <c:pt idx="169">
                  <c:v>7277</c:v>
                </c:pt>
                <c:pt idx="170">
                  <c:v>7323</c:v>
                </c:pt>
                <c:pt idx="171">
                  <c:v>7370</c:v>
                </c:pt>
                <c:pt idx="172">
                  <c:v>7417</c:v>
                </c:pt>
                <c:pt idx="173">
                  <c:v>7463</c:v>
                </c:pt>
                <c:pt idx="174">
                  <c:v>7510</c:v>
                </c:pt>
                <c:pt idx="175">
                  <c:v>7557</c:v>
                </c:pt>
                <c:pt idx="176">
                  <c:v>7604</c:v>
                </c:pt>
                <c:pt idx="177">
                  <c:v>7650</c:v>
                </c:pt>
                <c:pt idx="178">
                  <c:v>7697</c:v>
                </c:pt>
                <c:pt idx="179">
                  <c:v>7744</c:v>
                </c:pt>
                <c:pt idx="180">
                  <c:v>7790</c:v>
                </c:pt>
                <c:pt idx="181">
                  <c:v>7837</c:v>
                </c:pt>
                <c:pt idx="182">
                  <c:v>7884</c:v>
                </c:pt>
                <c:pt idx="183">
                  <c:v>7931</c:v>
                </c:pt>
                <c:pt idx="184">
                  <c:v>7978</c:v>
                </c:pt>
                <c:pt idx="185">
                  <c:v>8024</c:v>
                </c:pt>
                <c:pt idx="186">
                  <c:v>8071</c:v>
                </c:pt>
                <c:pt idx="187">
                  <c:v>8118</c:v>
                </c:pt>
                <c:pt idx="188">
                  <c:v>8165</c:v>
                </c:pt>
                <c:pt idx="189">
                  <c:v>8212</c:v>
                </c:pt>
                <c:pt idx="190">
                  <c:v>8259</c:v>
                </c:pt>
                <c:pt idx="191">
                  <c:v>8305</c:v>
                </c:pt>
                <c:pt idx="192">
                  <c:v>8352</c:v>
                </c:pt>
                <c:pt idx="193">
                  <c:v>8399</c:v>
                </c:pt>
                <c:pt idx="194">
                  <c:v>8446</c:v>
                </c:pt>
                <c:pt idx="195">
                  <c:v>8493</c:v>
                </c:pt>
                <c:pt idx="196">
                  <c:v>8540</c:v>
                </c:pt>
                <c:pt idx="197">
                  <c:v>8587</c:v>
                </c:pt>
                <c:pt idx="198">
                  <c:v>8634</c:v>
                </c:pt>
                <c:pt idx="199">
                  <c:v>8681</c:v>
                </c:pt>
                <c:pt idx="200">
                  <c:v>8728</c:v>
                </c:pt>
                <c:pt idx="201">
                  <c:v>8775</c:v>
                </c:pt>
                <c:pt idx="202">
                  <c:v>8822</c:v>
                </c:pt>
                <c:pt idx="203">
                  <c:v>8869</c:v>
                </c:pt>
                <c:pt idx="204">
                  <c:v>8916</c:v>
                </c:pt>
                <c:pt idx="205">
                  <c:v>8963</c:v>
                </c:pt>
                <c:pt idx="206">
                  <c:v>9010</c:v>
                </c:pt>
                <c:pt idx="207">
                  <c:v>9057</c:v>
                </c:pt>
                <c:pt idx="208">
                  <c:v>9104</c:v>
                </c:pt>
                <c:pt idx="209">
                  <c:v>9151</c:v>
                </c:pt>
                <c:pt idx="210">
                  <c:v>9198</c:v>
                </c:pt>
                <c:pt idx="211">
                  <c:v>9245</c:v>
                </c:pt>
                <c:pt idx="212">
                  <c:v>9292</c:v>
                </c:pt>
                <c:pt idx="213">
                  <c:v>9339</c:v>
                </c:pt>
                <c:pt idx="214">
                  <c:v>9387</c:v>
                </c:pt>
                <c:pt idx="215">
                  <c:v>9434</c:v>
                </c:pt>
                <c:pt idx="216">
                  <c:v>9481</c:v>
                </c:pt>
                <c:pt idx="217">
                  <c:v>9528</c:v>
                </c:pt>
                <c:pt idx="218">
                  <c:v>9575</c:v>
                </c:pt>
                <c:pt idx="219">
                  <c:v>9622</c:v>
                </c:pt>
                <c:pt idx="220">
                  <c:v>9669</c:v>
                </c:pt>
                <c:pt idx="221">
                  <c:v>9717</c:v>
                </c:pt>
                <c:pt idx="222">
                  <c:v>9764</c:v>
                </c:pt>
                <c:pt idx="223">
                  <c:v>9811</c:v>
                </c:pt>
                <c:pt idx="224">
                  <c:v>9858</c:v>
                </c:pt>
                <c:pt idx="225">
                  <c:v>9905</c:v>
                </c:pt>
                <c:pt idx="226">
                  <c:v>9953</c:v>
                </c:pt>
                <c:pt idx="227">
                  <c:v>10000</c:v>
                </c:pt>
                <c:pt idx="228">
                  <c:v>10047</c:v>
                </c:pt>
                <c:pt idx="229">
                  <c:v>10094</c:v>
                </c:pt>
                <c:pt idx="230">
                  <c:v>10142</c:v>
                </c:pt>
                <c:pt idx="231">
                  <c:v>10189</c:v>
                </c:pt>
                <c:pt idx="232">
                  <c:v>10236</c:v>
                </c:pt>
                <c:pt idx="233">
                  <c:v>10283</c:v>
                </c:pt>
                <c:pt idx="234">
                  <c:v>10331</c:v>
                </c:pt>
                <c:pt idx="235">
                  <c:v>10378</c:v>
                </c:pt>
                <c:pt idx="236">
                  <c:v>10425</c:v>
                </c:pt>
                <c:pt idx="237">
                  <c:v>10473</c:v>
                </c:pt>
                <c:pt idx="238">
                  <c:v>10520</c:v>
                </c:pt>
                <c:pt idx="239">
                  <c:v>10567</c:v>
                </c:pt>
                <c:pt idx="240">
                  <c:v>10615</c:v>
                </c:pt>
                <c:pt idx="241">
                  <c:v>10662</c:v>
                </c:pt>
                <c:pt idx="242">
                  <c:v>10709</c:v>
                </c:pt>
                <c:pt idx="243">
                  <c:v>10757</c:v>
                </c:pt>
                <c:pt idx="244">
                  <c:v>10804</c:v>
                </c:pt>
                <c:pt idx="245">
                  <c:v>10851</c:v>
                </c:pt>
                <c:pt idx="246">
                  <c:v>10899</c:v>
                </c:pt>
                <c:pt idx="247">
                  <c:v>10946</c:v>
                </c:pt>
                <c:pt idx="248">
                  <c:v>10993</c:v>
                </c:pt>
                <c:pt idx="249">
                  <c:v>11041</c:v>
                </c:pt>
                <c:pt idx="250">
                  <c:v>11088</c:v>
                </c:pt>
                <c:pt idx="251">
                  <c:v>11136</c:v>
                </c:pt>
                <c:pt idx="252">
                  <c:v>11183</c:v>
                </c:pt>
                <c:pt idx="253">
                  <c:v>11231</c:v>
                </c:pt>
                <c:pt idx="254">
                  <c:v>11278</c:v>
                </c:pt>
                <c:pt idx="255">
                  <c:v>11325</c:v>
                </c:pt>
                <c:pt idx="256">
                  <c:v>11373</c:v>
                </c:pt>
                <c:pt idx="257">
                  <c:v>11420</c:v>
                </c:pt>
                <c:pt idx="258">
                  <c:v>11468</c:v>
                </c:pt>
                <c:pt idx="259">
                  <c:v>11515</c:v>
                </c:pt>
                <c:pt idx="260">
                  <c:v>11563</c:v>
                </c:pt>
                <c:pt idx="261">
                  <c:v>11610</c:v>
                </c:pt>
                <c:pt idx="262">
                  <c:v>11658</c:v>
                </c:pt>
                <c:pt idx="263">
                  <c:v>11705</c:v>
                </c:pt>
                <c:pt idx="264">
                  <c:v>11753</c:v>
                </c:pt>
                <c:pt idx="265">
                  <c:v>11800</c:v>
                </c:pt>
                <c:pt idx="266">
                  <c:v>11848</c:v>
                </c:pt>
                <c:pt idx="267">
                  <c:v>11895</c:v>
                </c:pt>
                <c:pt idx="268">
                  <c:v>11943</c:v>
                </c:pt>
                <c:pt idx="269">
                  <c:v>11990</c:v>
                </c:pt>
              </c:numCache>
            </c:numRef>
          </c:xVal>
          <c:yVal>
            <c:numRef>
              <c:f>'Figure 22e DATA for chart'!$P$3:$P$272</c:f>
              <c:numCache>
                <c:formatCode>###0</c:formatCode>
                <c:ptCount val="270"/>
                <c:pt idx="0">
                  <c:v>25</c:v>
                </c:pt>
                <c:pt idx="1">
                  <c:v>13.043478260869565</c:v>
                </c:pt>
                <c:pt idx="2">
                  <c:v>9.3023255813953494</c:v>
                </c:pt>
                <c:pt idx="3">
                  <c:v>7.5757575757575761</c:v>
                </c:pt>
                <c:pt idx="4">
                  <c:v>6.5217391304347823</c:v>
                </c:pt>
                <c:pt idx="5">
                  <c:v>5.833333333333333</c:v>
                </c:pt>
                <c:pt idx="6">
                  <c:v>5.3333333333333339</c:v>
                </c:pt>
                <c:pt idx="7">
                  <c:v>4.972375690607735</c:v>
                </c:pt>
                <c:pt idx="8">
                  <c:v>4.6948356807511731</c:v>
                </c:pt>
                <c:pt idx="9">
                  <c:v>4.4715447154471546</c:v>
                </c:pt>
                <c:pt idx="10">
                  <c:v>4.2857142857142856</c:v>
                </c:pt>
                <c:pt idx="11">
                  <c:v>4.1401273885350314</c:v>
                </c:pt>
                <c:pt idx="12">
                  <c:v>4.0114613180515759</c:v>
                </c:pt>
                <c:pt idx="13">
                  <c:v>3.8961038961038961</c:v>
                </c:pt>
                <c:pt idx="14">
                  <c:v>3.800475059382423</c:v>
                </c:pt>
                <c:pt idx="15">
                  <c:v>3.7117903930131009</c:v>
                </c:pt>
                <c:pt idx="16">
                  <c:v>3.6363636363636362</c:v>
                </c:pt>
                <c:pt idx="17">
                  <c:v>3.5714285714285712</c:v>
                </c:pt>
                <c:pt idx="18">
                  <c:v>3.5087719298245612</c:v>
                </c:pt>
                <c:pt idx="19">
                  <c:v>3.4539473684210531</c:v>
                </c:pt>
                <c:pt idx="20">
                  <c:v>3.400309119010819</c:v>
                </c:pt>
                <c:pt idx="21">
                  <c:v>3.3576642335766427</c:v>
                </c:pt>
                <c:pt idx="22">
                  <c:v>3.3149171270718232</c:v>
                </c:pt>
                <c:pt idx="23">
                  <c:v>3.2765399737876804</c:v>
                </c:pt>
                <c:pt idx="24">
                  <c:v>3.2378580323785799</c:v>
                </c:pt>
                <c:pt idx="25">
                  <c:v>3.2028469750889679</c:v>
                </c:pt>
                <c:pt idx="26">
                  <c:v>3.1746031746031744</c:v>
                </c:pt>
                <c:pt idx="27">
                  <c:v>3.1419284940411698</c:v>
                </c:pt>
                <c:pt idx="28">
                  <c:v>3.1152647975077881</c:v>
                </c:pt>
                <c:pt idx="29">
                  <c:v>3.0907278165503489</c:v>
                </c:pt>
                <c:pt idx="30">
                  <c:v>3.0651340996168579</c:v>
                </c:pt>
                <c:pt idx="31">
                  <c:v>3.0414746543778803</c:v>
                </c:pt>
                <c:pt idx="32">
                  <c:v>3.0195381882770871</c:v>
                </c:pt>
                <c:pt idx="33">
                  <c:v>2.9991431019708652</c:v>
                </c:pt>
                <c:pt idx="34">
                  <c:v>2.9801324503311259</c:v>
                </c:pt>
                <c:pt idx="35">
                  <c:v>2.9623698959167335</c:v>
                </c:pt>
                <c:pt idx="36">
                  <c:v>2.943454686289698</c:v>
                </c:pt>
                <c:pt idx="37">
                  <c:v>2.9279279279279278</c:v>
                </c:pt>
                <c:pt idx="38">
                  <c:v>2.9112081513828238</c:v>
                </c:pt>
                <c:pt idx="39">
                  <c:v>2.8954802259887007</c:v>
                </c:pt>
                <c:pt idx="40">
                  <c:v>2.880658436213992</c:v>
                </c:pt>
                <c:pt idx="41">
                  <c:v>2.8666666666666667</c:v>
                </c:pt>
                <c:pt idx="42">
                  <c:v>2.8534370946822309</c:v>
                </c:pt>
                <c:pt idx="43">
                  <c:v>2.8391167192429023</c:v>
                </c:pt>
                <c:pt idx="44">
                  <c:v>2.8272894898586354</c:v>
                </c:pt>
                <c:pt idx="45">
                  <c:v>2.816057519472738</c:v>
                </c:pt>
                <c:pt idx="46">
                  <c:v>2.8037383177570092</c:v>
                </c:pt>
                <c:pt idx="47">
                  <c:v>2.792022792022792</c:v>
                </c:pt>
                <c:pt idx="48">
                  <c:v>2.7824151363383414</c:v>
                </c:pt>
                <c:pt idx="49">
                  <c:v>2.7717391304347827</c:v>
                </c:pt>
                <c:pt idx="50">
                  <c:v>2.7615507169410516</c:v>
                </c:pt>
                <c:pt idx="51">
                  <c:v>2.7518172377985461</c:v>
                </c:pt>
                <c:pt idx="52">
                  <c:v>2.7425088877602843</c:v>
                </c:pt>
                <c:pt idx="53">
                  <c:v>2.7335984095427435</c:v>
                </c:pt>
                <c:pt idx="54">
                  <c:v>2.7237354085603114</c:v>
                </c:pt>
                <c:pt idx="55">
                  <c:v>2.7155788470700335</c:v>
                </c:pt>
                <c:pt idx="56">
                  <c:v>2.7077497665732961</c:v>
                </c:pt>
                <c:pt idx="57">
                  <c:v>2.6989935956084175</c:v>
                </c:pt>
                <c:pt idx="58">
                  <c:v>2.6917900403768504</c:v>
                </c:pt>
                <c:pt idx="59">
                  <c:v>2.6836779586449628</c:v>
                </c:pt>
                <c:pt idx="60">
                  <c:v>2.6770293609671847</c:v>
                </c:pt>
                <c:pt idx="61">
                  <c:v>2.6694915254237288</c:v>
                </c:pt>
                <c:pt idx="62">
                  <c:v>2.6622296173044924</c:v>
                </c:pt>
                <c:pt idx="63">
                  <c:v>2.6552287581699345</c:v>
                </c:pt>
                <c:pt idx="64">
                  <c:v>2.6495383380168605</c:v>
                </c:pt>
                <c:pt idx="65">
                  <c:v>2.642998027613412</c:v>
                </c:pt>
                <c:pt idx="66">
                  <c:v>2.6366808840635905</c:v>
                </c:pt>
                <c:pt idx="67">
                  <c:v>2.6305756767060617</c:v>
                </c:pt>
                <c:pt idx="68">
                  <c:v>2.6246719160104988</c:v>
                </c:pt>
                <c:pt idx="69">
                  <c:v>2.6189597934341573</c:v>
                </c:pt>
                <c:pt idx="70">
                  <c:v>2.6124818577648767</c:v>
                </c:pt>
                <c:pt idx="71">
                  <c:v>2.6071428571428572</c:v>
                </c:pt>
                <c:pt idx="72">
                  <c:v>2.6019690576652601</c:v>
                </c:pt>
                <c:pt idx="73">
                  <c:v>2.5969529085872574</c:v>
                </c:pt>
                <c:pt idx="74">
                  <c:v>2.5912035458574838</c:v>
                </c:pt>
                <c:pt idx="75">
                  <c:v>2.5864964729593551</c:v>
                </c:pt>
                <c:pt idx="76">
                  <c:v>2.5819265143992056</c:v>
                </c:pt>
                <c:pt idx="77">
                  <c:v>2.5766470971950421</c:v>
                </c:pt>
                <c:pt idx="78">
                  <c:v>2.572347266881029</c:v>
                </c:pt>
                <c:pt idx="79">
                  <c:v>2.5673534072900162</c:v>
                </c:pt>
                <c:pt idx="80">
                  <c:v>2.5625</c:v>
                </c:pt>
                <c:pt idx="81">
                  <c:v>2.5585696670776819</c:v>
                </c:pt>
                <c:pt idx="82">
                  <c:v>2.5539677713590758</c:v>
                </c:pt>
                <c:pt idx="83">
                  <c:v>2.5494901019796039</c:v>
                </c:pt>
                <c:pt idx="84">
                  <c:v>2.5458851391355832</c:v>
                </c:pt>
                <c:pt idx="85">
                  <c:v>2.5416301489921125</c:v>
                </c:pt>
                <c:pt idx="86">
                  <c:v>2.5374855824682814</c:v>
                </c:pt>
                <c:pt idx="87">
                  <c:v>2.5334471961286646</c:v>
                </c:pt>
                <c:pt idx="88">
                  <c:v>2.5295109612141653</c:v>
                </c:pt>
                <c:pt idx="89">
                  <c:v>2.5256730502359144</c:v>
                </c:pt>
                <c:pt idx="90">
                  <c:v>2.5219298245614032</c:v>
                </c:pt>
                <c:pt idx="91">
                  <c:v>2.518277822908205</c:v>
                </c:pt>
                <c:pt idx="92">
                  <c:v>2.5147137506688071</c:v>
                </c:pt>
                <c:pt idx="93">
                  <c:v>2.5112344699973566</c:v>
                </c:pt>
                <c:pt idx="94">
                  <c:v>2.507836990595611</c:v>
                </c:pt>
                <c:pt idx="95">
                  <c:v>2.5045184611412341</c:v>
                </c:pt>
                <c:pt idx="96">
                  <c:v>2.5012761613067891</c:v>
                </c:pt>
                <c:pt idx="97">
                  <c:v>2.498107494322483</c:v>
                </c:pt>
                <c:pt idx="98">
                  <c:v>2.4943876278373658</c:v>
                </c:pt>
                <c:pt idx="99">
                  <c:v>2.4913665515540204</c:v>
                </c:pt>
                <c:pt idx="100">
                  <c:v>2.4884118077579895</c:v>
                </c:pt>
                <c:pt idx="101">
                  <c:v>2.4855212355212353</c:v>
                </c:pt>
                <c:pt idx="102">
                  <c:v>2.4821002386634845</c:v>
                </c:pt>
                <c:pt idx="103">
                  <c:v>2.4793388429752068</c:v>
                </c:pt>
                <c:pt idx="104">
                  <c:v>2.4766355140186915</c:v>
                </c:pt>
                <c:pt idx="105">
                  <c:v>2.4734165510864541</c:v>
                </c:pt>
                <c:pt idx="106">
                  <c:v>2.4708304735758406</c:v>
                </c:pt>
                <c:pt idx="107">
                  <c:v>2.4677382839031017</c:v>
                </c:pt>
                <c:pt idx="108">
                  <c:v>2.465262214253698</c:v>
                </c:pt>
                <c:pt idx="109">
                  <c:v>2.4622892635314995</c:v>
                </c:pt>
                <c:pt idx="110">
                  <c:v>2.4599165385460133</c:v>
                </c:pt>
                <c:pt idx="111">
                  <c:v>2.4570558817134156</c:v>
                </c:pt>
                <c:pt idx="112">
                  <c:v>2.4542518837459637</c:v>
                </c:pt>
                <c:pt idx="113">
                  <c:v>2.4520255863539444</c:v>
                </c:pt>
                <c:pt idx="114">
                  <c:v>2.4493243243243241</c:v>
                </c:pt>
                <c:pt idx="115">
                  <c:v>2.4471867810081571</c:v>
                </c:pt>
                <c:pt idx="116">
                  <c:v>2.4445825564532835</c:v>
                </c:pt>
                <c:pt idx="117">
                  <c:v>2.4420274984609072</c:v>
                </c:pt>
                <c:pt idx="118">
                  <c:v>2.4395202276885546</c:v>
                </c:pt>
                <c:pt idx="119">
                  <c:v>2.4375503626107977</c:v>
                </c:pt>
                <c:pt idx="120">
                  <c:v>2.435129740518962</c:v>
                </c:pt>
                <c:pt idx="121">
                  <c:v>2.4327531645569622</c:v>
                </c:pt>
                <c:pt idx="122">
                  <c:v>2.4304194433555466</c:v>
                </c:pt>
                <c:pt idx="123">
                  <c:v>2.4281274281274281</c:v>
                </c:pt>
                <c:pt idx="124">
                  <c:v>2.4263431542461005</c:v>
                </c:pt>
                <c:pt idx="125">
                  <c:v>2.4241267417446077</c:v>
                </c:pt>
                <c:pt idx="126">
                  <c:v>2.4219489120151372</c:v>
                </c:pt>
                <c:pt idx="127">
                  <c:v>2.4198086662915026</c:v>
                </c:pt>
                <c:pt idx="128">
                  <c:v>2.4177050399851217</c:v>
                </c:pt>
                <c:pt idx="129">
                  <c:v>2.4156371012354785</c:v>
                </c:pt>
                <c:pt idx="130">
                  <c:v>2.4136039495337358</c:v>
                </c:pt>
                <c:pt idx="131">
                  <c:v>2.4116047144152315</c:v>
                </c:pt>
                <c:pt idx="132">
                  <c:v>2.4096385542168677</c:v>
                </c:pt>
                <c:pt idx="133">
                  <c:v>2.4077046548956664</c:v>
                </c:pt>
                <c:pt idx="134">
                  <c:v>2.4058022289050065</c:v>
                </c:pt>
                <c:pt idx="135">
                  <c:v>2.4039305141252849</c:v>
                </c:pt>
                <c:pt idx="136">
                  <c:v>2.402088772845953</c:v>
                </c:pt>
                <c:pt idx="137">
                  <c:v>2.3998618784530388</c:v>
                </c:pt>
                <c:pt idx="138">
                  <c:v>2.3980815347721824</c:v>
                </c:pt>
                <c:pt idx="139">
                  <c:v>2.3963290278721958</c:v>
                </c:pt>
                <c:pt idx="140">
                  <c:v>2.3946037099494095</c:v>
                </c:pt>
                <c:pt idx="141">
                  <c:v>2.392904953145917</c:v>
                </c:pt>
                <c:pt idx="142">
                  <c:v>2.3912321487877781</c:v>
                </c:pt>
                <c:pt idx="143">
                  <c:v>2.3891909705058492</c:v>
                </c:pt>
                <c:pt idx="144">
                  <c:v>2.3875715453802124</c:v>
                </c:pt>
                <c:pt idx="145">
                  <c:v>2.3859763025482876</c:v>
                </c:pt>
                <c:pt idx="146">
                  <c:v>2.3844047043660384</c:v>
                </c:pt>
                <c:pt idx="147">
                  <c:v>2.3824752158618483</c:v>
                </c:pt>
                <c:pt idx="148">
                  <c:v>2.3809523809523809</c:v>
                </c:pt>
                <c:pt idx="149">
                  <c:v>2.3794516230696501</c:v>
                </c:pt>
                <c:pt idx="150">
                  <c:v>2.3776005005474738</c:v>
                </c:pt>
                <c:pt idx="151">
                  <c:v>2.3761453641869856</c:v>
                </c:pt>
                <c:pt idx="152">
                  <c:v>2.3747108712413261</c:v>
                </c:pt>
                <c:pt idx="153">
                  <c:v>2.3729332516840169</c:v>
                </c:pt>
                <c:pt idx="154">
                  <c:v>2.3715415019762842</c:v>
                </c:pt>
                <c:pt idx="155">
                  <c:v>2.3698113207547169</c:v>
                </c:pt>
                <c:pt idx="156">
                  <c:v>2.3684605006745616</c:v>
                </c:pt>
                <c:pt idx="157">
                  <c:v>2.3671281822242074</c:v>
                </c:pt>
                <c:pt idx="158">
                  <c:v>2.3654642223536371</c:v>
                </c:pt>
                <c:pt idx="159">
                  <c:v>2.3641703377386194</c:v>
                </c:pt>
                <c:pt idx="160">
                  <c:v>2.3625492197754121</c:v>
                </c:pt>
                <c:pt idx="161">
                  <c:v>2.3612921918006662</c:v>
                </c:pt>
                <c:pt idx="162">
                  <c:v>2.3597122302158273</c:v>
                </c:pt>
                <c:pt idx="163">
                  <c:v>2.358490566037736</c:v>
                </c:pt>
                <c:pt idx="164">
                  <c:v>2.3569501632826917</c:v>
                </c:pt>
                <c:pt idx="165">
                  <c:v>2.355762448864438</c:v>
                </c:pt>
                <c:pt idx="166">
                  <c:v>2.3542600896860986</c:v>
                </c:pt>
                <c:pt idx="167">
                  <c:v>2.3527773910622303</c:v>
                </c:pt>
                <c:pt idx="168">
                  <c:v>2.35163923087564</c:v>
                </c:pt>
                <c:pt idx="169">
                  <c:v>2.3501924134139638</c:v>
                </c:pt>
                <c:pt idx="170">
                  <c:v>2.3490849494673589</c:v>
                </c:pt>
                <c:pt idx="171">
                  <c:v>2.3476726828606322</c:v>
                </c:pt>
                <c:pt idx="172">
                  <c:v>2.3462783171521036</c:v>
                </c:pt>
                <c:pt idx="173">
                  <c:v>2.3452157598499062</c:v>
                </c:pt>
                <c:pt idx="174">
                  <c:v>2.3438540418164866</c:v>
                </c:pt>
                <c:pt idx="175">
                  <c:v>2.3425092641609315</c:v>
                </c:pt>
                <c:pt idx="176">
                  <c:v>2.3411811127186639</c:v>
                </c:pt>
                <c:pt idx="177">
                  <c:v>2.3401751862988629</c:v>
                </c:pt>
                <c:pt idx="178">
                  <c:v>2.3388773388773392</c:v>
                </c:pt>
                <c:pt idx="179">
                  <c:v>2.3375952473201602</c:v>
                </c:pt>
                <c:pt idx="180">
                  <c:v>2.336628578764925</c:v>
                </c:pt>
                <c:pt idx="181">
                  <c:v>2.335375191424196</c:v>
                </c:pt>
                <c:pt idx="182">
                  <c:v>2.3341367499682861</c:v>
                </c:pt>
                <c:pt idx="183">
                  <c:v>2.3329129886506936</c:v>
                </c:pt>
                <c:pt idx="184">
                  <c:v>2.3317036479879651</c:v>
                </c:pt>
                <c:pt idx="185">
                  <c:v>2.3307989530100959</c:v>
                </c:pt>
                <c:pt idx="186">
                  <c:v>2.3296158612143745</c:v>
                </c:pt>
                <c:pt idx="187">
                  <c:v>2.3284464703708267</c:v>
                </c:pt>
                <c:pt idx="188">
                  <c:v>2.3272905438510532</c:v>
                </c:pt>
                <c:pt idx="189">
                  <c:v>2.3261478504445257</c:v>
                </c:pt>
                <c:pt idx="190">
                  <c:v>2.3250181642044079</c:v>
                </c:pt>
                <c:pt idx="191">
                  <c:v>2.3241811175337186</c:v>
                </c:pt>
                <c:pt idx="192">
                  <c:v>2.3230750808286431</c:v>
                </c:pt>
                <c:pt idx="193">
                  <c:v>2.321981424148607</c:v>
                </c:pt>
                <c:pt idx="194">
                  <c:v>2.3208999407933688</c:v>
                </c:pt>
                <c:pt idx="195">
                  <c:v>2.3198304286387188</c:v>
                </c:pt>
                <c:pt idx="196">
                  <c:v>2.3187726900105399</c:v>
                </c:pt>
                <c:pt idx="197">
                  <c:v>2.3177265315630096</c:v>
                </c:pt>
                <c:pt idx="198">
                  <c:v>2.3166917641607783</c:v>
                </c:pt>
                <c:pt idx="199">
                  <c:v>2.3156682027649769</c:v>
                </c:pt>
                <c:pt idx="200">
                  <c:v>2.3146556663229059</c:v>
                </c:pt>
                <c:pt idx="201">
                  <c:v>2.3136539776612719</c:v>
                </c:pt>
                <c:pt idx="202">
                  <c:v>2.3126629633828366</c:v>
                </c:pt>
                <c:pt idx="203">
                  <c:v>2.311682453766351</c:v>
                </c:pt>
                <c:pt idx="204">
                  <c:v>2.310712282669658</c:v>
                </c:pt>
                <c:pt idx="205">
                  <c:v>2.30975228743584</c:v>
                </c:pt>
                <c:pt idx="206">
                  <c:v>2.3088023088023086</c:v>
                </c:pt>
                <c:pt idx="207">
                  <c:v>2.3078621908127208</c:v>
                </c:pt>
                <c:pt idx="208">
                  <c:v>2.306931780731627</c:v>
                </c:pt>
                <c:pt idx="209">
                  <c:v>2.3060109289617485</c:v>
                </c:pt>
                <c:pt idx="210">
                  <c:v>2.3050994889637924</c:v>
                </c:pt>
                <c:pt idx="211">
                  <c:v>2.3041973171787107</c:v>
                </c:pt>
                <c:pt idx="212">
                  <c:v>2.3033042729523197</c:v>
                </c:pt>
                <c:pt idx="213">
                  <c:v>2.3024202184621974</c:v>
                </c:pt>
                <c:pt idx="214">
                  <c:v>2.301299808225016</c:v>
                </c:pt>
                <c:pt idx="215">
                  <c:v>2.300434644333722</c:v>
                </c:pt>
                <c:pt idx="216">
                  <c:v>2.2995780590717296</c:v>
                </c:pt>
                <c:pt idx="217">
                  <c:v>2.2987299254749658</c:v>
                </c:pt>
                <c:pt idx="218">
                  <c:v>2.2978901190724881</c:v>
                </c:pt>
                <c:pt idx="219">
                  <c:v>2.2970585178255898</c:v>
                </c:pt>
                <c:pt idx="220">
                  <c:v>2.2962350020686801</c:v>
                </c:pt>
                <c:pt idx="221">
                  <c:v>2.295183202964183</c:v>
                </c:pt>
                <c:pt idx="222">
                  <c:v>2.294376728464611</c:v>
                </c:pt>
                <c:pt idx="223">
                  <c:v>2.2935779816513762</c:v>
                </c:pt>
                <c:pt idx="224">
                  <c:v>2.2927868519833621</c:v>
                </c:pt>
                <c:pt idx="225">
                  <c:v>2.2920032310177705</c:v>
                </c:pt>
                <c:pt idx="226">
                  <c:v>2.2909967845659165</c:v>
                </c:pt>
                <c:pt idx="227">
                  <c:v>2.2902290229022904</c:v>
                </c:pt>
                <c:pt idx="228">
                  <c:v>2.2894684451522993</c:v>
                </c:pt>
                <c:pt idx="229">
                  <c:v>2.2887149509561082</c:v>
                </c:pt>
                <c:pt idx="230">
                  <c:v>2.2877428261512671</c:v>
                </c:pt>
                <c:pt idx="231">
                  <c:v>2.2870043188064391</c:v>
                </c:pt>
                <c:pt idx="232">
                  <c:v>2.2862725940400588</c:v>
                </c:pt>
                <c:pt idx="233">
                  <c:v>2.2855475588406926</c:v>
                </c:pt>
                <c:pt idx="234">
                  <c:v>2.2846079380445303</c:v>
                </c:pt>
                <c:pt idx="235">
                  <c:v>2.2838970800809482</c:v>
                </c:pt>
                <c:pt idx="236">
                  <c:v>2.2831926323867999</c:v>
                </c:pt>
                <c:pt idx="237">
                  <c:v>2.2822765469824291</c:v>
                </c:pt>
                <c:pt idx="238">
                  <c:v>2.2815857020629338</c:v>
                </c:pt>
                <c:pt idx="239">
                  <c:v>2.2809010032178687</c:v>
                </c:pt>
                <c:pt idx="240">
                  <c:v>2.280007537214999</c:v>
                </c:pt>
                <c:pt idx="241">
                  <c:v>2.2793358971953852</c:v>
                </c:pt>
                <c:pt idx="242">
                  <c:v>2.2786701531565186</c:v>
                </c:pt>
                <c:pt idx="243">
                  <c:v>2.2777984380810712</c:v>
                </c:pt>
                <c:pt idx="244">
                  <c:v>2.2771452374340462</c:v>
                </c:pt>
                <c:pt idx="245">
                  <c:v>2.2764976958525347</c:v>
                </c:pt>
                <c:pt idx="246">
                  <c:v>2.2756469076894841</c:v>
                </c:pt>
                <c:pt idx="247">
                  <c:v>2.2750114207400642</c:v>
                </c:pt>
                <c:pt idx="248">
                  <c:v>2.2743813682678313</c:v>
                </c:pt>
                <c:pt idx="249">
                  <c:v>2.2735507246376812</c:v>
                </c:pt>
                <c:pt idx="250">
                  <c:v>2.2729322630107336</c:v>
                </c:pt>
                <c:pt idx="251">
                  <c:v>2.2721149528513696</c:v>
                </c:pt>
                <c:pt idx="252">
                  <c:v>2.2715077803612949</c:v>
                </c:pt>
                <c:pt idx="253">
                  <c:v>2.2707034728406055</c:v>
                </c:pt>
                <c:pt idx="254">
                  <c:v>2.270107298040259</c:v>
                </c:pt>
                <c:pt idx="255">
                  <c:v>2.2695160720593432</c:v>
                </c:pt>
                <c:pt idx="256">
                  <c:v>2.2687302145620825</c:v>
                </c:pt>
                <c:pt idx="257">
                  <c:v>2.268149575269288</c:v>
                </c:pt>
                <c:pt idx="258">
                  <c:v>2.2673759483735938</c:v>
                </c:pt>
                <c:pt idx="259">
                  <c:v>2.2668056279312143</c:v>
                </c:pt>
                <c:pt idx="260">
                  <c:v>2.2660439370351151</c:v>
                </c:pt>
                <c:pt idx="261">
                  <c:v>2.2654836764579205</c:v>
                </c:pt>
                <c:pt idx="262">
                  <c:v>2.2647336364416231</c:v>
                </c:pt>
                <c:pt idx="263">
                  <c:v>2.264183185235817</c:v>
                </c:pt>
                <c:pt idx="264">
                  <c:v>2.2634445200816882</c:v>
                </c:pt>
                <c:pt idx="265">
                  <c:v>2.2629036359013477</c:v>
                </c:pt>
                <c:pt idx="266">
                  <c:v>2.2621760783320672</c:v>
                </c:pt>
                <c:pt idx="267">
                  <c:v>2.2616445266520935</c:v>
                </c:pt>
                <c:pt idx="268">
                  <c:v>2.2609278177859653</c:v>
                </c:pt>
                <c:pt idx="269">
                  <c:v>2.2604053715906245</c:v>
                </c:pt>
              </c:numCache>
            </c:numRef>
          </c:yVal>
        </c:ser>
        <c:ser>
          <c:idx val="2"/>
          <c:order val="2"/>
          <c:tx>
            <c:strRef>
              <c:f>'Figure 22e DATA for chart'!$H$2</c:f>
              <c:strCache>
                <c:ptCount val="1"/>
                <c:pt idx="0">
                  <c:v>National revision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22e DATA for chart'!$I$3:$I$30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1200</c:v>
                </c:pt>
                <c:pt idx="10">
                  <c:v>1400</c:v>
                </c:pt>
                <c:pt idx="11">
                  <c:v>1600</c:v>
                </c:pt>
                <c:pt idx="12">
                  <c:v>1800</c:v>
                </c:pt>
                <c:pt idx="13">
                  <c:v>4000</c:v>
                </c:pt>
                <c:pt idx="14">
                  <c:v>4000</c:v>
                </c:pt>
                <c:pt idx="15">
                  <c:v>5000</c:v>
                </c:pt>
                <c:pt idx="16">
                  <c:v>5000</c:v>
                </c:pt>
                <c:pt idx="17">
                  <c:v>6000</c:v>
                </c:pt>
                <c:pt idx="18">
                  <c:v>6000</c:v>
                </c:pt>
                <c:pt idx="19">
                  <c:v>7000</c:v>
                </c:pt>
                <c:pt idx="20">
                  <c:v>8000</c:v>
                </c:pt>
                <c:pt idx="21">
                  <c:v>9000</c:v>
                </c:pt>
                <c:pt idx="22">
                  <c:v>9000</c:v>
                </c:pt>
                <c:pt idx="23">
                  <c:v>10000</c:v>
                </c:pt>
                <c:pt idx="24">
                  <c:v>10000</c:v>
                </c:pt>
                <c:pt idx="25">
                  <c:v>11000</c:v>
                </c:pt>
                <c:pt idx="26">
                  <c:v>12000</c:v>
                </c:pt>
                <c:pt idx="27">
                  <c:v>12000</c:v>
                </c:pt>
              </c:numCache>
            </c:numRef>
          </c:xVal>
          <c:yVal>
            <c:numRef>
              <c:f>'Figure 22e DATA for chart'!$H$3:$H$30</c:f>
              <c:numCache>
                <c:formatCode>General</c:formatCode>
                <c:ptCount val="28"/>
                <c:pt idx="0">
                  <c:v>1.9560804576490127</c:v>
                </c:pt>
                <c:pt idx="1">
                  <c:v>1.9560804576490127</c:v>
                </c:pt>
                <c:pt idx="2">
                  <c:v>1.9560804576490127</c:v>
                </c:pt>
                <c:pt idx="3">
                  <c:v>1.9560804576490127</c:v>
                </c:pt>
                <c:pt idx="4">
                  <c:v>1.9560804576490127</c:v>
                </c:pt>
                <c:pt idx="5">
                  <c:v>1.9560804576490127</c:v>
                </c:pt>
                <c:pt idx="6">
                  <c:v>1.9560804576490127</c:v>
                </c:pt>
                <c:pt idx="7">
                  <c:v>1.9560804576490127</c:v>
                </c:pt>
                <c:pt idx="8">
                  <c:v>1.9560804576490127</c:v>
                </c:pt>
                <c:pt idx="9">
                  <c:v>1.9560804576490127</c:v>
                </c:pt>
                <c:pt idx="10">
                  <c:v>1.9560804576490127</c:v>
                </c:pt>
                <c:pt idx="11">
                  <c:v>1.9560804576490127</c:v>
                </c:pt>
                <c:pt idx="12">
                  <c:v>1.9560804576490127</c:v>
                </c:pt>
                <c:pt idx="13">
                  <c:v>1.9560804576490127</c:v>
                </c:pt>
                <c:pt idx="14">
                  <c:v>1.9560804576490127</c:v>
                </c:pt>
                <c:pt idx="15">
                  <c:v>1.9560804576490127</c:v>
                </c:pt>
                <c:pt idx="16">
                  <c:v>1.9560804576490127</c:v>
                </c:pt>
                <c:pt idx="17">
                  <c:v>1.9560804576490127</c:v>
                </c:pt>
                <c:pt idx="18">
                  <c:v>1.9560804576490127</c:v>
                </c:pt>
                <c:pt idx="19">
                  <c:v>1.9560804576490127</c:v>
                </c:pt>
                <c:pt idx="20">
                  <c:v>1.9560804576490127</c:v>
                </c:pt>
                <c:pt idx="21">
                  <c:v>1.9560804576490127</c:v>
                </c:pt>
                <c:pt idx="22">
                  <c:v>1.9560804576490127</c:v>
                </c:pt>
                <c:pt idx="23">
                  <c:v>1.9560804576490127</c:v>
                </c:pt>
                <c:pt idx="24">
                  <c:v>1.9560804576490127</c:v>
                </c:pt>
                <c:pt idx="25">
                  <c:v>1.9560804576490127</c:v>
                </c:pt>
                <c:pt idx="26">
                  <c:v>1.9560804576490127</c:v>
                </c:pt>
                <c:pt idx="27">
                  <c:v>1.9560804576490127</c:v>
                </c:pt>
              </c:numCache>
            </c:numRef>
          </c:yVal>
        </c:ser>
        <c:axId val="106850560"/>
        <c:axId val="106877312"/>
      </c:scatterChart>
      <c:valAx>
        <c:axId val="106850560"/>
        <c:scaling>
          <c:orientation val="minMax"/>
          <c:max val="12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  <c:layout/>
        </c:title>
        <c:numFmt formatCode="General" sourceLinked="1"/>
        <c:tickLblPos val="nextTo"/>
        <c:crossAx val="106877312"/>
        <c:crosses val="autoZero"/>
        <c:crossBetween val="midCat"/>
      </c:valAx>
      <c:valAx>
        <c:axId val="106877312"/>
        <c:scaling>
          <c:orientation val="minMax"/>
          <c:max val="1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Revisions &lt;</a:t>
                </a:r>
                <a:r>
                  <a:rPr lang="en-GB" b="0" baseline="0"/>
                  <a:t> 7 years </a:t>
                </a:r>
                <a:r>
                  <a:rPr lang="en-GB" b="0"/>
                  <a:t>(%)</a:t>
                </a:r>
              </a:p>
            </c:rich>
          </c:tx>
          <c:layout/>
        </c:title>
        <c:numFmt formatCode="General" sourceLinked="0"/>
        <c:tickLblPos val="nextTo"/>
        <c:crossAx val="10685056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22f DATA'!$B$2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'Figure 22f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22f DATA'!$B$3:$B$18</c:f>
              <c:numCache>
                <c:formatCode>0.0%</c:formatCode>
                <c:ptCount val="16"/>
                <c:pt idx="0">
                  <c:v>1.2500000000000001E-2</c:v>
                </c:pt>
                <c:pt idx="1">
                  <c:v>2.0700636942675162E-2</c:v>
                </c:pt>
                <c:pt idx="2">
                  <c:v>1.5050167224080268E-2</c:v>
                </c:pt>
                <c:pt idx="3">
                  <c:v>1.2152777777777776E-2</c:v>
                </c:pt>
                <c:pt idx="4">
                  <c:v>4.6801872074882997E-3</c:v>
                </c:pt>
                <c:pt idx="5">
                  <c:v>1.0135135135135136E-2</c:v>
                </c:pt>
                <c:pt idx="6">
                  <c:v>7.5187969924812026E-3</c:v>
                </c:pt>
                <c:pt idx="7">
                  <c:v>7.1736011477761845E-3</c:v>
                </c:pt>
                <c:pt idx="8">
                  <c:v>4.2979942693409743E-3</c:v>
                </c:pt>
                <c:pt idx="9">
                  <c:v>1.3245033112582783E-2</c:v>
                </c:pt>
                <c:pt idx="10">
                  <c:v>3.1104199066874028E-3</c:v>
                </c:pt>
                <c:pt idx="11">
                  <c:v>1.1494252873563218E-2</c:v>
                </c:pt>
                <c:pt idx="12">
                  <c:v>4.1958041958041958E-3</c:v>
                </c:pt>
                <c:pt idx="13">
                  <c:v>1.1560693641618498E-2</c:v>
                </c:pt>
                <c:pt idx="14">
                  <c:v>6.3492063492063492E-3</c:v>
                </c:pt>
                <c:pt idx="15">
                  <c:v>3.4423407917383818E-3</c:v>
                </c:pt>
              </c:numCache>
            </c:numRef>
          </c:val>
        </c:ser>
        <c:ser>
          <c:idx val="1"/>
          <c:order val="1"/>
          <c:tx>
            <c:strRef>
              <c:f>'Figure 22f DATA'!$C$2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cat>
            <c:strRef>
              <c:f>'Figure 22f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22f DATA'!$C$3:$C$18</c:f>
              <c:numCache>
                <c:formatCode>0.0%</c:formatCode>
                <c:ptCount val="16"/>
                <c:pt idx="0">
                  <c:v>1.0714285714285714E-2</c:v>
                </c:pt>
                <c:pt idx="1">
                  <c:v>1.2738853503184712E-2</c:v>
                </c:pt>
                <c:pt idx="2">
                  <c:v>8.3612040133779261E-3</c:v>
                </c:pt>
                <c:pt idx="3">
                  <c:v>1.2152777777777776E-2</c:v>
                </c:pt>
                <c:pt idx="4">
                  <c:v>1.0920436817472699E-2</c:v>
                </c:pt>
                <c:pt idx="5">
                  <c:v>8.4459459459459464E-3</c:v>
                </c:pt>
                <c:pt idx="6">
                  <c:v>1.0526315789473684E-2</c:v>
                </c:pt>
                <c:pt idx="7">
                  <c:v>7.1736011477761845E-3</c:v>
                </c:pt>
                <c:pt idx="8">
                  <c:v>7.1633237822349575E-3</c:v>
                </c:pt>
                <c:pt idx="9">
                  <c:v>5.2980132450331126E-3</c:v>
                </c:pt>
                <c:pt idx="10">
                  <c:v>7.7760497667185065E-3</c:v>
                </c:pt>
                <c:pt idx="11">
                  <c:v>5.7471264367816091E-3</c:v>
                </c:pt>
                <c:pt idx="12">
                  <c:v>2.7972027972027972E-3</c:v>
                </c:pt>
                <c:pt idx="13">
                  <c:v>0</c:v>
                </c:pt>
                <c:pt idx="14">
                  <c:v>6.3492063492063492E-3</c:v>
                </c:pt>
                <c:pt idx="15">
                  <c:v>6.8846815834767636E-3</c:v>
                </c:pt>
              </c:numCache>
            </c:numRef>
          </c:val>
        </c:ser>
        <c:marker val="1"/>
        <c:axId val="106930944"/>
        <c:axId val="106933248"/>
      </c:lineChart>
      <c:catAx>
        <c:axId val="10693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  <a:r>
                  <a:rPr lang="en-GB" baseline="0"/>
                  <a:t> of revision</a:t>
                </a:r>
                <a:endParaRPr lang="en-GB"/>
              </a:p>
            </c:rich>
          </c:tx>
          <c:layout/>
        </c:title>
        <c:tickLblPos val="nextTo"/>
        <c:crossAx val="106933248"/>
        <c:crosses val="autoZero"/>
        <c:auto val="1"/>
        <c:lblAlgn val="ctr"/>
        <c:lblOffset val="100"/>
      </c:catAx>
      <c:valAx>
        <c:axId val="106933248"/>
        <c:scaling>
          <c:orientation val="minMax"/>
        </c:scaling>
        <c:axPos val="l"/>
        <c:numFmt formatCode="0.0%" sourceLinked="0"/>
        <c:tickLblPos val="nextTo"/>
        <c:crossAx val="1069309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'Figure 2a DATA'!$B$2</c:f>
              <c:strCache>
                <c:ptCount val="1"/>
                <c:pt idx="0">
                  <c:v>Hip primary arthroplasties 2014</c:v>
                </c:pt>
              </c:strCache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'Figure 2a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2a DATA'!$B$3:$B$18</c:f>
              <c:numCache>
                <c:formatCode>###0</c:formatCode>
                <c:ptCount val="16"/>
                <c:pt idx="0">
                  <c:v>454</c:v>
                </c:pt>
                <c:pt idx="1">
                  <c:v>182</c:v>
                </c:pt>
                <c:pt idx="2">
                  <c:v>168</c:v>
                </c:pt>
                <c:pt idx="3">
                  <c:v>535</c:v>
                </c:pt>
                <c:pt idx="4">
                  <c:v>246</c:v>
                </c:pt>
                <c:pt idx="5">
                  <c:v>700</c:v>
                </c:pt>
                <c:pt idx="6">
                  <c:v>675</c:v>
                </c:pt>
                <c:pt idx="7">
                  <c:v>414</c:v>
                </c:pt>
                <c:pt idx="8">
                  <c:v>408</c:v>
                </c:pt>
                <c:pt idx="9">
                  <c:v>282</c:v>
                </c:pt>
                <c:pt idx="10">
                  <c:v>419</c:v>
                </c:pt>
                <c:pt idx="11">
                  <c:v>824</c:v>
                </c:pt>
                <c:pt idx="12">
                  <c:v>756</c:v>
                </c:pt>
                <c:pt idx="13">
                  <c:v>47</c:v>
                </c:pt>
                <c:pt idx="14">
                  <c:v>1315</c:v>
                </c:pt>
                <c:pt idx="15">
                  <c:v>353</c:v>
                </c:pt>
              </c:numCache>
            </c:numRef>
          </c:val>
        </c:ser>
        <c:ser>
          <c:idx val="1"/>
          <c:order val="1"/>
          <c:tx>
            <c:strRef>
              <c:f>'Figure 2a DATA'!$C$2</c:f>
              <c:strCache>
                <c:ptCount val="1"/>
                <c:pt idx="0">
                  <c:v>Hip primary arthroplasties 2015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'Figure 2a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2a DATA'!$C$3:$C$18</c:f>
              <c:numCache>
                <c:formatCode>###0</c:formatCode>
                <c:ptCount val="16"/>
                <c:pt idx="0">
                  <c:v>448</c:v>
                </c:pt>
                <c:pt idx="1">
                  <c:v>226</c:v>
                </c:pt>
                <c:pt idx="2">
                  <c:v>190</c:v>
                </c:pt>
                <c:pt idx="3">
                  <c:v>476</c:v>
                </c:pt>
                <c:pt idx="4">
                  <c:v>214</c:v>
                </c:pt>
                <c:pt idx="5">
                  <c:v>723</c:v>
                </c:pt>
                <c:pt idx="6">
                  <c:v>397</c:v>
                </c:pt>
                <c:pt idx="7">
                  <c:v>561</c:v>
                </c:pt>
                <c:pt idx="8">
                  <c:v>402</c:v>
                </c:pt>
                <c:pt idx="9">
                  <c:v>291</c:v>
                </c:pt>
                <c:pt idx="10">
                  <c:v>355</c:v>
                </c:pt>
                <c:pt idx="11">
                  <c:v>851</c:v>
                </c:pt>
                <c:pt idx="12">
                  <c:v>727</c:v>
                </c:pt>
                <c:pt idx="13">
                  <c:v>68</c:v>
                </c:pt>
                <c:pt idx="14">
                  <c:v>1649</c:v>
                </c:pt>
                <c:pt idx="15">
                  <c:v>329</c:v>
                </c:pt>
              </c:numCache>
            </c:numRef>
          </c:val>
        </c:ser>
        <c:axId val="93016448"/>
        <c:axId val="93017984"/>
      </c:barChart>
      <c:catAx>
        <c:axId val="93016448"/>
        <c:scaling>
          <c:orientation val="minMax"/>
        </c:scaling>
        <c:axPos val="b"/>
        <c:tickLblPos val="nextTo"/>
        <c:crossAx val="93017984"/>
        <c:crosses val="autoZero"/>
        <c:auto val="1"/>
        <c:lblAlgn val="ctr"/>
        <c:lblOffset val="100"/>
      </c:catAx>
      <c:valAx>
        <c:axId val="930179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###0" sourceLinked="1"/>
        <c:tickLblPos val="nextTo"/>
        <c:crossAx val="9301644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22g DATA'!$B$2</c:f>
              <c:strCache>
                <c:ptCount val="1"/>
                <c:pt idx="0">
                  <c:v>Dislocation within a year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chemeClr val="tx2"/>
              </a:solidFill>
              <a:ln>
                <a:solidFill>
                  <a:srgbClr val="1F497D"/>
                </a:solidFill>
              </a:ln>
            </c:spPr>
          </c:marker>
          <c:cat>
            <c:strRef>
              <c:f>'Figure 22g DATA'!$A$3:$A$17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'Figure 22g DATA'!$B$3:$B$17</c:f>
              <c:numCache>
                <c:formatCode>0.0%</c:formatCode>
                <c:ptCount val="15"/>
                <c:pt idx="0">
                  <c:v>5.7142857142857141E-2</c:v>
                </c:pt>
                <c:pt idx="1">
                  <c:v>3.662420382165605E-2</c:v>
                </c:pt>
                <c:pt idx="2">
                  <c:v>3.8461538461538464E-2</c:v>
                </c:pt>
                <c:pt idx="3">
                  <c:v>3.6458333333333336E-2</c:v>
                </c:pt>
                <c:pt idx="4">
                  <c:v>2.8081123244929795E-2</c:v>
                </c:pt>
                <c:pt idx="5">
                  <c:v>3.5472972972972971E-2</c:v>
                </c:pt>
                <c:pt idx="6">
                  <c:v>4.3609022556390979E-2</c:v>
                </c:pt>
                <c:pt idx="7">
                  <c:v>3.730272596843616E-2</c:v>
                </c:pt>
                <c:pt idx="8">
                  <c:v>3.0085959885386822E-2</c:v>
                </c:pt>
                <c:pt idx="9">
                  <c:v>3.0463576158940398E-2</c:v>
                </c:pt>
                <c:pt idx="10">
                  <c:v>2.0217729393468119E-2</c:v>
                </c:pt>
                <c:pt idx="11">
                  <c:v>3.5919540229885055E-2</c:v>
                </c:pt>
                <c:pt idx="12">
                  <c:v>4.0559440559440559E-2</c:v>
                </c:pt>
                <c:pt idx="13">
                  <c:v>4.1907514450867052E-2</c:v>
                </c:pt>
                <c:pt idx="14">
                  <c:v>2.0634920634920638E-2</c:v>
                </c:pt>
              </c:numCache>
            </c:numRef>
          </c:val>
        </c:ser>
        <c:ser>
          <c:idx val="1"/>
          <c:order val="1"/>
          <c:tx>
            <c:strRef>
              <c:f>'Figure 22g DATA'!$C$2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cat>
            <c:strRef>
              <c:f>'Figure 22g DATA'!$A$3:$A$17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'Figure 22g DATA'!$C$3:$C$17</c:f>
              <c:numCache>
                <c:formatCode>0.0%</c:formatCode>
                <c:ptCount val="15"/>
                <c:pt idx="0">
                  <c:v>4.2857142857142858E-2</c:v>
                </c:pt>
                <c:pt idx="1">
                  <c:v>3.3439490445859872E-2</c:v>
                </c:pt>
                <c:pt idx="2">
                  <c:v>5.5183946488294319E-2</c:v>
                </c:pt>
                <c:pt idx="3">
                  <c:v>4.1666666666666671E-2</c:v>
                </c:pt>
                <c:pt idx="4">
                  <c:v>3.1201248049921998E-2</c:v>
                </c:pt>
                <c:pt idx="5">
                  <c:v>2.7027027027027025E-2</c:v>
                </c:pt>
                <c:pt idx="6">
                  <c:v>3.7593984962406013E-2</c:v>
                </c:pt>
                <c:pt idx="7">
                  <c:v>4.3041606886657098E-2</c:v>
                </c:pt>
                <c:pt idx="8">
                  <c:v>3.8681948424068767E-2</c:v>
                </c:pt>
                <c:pt idx="9">
                  <c:v>3.9735099337748346E-2</c:v>
                </c:pt>
                <c:pt idx="10">
                  <c:v>2.7993779160186624E-2</c:v>
                </c:pt>
                <c:pt idx="11">
                  <c:v>3.7356321839080463E-2</c:v>
                </c:pt>
                <c:pt idx="12">
                  <c:v>4.195804195804196E-2</c:v>
                </c:pt>
                <c:pt idx="13">
                  <c:v>3.7572254335260118E-2</c:v>
                </c:pt>
                <c:pt idx="14">
                  <c:v>2.2222222222222223E-2</c:v>
                </c:pt>
              </c:numCache>
            </c:numRef>
          </c:val>
        </c:ser>
        <c:marker val="1"/>
        <c:axId val="112663552"/>
        <c:axId val="112686592"/>
      </c:lineChart>
      <c:catAx>
        <c:axId val="112663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</c:title>
        <c:tickLblPos val="nextTo"/>
        <c:crossAx val="112686592"/>
        <c:crosses val="autoZero"/>
        <c:auto val="1"/>
        <c:lblAlgn val="ctr"/>
        <c:lblOffset val="100"/>
      </c:catAx>
      <c:valAx>
        <c:axId val="112686592"/>
        <c:scaling>
          <c:orientation val="minMax"/>
        </c:scaling>
        <c:axPos val="l"/>
        <c:numFmt formatCode="0.0%" sourceLinked="0"/>
        <c:tickLblPos val="nextTo"/>
        <c:crossAx val="11266355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22h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3.1189894524397816E-2"/>
                  <c:y val="-2.49444930494799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b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>
                <c:manualLayout>
                  <c:x val="-6.3646199407089696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layout>
                <c:manualLayout>
                  <c:x val="-6.7166592264736577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r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layout>
                <c:manualLayout>
                  <c:x val="-2.1514874816417826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0490722423750442E-2"/>
                  <c:y val="-3.23519004568874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22h DATA for chart'!$C$3:$C$18</c:f>
              <c:numCache>
                <c:formatCode>General</c:formatCode>
                <c:ptCount val="16"/>
                <c:pt idx="0">
                  <c:v>425</c:v>
                </c:pt>
                <c:pt idx="1">
                  <c:v>179</c:v>
                </c:pt>
                <c:pt idx="2">
                  <c:v>158</c:v>
                </c:pt>
                <c:pt idx="3">
                  <c:v>514</c:v>
                </c:pt>
                <c:pt idx="4">
                  <c:v>218</c:v>
                </c:pt>
                <c:pt idx="5">
                  <c:v>624</c:v>
                </c:pt>
                <c:pt idx="6">
                  <c:v>634</c:v>
                </c:pt>
                <c:pt idx="7">
                  <c:v>391</c:v>
                </c:pt>
                <c:pt idx="8">
                  <c:v>356</c:v>
                </c:pt>
                <c:pt idx="9">
                  <c:v>274</c:v>
                </c:pt>
                <c:pt idx="10">
                  <c:v>361</c:v>
                </c:pt>
                <c:pt idx="11">
                  <c:v>751</c:v>
                </c:pt>
                <c:pt idx="12">
                  <c:v>691</c:v>
                </c:pt>
                <c:pt idx="13">
                  <c:v>45</c:v>
                </c:pt>
                <c:pt idx="14">
                  <c:v>1314</c:v>
                </c:pt>
                <c:pt idx="15">
                  <c:v>353</c:v>
                </c:pt>
              </c:numCache>
            </c:numRef>
          </c:xVal>
          <c:yVal>
            <c:numRef>
              <c:f>'Figure 22h DATA for chart'!$G$3:$G$18</c:f>
              <c:numCache>
                <c:formatCode>General</c:formatCode>
                <c:ptCount val="16"/>
                <c:pt idx="0">
                  <c:v>0.48426417347435702</c:v>
                </c:pt>
                <c:pt idx="1">
                  <c:v>0.58990482301198111</c:v>
                </c:pt>
                <c:pt idx="2">
                  <c:v>0.65828820576572222</c:v>
                </c:pt>
                <c:pt idx="3">
                  <c:v>1.1970793253393326</c:v>
                </c:pt>
                <c:pt idx="4">
                  <c:v>0</c:v>
                </c:pt>
                <c:pt idx="5">
                  <c:v>0.50268910543694267</c:v>
                </c:pt>
                <c:pt idx="6">
                  <c:v>0.79289363018428249</c:v>
                </c:pt>
                <c:pt idx="7">
                  <c:v>1.2915926515884035</c:v>
                </c:pt>
                <c:pt idx="8">
                  <c:v>0.29820425857099186</c:v>
                </c:pt>
                <c:pt idx="9">
                  <c:v>0</c:v>
                </c:pt>
                <c:pt idx="10">
                  <c:v>1.8248445298212488</c:v>
                </c:pt>
                <c:pt idx="11">
                  <c:v>0.94091044461334417</c:v>
                </c:pt>
                <c:pt idx="12">
                  <c:v>0.87466025141523818</c:v>
                </c:pt>
                <c:pt idx="13">
                  <c:v>2.3072326377565826</c:v>
                </c:pt>
                <c:pt idx="14">
                  <c:v>0.31368857291612151</c:v>
                </c:pt>
                <c:pt idx="15">
                  <c:v>0.5772055398047623</c:v>
                </c:pt>
              </c:numCache>
            </c:numRef>
          </c:yVal>
        </c:ser>
        <c:ser>
          <c:idx val="1"/>
          <c:order val="1"/>
          <c:tx>
            <c:strRef>
              <c:f>'Figure 22h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22h DATA for chart'!$O$3:$O$27</c:f>
              <c:numCache>
                <c:formatCode>General</c:formatCode>
                <c:ptCount val="25"/>
                <c:pt idx="0">
                  <c:v>19</c:v>
                </c:pt>
                <c:pt idx="1">
                  <c:v>55</c:v>
                </c:pt>
                <c:pt idx="2">
                  <c:v>102</c:v>
                </c:pt>
                <c:pt idx="3">
                  <c:v>159</c:v>
                </c:pt>
                <c:pt idx="4">
                  <c:v>221</c:v>
                </c:pt>
                <c:pt idx="5">
                  <c:v>288</c:v>
                </c:pt>
                <c:pt idx="6">
                  <c:v>359</c:v>
                </c:pt>
                <c:pt idx="7">
                  <c:v>432</c:v>
                </c:pt>
                <c:pt idx="8">
                  <c:v>509</c:v>
                </c:pt>
                <c:pt idx="9">
                  <c:v>588</c:v>
                </c:pt>
                <c:pt idx="10">
                  <c:v>668</c:v>
                </c:pt>
                <c:pt idx="11">
                  <c:v>751</c:v>
                </c:pt>
                <c:pt idx="12">
                  <c:v>835</c:v>
                </c:pt>
                <c:pt idx="13">
                  <c:v>920</c:v>
                </c:pt>
                <c:pt idx="14">
                  <c:v>1006</c:v>
                </c:pt>
                <c:pt idx="15">
                  <c:v>1094</c:v>
                </c:pt>
                <c:pt idx="16">
                  <c:v>1182</c:v>
                </c:pt>
                <c:pt idx="17">
                  <c:v>1272</c:v>
                </c:pt>
                <c:pt idx="18">
                  <c:v>1362</c:v>
                </c:pt>
                <c:pt idx="19">
                  <c:v>1453</c:v>
                </c:pt>
                <c:pt idx="20">
                  <c:v>1545</c:v>
                </c:pt>
                <c:pt idx="21">
                  <c:v>1638</c:v>
                </c:pt>
                <c:pt idx="22">
                  <c:v>1731</c:v>
                </c:pt>
                <c:pt idx="23">
                  <c:v>1825</c:v>
                </c:pt>
                <c:pt idx="24">
                  <c:v>1919</c:v>
                </c:pt>
              </c:numCache>
            </c:numRef>
          </c:xVal>
          <c:yVal>
            <c:numRef>
              <c:f>'Figure 22h DATA for chart'!$P$3:$P$27</c:f>
              <c:numCache>
                <c:formatCode>General</c:formatCode>
                <c:ptCount val="25"/>
                <c:pt idx="0">
                  <c:v>11.111111111111111</c:v>
                </c:pt>
                <c:pt idx="1">
                  <c:v>5.5555555555555554</c:v>
                </c:pt>
                <c:pt idx="2">
                  <c:v>3.9603960396039604</c:v>
                </c:pt>
                <c:pt idx="3">
                  <c:v>3.1645569620253164</c:v>
                </c:pt>
                <c:pt idx="4">
                  <c:v>2.7272727272727271</c:v>
                </c:pt>
                <c:pt idx="5">
                  <c:v>2.4390243902439024</c:v>
                </c:pt>
                <c:pt idx="6">
                  <c:v>2.2346368715083798</c:v>
                </c:pt>
                <c:pt idx="7">
                  <c:v>2.0881670533642689</c:v>
                </c:pt>
                <c:pt idx="8">
                  <c:v>1.9685039370078741</c:v>
                </c:pt>
                <c:pt idx="9">
                  <c:v>1.8739352640545146</c:v>
                </c:pt>
                <c:pt idx="10">
                  <c:v>1.7991004497751124</c:v>
                </c:pt>
                <c:pt idx="11">
                  <c:v>1.7333333333333332</c:v>
                </c:pt>
                <c:pt idx="12">
                  <c:v>1.6786570743405276</c:v>
                </c:pt>
                <c:pt idx="13">
                  <c:v>1.632208922742111</c:v>
                </c:pt>
                <c:pt idx="14">
                  <c:v>1.5920398009950247</c:v>
                </c:pt>
                <c:pt idx="15">
                  <c:v>1.555352241537054</c:v>
                </c:pt>
                <c:pt idx="16">
                  <c:v>1.5241320914479255</c:v>
                </c:pt>
                <c:pt idx="17">
                  <c:v>1.4948859166011015</c:v>
                </c:pt>
                <c:pt idx="18">
                  <c:v>1.4695077149155034</c:v>
                </c:pt>
                <c:pt idx="19">
                  <c:v>1.4462809917355373</c:v>
                </c:pt>
                <c:pt idx="20">
                  <c:v>1.4248704663212435</c:v>
                </c:pt>
                <c:pt idx="21">
                  <c:v>1.4050091631032375</c:v>
                </c:pt>
                <c:pt idx="22">
                  <c:v>1.3872832369942196</c:v>
                </c:pt>
                <c:pt idx="23">
                  <c:v>1.3706140350877192</c:v>
                </c:pt>
                <c:pt idx="24">
                  <c:v>1.3555787278415017</c:v>
                </c:pt>
              </c:numCache>
            </c:numRef>
          </c:yVal>
        </c:ser>
        <c:ser>
          <c:idx val="2"/>
          <c:order val="2"/>
          <c:tx>
            <c:strRef>
              <c:f>'Figure 22h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22h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22h DATA for chart'!$H$3:$H$18</c:f>
              <c:numCache>
                <c:formatCode>General</c:formatCode>
                <c:ptCount val="16"/>
                <c:pt idx="0">
                  <c:v>0.81622058144900778</c:v>
                </c:pt>
                <c:pt idx="1">
                  <c:v>0.81622058144900778</c:v>
                </c:pt>
                <c:pt idx="2">
                  <c:v>0.81622058144900778</c:v>
                </c:pt>
                <c:pt idx="3">
                  <c:v>0.81622058144900778</c:v>
                </c:pt>
                <c:pt idx="4">
                  <c:v>0.81622058144900778</c:v>
                </c:pt>
                <c:pt idx="5">
                  <c:v>0.81622058144900778</c:v>
                </c:pt>
                <c:pt idx="6">
                  <c:v>0.81622058144900778</c:v>
                </c:pt>
                <c:pt idx="7">
                  <c:v>0.81622058144900778</c:v>
                </c:pt>
                <c:pt idx="8">
                  <c:v>0.81622058144900778</c:v>
                </c:pt>
                <c:pt idx="9">
                  <c:v>0.81622058144900778</c:v>
                </c:pt>
                <c:pt idx="10">
                  <c:v>0.81622058144900778</c:v>
                </c:pt>
                <c:pt idx="11">
                  <c:v>0.81622058144900778</c:v>
                </c:pt>
                <c:pt idx="12">
                  <c:v>0.81622058144900778</c:v>
                </c:pt>
                <c:pt idx="13">
                  <c:v>0.81622058144900778</c:v>
                </c:pt>
                <c:pt idx="14">
                  <c:v>0.81622058144900778</c:v>
                </c:pt>
                <c:pt idx="15">
                  <c:v>0.81622058144900778</c:v>
                </c:pt>
              </c:numCache>
            </c:numRef>
          </c:yVal>
        </c:ser>
        <c:axId val="112733184"/>
        <c:axId val="112804992"/>
      </c:scatterChart>
      <c:valAx>
        <c:axId val="112733184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12804992"/>
        <c:crosses val="autoZero"/>
        <c:crossBetween val="midCat"/>
      </c:valAx>
      <c:valAx>
        <c:axId val="112804992"/>
        <c:scaling>
          <c:orientation val="minMax"/>
          <c:max val="2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1273318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22i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layout>
                <c:manualLayout>
                  <c:x val="-3.792093511926319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r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7.603803248972297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r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7850428746356142E-2"/>
                  <c:y val="-2.98827646544181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22i DATA for chart'!$C$3:$C$18</c:f>
              <c:numCache>
                <c:formatCode>General</c:formatCode>
                <c:ptCount val="16"/>
                <c:pt idx="0">
                  <c:v>353</c:v>
                </c:pt>
                <c:pt idx="1">
                  <c:v>202</c:v>
                </c:pt>
                <c:pt idx="2">
                  <c:v>163</c:v>
                </c:pt>
                <c:pt idx="3">
                  <c:v>388</c:v>
                </c:pt>
                <c:pt idx="4">
                  <c:v>154</c:v>
                </c:pt>
                <c:pt idx="5">
                  <c:v>642</c:v>
                </c:pt>
                <c:pt idx="6">
                  <c:v>676</c:v>
                </c:pt>
                <c:pt idx="7">
                  <c:v>395</c:v>
                </c:pt>
                <c:pt idx="8">
                  <c:v>305</c:v>
                </c:pt>
                <c:pt idx="9">
                  <c:v>403</c:v>
                </c:pt>
                <c:pt idx="10">
                  <c:v>358</c:v>
                </c:pt>
                <c:pt idx="11">
                  <c:v>826</c:v>
                </c:pt>
                <c:pt idx="12">
                  <c:v>756</c:v>
                </c:pt>
                <c:pt idx="13">
                  <c:v>38</c:v>
                </c:pt>
                <c:pt idx="14">
                  <c:v>1093</c:v>
                </c:pt>
                <c:pt idx="15">
                  <c:v>264</c:v>
                </c:pt>
              </c:numCache>
            </c:numRef>
          </c:xVal>
          <c:yVal>
            <c:numRef>
              <c:f>'Figure 22i DATA for chart'!$G$3:$G$18</c:f>
              <c:numCache>
                <c:formatCode>General</c:formatCode>
                <c:ptCount val="16"/>
                <c:pt idx="0">
                  <c:v>1.1645838910392567</c:v>
                </c:pt>
                <c:pt idx="1">
                  <c:v>2.1581203519294152</c:v>
                </c:pt>
                <c:pt idx="2">
                  <c:v>5.1898918062473651</c:v>
                </c:pt>
                <c:pt idx="3">
                  <c:v>2.1461137720916743</c:v>
                </c:pt>
                <c:pt idx="4">
                  <c:v>2.4027488974213442</c:v>
                </c:pt>
                <c:pt idx="5">
                  <c:v>0.93242800372857348</c:v>
                </c:pt>
                <c:pt idx="6">
                  <c:v>1.7626458010256576</c:v>
                </c:pt>
                <c:pt idx="7">
                  <c:v>2.2540635473010688</c:v>
                </c:pt>
                <c:pt idx="8">
                  <c:v>2.6108487763021366</c:v>
                </c:pt>
                <c:pt idx="9">
                  <c:v>2.0224024715107989</c:v>
                </c:pt>
                <c:pt idx="10">
                  <c:v>1.8256186995625132</c:v>
                </c:pt>
                <c:pt idx="11">
                  <c:v>1.081706090995681</c:v>
                </c:pt>
                <c:pt idx="12">
                  <c:v>1.1954494933157997</c:v>
                </c:pt>
                <c:pt idx="13">
                  <c:v>0</c:v>
                </c:pt>
                <c:pt idx="14">
                  <c:v>0.85534545232047821</c:v>
                </c:pt>
                <c:pt idx="15">
                  <c:v>1.1203948262439452</c:v>
                </c:pt>
              </c:numCache>
            </c:numRef>
          </c:yVal>
        </c:ser>
        <c:ser>
          <c:idx val="1"/>
          <c:order val="1"/>
          <c:tx>
            <c:strRef>
              <c:f>'Figure 22i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22i DATA for chart'!$O$3:$O$46</c:f>
              <c:numCache>
                <c:formatCode>General</c:formatCode>
                <c:ptCount val="44"/>
                <c:pt idx="0">
                  <c:v>10</c:v>
                </c:pt>
                <c:pt idx="1">
                  <c:v>28</c:v>
                </c:pt>
                <c:pt idx="2">
                  <c:v>52</c:v>
                </c:pt>
                <c:pt idx="3">
                  <c:v>80</c:v>
                </c:pt>
                <c:pt idx="4">
                  <c:v>111</c:v>
                </c:pt>
                <c:pt idx="5">
                  <c:v>145</c:v>
                </c:pt>
                <c:pt idx="6">
                  <c:v>180</c:v>
                </c:pt>
                <c:pt idx="7">
                  <c:v>217</c:v>
                </c:pt>
                <c:pt idx="8">
                  <c:v>255</c:v>
                </c:pt>
                <c:pt idx="9">
                  <c:v>294</c:v>
                </c:pt>
                <c:pt idx="10">
                  <c:v>335</c:v>
                </c:pt>
                <c:pt idx="11">
                  <c:v>376</c:v>
                </c:pt>
                <c:pt idx="12">
                  <c:v>417</c:v>
                </c:pt>
                <c:pt idx="13">
                  <c:v>460</c:v>
                </c:pt>
                <c:pt idx="14">
                  <c:v>503</c:v>
                </c:pt>
                <c:pt idx="15">
                  <c:v>547</c:v>
                </c:pt>
                <c:pt idx="16">
                  <c:v>591</c:v>
                </c:pt>
                <c:pt idx="17">
                  <c:v>636</c:v>
                </c:pt>
                <c:pt idx="18">
                  <c:v>681</c:v>
                </c:pt>
                <c:pt idx="19">
                  <c:v>726</c:v>
                </c:pt>
                <c:pt idx="20">
                  <c:v>772</c:v>
                </c:pt>
                <c:pt idx="21">
                  <c:v>818</c:v>
                </c:pt>
                <c:pt idx="22">
                  <c:v>865</c:v>
                </c:pt>
                <c:pt idx="23">
                  <c:v>911</c:v>
                </c:pt>
                <c:pt idx="24">
                  <c:v>958</c:v>
                </c:pt>
                <c:pt idx="25">
                  <c:v>1006</c:v>
                </c:pt>
                <c:pt idx="26">
                  <c:v>1053</c:v>
                </c:pt>
                <c:pt idx="27">
                  <c:v>1101</c:v>
                </c:pt>
                <c:pt idx="28">
                  <c:v>1149</c:v>
                </c:pt>
                <c:pt idx="29">
                  <c:v>1197</c:v>
                </c:pt>
                <c:pt idx="30">
                  <c:v>1246</c:v>
                </c:pt>
                <c:pt idx="31">
                  <c:v>1295</c:v>
                </c:pt>
                <c:pt idx="32">
                  <c:v>1343</c:v>
                </c:pt>
                <c:pt idx="33">
                  <c:v>1392</c:v>
                </c:pt>
                <c:pt idx="34">
                  <c:v>1442</c:v>
                </c:pt>
                <c:pt idx="35">
                  <c:v>1491</c:v>
                </c:pt>
                <c:pt idx="36">
                  <c:v>1541</c:v>
                </c:pt>
                <c:pt idx="37">
                  <c:v>1590</c:v>
                </c:pt>
                <c:pt idx="38">
                  <c:v>1640</c:v>
                </c:pt>
                <c:pt idx="39">
                  <c:v>1690</c:v>
                </c:pt>
                <c:pt idx="40">
                  <c:v>1740</c:v>
                </c:pt>
                <c:pt idx="41">
                  <c:v>1790</c:v>
                </c:pt>
                <c:pt idx="42">
                  <c:v>1841</c:v>
                </c:pt>
                <c:pt idx="43">
                  <c:v>1891</c:v>
                </c:pt>
              </c:numCache>
            </c:numRef>
          </c:xVal>
          <c:yVal>
            <c:numRef>
              <c:f>'Figure 22i DATA for chart'!$P$3:$P$46</c:f>
              <c:numCache>
                <c:formatCode>General</c:formatCode>
                <c:ptCount val="44"/>
                <c:pt idx="0">
                  <c:v>22.222222222222221</c:v>
                </c:pt>
                <c:pt idx="1">
                  <c:v>11.111111111111111</c:v>
                </c:pt>
                <c:pt idx="2">
                  <c:v>7.8431372549019605</c:v>
                </c:pt>
                <c:pt idx="3">
                  <c:v>6.3291139240506329</c:v>
                </c:pt>
                <c:pt idx="4">
                  <c:v>5.4545454545454541</c:v>
                </c:pt>
                <c:pt idx="5">
                  <c:v>4.8611111111111116</c:v>
                </c:pt>
                <c:pt idx="6">
                  <c:v>4.4692737430167595</c:v>
                </c:pt>
                <c:pt idx="7">
                  <c:v>4.1666666666666661</c:v>
                </c:pt>
                <c:pt idx="8">
                  <c:v>3.9370078740157481</c:v>
                </c:pt>
                <c:pt idx="9">
                  <c:v>3.7542662116040959</c:v>
                </c:pt>
                <c:pt idx="10">
                  <c:v>3.5928143712574849</c:v>
                </c:pt>
                <c:pt idx="11">
                  <c:v>3.4666666666666663</c:v>
                </c:pt>
                <c:pt idx="12">
                  <c:v>3.3653846153846154</c:v>
                </c:pt>
                <c:pt idx="13">
                  <c:v>3.2679738562091507</c:v>
                </c:pt>
                <c:pt idx="14">
                  <c:v>3.1872509960159361</c:v>
                </c:pt>
                <c:pt idx="15">
                  <c:v>3.1135531135531136</c:v>
                </c:pt>
                <c:pt idx="16">
                  <c:v>3.050847457627119</c:v>
                </c:pt>
                <c:pt idx="17">
                  <c:v>2.9921259842519685</c:v>
                </c:pt>
                <c:pt idx="18">
                  <c:v>2.9411764705882351</c:v>
                </c:pt>
                <c:pt idx="19">
                  <c:v>2.896551724137931</c:v>
                </c:pt>
                <c:pt idx="20">
                  <c:v>2.8534370946822309</c:v>
                </c:pt>
                <c:pt idx="21">
                  <c:v>2.8151774785801713</c:v>
                </c:pt>
                <c:pt idx="22">
                  <c:v>2.7777777777777777</c:v>
                </c:pt>
                <c:pt idx="23">
                  <c:v>2.7472527472527473</c:v>
                </c:pt>
                <c:pt idx="24">
                  <c:v>2.7168234064785786</c:v>
                </c:pt>
                <c:pt idx="25">
                  <c:v>2.6865671641791042</c:v>
                </c:pt>
                <c:pt idx="26">
                  <c:v>2.6615969581749046</c:v>
                </c:pt>
                <c:pt idx="27">
                  <c:v>2.6363636363636362</c:v>
                </c:pt>
                <c:pt idx="28">
                  <c:v>2.6132404181184667</c:v>
                </c:pt>
                <c:pt idx="29">
                  <c:v>2.591973244147157</c:v>
                </c:pt>
                <c:pt idx="30">
                  <c:v>2.570281124497992</c:v>
                </c:pt>
                <c:pt idx="31">
                  <c:v>2.5502318392581143</c:v>
                </c:pt>
                <c:pt idx="32">
                  <c:v>2.5335320417287628</c:v>
                </c:pt>
                <c:pt idx="33">
                  <c:v>2.5161754133716752</c:v>
                </c:pt>
                <c:pt idx="34">
                  <c:v>2.4982650936849411</c:v>
                </c:pt>
                <c:pt idx="35">
                  <c:v>2.4832214765100673</c:v>
                </c:pt>
                <c:pt idx="36">
                  <c:v>2.4675324675324677</c:v>
                </c:pt>
                <c:pt idx="37">
                  <c:v>2.4543738200125866</c:v>
                </c:pt>
                <c:pt idx="38">
                  <c:v>2.4405125076266017</c:v>
                </c:pt>
                <c:pt idx="39">
                  <c:v>2.4274718768502073</c:v>
                </c:pt>
                <c:pt idx="40">
                  <c:v>2.4151811385853938</c:v>
                </c:pt>
                <c:pt idx="41">
                  <c:v>2.4035774175517046</c:v>
                </c:pt>
                <c:pt idx="42">
                  <c:v>2.3913043478260869</c:v>
                </c:pt>
                <c:pt idx="43">
                  <c:v>2.3809523809523809</c:v>
                </c:pt>
              </c:numCache>
            </c:numRef>
          </c:yVal>
        </c:ser>
        <c:ser>
          <c:idx val="2"/>
          <c:order val="2"/>
          <c:tx>
            <c:strRef>
              <c:f>'Figure 22i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22i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22i DATA for chart'!$H$3:$H$18</c:f>
              <c:numCache>
                <c:formatCode>General</c:formatCode>
                <c:ptCount val="16"/>
                <c:pt idx="0">
                  <c:v>1.6389505913429789</c:v>
                </c:pt>
                <c:pt idx="1">
                  <c:v>1.6389505913429789</c:v>
                </c:pt>
                <c:pt idx="2">
                  <c:v>1.6389505913429789</c:v>
                </c:pt>
                <c:pt idx="3">
                  <c:v>1.6389505913429789</c:v>
                </c:pt>
                <c:pt idx="4">
                  <c:v>1.6389505913429789</c:v>
                </c:pt>
                <c:pt idx="5">
                  <c:v>1.6389505913429789</c:v>
                </c:pt>
                <c:pt idx="6">
                  <c:v>1.6389505913429789</c:v>
                </c:pt>
                <c:pt idx="7">
                  <c:v>1.6389505913429789</c:v>
                </c:pt>
                <c:pt idx="8">
                  <c:v>1.6389505913429789</c:v>
                </c:pt>
                <c:pt idx="9">
                  <c:v>1.6389505913429789</c:v>
                </c:pt>
                <c:pt idx="10">
                  <c:v>1.6389505913429789</c:v>
                </c:pt>
                <c:pt idx="11">
                  <c:v>1.6389505913429789</c:v>
                </c:pt>
                <c:pt idx="12">
                  <c:v>1.6389505913429789</c:v>
                </c:pt>
                <c:pt idx="13">
                  <c:v>1.6389505913429789</c:v>
                </c:pt>
                <c:pt idx="14">
                  <c:v>1.6389505913429789</c:v>
                </c:pt>
                <c:pt idx="15">
                  <c:v>1.6389505913429789</c:v>
                </c:pt>
              </c:numCache>
            </c:numRef>
          </c:yVal>
        </c:ser>
        <c:axId val="107393024"/>
        <c:axId val="107394944"/>
      </c:scatterChart>
      <c:valAx>
        <c:axId val="107393024"/>
        <c:scaling>
          <c:orientation val="minMax"/>
          <c:max val="12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07394944"/>
        <c:crosses val="autoZero"/>
        <c:crossBetween val="midCat"/>
      </c:valAx>
      <c:valAx>
        <c:axId val="107394944"/>
        <c:scaling>
          <c:orientation val="minMax"/>
          <c:max val="7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0739302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22j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r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l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l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0490722423750442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22j DATA for chart'!$C$3:$C$18</c:f>
              <c:numCache>
                <c:formatCode>General</c:formatCode>
                <c:ptCount val="16"/>
                <c:pt idx="0">
                  <c:v>373</c:v>
                </c:pt>
                <c:pt idx="1">
                  <c:v>163</c:v>
                </c:pt>
                <c:pt idx="2">
                  <c:v>140</c:v>
                </c:pt>
                <c:pt idx="3">
                  <c:v>436</c:v>
                </c:pt>
                <c:pt idx="4">
                  <c:v>159</c:v>
                </c:pt>
                <c:pt idx="5">
                  <c:v>633</c:v>
                </c:pt>
                <c:pt idx="6">
                  <c:v>626</c:v>
                </c:pt>
                <c:pt idx="7">
                  <c:v>391</c:v>
                </c:pt>
                <c:pt idx="8">
                  <c:v>342</c:v>
                </c:pt>
                <c:pt idx="9">
                  <c:v>355</c:v>
                </c:pt>
                <c:pt idx="10">
                  <c:v>256</c:v>
                </c:pt>
                <c:pt idx="11">
                  <c:v>780</c:v>
                </c:pt>
                <c:pt idx="12">
                  <c:v>705</c:v>
                </c:pt>
                <c:pt idx="13">
                  <c:v>28</c:v>
                </c:pt>
                <c:pt idx="14">
                  <c:v>936</c:v>
                </c:pt>
                <c:pt idx="15">
                  <c:v>116</c:v>
                </c:pt>
              </c:numCache>
            </c:numRef>
          </c:xVal>
          <c:yVal>
            <c:numRef>
              <c:f>'Figure 22j DATA for chart'!$G$3:$G$18</c:f>
              <c:numCache>
                <c:formatCode>General</c:formatCode>
                <c:ptCount val="16"/>
                <c:pt idx="0">
                  <c:v>2.4924961479279144</c:v>
                </c:pt>
                <c:pt idx="1">
                  <c:v>1.342628071474651</c:v>
                </c:pt>
                <c:pt idx="2">
                  <c:v>2.4244157321680135</c:v>
                </c:pt>
                <c:pt idx="3">
                  <c:v>0.93877068585404078</c:v>
                </c:pt>
                <c:pt idx="4">
                  <c:v>1.1094457005314455</c:v>
                </c:pt>
                <c:pt idx="5">
                  <c:v>1.1297103937541564</c:v>
                </c:pt>
                <c:pt idx="6">
                  <c:v>2.161156328577067</c:v>
                </c:pt>
                <c:pt idx="7">
                  <c:v>2.4528199983379868</c:v>
                </c:pt>
                <c:pt idx="8">
                  <c:v>2.4354124332683562</c:v>
                </c:pt>
                <c:pt idx="9">
                  <c:v>0.86752252606699887</c:v>
                </c:pt>
                <c:pt idx="10">
                  <c:v>1.8127404488476506</c:v>
                </c:pt>
                <c:pt idx="11">
                  <c:v>2.3563634871394026</c:v>
                </c:pt>
                <c:pt idx="12">
                  <c:v>1.6190055915502757</c:v>
                </c:pt>
                <c:pt idx="13">
                  <c:v>4.5580192604858318</c:v>
                </c:pt>
                <c:pt idx="14">
                  <c:v>2.2914380940182393</c:v>
                </c:pt>
                <c:pt idx="15">
                  <c:v>0.8674786036785711</c:v>
                </c:pt>
              </c:numCache>
            </c:numRef>
          </c:yVal>
        </c:ser>
        <c:ser>
          <c:idx val="1"/>
          <c:order val="1"/>
          <c:tx>
            <c:strRef>
              <c:f>'Figure 22j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22j DATA for chart'!$O$3:$O$64</c:f>
              <c:numCache>
                <c:formatCode>General</c:formatCode>
                <c:ptCount val="62"/>
                <c:pt idx="0">
                  <c:v>7</c:v>
                </c:pt>
                <c:pt idx="1">
                  <c:v>20</c:v>
                </c:pt>
                <c:pt idx="2">
                  <c:v>37</c:v>
                </c:pt>
                <c:pt idx="3">
                  <c:v>56</c:v>
                </c:pt>
                <c:pt idx="4">
                  <c:v>78</c:v>
                </c:pt>
                <c:pt idx="5">
                  <c:v>102</c:v>
                </c:pt>
                <c:pt idx="6">
                  <c:v>127</c:v>
                </c:pt>
                <c:pt idx="7">
                  <c:v>152</c:v>
                </c:pt>
                <c:pt idx="8">
                  <c:v>179</c:v>
                </c:pt>
                <c:pt idx="9">
                  <c:v>207</c:v>
                </c:pt>
                <c:pt idx="10">
                  <c:v>235</c:v>
                </c:pt>
                <c:pt idx="11">
                  <c:v>264</c:v>
                </c:pt>
                <c:pt idx="12">
                  <c:v>293</c:v>
                </c:pt>
                <c:pt idx="13">
                  <c:v>323</c:v>
                </c:pt>
                <c:pt idx="14">
                  <c:v>353</c:v>
                </c:pt>
                <c:pt idx="15">
                  <c:v>384</c:v>
                </c:pt>
                <c:pt idx="16">
                  <c:v>415</c:v>
                </c:pt>
                <c:pt idx="17">
                  <c:v>446</c:v>
                </c:pt>
                <c:pt idx="18">
                  <c:v>478</c:v>
                </c:pt>
                <c:pt idx="19">
                  <c:v>509</c:v>
                </c:pt>
                <c:pt idx="20">
                  <c:v>542</c:v>
                </c:pt>
                <c:pt idx="21">
                  <c:v>574</c:v>
                </c:pt>
                <c:pt idx="22">
                  <c:v>606</c:v>
                </c:pt>
                <c:pt idx="23">
                  <c:v>639</c:v>
                </c:pt>
                <c:pt idx="24">
                  <c:v>672</c:v>
                </c:pt>
                <c:pt idx="25">
                  <c:v>705</c:v>
                </c:pt>
                <c:pt idx="26">
                  <c:v>739</c:v>
                </c:pt>
                <c:pt idx="27">
                  <c:v>772</c:v>
                </c:pt>
                <c:pt idx="28">
                  <c:v>806</c:v>
                </c:pt>
                <c:pt idx="29">
                  <c:v>840</c:v>
                </c:pt>
                <c:pt idx="30">
                  <c:v>873</c:v>
                </c:pt>
                <c:pt idx="31">
                  <c:v>908</c:v>
                </c:pt>
                <c:pt idx="32">
                  <c:v>942</c:v>
                </c:pt>
                <c:pt idx="33">
                  <c:v>976</c:v>
                </c:pt>
                <c:pt idx="34">
                  <c:v>1011</c:v>
                </c:pt>
                <c:pt idx="35">
                  <c:v>1045</c:v>
                </c:pt>
                <c:pt idx="36">
                  <c:v>1080</c:v>
                </c:pt>
                <c:pt idx="37">
                  <c:v>1115</c:v>
                </c:pt>
                <c:pt idx="38">
                  <c:v>1149</c:v>
                </c:pt>
                <c:pt idx="39">
                  <c:v>1184</c:v>
                </c:pt>
                <c:pt idx="40">
                  <c:v>1219</c:v>
                </c:pt>
                <c:pt idx="41">
                  <c:v>1255</c:v>
                </c:pt>
                <c:pt idx="42">
                  <c:v>1290</c:v>
                </c:pt>
                <c:pt idx="43">
                  <c:v>1325</c:v>
                </c:pt>
                <c:pt idx="44">
                  <c:v>1361</c:v>
                </c:pt>
                <c:pt idx="45">
                  <c:v>1396</c:v>
                </c:pt>
                <c:pt idx="46">
                  <c:v>1432</c:v>
                </c:pt>
                <c:pt idx="47">
                  <c:v>1467</c:v>
                </c:pt>
                <c:pt idx="48">
                  <c:v>1503</c:v>
                </c:pt>
                <c:pt idx="49">
                  <c:v>1539</c:v>
                </c:pt>
                <c:pt idx="50">
                  <c:v>1575</c:v>
                </c:pt>
                <c:pt idx="51">
                  <c:v>1611</c:v>
                </c:pt>
                <c:pt idx="52">
                  <c:v>1647</c:v>
                </c:pt>
                <c:pt idx="53">
                  <c:v>1683</c:v>
                </c:pt>
                <c:pt idx="54">
                  <c:v>1719</c:v>
                </c:pt>
                <c:pt idx="55">
                  <c:v>1755</c:v>
                </c:pt>
                <c:pt idx="56">
                  <c:v>1791</c:v>
                </c:pt>
                <c:pt idx="57">
                  <c:v>1827</c:v>
                </c:pt>
                <c:pt idx="58">
                  <c:v>1864</c:v>
                </c:pt>
                <c:pt idx="59">
                  <c:v>1900</c:v>
                </c:pt>
                <c:pt idx="60">
                  <c:v>1936</c:v>
                </c:pt>
                <c:pt idx="61">
                  <c:v>1973</c:v>
                </c:pt>
              </c:numCache>
            </c:numRef>
          </c:xVal>
          <c:yVal>
            <c:numRef>
              <c:f>'Figure 22j DATA for chart'!$P$3:$P$64</c:f>
              <c:numCache>
                <c:formatCode>General</c:formatCode>
                <c:ptCount val="62"/>
                <c:pt idx="0">
                  <c:v>33.333333333333329</c:v>
                </c:pt>
                <c:pt idx="1">
                  <c:v>15.789473684210526</c:v>
                </c:pt>
                <c:pt idx="2">
                  <c:v>11.111111111111111</c:v>
                </c:pt>
                <c:pt idx="3">
                  <c:v>9.0909090909090917</c:v>
                </c:pt>
                <c:pt idx="4">
                  <c:v>7.7922077922077921</c:v>
                </c:pt>
                <c:pt idx="5">
                  <c:v>6.9306930693069315</c:v>
                </c:pt>
                <c:pt idx="6">
                  <c:v>6.3492063492063489</c:v>
                </c:pt>
                <c:pt idx="7">
                  <c:v>5.9602649006622519</c:v>
                </c:pt>
                <c:pt idx="8">
                  <c:v>5.6179775280898872</c:v>
                </c:pt>
                <c:pt idx="9">
                  <c:v>5.3398058252427179</c:v>
                </c:pt>
                <c:pt idx="10">
                  <c:v>5.1282051282051277</c:v>
                </c:pt>
                <c:pt idx="11">
                  <c:v>4.9429657794676807</c:v>
                </c:pt>
                <c:pt idx="12">
                  <c:v>4.7945205479452051</c:v>
                </c:pt>
                <c:pt idx="13">
                  <c:v>4.658385093167702</c:v>
                </c:pt>
                <c:pt idx="14">
                  <c:v>4.5454545454545459</c:v>
                </c:pt>
                <c:pt idx="15">
                  <c:v>4.4386422976501301</c:v>
                </c:pt>
                <c:pt idx="16">
                  <c:v>4.3478260869565215</c:v>
                </c:pt>
                <c:pt idx="17">
                  <c:v>4.2696629213483144</c:v>
                </c:pt>
                <c:pt idx="18">
                  <c:v>4.1928721174004195</c:v>
                </c:pt>
                <c:pt idx="19">
                  <c:v>4.1338582677165361</c:v>
                </c:pt>
                <c:pt idx="20">
                  <c:v>4.066543438077634</c:v>
                </c:pt>
                <c:pt idx="21">
                  <c:v>4.0139616055846421</c:v>
                </c:pt>
                <c:pt idx="22">
                  <c:v>3.9669421487603307</c:v>
                </c:pt>
                <c:pt idx="23">
                  <c:v>3.9184952978056429</c:v>
                </c:pt>
                <c:pt idx="24">
                  <c:v>3.8748137108792844</c:v>
                </c:pt>
                <c:pt idx="25">
                  <c:v>3.8352272727272729</c:v>
                </c:pt>
                <c:pt idx="26">
                  <c:v>3.7940379403794036</c:v>
                </c:pt>
                <c:pt idx="27">
                  <c:v>3.7613488975356679</c:v>
                </c:pt>
                <c:pt idx="28">
                  <c:v>3.7267080745341614</c:v>
                </c:pt>
                <c:pt idx="29">
                  <c:v>3.6948748510131106</c:v>
                </c:pt>
                <c:pt idx="30">
                  <c:v>3.669724770642202</c:v>
                </c:pt>
                <c:pt idx="31">
                  <c:v>3.6383682469680267</c:v>
                </c:pt>
                <c:pt idx="32">
                  <c:v>3.6131774707757707</c:v>
                </c:pt>
                <c:pt idx="33">
                  <c:v>3.5897435897435894</c:v>
                </c:pt>
                <c:pt idx="34">
                  <c:v>3.564356435643564</c:v>
                </c:pt>
                <c:pt idx="35">
                  <c:v>3.5440613026819925</c:v>
                </c:pt>
                <c:pt idx="36">
                  <c:v>3.5217794253938832</c:v>
                </c:pt>
                <c:pt idx="37">
                  <c:v>3.5008976660682229</c:v>
                </c:pt>
                <c:pt idx="38">
                  <c:v>3.484320557491289</c:v>
                </c:pt>
                <c:pt idx="39">
                  <c:v>3.4657650042265424</c:v>
                </c:pt>
                <c:pt idx="40">
                  <c:v>3.4482758620689653</c:v>
                </c:pt>
                <c:pt idx="41">
                  <c:v>3.4290271132376398</c:v>
                </c:pt>
                <c:pt idx="42">
                  <c:v>3.4134988363072147</c:v>
                </c:pt>
                <c:pt idx="43">
                  <c:v>3.3987915407854987</c:v>
                </c:pt>
                <c:pt idx="44">
                  <c:v>3.3823529411764706</c:v>
                </c:pt>
                <c:pt idx="45">
                  <c:v>3.3691756272401432</c:v>
                </c:pt>
                <c:pt idx="46">
                  <c:v>3.3542976939203357</c:v>
                </c:pt>
                <c:pt idx="47">
                  <c:v>3.3424283765347886</c:v>
                </c:pt>
                <c:pt idx="48">
                  <c:v>3.3288948069241013</c:v>
                </c:pt>
                <c:pt idx="49">
                  <c:v>3.3159947984395317</c:v>
                </c:pt>
                <c:pt idx="50">
                  <c:v>3.3036848792884368</c:v>
                </c:pt>
                <c:pt idx="51">
                  <c:v>3.2919254658385091</c:v>
                </c:pt>
                <c:pt idx="52">
                  <c:v>3.2806804374240586</c:v>
                </c:pt>
                <c:pt idx="53">
                  <c:v>3.2699167657550534</c:v>
                </c:pt>
                <c:pt idx="54">
                  <c:v>3.2596041909196738</c:v>
                </c:pt>
                <c:pt idx="55">
                  <c:v>3.2497149372862029</c:v>
                </c:pt>
                <c:pt idx="56">
                  <c:v>3.2402234636871508</c:v>
                </c:pt>
                <c:pt idx="57">
                  <c:v>3.2311062431544357</c:v>
                </c:pt>
                <c:pt idx="58">
                  <c:v>3.2206119162640898</c:v>
                </c:pt>
                <c:pt idx="59">
                  <c:v>3.2122169562927856</c:v>
                </c:pt>
                <c:pt idx="60">
                  <c:v>3.2041343669250648</c:v>
                </c:pt>
                <c:pt idx="61">
                  <c:v>3.1947261663286008</c:v>
                </c:pt>
              </c:numCache>
            </c:numRef>
          </c:yVal>
        </c:ser>
        <c:ser>
          <c:idx val="2"/>
          <c:order val="2"/>
          <c:tx>
            <c:strRef>
              <c:f>'Figure 22j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22j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22j DATA for chart'!$H$3:$H$18</c:f>
              <c:numCache>
                <c:formatCode>General</c:formatCode>
                <c:ptCount val="16"/>
                <c:pt idx="0">
                  <c:v>2.3425740090316105</c:v>
                </c:pt>
                <c:pt idx="1">
                  <c:v>2.3425740090316105</c:v>
                </c:pt>
                <c:pt idx="2">
                  <c:v>2.3425740090316105</c:v>
                </c:pt>
                <c:pt idx="3">
                  <c:v>2.3425740090316105</c:v>
                </c:pt>
                <c:pt idx="4">
                  <c:v>2.3425740090316105</c:v>
                </c:pt>
                <c:pt idx="5">
                  <c:v>2.3425740090316105</c:v>
                </c:pt>
                <c:pt idx="6">
                  <c:v>2.3425740090316105</c:v>
                </c:pt>
                <c:pt idx="7">
                  <c:v>2.3425740090316105</c:v>
                </c:pt>
                <c:pt idx="8">
                  <c:v>2.3425740090316105</c:v>
                </c:pt>
                <c:pt idx="9">
                  <c:v>2.3425740090316105</c:v>
                </c:pt>
                <c:pt idx="10">
                  <c:v>2.3425740090316105</c:v>
                </c:pt>
                <c:pt idx="11">
                  <c:v>2.3425740090316105</c:v>
                </c:pt>
                <c:pt idx="12">
                  <c:v>2.3425740090316105</c:v>
                </c:pt>
                <c:pt idx="13">
                  <c:v>2.3425740090316105</c:v>
                </c:pt>
                <c:pt idx="14">
                  <c:v>2.3425740090316105</c:v>
                </c:pt>
                <c:pt idx="15">
                  <c:v>2.3425740090316105</c:v>
                </c:pt>
              </c:numCache>
            </c:numRef>
          </c:yVal>
        </c:ser>
        <c:axId val="113262592"/>
        <c:axId val="113264512"/>
      </c:scatterChart>
      <c:valAx>
        <c:axId val="113262592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13264512"/>
        <c:crosses val="autoZero"/>
        <c:crossBetween val="midCat"/>
      </c:valAx>
      <c:valAx>
        <c:axId val="113264512"/>
        <c:scaling>
          <c:orientation val="minMax"/>
          <c:max val="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1326259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23a DATA'!$A$7:$C$7</c:f>
              <c:strCache>
                <c:ptCount val="1"/>
                <c:pt idx="0">
                  <c:v>Revisions within 1 year</c:v>
                </c:pt>
              </c:strCache>
            </c:strRef>
          </c:tx>
          <c:dLbls>
            <c:dLbl>
              <c:idx val="9"/>
              <c:showVal val="1"/>
            </c:dLbl>
            <c:delete val="1"/>
          </c:dLbls>
          <c:cat>
            <c:strRef>
              <c:f>'Figure 23a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23a DATA'!$D$7:$M$7</c:f>
              <c:numCache>
                <c:formatCode>General</c:formatCode>
                <c:ptCount val="10"/>
                <c:pt idx="0">
                  <c:v>25</c:v>
                </c:pt>
                <c:pt idx="1">
                  <c:v>39</c:v>
                </c:pt>
                <c:pt idx="2">
                  <c:v>34</c:v>
                </c:pt>
                <c:pt idx="3">
                  <c:v>46</c:v>
                </c:pt>
                <c:pt idx="4">
                  <c:v>49</c:v>
                </c:pt>
                <c:pt idx="5">
                  <c:v>33</c:v>
                </c:pt>
                <c:pt idx="6">
                  <c:v>36</c:v>
                </c:pt>
                <c:pt idx="7">
                  <c:v>37</c:v>
                </c:pt>
                <c:pt idx="8">
                  <c:v>23</c:v>
                </c:pt>
                <c:pt idx="9">
                  <c:v>36</c:v>
                </c:pt>
              </c:numCache>
            </c:numRef>
          </c:val>
        </c:ser>
        <c:ser>
          <c:idx val="1"/>
          <c:order val="1"/>
          <c:tx>
            <c:strRef>
              <c:f>'Figure 23a DATA'!$A$8:$C$8</c:f>
              <c:strCache>
                <c:ptCount val="1"/>
                <c:pt idx="0">
                  <c:v>Revisions within 3 years</c:v>
                </c:pt>
              </c:strCache>
            </c:strRef>
          </c:tx>
          <c:dLbls>
            <c:dLbl>
              <c:idx val="7"/>
              <c:showVal val="1"/>
            </c:dLbl>
            <c:delete val="1"/>
          </c:dLbls>
          <c:cat>
            <c:strRef>
              <c:f>'Figure 23a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23a DATA'!$D$8:$K$8</c:f>
              <c:numCache>
                <c:formatCode>General</c:formatCode>
                <c:ptCount val="8"/>
                <c:pt idx="0">
                  <c:v>89</c:v>
                </c:pt>
                <c:pt idx="1">
                  <c:v>128</c:v>
                </c:pt>
                <c:pt idx="2">
                  <c:v>116</c:v>
                </c:pt>
                <c:pt idx="3">
                  <c:v>146</c:v>
                </c:pt>
                <c:pt idx="4">
                  <c:v>153</c:v>
                </c:pt>
                <c:pt idx="5">
                  <c:v>110</c:v>
                </c:pt>
                <c:pt idx="6">
                  <c:v>119</c:v>
                </c:pt>
                <c:pt idx="7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'Figure 23a DATA'!$A$9:$C$9</c:f>
              <c:strCache>
                <c:ptCount val="1"/>
                <c:pt idx="0">
                  <c:v>Revisions within 5 years</c:v>
                </c:pt>
              </c:strCache>
            </c:strRef>
          </c:tx>
          <c:dLbls>
            <c:dLbl>
              <c:idx val="5"/>
              <c:showVal val="1"/>
            </c:dLbl>
            <c:delete val="1"/>
          </c:dLbls>
          <c:cat>
            <c:strRef>
              <c:f>'Figure 23a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23a DATA'!$D$9:$I$9</c:f>
              <c:numCache>
                <c:formatCode>General</c:formatCode>
                <c:ptCount val="6"/>
                <c:pt idx="0">
                  <c:v>137</c:v>
                </c:pt>
                <c:pt idx="1">
                  <c:v>166</c:v>
                </c:pt>
                <c:pt idx="2">
                  <c:v>170</c:v>
                </c:pt>
                <c:pt idx="3">
                  <c:v>176</c:v>
                </c:pt>
                <c:pt idx="4">
                  <c:v>197</c:v>
                </c:pt>
                <c:pt idx="5">
                  <c:v>161</c:v>
                </c:pt>
              </c:numCache>
            </c:numRef>
          </c:val>
        </c:ser>
        <c:ser>
          <c:idx val="3"/>
          <c:order val="3"/>
          <c:tx>
            <c:strRef>
              <c:f>'Figure 23a DATA'!$A$10:$C$10</c:f>
              <c:strCache>
                <c:ptCount val="1"/>
                <c:pt idx="0">
                  <c:v>Revisions within 7 years</c:v>
                </c:pt>
              </c:strCache>
            </c:strRef>
          </c:tx>
          <c:dLbls>
            <c:dLbl>
              <c:idx val="3"/>
              <c:showVal val="1"/>
            </c:dLbl>
            <c:delete val="1"/>
          </c:dLbls>
          <c:cat>
            <c:strRef>
              <c:f>'Figure 23a DATA'!$D$5:$M$5</c:f>
              <c:str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f>'Figure 23a DATA'!$D$10:$G$10</c:f>
              <c:numCache>
                <c:formatCode>General</c:formatCode>
                <c:ptCount val="4"/>
                <c:pt idx="0">
                  <c:v>173</c:v>
                </c:pt>
                <c:pt idx="1">
                  <c:v>201</c:v>
                </c:pt>
                <c:pt idx="2">
                  <c:v>201</c:v>
                </c:pt>
                <c:pt idx="3">
                  <c:v>214</c:v>
                </c:pt>
              </c:numCache>
            </c:numRef>
          </c:val>
        </c:ser>
        <c:marker val="1"/>
        <c:axId val="113321856"/>
        <c:axId val="113336320"/>
      </c:lineChart>
      <c:catAx>
        <c:axId val="113321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primary operation</a:t>
                </a:r>
              </a:p>
            </c:rich>
          </c:tx>
        </c:title>
        <c:tickLblPos val="nextTo"/>
        <c:crossAx val="113336320"/>
        <c:crosses val="autoZero"/>
        <c:auto val="1"/>
        <c:lblAlgn val="ctr"/>
        <c:lblOffset val="100"/>
      </c:catAx>
      <c:valAx>
        <c:axId val="1133363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Total number of revisions</a:t>
                </a:r>
              </a:p>
            </c:rich>
          </c:tx>
        </c:title>
        <c:numFmt formatCode="General" sourceLinked="1"/>
        <c:tickLblPos val="nextTo"/>
        <c:crossAx val="11332185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23b DATA'!$B$2</c:f>
              <c:strCache>
                <c:ptCount val="1"/>
                <c:pt idx="0">
                  <c:v>DVT/PE within 90 days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23b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23b DATA'!$B$3:$B$18</c:f>
              <c:numCache>
                <c:formatCode>0.0%</c:formatCode>
                <c:ptCount val="16"/>
                <c:pt idx="0">
                  <c:v>9.2592592592592587E-3</c:v>
                </c:pt>
                <c:pt idx="1">
                  <c:v>9.0497737556561094E-3</c:v>
                </c:pt>
                <c:pt idx="2">
                  <c:v>0</c:v>
                </c:pt>
                <c:pt idx="3">
                  <c:v>0</c:v>
                </c:pt>
                <c:pt idx="4">
                  <c:v>1.4285714285714285E-2</c:v>
                </c:pt>
                <c:pt idx="5">
                  <c:v>3.2894736842105266E-3</c:v>
                </c:pt>
                <c:pt idx="6">
                  <c:v>2.7397260273972603E-3</c:v>
                </c:pt>
                <c:pt idx="7">
                  <c:v>1.1461318051575931E-2</c:v>
                </c:pt>
                <c:pt idx="8">
                  <c:v>1.2135922330097087E-2</c:v>
                </c:pt>
                <c:pt idx="9">
                  <c:v>0</c:v>
                </c:pt>
                <c:pt idx="10">
                  <c:v>1.2121212121212121E-2</c:v>
                </c:pt>
                <c:pt idx="11">
                  <c:v>6.5075921908893707E-3</c:v>
                </c:pt>
                <c:pt idx="12">
                  <c:v>7.4812967581047388E-3</c:v>
                </c:pt>
                <c:pt idx="13">
                  <c:v>7.2992700729927005E-3</c:v>
                </c:pt>
                <c:pt idx="14">
                  <c:v>4.6189376443418013E-3</c:v>
                </c:pt>
                <c:pt idx="15">
                  <c:v>4.7281323877068557E-3</c:v>
                </c:pt>
              </c:numCache>
            </c:numRef>
          </c:val>
        </c:ser>
        <c:ser>
          <c:idx val="1"/>
          <c:order val="1"/>
          <c:tx>
            <c:strRef>
              <c:f>'Figure 23b DATA'!$C$2</c:f>
              <c:strCache>
                <c:ptCount val="1"/>
                <c:pt idx="0">
                  <c:v>Death within 90 days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C0504D">
                    <a:lumMod val="60000"/>
                    <a:lumOff val="40000"/>
                  </a:srgbClr>
                </a:solidFill>
              </a:ln>
            </c:spPr>
          </c:marker>
          <c:cat>
            <c:strRef>
              <c:f>'Figure 23b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23b DATA'!$C$3:$C$18</c:f>
              <c:numCache>
                <c:formatCode>0.0%</c:formatCode>
                <c:ptCount val="16"/>
                <c:pt idx="0">
                  <c:v>4.6296296296296294E-3</c:v>
                </c:pt>
                <c:pt idx="1">
                  <c:v>0</c:v>
                </c:pt>
                <c:pt idx="2">
                  <c:v>3.8167938931297713E-3</c:v>
                </c:pt>
                <c:pt idx="3">
                  <c:v>0.02</c:v>
                </c:pt>
                <c:pt idx="4">
                  <c:v>3.5714285714285713E-3</c:v>
                </c:pt>
                <c:pt idx="5">
                  <c:v>1.3157894736842106E-2</c:v>
                </c:pt>
                <c:pt idx="6">
                  <c:v>2.7397260273972603E-3</c:v>
                </c:pt>
                <c:pt idx="7">
                  <c:v>2.8653295128939827E-3</c:v>
                </c:pt>
                <c:pt idx="8">
                  <c:v>2.4271844660194177E-3</c:v>
                </c:pt>
                <c:pt idx="9">
                  <c:v>4.0080160320641288E-3</c:v>
                </c:pt>
                <c:pt idx="10">
                  <c:v>6.0606060606060606E-3</c:v>
                </c:pt>
                <c:pt idx="11">
                  <c:v>0</c:v>
                </c:pt>
                <c:pt idx="12">
                  <c:v>2.4937655860349127E-3</c:v>
                </c:pt>
                <c:pt idx="13">
                  <c:v>0</c:v>
                </c:pt>
                <c:pt idx="14">
                  <c:v>4.6189376443418013E-3</c:v>
                </c:pt>
                <c:pt idx="15">
                  <c:v>1.1820330969267139E-2</c:v>
                </c:pt>
              </c:numCache>
            </c:numRef>
          </c:val>
        </c:ser>
        <c:marker val="1"/>
        <c:axId val="112358144"/>
        <c:axId val="112360064"/>
      </c:lineChart>
      <c:catAx>
        <c:axId val="112358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  <c:layout/>
        </c:title>
        <c:tickLblPos val="nextTo"/>
        <c:crossAx val="112360064"/>
        <c:crosses val="autoZero"/>
        <c:auto val="1"/>
        <c:lblAlgn val="ctr"/>
        <c:lblOffset val="100"/>
      </c:catAx>
      <c:valAx>
        <c:axId val="112360064"/>
        <c:scaling>
          <c:orientation val="minMax"/>
        </c:scaling>
        <c:axPos val="l"/>
        <c:numFmt formatCode="0.0%" sourceLinked="0"/>
        <c:tickLblPos val="nextTo"/>
        <c:crossAx val="1123581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23c DATA'!$B$2</c:f>
              <c:strCache>
                <c:ptCount val="1"/>
                <c:pt idx="0">
                  <c:v>Infection within a year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23c DATA'!$A$3:$A$17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'Figure 23c DATA'!$B$3:$B$17</c:f>
              <c:numCache>
                <c:formatCode>0.0%</c:formatCode>
                <c:ptCount val="15"/>
                <c:pt idx="0">
                  <c:v>0.12037037037037036</c:v>
                </c:pt>
                <c:pt idx="1">
                  <c:v>9.9547511312217202E-2</c:v>
                </c:pt>
                <c:pt idx="2">
                  <c:v>9.160305343511449E-2</c:v>
                </c:pt>
                <c:pt idx="3">
                  <c:v>0.10400000000000001</c:v>
                </c:pt>
                <c:pt idx="4">
                  <c:v>6.7857142857142852E-2</c:v>
                </c:pt>
                <c:pt idx="5">
                  <c:v>4.2763157894736843E-2</c:v>
                </c:pt>
                <c:pt idx="6">
                  <c:v>6.8493150684931503E-2</c:v>
                </c:pt>
                <c:pt idx="7">
                  <c:v>8.0229226361031525E-2</c:v>
                </c:pt>
                <c:pt idx="8">
                  <c:v>6.3106796116504854E-2</c:v>
                </c:pt>
                <c:pt idx="9">
                  <c:v>7.2144288577154311E-2</c:v>
                </c:pt>
                <c:pt idx="10">
                  <c:v>4.8484848484848485E-2</c:v>
                </c:pt>
                <c:pt idx="11">
                  <c:v>5.6399132321041219E-2</c:v>
                </c:pt>
                <c:pt idx="12">
                  <c:v>5.9850374064837911E-2</c:v>
                </c:pt>
                <c:pt idx="13">
                  <c:v>9.4890510948905119E-2</c:v>
                </c:pt>
                <c:pt idx="14">
                  <c:v>6.4665127020785224E-2</c:v>
                </c:pt>
              </c:numCache>
            </c:numRef>
          </c:val>
        </c:ser>
        <c:marker val="1"/>
        <c:axId val="112998272"/>
        <c:axId val="113013120"/>
      </c:lineChart>
      <c:catAx>
        <c:axId val="112998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  <c:layout/>
        </c:title>
        <c:tickLblPos val="nextTo"/>
        <c:crossAx val="113013120"/>
        <c:crosses val="autoZero"/>
        <c:auto val="1"/>
        <c:lblAlgn val="ctr"/>
        <c:lblOffset val="100"/>
      </c:catAx>
      <c:valAx>
        <c:axId val="113013120"/>
        <c:scaling>
          <c:orientation val="minMax"/>
        </c:scaling>
        <c:axPos val="l"/>
        <c:numFmt formatCode="0%" sourceLinked="0"/>
        <c:tickLblPos val="nextTo"/>
        <c:crossAx val="11299827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23d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5.2042395771781109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layout>
                <c:manualLayout>
                  <c:x val="-6.4323833259575594E-2"/>
                  <c:y val="-7.18580732963935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layout>
                <c:manualLayout>
                  <c:x val="-3.6289533551085405E-2"/>
                  <c:y val="-2.74136288519492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r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r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layout>
                <c:manualLayout>
                  <c:x val="-3.0312814562251041E-2"/>
                  <c:y val="-2.0006221444541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r"/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3.1717340144184605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23d DATA for chart'!$C$3:$C$18</c:f>
              <c:numCache>
                <c:formatCode>General</c:formatCode>
                <c:ptCount val="16"/>
                <c:pt idx="0">
                  <c:v>488</c:v>
                </c:pt>
                <c:pt idx="1">
                  <c:v>178</c:v>
                </c:pt>
                <c:pt idx="2">
                  <c:v>171</c:v>
                </c:pt>
                <c:pt idx="3">
                  <c:v>546</c:v>
                </c:pt>
                <c:pt idx="4">
                  <c:v>247</c:v>
                </c:pt>
                <c:pt idx="5">
                  <c:v>564</c:v>
                </c:pt>
                <c:pt idx="6">
                  <c:v>717</c:v>
                </c:pt>
                <c:pt idx="7">
                  <c:v>366</c:v>
                </c:pt>
                <c:pt idx="8">
                  <c:v>468</c:v>
                </c:pt>
                <c:pt idx="9">
                  <c:v>257</c:v>
                </c:pt>
                <c:pt idx="10">
                  <c:v>502</c:v>
                </c:pt>
                <c:pt idx="11">
                  <c:v>808</c:v>
                </c:pt>
                <c:pt idx="12">
                  <c:v>668</c:v>
                </c:pt>
                <c:pt idx="13">
                  <c:v>46</c:v>
                </c:pt>
                <c:pt idx="14">
                  <c:v>1418</c:v>
                </c:pt>
                <c:pt idx="15">
                  <c:v>369</c:v>
                </c:pt>
              </c:numCache>
            </c:numRef>
          </c:xVal>
          <c:yVal>
            <c:numRef>
              <c:f>'Figure 23d DATA for chart'!$G$3:$G$18</c:f>
              <c:numCache>
                <c:formatCode>General</c:formatCode>
                <c:ptCount val="16"/>
                <c:pt idx="0">
                  <c:v>0.37275558286079041</c:v>
                </c:pt>
                <c:pt idx="1">
                  <c:v>0.55292236844996823</c:v>
                </c:pt>
                <c:pt idx="2">
                  <c:v>0</c:v>
                </c:pt>
                <c:pt idx="3">
                  <c:v>1.4458414683554657</c:v>
                </c:pt>
                <c:pt idx="4">
                  <c:v>0.36034402051416364</c:v>
                </c:pt>
                <c:pt idx="5">
                  <c:v>0.54806061781308979</c:v>
                </c:pt>
                <c:pt idx="6">
                  <c:v>0.67968428737590658</c:v>
                </c:pt>
                <c:pt idx="7">
                  <c:v>0.53504052088717013</c:v>
                </c:pt>
                <c:pt idx="8">
                  <c:v>0.2238958123728175</c:v>
                </c:pt>
                <c:pt idx="9">
                  <c:v>0</c:v>
                </c:pt>
                <c:pt idx="10">
                  <c:v>0.5756402804933094</c:v>
                </c:pt>
                <c:pt idx="11">
                  <c:v>0.3865929508235903</c:v>
                </c:pt>
                <c:pt idx="12">
                  <c:v>0.32331261275730461</c:v>
                </c:pt>
                <c:pt idx="13">
                  <c:v>0</c:v>
                </c:pt>
                <c:pt idx="14">
                  <c:v>0.28269172535999859</c:v>
                </c:pt>
                <c:pt idx="15">
                  <c:v>0.2589484864080015</c:v>
                </c:pt>
              </c:numCache>
            </c:numRef>
          </c:yVal>
        </c:ser>
        <c:ser>
          <c:idx val="1"/>
          <c:order val="1"/>
          <c:tx>
            <c:strRef>
              <c:f>'Figure 23d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23d DATA for chart'!$O$3:$O$19</c:f>
              <c:numCache>
                <c:formatCode>General</c:formatCode>
                <c:ptCount val="17"/>
                <c:pt idx="0">
                  <c:v>3</c:v>
                </c:pt>
                <c:pt idx="1">
                  <c:v>33</c:v>
                </c:pt>
                <c:pt idx="2">
                  <c:v>96</c:v>
                </c:pt>
                <c:pt idx="3">
                  <c:v>180</c:v>
                </c:pt>
                <c:pt idx="4">
                  <c:v>279</c:v>
                </c:pt>
                <c:pt idx="5">
                  <c:v>390</c:v>
                </c:pt>
                <c:pt idx="6">
                  <c:v>508</c:v>
                </c:pt>
                <c:pt idx="7">
                  <c:v>633</c:v>
                </c:pt>
                <c:pt idx="8">
                  <c:v>764</c:v>
                </c:pt>
                <c:pt idx="9">
                  <c:v>899</c:v>
                </c:pt>
                <c:pt idx="10">
                  <c:v>1039</c:v>
                </c:pt>
                <c:pt idx="11">
                  <c:v>1181</c:v>
                </c:pt>
                <c:pt idx="12">
                  <c:v>1327</c:v>
                </c:pt>
                <c:pt idx="13">
                  <c:v>1476</c:v>
                </c:pt>
                <c:pt idx="14">
                  <c:v>1627</c:v>
                </c:pt>
                <c:pt idx="15">
                  <c:v>1780</c:v>
                </c:pt>
                <c:pt idx="16">
                  <c:v>1935</c:v>
                </c:pt>
              </c:numCache>
            </c:numRef>
          </c:xVal>
          <c:yVal>
            <c:numRef>
              <c:f>'Figure 23d DATA for chart'!$P$3:$P$19</c:f>
              <c:numCache>
                <c:formatCode>General</c:formatCode>
                <c:ptCount val="17"/>
                <c:pt idx="0">
                  <c:v>50</c:v>
                </c:pt>
                <c:pt idx="1">
                  <c:v>6.25</c:v>
                </c:pt>
                <c:pt idx="2">
                  <c:v>3.1578947368421053</c:v>
                </c:pt>
                <c:pt idx="3">
                  <c:v>2.2346368715083798</c:v>
                </c:pt>
                <c:pt idx="4">
                  <c:v>1.7985611510791366</c:v>
                </c:pt>
                <c:pt idx="5">
                  <c:v>1.5424164524421593</c:v>
                </c:pt>
                <c:pt idx="6">
                  <c:v>1.3806706114398422</c:v>
                </c:pt>
                <c:pt idx="7">
                  <c:v>1.2658227848101267</c:v>
                </c:pt>
                <c:pt idx="8">
                  <c:v>1.1795543905635648</c:v>
                </c:pt>
                <c:pt idx="9">
                  <c:v>1.1135857461024499</c:v>
                </c:pt>
                <c:pt idx="10">
                  <c:v>1.0597302504816954</c:v>
                </c:pt>
                <c:pt idx="11">
                  <c:v>1.0169491525423728</c:v>
                </c:pt>
                <c:pt idx="12">
                  <c:v>0.98039215686274506</c:v>
                </c:pt>
                <c:pt idx="13">
                  <c:v>0.94915254237288127</c:v>
                </c:pt>
                <c:pt idx="14">
                  <c:v>0.92250922509225086</c:v>
                </c:pt>
                <c:pt idx="15">
                  <c:v>0.89938167509836986</c:v>
                </c:pt>
                <c:pt idx="16">
                  <c:v>0.87900723888314369</c:v>
                </c:pt>
              </c:numCache>
            </c:numRef>
          </c:yVal>
        </c:ser>
        <c:ser>
          <c:idx val="2"/>
          <c:order val="2"/>
          <c:tx>
            <c:strRef>
              <c:f>'Figure 23d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23d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23d DATA for chart'!$H$3:$H$18</c:f>
              <c:numCache>
                <c:formatCode>General</c:formatCode>
                <c:ptCount val="16"/>
                <c:pt idx="0">
                  <c:v>0.46073941695521059</c:v>
                </c:pt>
                <c:pt idx="1">
                  <c:v>0.46073941695521059</c:v>
                </c:pt>
                <c:pt idx="2">
                  <c:v>0.46073941695521059</c:v>
                </c:pt>
                <c:pt idx="3">
                  <c:v>0.46073941695521059</c:v>
                </c:pt>
                <c:pt idx="4">
                  <c:v>0.46073941695521059</c:v>
                </c:pt>
                <c:pt idx="5">
                  <c:v>0.46073941695521059</c:v>
                </c:pt>
                <c:pt idx="6">
                  <c:v>0.46073941695521059</c:v>
                </c:pt>
                <c:pt idx="7">
                  <c:v>0.46073941695521059</c:v>
                </c:pt>
                <c:pt idx="8">
                  <c:v>0.46073941695521059</c:v>
                </c:pt>
                <c:pt idx="9">
                  <c:v>0.46073941695521059</c:v>
                </c:pt>
                <c:pt idx="10">
                  <c:v>0.46073941695521059</c:v>
                </c:pt>
                <c:pt idx="11">
                  <c:v>0.46073941695521059</c:v>
                </c:pt>
                <c:pt idx="12">
                  <c:v>0.46073941695521059</c:v>
                </c:pt>
                <c:pt idx="13">
                  <c:v>0.46073941695521059</c:v>
                </c:pt>
                <c:pt idx="14">
                  <c:v>0.46073941695521059</c:v>
                </c:pt>
                <c:pt idx="15">
                  <c:v>0.46073941695521059</c:v>
                </c:pt>
              </c:numCache>
            </c:numRef>
          </c:yVal>
        </c:ser>
        <c:axId val="106375040"/>
        <c:axId val="106414080"/>
      </c:scatterChart>
      <c:valAx>
        <c:axId val="106375040"/>
        <c:scaling>
          <c:orientation val="minMax"/>
          <c:max val="18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  <c:layout/>
        </c:title>
        <c:numFmt formatCode="General" sourceLinked="1"/>
        <c:tickLblPos val="nextTo"/>
        <c:crossAx val="106414080"/>
        <c:crosses val="autoZero"/>
        <c:crossBetween val="midCat"/>
      </c:valAx>
      <c:valAx>
        <c:axId val="106414080"/>
        <c:scaling>
          <c:orientation val="minMax"/>
          <c:max val="2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  <c:layout/>
        </c:title>
        <c:numFmt formatCode="General" sourceLinked="0"/>
        <c:tickLblPos val="nextTo"/>
        <c:crossAx val="10637504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23e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4.3456071728741198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b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t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t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b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layout>
                <c:manualLayout>
                  <c:x val="-4.0303664187224933E-2"/>
                  <c:y val="-3.4821036259356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elete val="1"/>
            <c:dLblPos val="t"/>
          </c:dLbls>
          <c:xVal>
            <c:numRef>
              <c:f>'Figure 23e DATA for chart'!$C$3:$C$18</c:f>
              <c:numCache>
                <c:formatCode>General</c:formatCode>
                <c:ptCount val="16"/>
                <c:pt idx="0">
                  <c:v>456</c:v>
                </c:pt>
                <c:pt idx="1">
                  <c:v>168</c:v>
                </c:pt>
                <c:pt idx="2">
                  <c:v>175</c:v>
                </c:pt>
                <c:pt idx="3">
                  <c:v>385</c:v>
                </c:pt>
                <c:pt idx="4">
                  <c:v>221</c:v>
                </c:pt>
                <c:pt idx="5">
                  <c:v>556</c:v>
                </c:pt>
                <c:pt idx="6">
                  <c:v>846</c:v>
                </c:pt>
                <c:pt idx="7">
                  <c:v>440</c:v>
                </c:pt>
                <c:pt idx="8">
                  <c:v>380</c:v>
                </c:pt>
                <c:pt idx="9">
                  <c:v>326</c:v>
                </c:pt>
                <c:pt idx="10">
                  <c:v>422</c:v>
                </c:pt>
                <c:pt idx="11">
                  <c:v>854</c:v>
                </c:pt>
                <c:pt idx="12">
                  <c:v>727</c:v>
                </c:pt>
                <c:pt idx="13">
                  <c:v>48</c:v>
                </c:pt>
                <c:pt idx="14">
                  <c:v>1206</c:v>
                </c:pt>
                <c:pt idx="15">
                  <c:v>284</c:v>
                </c:pt>
              </c:numCache>
            </c:numRef>
          </c:xVal>
          <c:yVal>
            <c:numRef>
              <c:f>'Figure 23e DATA for chart'!$G$3:$G$18</c:f>
              <c:numCache>
                <c:formatCode>General</c:formatCode>
                <c:ptCount val="16"/>
                <c:pt idx="0">
                  <c:v>2.1263650134521224</c:v>
                </c:pt>
                <c:pt idx="1">
                  <c:v>0.59049319057191851</c:v>
                </c:pt>
                <c:pt idx="2">
                  <c:v>2.775708186474199</c:v>
                </c:pt>
                <c:pt idx="3">
                  <c:v>2.1079522624212346</c:v>
                </c:pt>
                <c:pt idx="4">
                  <c:v>1.3680871579881693</c:v>
                </c:pt>
                <c:pt idx="5">
                  <c:v>1.8505734563259777</c:v>
                </c:pt>
                <c:pt idx="6">
                  <c:v>1.3303416450484873</c:v>
                </c:pt>
                <c:pt idx="7">
                  <c:v>2.5010534962676885</c:v>
                </c:pt>
                <c:pt idx="8">
                  <c:v>1.8121631150489441</c:v>
                </c:pt>
                <c:pt idx="9">
                  <c:v>0.93904167028101171</c:v>
                </c:pt>
                <c:pt idx="10">
                  <c:v>1.3666655852938177</c:v>
                </c:pt>
                <c:pt idx="11">
                  <c:v>1.1806590070483216</c:v>
                </c:pt>
                <c:pt idx="12">
                  <c:v>1.6150307004003992</c:v>
                </c:pt>
                <c:pt idx="13">
                  <c:v>2.2703260612719069</c:v>
                </c:pt>
                <c:pt idx="14">
                  <c:v>0.63986591590332309</c:v>
                </c:pt>
                <c:pt idx="15">
                  <c:v>1.4222571234495021</c:v>
                </c:pt>
              </c:numCache>
            </c:numRef>
          </c:yVal>
        </c:ser>
        <c:ser>
          <c:idx val="1"/>
          <c:order val="1"/>
          <c:tx>
            <c:strRef>
              <c:f>'Figure 23e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23e DATA for chart'!$O$3:$O$53</c:f>
              <c:numCache>
                <c:formatCode>General</c:formatCode>
                <c:ptCount val="51"/>
                <c:pt idx="0">
                  <c:v>9</c:v>
                </c:pt>
                <c:pt idx="1">
                  <c:v>25</c:v>
                </c:pt>
                <c:pt idx="2">
                  <c:v>45</c:v>
                </c:pt>
                <c:pt idx="3">
                  <c:v>70</c:v>
                </c:pt>
                <c:pt idx="4">
                  <c:v>97</c:v>
                </c:pt>
                <c:pt idx="5">
                  <c:v>126</c:v>
                </c:pt>
                <c:pt idx="6">
                  <c:v>157</c:v>
                </c:pt>
                <c:pt idx="7">
                  <c:v>190</c:v>
                </c:pt>
                <c:pt idx="8">
                  <c:v>223</c:v>
                </c:pt>
                <c:pt idx="9">
                  <c:v>257</c:v>
                </c:pt>
                <c:pt idx="10">
                  <c:v>292</c:v>
                </c:pt>
                <c:pt idx="11">
                  <c:v>328</c:v>
                </c:pt>
                <c:pt idx="12">
                  <c:v>365</c:v>
                </c:pt>
                <c:pt idx="13">
                  <c:v>402</c:v>
                </c:pt>
                <c:pt idx="14">
                  <c:v>440</c:v>
                </c:pt>
                <c:pt idx="15">
                  <c:v>478</c:v>
                </c:pt>
                <c:pt idx="16">
                  <c:v>516</c:v>
                </c:pt>
                <c:pt idx="17">
                  <c:v>555</c:v>
                </c:pt>
                <c:pt idx="18">
                  <c:v>595</c:v>
                </c:pt>
                <c:pt idx="19">
                  <c:v>634</c:v>
                </c:pt>
                <c:pt idx="20">
                  <c:v>674</c:v>
                </c:pt>
                <c:pt idx="21">
                  <c:v>715</c:v>
                </c:pt>
                <c:pt idx="22">
                  <c:v>755</c:v>
                </c:pt>
                <c:pt idx="23">
                  <c:v>796</c:v>
                </c:pt>
                <c:pt idx="24">
                  <c:v>837</c:v>
                </c:pt>
                <c:pt idx="25">
                  <c:v>878</c:v>
                </c:pt>
                <c:pt idx="26">
                  <c:v>920</c:v>
                </c:pt>
                <c:pt idx="27">
                  <c:v>962</c:v>
                </c:pt>
                <c:pt idx="28">
                  <c:v>1004</c:v>
                </c:pt>
                <c:pt idx="29">
                  <c:v>1046</c:v>
                </c:pt>
                <c:pt idx="30">
                  <c:v>1088</c:v>
                </c:pt>
                <c:pt idx="31">
                  <c:v>1131</c:v>
                </c:pt>
                <c:pt idx="32">
                  <c:v>1173</c:v>
                </c:pt>
                <c:pt idx="33">
                  <c:v>1216</c:v>
                </c:pt>
                <c:pt idx="34">
                  <c:v>1259</c:v>
                </c:pt>
                <c:pt idx="35">
                  <c:v>1302</c:v>
                </c:pt>
                <c:pt idx="36">
                  <c:v>1345</c:v>
                </c:pt>
                <c:pt idx="37">
                  <c:v>1389</c:v>
                </c:pt>
                <c:pt idx="38">
                  <c:v>1432</c:v>
                </c:pt>
                <c:pt idx="39">
                  <c:v>1476</c:v>
                </c:pt>
                <c:pt idx="40">
                  <c:v>1519</c:v>
                </c:pt>
                <c:pt idx="41">
                  <c:v>1563</c:v>
                </c:pt>
                <c:pt idx="42">
                  <c:v>1607</c:v>
                </c:pt>
                <c:pt idx="43">
                  <c:v>1651</c:v>
                </c:pt>
                <c:pt idx="44">
                  <c:v>1695</c:v>
                </c:pt>
                <c:pt idx="45">
                  <c:v>1740</c:v>
                </c:pt>
                <c:pt idx="46">
                  <c:v>1784</c:v>
                </c:pt>
                <c:pt idx="47">
                  <c:v>1828</c:v>
                </c:pt>
                <c:pt idx="48">
                  <c:v>1873</c:v>
                </c:pt>
                <c:pt idx="49">
                  <c:v>1917</c:v>
                </c:pt>
                <c:pt idx="50">
                  <c:v>1962</c:v>
                </c:pt>
              </c:numCache>
            </c:numRef>
          </c:xVal>
          <c:yVal>
            <c:numRef>
              <c:f>'Figure 23e DATA for chart'!$P$3:$P$53</c:f>
              <c:numCache>
                <c:formatCode>General</c:formatCode>
                <c:ptCount val="51"/>
                <c:pt idx="0">
                  <c:v>25</c:v>
                </c:pt>
                <c:pt idx="1">
                  <c:v>12.5</c:v>
                </c:pt>
                <c:pt idx="2">
                  <c:v>9.0909090909090917</c:v>
                </c:pt>
                <c:pt idx="3">
                  <c:v>7.2463768115942031</c:v>
                </c:pt>
                <c:pt idx="4">
                  <c:v>6.25</c:v>
                </c:pt>
                <c:pt idx="5">
                  <c:v>5.6000000000000005</c:v>
                </c:pt>
                <c:pt idx="6">
                  <c:v>5.1282051282051277</c:v>
                </c:pt>
                <c:pt idx="7">
                  <c:v>4.7619047619047619</c:v>
                </c:pt>
                <c:pt idx="8">
                  <c:v>4.5045045045045047</c:v>
                </c:pt>
                <c:pt idx="9">
                  <c:v>4.296875</c:v>
                </c:pt>
                <c:pt idx="10">
                  <c:v>4.1237113402061851</c:v>
                </c:pt>
                <c:pt idx="11">
                  <c:v>3.9755351681957185</c:v>
                </c:pt>
                <c:pt idx="12">
                  <c:v>3.8461538461538463</c:v>
                </c:pt>
                <c:pt idx="13">
                  <c:v>3.7406483790523692</c:v>
                </c:pt>
                <c:pt idx="14">
                  <c:v>3.6446469248291571</c:v>
                </c:pt>
                <c:pt idx="15">
                  <c:v>3.5639412997903559</c:v>
                </c:pt>
                <c:pt idx="16">
                  <c:v>3.4951456310679614</c:v>
                </c:pt>
                <c:pt idx="17">
                  <c:v>3.4296028880866429</c:v>
                </c:pt>
                <c:pt idx="18">
                  <c:v>3.3670033670033668</c:v>
                </c:pt>
                <c:pt idx="19">
                  <c:v>3.3175355450236967</c:v>
                </c:pt>
                <c:pt idx="20">
                  <c:v>3.2689450222882619</c:v>
                </c:pt>
                <c:pt idx="21">
                  <c:v>3.2212885154061621</c:v>
                </c:pt>
                <c:pt idx="22">
                  <c:v>3.183023872679045</c:v>
                </c:pt>
                <c:pt idx="23">
                  <c:v>3.1446540880503147</c:v>
                </c:pt>
                <c:pt idx="24">
                  <c:v>3.1100478468899522</c:v>
                </c:pt>
                <c:pt idx="25">
                  <c:v>3.0786773090079818</c:v>
                </c:pt>
                <c:pt idx="26">
                  <c:v>3.0467899891186074</c:v>
                </c:pt>
                <c:pt idx="27">
                  <c:v>3.0176899063475546</c:v>
                </c:pt>
                <c:pt idx="28">
                  <c:v>2.9910269192422732</c:v>
                </c:pt>
                <c:pt idx="29">
                  <c:v>2.9665071770334928</c:v>
                </c:pt>
                <c:pt idx="30">
                  <c:v>2.9438822447102115</c:v>
                </c:pt>
                <c:pt idx="31">
                  <c:v>2.9203539823008851</c:v>
                </c:pt>
                <c:pt idx="32">
                  <c:v>2.901023890784983</c:v>
                </c:pt>
                <c:pt idx="33">
                  <c:v>2.880658436213992</c:v>
                </c:pt>
                <c:pt idx="34">
                  <c:v>2.8616852146263914</c:v>
                </c:pt>
                <c:pt idx="35">
                  <c:v>2.8439661798616447</c:v>
                </c:pt>
                <c:pt idx="36">
                  <c:v>2.8273809523809526</c:v>
                </c:pt>
                <c:pt idx="37">
                  <c:v>2.809798270893372</c:v>
                </c:pt>
                <c:pt idx="38">
                  <c:v>2.7952480782669462</c:v>
                </c:pt>
                <c:pt idx="39">
                  <c:v>2.7796610169491522</c:v>
                </c:pt>
                <c:pt idx="40">
                  <c:v>2.766798418972332</c:v>
                </c:pt>
                <c:pt idx="41">
                  <c:v>2.7528809218950063</c:v>
                </c:pt>
                <c:pt idx="42">
                  <c:v>2.7397260273972601</c:v>
                </c:pt>
                <c:pt idx="43">
                  <c:v>2.7272727272727271</c:v>
                </c:pt>
                <c:pt idx="44">
                  <c:v>2.715466351829988</c:v>
                </c:pt>
                <c:pt idx="45">
                  <c:v>2.7027027027027026</c:v>
                </c:pt>
                <c:pt idx="46">
                  <c:v>2.6920919798093101</c:v>
                </c:pt>
                <c:pt idx="47">
                  <c:v>2.6819923371647509</c:v>
                </c:pt>
                <c:pt idx="48">
                  <c:v>2.6709401709401708</c:v>
                </c:pt>
                <c:pt idx="49">
                  <c:v>2.6617954070981211</c:v>
                </c:pt>
                <c:pt idx="50">
                  <c:v>2.6517083120856708</c:v>
                </c:pt>
              </c:numCache>
            </c:numRef>
          </c:yVal>
        </c:ser>
        <c:ser>
          <c:idx val="2"/>
          <c:order val="2"/>
          <c:tx>
            <c:strRef>
              <c:f>'Figure 23e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23e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23e DATA for chart'!$H$3:$H$18</c:f>
              <c:numCache>
                <c:formatCode>General</c:formatCode>
                <c:ptCount val="16"/>
                <c:pt idx="0">
                  <c:v>1.8780724735804069</c:v>
                </c:pt>
                <c:pt idx="1">
                  <c:v>1.8780724735804069</c:v>
                </c:pt>
                <c:pt idx="2">
                  <c:v>1.8780724735804069</c:v>
                </c:pt>
                <c:pt idx="3">
                  <c:v>1.8780724735804069</c:v>
                </c:pt>
                <c:pt idx="4">
                  <c:v>1.8780724735804069</c:v>
                </c:pt>
                <c:pt idx="5">
                  <c:v>1.8780724735804069</c:v>
                </c:pt>
                <c:pt idx="6">
                  <c:v>1.8780724735804069</c:v>
                </c:pt>
                <c:pt idx="7">
                  <c:v>1.8780724735804069</c:v>
                </c:pt>
                <c:pt idx="8">
                  <c:v>1.8780724735804069</c:v>
                </c:pt>
                <c:pt idx="9">
                  <c:v>1.8780724735804069</c:v>
                </c:pt>
                <c:pt idx="10">
                  <c:v>1.8780724735804069</c:v>
                </c:pt>
                <c:pt idx="11">
                  <c:v>1.8780724735804069</c:v>
                </c:pt>
                <c:pt idx="12">
                  <c:v>1.8780724735804069</c:v>
                </c:pt>
                <c:pt idx="13">
                  <c:v>1.8780724735804069</c:v>
                </c:pt>
                <c:pt idx="14">
                  <c:v>1.8780724735804069</c:v>
                </c:pt>
                <c:pt idx="15">
                  <c:v>1.8780724735804069</c:v>
                </c:pt>
              </c:numCache>
            </c:numRef>
          </c:yVal>
        </c:ser>
        <c:axId val="113825664"/>
        <c:axId val="113860608"/>
      </c:scatterChart>
      <c:valAx>
        <c:axId val="113825664"/>
        <c:scaling>
          <c:orientation val="minMax"/>
          <c:max val="14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13860608"/>
        <c:crosses val="autoZero"/>
        <c:crossBetween val="midCat"/>
      </c:valAx>
      <c:valAx>
        <c:axId val="113860608"/>
        <c:scaling>
          <c:orientation val="minMax"/>
          <c:max val="3.5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13825664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'Figure 23f DATA for chart'!$B$2</c:f>
              <c:strCache>
                <c:ptCount val="1"/>
                <c:pt idx="0">
                  <c:v>NHS Board of Treatment (NHS GG&amp;C split)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dPt>
            <c:idx val="15"/>
            <c:marker>
              <c:symbol val="none"/>
            </c:marker>
          </c:dPt>
          <c:dLbls>
            <c:dLbl>
              <c:idx val="0"/>
              <c:layout>
                <c:manualLayout>
                  <c:x val="-3.7322983126569419E-2"/>
                  <c:y val="-2.24753572470111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Ayrshire &amp; Arran</a:t>
                    </a:r>
                  </a:p>
                </c:rich>
              </c:tx>
              <c:dLblPos val="r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Borders</a:t>
                    </a:r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7.6590010463918418E-2"/>
                  <c:y val="-3.9759307864294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Dumfries &amp; Galloway</a:t>
                    </a:r>
                  </a:p>
                </c:rich>
              </c:tx>
              <c:dLblPos val="r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Fife</a:t>
                    </a:r>
                  </a:p>
                </c:rich>
              </c:tx>
              <c:dLblPos val="t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Forth Valley</a:t>
                    </a:r>
                  </a:p>
                </c:rich>
              </c:tx>
              <c:dLblPos val="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Grampian</a:t>
                    </a:r>
                  </a:p>
                </c:rich>
              </c:tx>
              <c:dLblPos val="b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North Glasgow</a:t>
                    </a:r>
                  </a:p>
                </c:rich>
              </c:tx>
              <c:dLblPos val="t"/>
              <c:showVal val="1"/>
            </c:dLbl>
            <c:dLbl>
              <c:idx val="7"/>
              <c:layout>
                <c:manualLayout>
                  <c:x val="-5.2391933530069025E-2"/>
                  <c:y val="2.74136288519492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South Glasgow</a:t>
                    </a:r>
                  </a:p>
                </c:rich>
              </c:tx>
              <c:dLblPos val="r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Clyde</a:t>
                    </a:r>
                  </a:p>
                </c:rich>
              </c:tx>
              <c:dLblPos val="t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Highland</a:t>
                    </a:r>
                  </a:p>
                </c:rich>
              </c:tx>
              <c:dLblPos val="t"/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Lanarkshire</a:t>
                    </a:r>
                  </a:p>
                </c:rich>
              </c:tx>
              <c:dLblPos val="t"/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Lothian</a:t>
                    </a:r>
                  </a:p>
                </c:rich>
              </c:tx>
              <c:dLblPos val="t"/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Tayside</a:t>
                    </a:r>
                  </a:p>
                </c:rich>
              </c:tx>
              <c:dLblPos val="t"/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Western Isles</a:t>
                    </a:r>
                  </a:p>
                </c:rich>
              </c:tx>
              <c:dLblPos val="r"/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GJNH</a:t>
                    </a:r>
                  </a:p>
                </c:rich>
              </c:tx>
              <c:dLblPos val="t"/>
              <c:showVal val="1"/>
            </c:dLbl>
            <c:dLbl>
              <c:idx val="15"/>
              <c:delete val="1"/>
            </c:dLbl>
            <c:delete val="1"/>
            <c:dLblPos val="t"/>
          </c:dLbls>
          <c:xVal>
            <c:numRef>
              <c:f>'Figure 23f DATA for chart'!$C$3:$C$18</c:f>
              <c:numCache>
                <c:formatCode>General</c:formatCode>
                <c:ptCount val="16"/>
                <c:pt idx="0">
                  <c:v>447</c:v>
                </c:pt>
                <c:pt idx="1">
                  <c:v>132</c:v>
                </c:pt>
                <c:pt idx="2">
                  <c:v>101</c:v>
                </c:pt>
                <c:pt idx="3">
                  <c:v>367</c:v>
                </c:pt>
                <c:pt idx="4">
                  <c:v>164</c:v>
                </c:pt>
                <c:pt idx="5">
                  <c:v>596</c:v>
                </c:pt>
                <c:pt idx="6">
                  <c:v>719</c:v>
                </c:pt>
                <c:pt idx="7">
                  <c:v>354</c:v>
                </c:pt>
                <c:pt idx="8">
                  <c:v>415</c:v>
                </c:pt>
                <c:pt idx="9">
                  <c:v>243</c:v>
                </c:pt>
                <c:pt idx="10">
                  <c:v>435</c:v>
                </c:pt>
                <c:pt idx="11">
                  <c:v>726</c:v>
                </c:pt>
                <c:pt idx="12">
                  <c:v>614</c:v>
                </c:pt>
                <c:pt idx="13">
                  <c:v>21</c:v>
                </c:pt>
                <c:pt idx="14">
                  <c:v>1135</c:v>
                </c:pt>
                <c:pt idx="15">
                  <c:v>131</c:v>
                </c:pt>
              </c:numCache>
            </c:numRef>
          </c:xVal>
          <c:yVal>
            <c:numRef>
              <c:f>'Figure 23f DATA for chart'!$G$3:$G$18</c:f>
              <c:numCache>
                <c:formatCode>General</c:formatCode>
                <c:ptCount val="16"/>
                <c:pt idx="0">
                  <c:v>1.3446604295095461</c:v>
                </c:pt>
                <c:pt idx="1">
                  <c:v>2.2799999628529894</c:v>
                </c:pt>
                <c:pt idx="2">
                  <c:v>2.2009391128268301</c:v>
                </c:pt>
                <c:pt idx="3">
                  <c:v>2.8152132385728805</c:v>
                </c:pt>
                <c:pt idx="4">
                  <c:v>3.1130253614089152</c:v>
                </c:pt>
                <c:pt idx="5">
                  <c:v>2.0270966165048385</c:v>
                </c:pt>
                <c:pt idx="6">
                  <c:v>2.3446398757329829</c:v>
                </c:pt>
                <c:pt idx="7">
                  <c:v>2.7796584441582541</c:v>
                </c:pt>
                <c:pt idx="8">
                  <c:v>4.5731856975747274</c:v>
                </c:pt>
                <c:pt idx="9">
                  <c:v>2.4879580388777272</c:v>
                </c:pt>
                <c:pt idx="10">
                  <c:v>2.4798640904775611</c:v>
                </c:pt>
                <c:pt idx="11">
                  <c:v>0.86610361666877411</c:v>
                </c:pt>
                <c:pt idx="12">
                  <c:v>2.7643869937327104</c:v>
                </c:pt>
                <c:pt idx="13">
                  <c:v>17.564159845293258</c:v>
                </c:pt>
                <c:pt idx="14">
                  <c:v>2.4947817795882257</c:v>
                </c:pt>
                <c:pt idx="15">
                  <c:v>2.2080482171861417</c:v>
                </c:pt>
              </c:numCache>
            </c:numRef>
          </c:yVal>
        </c:ser>
        <c:ser>
          <c:idx val="1"/>
          <c:order val="1"/>
          <c:tx>
            <c:strRef>
              <c:f>'Figure 23f DATA for chart'!$O$2</c:f>
              <c:strCache>
                <c:ptCount val="1"/>
                <c:pt idx="0">
                  <c:v>Upper confidence limit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'Figure 23f DATA for chart'!$O$3:$O$73</c:f>
              <c:numCache>
                <c:formatCode>General</c:formatCode>
                <c:ptCount val="71"/>
                <c:pt idx="0">
                  <c:v>6</c:v>
                </c:pt>
                <c:pt idx="1">
                  <c:v>17</c:v>
                </c:pt>
                <c:pt idx="2">
                  <c:v>32</c:v>
                </c:pt>
                <c:pt idx="3">
                  <c:v>49</c:v>
                </c:pt>
                <c:pt idx="4">
                  <c:v>68</c:v>
                </c:pt>
                <c:pt idx="5">
                  <c:v>88</c:v>
                </c:pt>
                <c:pt idx="6">
                  <c:v>110</c:v>
                </c:pt>
                <c:pt idx="7">
                  <c:v>132</c:v>
                </c:pt>
                <c:pt idx="8">
                  <c:v>155</c:v>
                </c:pt>
                <c:pt idx="9">
                  <c:v>179</c:v>
                </c:pt>
                <c:pt idx="10">
                  <c:v>203</c:v>
                </c:pt>
                <c:pt idx="11">
                  <c:v>228</c:v>
                </c:pt>
                <c:pt idx="12">
                  <c:v>254</c:v>
                </c:pt>
                <c:pt idx="13">
                  <c:v>279</c:v>
                </c:pt>
                <c:pt idx="14">
                  <c:v>306</c:v>
                </c:pt>
                <c:pt idx="15">
                  <c:v>332</c:v>
                </c:pt>
                <c:pt idx="16">
                  <c:v>359</c:v>
                </c:pt>
                <c:pt idx="17">
                  <c:v>386</c:v>
                </c:pt>
                <c:pt idx="18">
                  <c:v>413</c:v>
                </c:pt>
                <c:pt idx="19">
                  <c:v>441</c:v>
                </c:pt>
                <c:pt idx="20">
                  <c:v>468</c:v>
                </c:pt>
                <c:pt idx="21">
                  <c:v>496</c:v>
                </c:pt>
                <c:pt idx="22">
                  <c:v>524</c:v>
                </c:pt>
                <c:pt idx="23">
                  <c:v>553</c:v>
                </c:pt>
                <c:pt idx="24">
                  <c:v>581</c:v>
                </c:pt>
                <c:pt idx="25">
                  <c:v>610</c:v>
                </c:pt>
                <c:pt idx="26">
                  <c:v>639</c:v>
                </c:pt>
                <c:pt idx="27">
                  <c:v>668</c:v>
                </c:pt>
                <c:pt idx="28">
                  <c:v>697</c:v>
                </c:pt>
                <c:pt idx="29">
                  <c:v>726</c:v>
                </c:pt>
                <c:pt idx="30">
                  <c:v>755</c:v>
                </c:pt>
                <c:pt idx="31">
                  <c:v>785</c:v>
                </c:pt>
                <c:pt idx="32">
                  <c:v>814</c:v>
                </c:pt>
                <c:pt idx="33">
                  <c:v>844</c:v>
                </c:pt>
                <c:pt idx="34">
                  <c:v>874</c:v>
                </c:pt>
                <c:pt idx="35">
                  <c:v>904</c:v>
                </c:pt>
                <c:pt idx="36">
                  <c:v>933</c:v>
                </c:pt>
                <c:pt idx="37">
                  <c:v>964</c:v>
                </c:pt>
                <c:pt idx="38">
                  <c:v>994</c:v>
                </c:pt>
                <c:pt idx="39">
                  <c:v>1024</c:v>
                </c:pt>
                <c:pt idx="40">
                  <c:v>1054</c:v>
                </c:pt>
                <c:pt idx="41">
                  <c:v>1085</c:v>
                </c:pt>
                <c:pt idx="42">
                  <c:v>1115</c:v>
                </c:pt>
                <c:pt idx="43">
                  <c:v>1146</c:v>
                </c:pt>
                <c:pt idx="44">
                  <c:v>1176</c:v>
                </c:pt>
                <c:pt idx="45">
                  <c:v>1207</c:v>
                </c:pt>
                <c:pt idx="46">
                  <c:v>1238</c:v>
                </c:pt>
                <c:pt idx="47">
                  <c:v>1268</c:v>
                </c:pt>
                <c:pt idx="48">
                  <c:v>1299</c:v>
                </c:pt>
                <c:pt idx="49">
                  <c:v>1330</c:v>
                </c:pt>
                <c:pt idx="50">
                  <c:v>1361</c:v>
                </c:pt>
                <c:pt idx="51">
                  <c:v>1392</c:v>
                </c:pt>
                <c:pt idx="52">
                  <c:v>1423</c:v>
                </c:pt>
                <c:pt idx="53">
                  <c:v>1454</c:v>
                </c:pt>
                <c:pt idx="54">
                  <c:v>1486</c:v>
                </c:pt>
                <c:pt idx="55">
                  <c:v>1517</c:v>
                </c:pt>
                <c:pt idx="56">
                  <c:v>1548</c:v>
                </c:pt>
                <c:pt idx="57">
                  <c:v>1579</c:v>
                </c:pt>
                <c:pt idx="58">
                  <c:v>1611</c:v>
                </c:pt>
                <c:pt idx="59">
                  <c:v>1642</c:v>
                </c:pt>
                <c:pt idx="60">
                  <c:v>1674</c:v>
                </c:pt>
                <c:pt idx="61">
                  <c:v>1705</c:v>
                </c:pt>
                <c:pt idx="62">
                  <c:v>1737</c:v>
                </c:pt>
                <c:pt idx="63">
                  <c:v>1768</c:v>
                </c:pt>
                <c:pt idx="64">
                  <c:v>1800</c:v>
                </c:pt>
                <c:pt idx="65">
                  <c:v>1832</c:v>
                </c:pt>
                <c:pt idx="66">
                  <c:v>1863</c:v>
                </c:pt>
                <c:pt idx="67">
                  <c:v>1895</c:v>
                </c:pt>
                <c:pt idx="68">
                  <c:v>1927</c:v>
                </c:pt>
                <c:pt idx="69">
                  <c:v>1959</c:v>
                </c:pt>
                <c:pt idx="70">
                  <c:v>1991</c:v>
                </c:pt>
              </c:numCache>
            </c:numRef>
          </c:xVal>
          <c:yVal>
            <c:numRef>
              <c:f>'Figure 23f DATA for chart'!$P$3:$P$73</c:f>
              <c:numCache>
                <c:formatCode>General</c:formatCode>
                <c:ptCount val="71"/>
                <c:pt idx="0">
                  <c:v>40</c:v>
                </c:pt>
                <c:pt idx="1">
                  <c:v>18.75</c:v>
                </c:pt>
                <c:pt idx="2">
                  <c:v>12.903225806451612</c:v>
                </c:pt>
                <c:pt idx="3">
                  <c:v>10.416666666666668</c:v>
                </c:pt>
                <c:pt idx="4">
                  <c:v>8.9552238805970141</c:v>
                </c:pt>
                <c:pt idx="5">
                  <c:v>8.0459770114942533</c:v>
                </c:pt>
                <c:pt idx="6">
                  <c:v>7.3394495412844041</c:v>
                </c:pt>
                <c:pt idx="7">
                  <c:v>6.8702290076335881</c:v>
                </c:pt>
                <c:pt idx="8">
                  <c:v>6.4935064935064926</c:v>
                </c:pt>
                <c:pt idx="9">
                  <c:v>6.179775280898876</c:v>
                </c:pt>
                <c:pt idx="10">
                  <c:v>5.9405940594059405</c:v>
                </c:pt>
                <c:pt idx="11">
                  <c:v>5.7268722466960353</c:v>
                </c:pt>
                <c:pt idx="12">
                  <c:v>5.5335968379446641</c:v>
                </c:pt>
                <c:pt idx="13">
                  <c:v>5.3956834532374103</c:v>
                </c:pt>
                <c:pt idx="14">
                  <c:v>5.2459016393442619</c:v>
                </c:pt>
                <c:pt idx="15">
                  <c:v>5.1359516616314203</c:v>
                </c:pt>
                <c:pt idx="16">
                  <c:v>5.027932960893855</c:v>
                </c:pt>
                <c:pt idx="17">
                  <c:v>4.9350649350649354</c:v>
                </c:pt>
                <c:pt idx="18">
                  <c:v>4.8543689320388346</c:v>
                </c:pt>
                <c:pt idx="19">
                  <c:v>4.7727272727272734</c:v>
                </c:pt>
                <c:pt idx="20">
                  <c:v>4.7109207708779444</c:v>
                </c:pt>
                <c:pt idx="21">
                  <c:v>4.6464646464646462</c:v>
                </c:pt>
                <c:pt idx="22">
                  <c:v>4.5889101338432123</c:v>
                </c:pt>
                <c:pt idx="23">
                  <c:v>4.5289855072463769</c:v>
                </c:pt>
                <c:pt idx="24">
                  <c:v>4.4827586206896548</c:v>
                </c:pt>
                <c:pt idx="25">
                  <c:v>4.4334975369458132</c:v>
                </c:pt>
                <c:pt idx="26">
                  <c:v>4.3887147335423196</c:v>
                </c:pt>
                <c:pt idx="27">
                  <c:v>4.3478260869565215</c:v>
                </c:pt>
                <c:pt idx="28">
                  <c:v>4.3103448275862073</c:v>
                </c:pt>
                <c:pt idx="29">
                  <c:v>4.2758620689655169</c:v>
                </c:pt>
                <c:pt idx="30">
                  <c:v>4.2440318302387263</c:v>
                </c:pt>
                <c:pt idx="31">
                  <c:v>4.2091836734693873</c:v>
                </c:pt>
                <c:pt idx="32">
                  <c:v>4.1820418204182044</c:v>
                </c:pt>
                <c:pt idx="33">
                  <c:v>4.1518386714116247</c:v>
                </c:pt>
                <c:pt idx="34">
                  <c:v>4.1237113402061851</c:v>
                </c:pt>
                <c:pt idx="35">
                  <c:v>4.097452934662237</c:v>
                </c:pt>
                <c:pt idx="36">
                  <c:v>4.0772532188841204</c:v>
                </c:pt>
                <c:pt idx="37">
                  <c:v>4.0498442367601246</c:v>
                </c:pt>
                <c:pt idx="38">
                  <c:v>4.0281973816717018</c:v>
                </c:pt>
                <c:pt idx="39">
                  <c:v>4.0078201368523949</c:v>
                </c:pt>
                <c:pt idx="40">
                  <c:v>3.9886039886039883</c:v>
                </c:pt>
                <c:pt idx="41">
                  <c:v>3.9667896678966788</c:v>
                </c:pt>
                <c:pt idx="42">
                  <c:v>3.9497307001795332</c:v>
                </c:pt>
                <c:pt idx="43">
                  <c:v>3.9301310043668125</c:v>
                </c:pt>
                <c:pt idx="44">
                  <c:v>3.9148936170212765</c:v>
                </c:pt>
                <c:pt idx="45">
                  <c:v>3.8971807628524049</c:v>
                </c:pt>
                <c:pt idx="46">
                  <c:v>3.8803556992724335</c:v>
                </c:pt>
                <c:pt idx="47">
                  <c:v>3.867403314917127</c:v>
                </c:pt>
                <c:pt idx="48">
                  <c:v>3.8520801232665636</c:v>
                </c:pt>
                <c:pt idx="49">
                  <c:v>3.8374717832957108</c:v>
                </c:pt>
                <c:pt idx="50">
                  <c:v>3.8235294117647061</c:v>
                </c:pt>
                <c:pt idx="51">
                  <c:v>3.8102084831056793</c:v>
                </c:pt>
                <c:pt idx="52">
                  <c:v>3.79746835443038</c:v>
                </c:pt>
                <c:pt idx="53">
                  <c:v>3.7852718513420509</c:v>
                </c:pt>
                <c:pt idx="54">
                  <c:v>3.7710437710437708</c:v>
                </c:pt>
                <c:pt idx="55">
                  <c:v>3.7598944591029024</c:v>
                </c:pt>
                <c:pt idx="56">
                  <c:v>3.7491919844861021</c:v>
                </c:pt>
                <c:pt idx="57">
                  <c:v>3.7389100126742716</c:v>
                </c:pt>
                <c:pt idx="58">
                  <c:v>3.7267080745341614</c:v>
                </c:pt>
                <c:pt idx="59">
                  <c:v>3.7172455819622181</c:v>
                </c:pt>
                <c:pt idx="60">
                  <c:v>3.705917513448894</c:v>
                </c:pt>
                <c:pt idx="61">
                  <c:v>3.697183098591549</c:v>
                </c:pt>
                <c:pt idx="62">
                  <c:v>3.6866359447004609</c:v>
                </c:pt>
                <c:pt idx="63">
                  <c:v>3.6785512167515564</c:v>
                </c:pt>
                <c:pt idx="64">
                  <c:v>3.6687048360200114</c:v>
                </c:pt>
                <c:pt idx="65">
                  <c:v>3.659202621518296</c:v>
                </c:pt>
                <c:pt idx="66">
                  <c:v>3.6519871106337276</c:v>
                </c:pt>
                <c:pt idx="67">
                  <c:v>3.6430834213305174</c:v>
                </c:pt>
                <c:pt idx="68">
                  <c:v>3.6344755970924196</c:v>
                </c:pt>
                <c:pt idx="69">
                  <c:v>3.6261491317671091</c:v>
                </c:pt>
                <c:pt idx="70">
                  <c:v>3.6180904522613062</c:v>
                </c:pt>
              </c:numCache>
            </c:numRef>
          </c:yVal>
        </c:ser>
        <c:ser>
          <c:idx val="2"/>
          <c:order val="2"/>
          <c:tx>
            <c:strRef>
              <c:f>'Figure 23f DATA for chart'!$H$2</c:f>
              <c:strCache>
                <c:ptCount val="1"/>
                <c:pt idx="0">
                  <c:v>National complication rate (%)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'Figure 23f DATA for chart'!$I$3:$I$18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200</c:v>
                </c:pt>
                <c:pt idx="4">
                  <c:v>400</c:v>
                </c:pt>
                <c:pt idx="5">
                  <c:v>400</c:v>
                </c:pt>
                <c:pt idx="6">
                  <c:v>600</c:v>
                </c:pt>
                <c:pt idx="7">
                  <c:v>800</c:v>
                </c:pt>
                <c:pt idx="8">
                  <c:v>1000</c:v>
                </c:pt>
                <c:pt idx="9">
                  <c:v>1000</c:v>
                </c:pt>
                <c:pt idx="10">
                  <c:v>1200</c:v>
                </c:pt>
                <c:pt idx="11">
                  <c:v>1400</c:v>
                </c:pt>
                <c:pt idx="12">
                  <c:v>1400</c:v>
                </c:pt>
                <c:pt idx="13">
                  <c:v>1600</c:v>
                </c:pt>
                <c:pt idx="14">
                  <c:v>1800</c:v>
                </c:pt>
                <c:pt idx="15">
                  <c:v>2000</c:v>
                </c:pt>
              </c:numCache>
            </c:numRef>
          </c:xVal>
          <c:yVal>
            <c:numRef>
              <c:f>'Figure 23f DATA for chart'!$H$3:$H$18</c:f>
              <c:numCache>
                <c:formatCode>General</c:formatCode>
                <c:ptCount val="16"/>
                <c:pt idx="0">
                  <c:v>2.7122237116937371</c:v>
                </c:pt>
                <c:pt idx="1">
                  <c:v>2.7122237116937371</c:v>
                </c:pt>
                <c:pt idx="2">
                  <c:v>2.7122237116937371</c:v>
                </c:pt>
                <c:pt idx="3">
                  <c:v>2.7122237116937371</c:v>
                </c:pt>
                <c:pt idx="4">
                  <c:v>2.7122237116937371</c:v>
                </c:pt>
                <c:pt idx="5">
                  <c:v>2.7122237116937371</c:v>
                </c:pt>
                <c:pt idx="6">
                  <c:v>2.7122237116937371</c:v>
                </c:pt>
                <c:pt idx="7">
                  <c:v>2.7122237116937371</c:v>
                </c:pt>
                <c:pt idx="8">
                  <c:v>2.7122237116937371</c:v>
                </c:pt>
                <c:pt idx="9">
                  <c:v>2.7122237116937371</c:v>
                </c:pt>
                <c:pt idx="10">
                  <c:v>2.7122237116937371</c:v>
                </c:pt>
                <c:pt idx="11">
                  <c:v>2.7122237116937371</c:v>
                </c:pt>
                <c:pt idx="12">
                  <c:v>2.7122237116937371</c:v>
                </c:pt>
                <c:pt idx="13">
                  <c:v>2.7122237116937371</c:v>
                </c:pt>
                <c:pt idx="14">
                  <c:v>2.7122237116937371</c:v>
                </c:pt>
                <c:pt idx="15">
                  <c:v>2.7122237116937371</c:v>
                </c:pt>
              </c:numCache>
            </c:numRef>
          </c:yVal>
        </c:ser>
        <c:axId val="112895872"/>
        <c:axId val="112951296"/>
      </c:scatterChart>
      <c:valAx>
        <c:axId val="112895872"/>
        <c:scaling>
          <c:orientation val="minMax"/>
          <c:max val="120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Number of operations</a:t>
                </a:r>
              </a:p>
            </c:rich>
          </c:tx>
        </c:title>
        <c:numFmt formatCode="General" sourceLinked="1"/>
        <c:tickLblPos val="nextTo"/>
        <c:crossAx val="112951296"/>
        <c:crosses val="autoZero"/>
        <c:crossBetween val="midCat"/>
      </c:valAx>
      <c:valAx>
        <c:axId val="112951296"/>
        <c:scaling>
          <c:orientation val="minMax"/>
          <c:max val="1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Standardised rate (%)</a:t>
                </a:r>
              </a:p>
            </c:rich>
          </c:tx>
        </c:title>
        <c:numFmt formatCode="General" sourceLinked="0"/>
        <c:tickLblPos val="nextTo"/>
        <c:crossAx val="112895872"/>
        <c:crosses val="autoZero"/>
        <c:crossBetween val="midCat"/>
      </c:valAx>
    </c:plotArea>
    <c:legend>
      <c:legendPos val="b"/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'Figure 2b DATA'!$B$2</c:f>
              <c:strCache>
                <c:ptCount val="1"/>
                <c:pt idx="0">
                  <c:v>Knee primary arthroplasties 2014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'Figure 2b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2b DATA'!$B$3:$B$18</c:f>
              <c:numCache>
                <c:formatCode>###0</c:formatCode>
                <c:ptCount val="16"/>
                <c:pt idx="0">
                  <c:v>493</c:v>
                </c:pt>
                <c:pt idx="1">
                  <c:v>179</c:v>
                </c:pt>
                <c:pt idx="2">
                  <c:v>171</c:v>
                </c:pt>
                <c:pt idx="3">
                  <c:v>547</c:v>
                </c:pt>
                <c:pt idx="4">
                  <c:v>250</c:v>
                </c:pt>
                <c:pt idx="5">
                  <c:v>569</c:v>
                </c:pt>
                <c:pt idx="6">
                  <c:v>720</c:v>
                </c:pt>
                <c:pt idx="7">
                  <c:v>368</c:v>
                </c:pt>
                <c:pt idx="8">
                  <c:v>478</c:v>
                </c:pt>
                <c:pt idx="9">
                  <c:v>258</c:v>
                </c:pt>
                <c:pt idx="10">
                  <c:v>521</c:v>
                </c:pt>
                <c:pt idx="11">
                  <c:v>813</c:v>
                </c:pt>
                <c:pt idx="12">
                  <c:v>670</c:v>
                </c:pt>
                <c:pt idx="13">
                  <c:v>47</c:v>
                </c:pt>
                <c:pt idx="14">
                  <c:v>1419</c:v>
                </c:pt>
                <c:pt idx="15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'Figure 2b DATA'!$C$2</c:f>
              <c:strCache>
                <c:ptCount val="1"/>
                <c:pt idx="0">
                  <c:v>Knee primary arthroplasties 2015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'Figure 2b DATA'!$A$3:$A$18</c:f>
              <c:strCache>
                <c:ptCount val="16"/>
                <c:pt idx="0">
                  <c:v>Ayrshire &amp; Arran</c:v>
                </c:pt>
                <c:pt idx="1">
                  <c:v>Borders</c:v>
                </c:pt>
                <c:pt idx="2">
                  <c:v>Dumfries &amp; Galloway</c:v>
                </c:pt>
                <c:pt idx="3">
                  <c:v>Fife</c:v>
                </c:pt>
                <c:pt idx="4">
                  <c:v>Forth Valley</c:v>
                </c:pt>
                <c:pt idx="5">
                  <c:v>Grampian</c:v>
                </c:pt>
                <c:pt idx="6">
                  <c:v>North Glasgow</c:v>
                </c:pt>
                <c:pt idx="7">
                  <c:v>South Glasgow</c:v>
                </c:pt>
                <c:pt idx="8">
                  <c:v>Clyde</c:v>
                </c:pt>
                <c:pt idx="9">
                  <c:v>Highland</c:v>
                </c:pt>
                <c:pt idx="10">
                  <c:v>Lanarkshire</c:v>
                </c:pt>
                <c:pt idx="11">
                  <c:v>Lothian</c:v>
                </c:pt>
                <c:pt idx="12">
                  <c:v>Tayside</c:v>
                </c:pt>
                <c:pt idx="13">
                  <c:v>Western Isles</c:v>
                </c:pt>
                <c:pt idx="14">
                  <c:v>GJNH</c:v>
                </c:pt>
                <c:pt idx="15">
                  <c:v>Independent hospital</c:v>
                </c:pt>
              </c:strCache>
            </c:strRef>
          </c:cat>
          <c:val>
            <c:numRef>
              <c:f>'Figure 2b DATA'!$C$3:$C$18</c:f>
              <c:numCache>
                <c:formatCode>###0</c:formatCode>
                <c:ptCount val="16"/>
                <c:pt idx="0">
                  <c:v>406</c:v>
                </c:pt>
                <c:pt idx="1">
                  <c:v>172</c:v>
                </c:pt>
                <c:pt idx="2">
                  <c:v>191</c:v>
                </c:pt>
                <c:pt idx="3">
                  <c:v>521</c:v>
                </c:pt>
                <c:pt idx="4">
                  <c:v>234</c:v>
                </c:pt>
                <c:pt idx="5">
                  <c:v>676</c:v>
                </c:pt>
                <c:pt idx="6">
                  <c:v>539</c:v>
                </c:pt>
                <c:pt idx="7">
                  <c:v>446</c:v>
                </c:pt>
                <c:pt idx="8">
                  <c:v>498</c:v>
                </c:pt>
                <c:pt idx="9">
                  <c:v>283</c:v>
                </c:pt>
                <c:pt idx="10">
                  <c:v>475</c:v>
                </c:pt>
                <c:pt idx="11">
                  <c:v>811</c:v>
                </c:pt>
                <c:pt idx="12">
                  <c:v>529</c:v>
                </c:pt>
                <c:pt idx="13">
                  <c:v>57</c:v>
                </c:pt>
                <c:pt idx="14">
                  <c:v>1725</c:v>
                </c:pt>
                <c:pt idx="15">
                  <c:v>318</c:v>
                </c:pt>
              </c:numCache>
            </c:numRef>
          </c:val>
        </c:ser>
        <c:axId val="95327360"/>
        <c:axId val="95328896"/>
      </c:barChart>
      <c:catAx>
        <c:axId val="95327360"/>
        <c:scaling>
          <c:orientation val="minMax"/>
        </c:scaling>
        <c:axPos val="b"/>
        <c:tickLblPos val="nextTo"/>
        <c:crossAx val="95328896"/>
        <c:crosses val="autoZero"/>
        <c:auto val="1"/>
        <c:lblAlgn val="ctr"/>
        <c:lblOffset val="100"/>
      </c:catAx>
      <c:valAx>
        <c:axId val="953288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Number of operations</a:t>
                </a:r>
              </a:p>
            </c:rich>
          </c:tx>
        </c:title>
        <c:numFmt formatCode="###0" sourceLinked="1"/>
        <c:tickLblPos val="nextTo"/>
        <c:crossAx val="9532736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lineChart>
        <c:grouping val="standard"/>
        <c:ser>
          <c:idx val="0"/>
          <c:order val="0"/>
          <c:tx>
            <c:strRef>
              <c:f>'Figure 24a DATA'!$A$7:$C$7</c:f>
              <c:strCache>
                <c:ptCount val="1"/>
                <c:pt idx="0">
                  <c:v>Revisions within 1 years</c:v>
                </c:pt>
              </c:strCache>
            </c:strRef>
          </c:tx>
          <c:dLbls>
            <c:dLbl>
              <c:idx val="9"/>
              <c:showVal val="1"/>
            </c:dLbl>
            <c:delete val="1"/>
          </c:dLbls>
          <c:cat>
            <c:multiLvlStrRef>
              <c:f>'Figure 24a DATA'!#REF!</c:f>
            </c:multiLvlStrRef>
          </c:cat>
          <c:val>
            <c:numRef>
              <c:f>'Figure 24a DATA'!$D$7:$M$7</c:f>
              <c:numCache>
                <c:formatCode>General</c:formatCode>
                <c:ptCount val="10"/>
                <c:pt idx="0">
                  <c:v>59</c:v>
                </c:pt>
                <c:pt idx="1">
                  <c:v>91</c:v>
                </c:pt>
                <c:pt idx="2">
                  <c:v>82</c:v>
                </c:pt>
                <c:pt idx="3">
                  <c:v>102</c:v>
                </c:pt>
                <c:pt idx="4">
                  <c:v>119</c:v>
                </c:pt>
                <c:pt idx="5">
                  <c:v>87</c:v>
                </c:pt>
                <c:pt idx="6">
                  <c:v>96</c:v>
                </c:pt>
                <c:pt idx="7">
                  <c:v>97</c:v>
                </c:pt>
                <c:pt idx="8">
                  <c:v>81</c:v>
                </c:pt>
                <c:pt idx="9">
                  <c:v>87</c:v>
                </c:pt>
              </c:numCache>
            </c:numRef>
          </c:val>
        </c:ser>
        <c:ser>
          <c:idx val="1"/>
          <c:order val="1"/>
          <c:tx>
            <c:strRef>
              <c:f>'Figure 24a DATA'!$A$8:$C$8</c:f>
              <c:strCache>
                <c:ptCount val="1"/>
                <c:pt idx="0">
                  <c:v>Revisions within 3 years</c:v>
                </c:pt>
              </c:strCache>
            </c:strRef>
          </c:tx>
          <c:dLbls>
            <c:dLbl>
              <c:idx val="7"/>
              <c:showVal val="1"/>
            </c:dLbl>
            <c:delete val="1"/>
          </c:dLbls>
          <c:cat>
            <c:multiLvlStrRef>
              <c:f>'Figure 24a DATA'!#REF!</c:f>
            </c:multiLvlStrRef>
          </c:cat>
          <c:val>
            <c:numRef>
              <c:f>'Figure 24a DATA'!$D$8:$K$8</c:f>
              <c:numCache>
                <c:formatCode>General</c:formatCode>
                <c:ptCount val="8"/>
                <c:pt idx="0">
                  <c:v>158</c:v>
                </c:pt>
                <c:pt idx="1">
                  <c:v>227</c:v>
                </c:pt>
                <c:pt idx="2">
                  <c:v>217</c:v>
                </c:pt>
                <c:pt idx="3">
                  <c:v>259</c:v>
                </c:pt>
                <c:pt idx="4">
                  <c:v>274</c:v>
                </c:pt>
                <c:pt idx="5">
                  <c:v>210</c:v>
                </c:pt>
                <c:pt idx="6">
                  <c:v>223</c:v>
                </c:pt>
                <c:pt idx="7">
                  <c:v>218</c:v>
                </c:pt>
              </c:numCache>
            </c:numRef>
          </c:val>
        </c:ser>
        <c:ser>
          <c:idx val="2"/>
          <c:order val="2"/>
          <c:tx>
            <c:strRef>
              <c:f>'Figure 24a DATA'!$A$9:$C$9</c:f>
              <c:strCache>
                <c:ptCount val="1"/>
                <c:pt idx="0">
                  <c:v>Revisions within 5 years</c:v>
                </c:pt>
              </c:strCache>
            </c:strRef>
          </c:tx>
          <c:dLbls>
            <c:dLbl>
              <c:idx val="5"/>
              <c:showVal val="1"/>
            </c:dLbl>
            <c:delete val="1"/>
          </c:dLbls>
          <c:cat>
            <c:multiLvlStrRef>
              <c:f>'Figure 24a DATA'!#REF!</c:f>
            </c:multiLvlStrRef>
          </c:cat>
          <c:val>
            <c:numRef>
              <c:f>'Figure 24a DATA'!$D$9:$I$9</c:f>
              <c:numCache>
                <c:formatCode>General</c:formatCode>
                <c:ptCount val="6"/>
                <c:pt idx="0">
                  <c:v>243</c:v>
                </c:pt>
                <c:pt idx="1">
                  <c:v>310</c:v>
                </c:pt>
                <c:pt idx="2">
                  <c:v>321</c:v>
                </c:pt>
                <c:pt idx="3">
                  <c:v>341</c:v>
                </c:pt>
                <c:pt idx="4">
                  <c:v>363</c:v>
                </c:pt>
                <c:pt idx="5">
                  <c:v>282</c:v>
                </c:pt>
              </c:numCache>
            </c:numRef>
          </c:val>
        </c:ser>
        <c:ser>
          <c:idx val="3"/>
          <c:order val="3"/>
          <c:tx>
            <c:strRef>
              <c:f>'Figure 24a DATA'!$A$10:$C$10</c:f>
              <c:strCache>
                <c:ptCount val="1"/>
                <c:pt idx="0">
                  <c:v>Revisions within 7 years</c:v>
                </c:pt>
              </c:strCache>
            </c:strRef>
          </c:tx>
          <c:dLbls>
            <c:dLbl>
              <c:idx val="3"/>
              <c:showVal val="1"/>
            </c:dLbl>
            <c:delete val="1"/>
          </c:dLbls>
          <c:cat>
            <c:multiLvlStrRef>
              <c:f>'Figure 24a DATA'!#REF!</c:f>
            </c:multiLvlStrRef>
          </c:cat>
          <c:val>
            <c:numRef>
              <c:f>'Figure 24a DATA'!$D$10:$G$10</c:f>
              <c:numCache>
                <c:formatCode>General</c:formatCode>
                <c:ptCount val="4"/>
                <c:pt idx="0">
                  <c:v>315</c:v>
                </c:pt>
                <c:pt idx="1">
                  <c:v>388</c:v>
                </c:pt>
                <c:pt idx="2">
                  <c:v>401</c:v>
                </c:pt>
                <c:pt idx="3">
                  <c:v>435</c:v>
                </c:pt>
              </c:numCache>
            </c:numRef>
          </c:val>
        </c:ser>
        <c:marker val="1"/>
        <c:axId val="114180096"/>
        <c:axId val="114182016"/>
      </c:lineChart>
      <c:catAx>
        <c:axId val="11418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primary operation</a:t>
                </a:r>
              </a:p>
            </c:rich>
          </c:tx>
        </c:title>
        <c:tickLblPos val="nextTo"/>
        <c:crossAx val="114182016"/>
        <c:crosses val="autoZero"/>
        <c:auto val="1"/>
        <c:lblAlgn val="ctr"/>
        <c:lblOffset val="100"/>
      </c:catAx>
      <c:valAx>
        <c:axId val="1141820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Total number of revisions</a:t>
                </a:r>
              </a:p>
            </c:rich>
          </c:tx>
        </c:title>
        <c:numFmt formatCode="General" sourceLinked="1"/>
        <c:tickLblPos val="nextTo"/>
        <c:crossAx val="11418009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24b DATA'!$B$2</c:f>
              <c:strCache>
                <c:ptCount val="1"/>
                <c:pt idx="0">
                  <c:v>Hip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1F497D"/>
                </a:solidFill>
              </a:ln>
            </c:spPr>
          </c:marker>
          <c:cat>
            <c:strRef>
              <c:f>'Figure 24b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24b DATA'!$B$3:$B$18</c:f>
              <c:numCache>
                <c:formatCode>0.00%</c:formatCode>
                <c:ptCount val="16"/>
                <c:pt idx="0">
                  <c:v>1.2500000000000001E-2</c:v>
                </c:pt>
                <c:pt idx="1">
                  <c:v>3.1847133757961781E-3</c:v>
                </c:pt>
                <c:pt idx="2">
                  <c:v>1.0033444816053512E-2</c:v>
                </c:pt>
                <c:pt idx="3">
                  <c:v>8.6805555555555559E-3</c:v>
                </c:pt>
                <c:pt idx="4">
                  <c:v>9.3603744149765994E-3</c:v>
                </c:pt>
                <c:pt idx="5">
                  <c:v>6.7567567567567563E-3</c:v>
                </c:pt>
                <c:pt idx="6">
                  <c:v>9.0225563909774424E-3</c:v>
                </c:pt>
                <c:pt idx="7">
                  <c:v>4.30416068866571E-3</c:v>
                </c:pt>
                <c:pt idx="8">
                  <c:v>7.1633237822349575E-3</c:v>
                </c:pt>
                <c:pt idx="9">
                  <c:v>6.6225165562913916E-3</c:v>
                </c:pt>
                <c:pt idx="10">
                  <c:v>9.3312597200622075E-3</c:v>
                </c:pt>
                <c:pt idx="11">
                  <c:v>1.0057471264367816E-2</c:v>
                </c:pt>
                <c:pt idx="12">
                  <c:v>1.2587412587412588E-2</c:v>
                </c:pt>
                <c:pt idx="13">
                  <c:v>1.300578034682081E-2</c:v>
                </c:pt>
                <c:pt idx="14">
                  <c:v>1.9047619047619046E-2</c:v>
                </c:pt>
                <c:pt idx="15">
                  <c:v>1.7211703958691912E-2</c:v>
                </c:pt>
              </c:numCache>
            </c:numRef>
          </c:val>
        </c:ser>
        <c:ser>
          <c:idx val="1"/>
          <c:order val="1"/>
          <c:tx>
            <c:strRef>
              <c:f>'Figure 24b DATA'!$C$2</c:f>
              <c:strCache>
                <c:ptCount val="1"/>
                <c:pt idx="0">
                  <c:v>Knee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'Figure 24b DATA'!$A$3:$A$18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'Figure 24b DATA'!$C$3:$C$18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7.6335877862595426E-3</c:v>
                </c:pt>
                <c:pt idx="3">
                  <c:v>8.0000000000000002E-3</c:v>
                </c:pt>
                <c:pt idx="4">
                  <c:v>3.5714285714285713E-3</c:v>
                </c:pt>
                <c:pt idx="5">
                  <c:v>6.5789473684210531E-3</c:v>
                </c:pt>
                <c:pt idx="6">
                  <c:v>5.4794520547945206E-3</c:v>
                </c:pt>
                <c:pt idx="7">
                  <c:v>2.8653295128939827E-3</c:v>
                </c:pt>
                <c:pt idx="8">
                  <c:v>7.2815533980582527E-3</c:v>
                </c:pt>
                <c:pt idx="9">
                  <c:v>2.0040080160320644E-3</c:v>
                </c:pt>
                <c:pt idx="10">
                  <c:v>1.0101010101010102E-2</c:v>
                </c:pt>
                <c:pt idx="11">
                  <c:v>1.0845986984815618E-2</c:v>
                </c:pt>
                <c:pt idx="12">
                  <c:v>4.9875311720698253E-3</c:v>
                </c:pt>
                <c:pt idx="13">
                  <c:v>1.2165450121654502E-2</c:v>
                </c:pt>
                <c:pt idx="14">
                  <c:v>9.2378752886836026E-3</c:v>
                </c:pt>
                <c:pt idx="15">
                  <c:v>2.3640661938534278E-2</c:v>
                </c:pt>
              </c:numCache>
            </c:numRef>
          </c:val>
        </c:ser>
        <c:marker val="1"/>
        <c:axId val="113625728"/>
        <c:axId val="114210688"/>
      </c:lineChart>
      <c:catAx>
        <c:axId val="11362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 of revision</a:t>
                </a:r>
              </a:p>
            </c:rich>
          </c:tx>
          <c:layout/>
        </c:title>
        <c:tickLblPos val="nextTo"/>
        <c:crossAx val="114210688"/>
        <c:crosses val="autoZero"/>
        <c:auto val="1"/>
        <c:lblAlgn val="ctr"/>
        <c:lblOffset val="100"/>
      </c:catAx>
      <c:valAx>
        <c:axId val="114210688"/>
        <c:scaling>
          <c:orientation val="minMax"/>
        </c:scaling>
        <c:axPos val="l"/>
        <c:numFmt formatCode="0.0%" sourceLinked="0"/>
        <c:tickLblPos val="nextTo"/>
        <c:crossAx val="1136257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'Figure 26 DATA'!$F$2:$M$2</c:f>
              <c:strCache>
                <c:ptCount val="8"/>
                <c:pt idx="0">
                  <c:v>Jan-Mar 2014</c:v>
                </c:pt>
                <c:pt idx="1">
                  <c:v>Apr-Jun 2014</c:v>
                </c:pt>
                <c:pt idx="2">
                  <c:v>Jul-Sep 2014</c:v>
                </c:pt>
                <c:pt idx="3">
                  <c:v>Oct-Dec 2014</c:v>
                </c:pt>
                <c:pt idx="4">
                  <c:v>Jan-Mar 2015</c:v>
                </c:pt>
                <c:pt idx="5">
                  <c:v>Apr-Jun 2015</c:v>
                </c:pt>
                <c:pt idx="6">
                  <c:v>Jul-Sep 2015</c:v>
                </c:pt>
                <c:pt idx="7">
                  <c:v>Oct-Dec 2015</c:v>
                </c:pt>
              </c:strCache>
            </c:strRef>
          </c:cat>
          <c:val>
            <c:numRef>
              <c:f>'Figure 26 DATA'!$F$3:$M$3</c:f>
              <c:numCache>
                <c:formatCode>General</c:formatCode>
                <c:ptCount val="8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6</c:v>
                </c:pt>
                <c:pt idx="7">
                  <c:v>13</c:v>
                </c:pt>
              </c:numCache>
            </c:numRef>
          </c:val>
        </c:ser>
        <c:axId val="114299648"/>
        <c:axId val="114301184"/>
      </c:barChart>
      <c:catAx>
        <c:axId val="114299648"/>
        <c:scaling>
          <c:orientation val="minMax"/>
        </c:scaling>
        <c:axPos val="b"/>
        <c:tickLblPos val="nextTo"/>
        <c:crossAx val="114301184"/>
        <c:crosses val="autoZero"/>
        <c:auto val="1"/>
        <c:lblAlgn val="ctr"/>
        <c:lblOffset val="100"/>
      </c:catAx>
      <c:valAx>
        <c:axId val="1143011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Number of notifications</a:t>
                </a:r>
              </a:p>
            </c:rich>
          </c:tx>
        </c:title>
        <c:numFmt formatCode="General" sourceLinked="1"/>
        <c:tickLblPos val="nextTo"/>
        <c:crossAx val="114299648"/>
        <c:crosses val="autoZero"/>
        <c:crossBetween val="between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tx>
            <c:strRef>
              <c:f>'Figure 26 DATA'!$F$10</c:f>
              <c:strCache>
                <c:ptCount val="1"/>
                <c:pt idx="0">
                  <c:v>2014</c:v>
                </c:pt>
              </c:strCache>
            </c:strRef>
          </c:tx>
          <c:dLbls>
            <c:showVal val="1"/>
          </c:dLbls>
          <c:cat>
            <c:strRef>
              <c:f>'Figure 26 DATA'!$G$9:$M$9</c:f>
              <c:strCache>
                <c:ptCount val="7"/>
                <c:pt idx="0">
                  <c:v>Hip dislocations within 365 days:</c:v>
                </c:pt>
                <c:pt idx="1">
                  <c:v>Hip infections within 365 days:</c:v>
                </c:pt>
                <c:pt idx="2">
                  <c:v>Knee infections within 365 days:</c:v>
                </c:pt>
                <c:pt idx="3">
                  <c:v>Hip DVT/PE within 90 days:</c:v>
                </c:pt>
                <c:pt idx="4">
                  <c:v>Knee DVT/PE within 365 days:</c:v>
                </c:pt>
                <c:pt idx="5">
                  <c:v>Hip revisions within 3 years:</c:v>
                </c:pt>
                <c:pt idx="6">
                  <c:v>Knee revisions within 3 years:</c:v>
                </c:pt>
              </c:strCache>
            </c:strRef>
          </c:cat>
          <c:val>
            <c:numRef>
              <c:f>'Figure 26 DATA'!$G$10:$M$10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'Figure 26 DATA'!$F$11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strRef>
              <c:f>'Figure 26 DATA'!$G$9:$M$9</c:f>
              <c:strCache>
                <c:ptCount val="7"/>
                <c:pt idx="0">
                  <c:v>Hip dislocations within 365 days:</c:v>
                </c:pt>
                <c:pt idx="1">
                  <c:v>Hip infections within 365 days:</c:v>
                </c:pt>
                <c:pt idx="2">
                  <c:v>Knee infections within 365 days:</c:v>
                </c:pt>
                <c:pt idx="3">
                  <c:v>Hip DVT/PE within 90 days:</c:v>
                </c:pt>
                <c:pt idx="4">
                  <c:v>Knee DVT/PE within 365 days:</c:v>
                </c:pt>
                <c:pt idx="5">
                  <c:v>Hip revisions within 3 years:</c:v>
                </c:pt>
                <c:pt idx="6">
                  <c:v>Knee revisions within 3 years:</c:v>
                </c:pt>
              </c:strCache>
            </c:strRef>
          </c:cat>
          <c:val>
            <c:numRef>
              <c:f>'Figure 26 DATA'!$G$11:$M$11</c:f>
              <c:numCache>
                <c:formatCode>General</c:formatCode>
                <c:ptCount val="7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</c:ser>
        <c:axId val="114351488"/>
        <c:axId val="113382528"/>
      </c:barChart>
      <c:catAx>
        <c:axId val="114351488"/>
        <c:scaling>
          <c:orientation val="minMax"/>
        </c:scaling>
        <c:axPos val="l"/>
        <c:tickLblPos val="nextTo"/>
        <c:crossAx val="113382528"/>
        <c:crosses val="autoZero"/>
        <c:auto val="1"/>
        <c:lblAlgn val="ctr"/>
        <c:lblOffset val="100"/>
      </c:catAx>
      <c:valAx>
        <c:axId val="113382528"/>
        <c:scaling>
          <c:orientation val="minMax"/>
        </c:scaling>
        <c:axPos val="b"/>
        <c:numFmt formatCode="General" sourceLinked="1"/>
        <c:tickLblPos val="nextTo"/>
        <c:crossAx val="114351488"/>
        <c:crosses val="autoZero"/>
        <c:crossBetween val="between"/>
      </c:valAx>
    </c:plotArea>
    <c:legend>
      <c:legendPos val="tr"/>
      <c:overlay val="1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21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2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21"/>
              <c:showCatName val="1"/>
            </c:dLbl>
            <c:dLbl>
              <c:idx val="22"/>
              <c:showCatName val="1"/>
            </c:dLbl>
            <c:dLbl>
              <c:idx val="24"/>
              <c:showCatName val="1"/>
            </c:dLbl>
            <c:delete val="1"/>
          </c:dLbls>
          <c:xVal>
            <c:numRef>
              <c:f>'Fig 27 Data'!$C$1:$C$25</c:f>
              <c:numCache>
                <c:formatCode>dd\-mmm\-yyyy</c:formatCode>
                <c:ptCount val="25"/>
                <c:pt idx="0">
                  <c:v>41128</c:v>
                </c:pt>
                <c:pt idx="1">
                  <c:v>41162</c:v>
                </c:pt>
                <c:pt idx="2">
                  <c:v>41183</c:v>
                </c:pt>
                <c:pt idx="3">
                  <c:v>41205</c:v>
                </c:pt>
                <c:pt idx="4">
                  <c:v>41224</c:v>
                </c:pt>
                <c:pt idx="5">
                  <c:v>41261</c:v>
                </c:pt>
                <c:pt idx="6">
                  <c:v>41287</c:v>
                </c:pt>
                <c:pt idx="7">
                  <c:v>41444</c:v>
                </c:pt>
                <c:pt idx="8">
                  <c:v>41455</c:v>
                </c:pt>
                <c:pt idx="9">
                  <c:v>41522</c:v>
                </c:pt>
                <c:pt idx="10">
                  <c:v>41544</c:v>
                </c:pt>
                <c:pt idx="11">
                  <c:v>41550</c:v>
                </c:pt>
                <c:pt idx="12">
                  <c:v>41569</c:v>
                </c:pt>
                <c:pt idx="13">
                  <c:v>41594</c:v>
                </c:pt>
                <c:pt idx="14">
                  <c:v>41738</c:v>
                </c:pt>
                <c:pt idx="15">
                  <c:v>41753</c:v>
                </c:pt>
                <c:pt idx="16">
                  <c:v>41827</c:v>
                </c:pt>
                <c:pt idx="17">
                  <c:v>41885</c:v>
                </c:pt>
                <c:pt idx="18">
                  <c:v>41947</c:v>
                </c:pt>
                <c:pt idx="19">
                  <c:v>42000</c:v>
                </c:pt>
                <c:pt idx="20">
                  <c:v>42008</c:v>
                </c:pt>
                <c:pt idx="21">
                  <c:v>42023</c:v>
                </c:pt>
                <c:pt idx="22">
                  <c:v>42058</c:v>
                </c:pt>
                <c:pt idx="23">
                  <c:v>42112</c:v>
                </c:pt>
                <c:pt idx="24">
                  <c:v>42185</c:v>
                </c:pt>
              </c:numCache>
            </c:numRef>
          </c:xVal>
          <c:yVal>
            <c:numRef>
              <c:f>'Fig 27 Data'!$D$1:$D$25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0.67</c:v>
                </c:pt>
                <c:pt idx="22">
                  <c:v>1.34</c:v>
                </c:pt>
                <c:pt idx="23">
                  <c:v>1.33</c:v>
                </c:pt>
                <c:pt idx="24">
                  <c:v>2.0699999999999998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27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27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14744320"/>
        <c:axId val="114750208"/>
      </c:scatterChart>
      <c:valAx>
        <c:axId val="114744320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14750208"/>
        <c:crosses val="autoZero"/>
        <c:crossBetween val="midCat"/>
        <c:majorUnit val="365.35"/>
      </c:valAx>
      <c:valAx>
        <c:axId val="114750208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</c:title>
        <c:numFmt formatCode="0.0" sourceLinked="0"/>
        <c:tickLblPos val="nextTo"/>
        <c:crossAx val="114744320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21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2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21"/>
              <c:showCatName val="1"/>
            </c:dLbl>
            <c:dLbl>
              <c:idx val="22"/>
              <c:showCatName val="1"/>
            </c:dLbl>
            <c:dLbl>
              <c:idx val="24"/>
              <c:showCatName val="1"/>
            </c:dLbl>
            <c:delete val="1"/>
          </c:dLbls>
          <c:xVal>
            <c:numRef>
              <c:f>'Fig 27 Data'!$C$1:$C$25</c:f>
              <c:numCache>
                <c:formatCode>dd\-mmm\-yyyy</c:formatCode>
                <c:ptCount val="25"/>
                <c:pt idx="0">
                  <c:v>41128</c:v>
                </c:pt>
                <c:pt idx="1">
                  <c:v>41162</c:v>
                </c:pt>
                <c:pt idx="2">
                  <c:v>41183</c:v>
                </c:pt>
                <c:pt idx="3">
                  <c:v>41205</c:v>
                </c:pt>
                <c:pt idx="4">
                  <c:v>41224</c:v>
                </c:pt>
                <c:pt idx="5">
                  <c:v>41261</c:v>
                </c:pt>
                <c:pt idx="6">
                  <c:v>41287</c:v>
                </c:pt>
                <c:pt idx="7">
                  <c:v>41444</c:v>
                </c:pt>
                <c:pt idx="8">
                  <c:v>41455</c:v>
                </c:pt>
                <c:pt idx="9">
                  <c:v>41522</c:v>
                </c:pt>
                <c:pt idx="10">
                  <c:v>41544</c:v>
                </c:pt>
                <c:pt idx="11">
                  <c:v>41550</c:v>
                </c:pt>
                <c:pt idx="12">
                  <c:v>41569</c:v>
                </c:pt>
                <c:pt idx="13">
                  <c:v>41594</c:v>
                </c:pt>
                <c:pt idx="14">
                  <c:v>41738</c:v>
                </c:pt>
                <c:pt idx="15">
                  <c:v>41753</c:v>
                </c:pt>
                <c:pt idx="16">
                  <c:v>41827</c:v>
                </c:pt>
                <c:pt idx="17">
                  <c:v>41885</c:v>
                </c:pt>
                <c:pt idx="18">
                  <c:v>41947</c:v>
                </c:pt>
                <c:pt idx="19">
                  <c:v>42000</c:v>
                </c:pt>
                <c:pt idx="20">
                  <c:v>42008</c:v>
                </c:pt>
                <c:pt idx="21">
                  <c:v>42023</c:v>
                </c:pt>
                <c:pt idx="22">
                  <c:v>42058</c:v>
                </c:pt>
                <c:pt idx="23">
                  <c:v>42112</c:v>
                </c:pt>
                <c:pt idx="24">
                  <c:v>42185</c:v>
                </c:pt>
              </c:numCache>
            </c:numRef>
          </c:xVal>
          <c:yVal>
            <c:numRef>
              <c:f>'Fig 27 Data'!$D$1:$D$25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0.67</c:v>
                </c:pt>
                <c:pt idx="22">
                  <c:v>1.34</c:v>
                </c:pt>
                <c:pt idx="23">
                  <c:v>1.33</c:v>
                </c:pt>
                <c:pt idx="24">
                  <c:v>2.0699999999999998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27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27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14829952"/>
        <c:axId val="114856320"/>
      </c:scatterChart>
      <c:valAx>
        <c:axId val="114829952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14856320"/>
        <c:crosses val="autoZero"/>
        <c:crossBetween val="midCat"/>
        <c:majorUnit val="365.35"/>
      </c:valAx>
      <c:valAx>
        <c:axId val="114856320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</c:title>
        <c:numFmt formatCode="0.0" sourceLinked="0"/>
        <c:tickLblPos val="nextTo"/>
        <c:crossAx val="114829952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9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9"/>
              <c:showCatName val="1"/>
            </c:dLbl>
            <c:dLbl>
              <c:idx val="14"/>
              <c:showCatName val="1"/>
            </c:dLbl>
            <c:dLbl>
              <c:idx val="28"/>
              <c:showCatName val="1"/>
            </c:dLbl>
            <c:dLbl>
              <c:idx val="84"/>
              <c:showCatName val="1"/>
            </c:dLbl>
            <c:dLbl>
              <c:idx val="128"/>
              <c:showCatName val="1"/>
            </c:dLbl>
            <c:delete val="1"/>
          </c:dLbls>
          <c:xVal>
            <c:numRef>
              <c:f>'Fig 28 Data'!$C$1:$C$129</c:f>
              <c:numCache>
                <c:formatCode>dd\-mmm\-yyyy</c:formatCode>
                <c:ptCount val="129"/>
                <c:pt idx="0">
                  <c:v>41147</c:v>
                </c:pt>
                <c:pt idx="1">
                  <c:v>41179</c:v>
                </c:pt>
                <c:pt idx="2">
                  <c:v>41190</c:v>
                </c:pt>
                <c:pt idx="3">
                  <c:v>41215</c:v>
                </c:pt>
                <c:pt idx="4">
                  <c:v>41234</c:v>
                </c:pt>
                <c:pt idx="5">
                  <c:v>41253</c:v>
                </c:pt>
                <c:pt idx="6">
                  <c:v>41275</c:v>
                </c:pt>
                <c:pt idx="7">
                  <c:v>41277</c:v>
                </c:pt>
                <c:pt idx="8">
                  <c:v>41284</c:v>
                </c:pt>
                <c:pt idx="9">
                  <c:v>41290</c:v>
                </c:pt>
                <c:pt idx="10">
                  <c:v>41294</c:v>
                </c:pt>
                <c:pt idx="11">
                  <c:v>41296</c:v>
                </c:pt>
                <c:pt idx="12">
                  <c:v>41305</c:v>
                </c:pt>
                <c:pt idx="13">
                  <c:v>41316</c:v>
                </c:pt>
                <c:pt idx="14">
                  <c:v>41339</c:v>
                </c:pt>
                <c:pt idx="15">
                  <c:v>41342</c:v>
                </c:pt>
                <c:pt idx="16">
                  <c:v>41351</c:v>
                </c:pt>
                <c:pt idx="17">
                  <c:v>41353</c:v>
                </c:pt>
                <c:pt idx="18">
                  <c:v>41379</c:v>
                </c:pt>
                <c:pt idx="19">
                  <c:v>41395</c:v>
                </c:pt>
                <c:pt idx="20">
                  <c:v>41411</c:v>
                </c:pt>
                <c:pt idx="21">
                  <c:v>41413</c:v>
                </c:pt>
                <c:pt idx="22">
                  <c:v>41414</c:v>
                </c:pt>
                <c:pt idx="23">
                  <c:v>41419</c:v>
                </c:pt>
                <c:pt idx="24">
                  <c:v>41427</c:v>
                </c:pt>
                <c:pt idx="25">
                  <c:v>41427</c:v>
                </c:pt>
                <c:pt idx="26">
                  <c:v>41443</c:v>
                </c:pt>
                <c:pt idx="27">
                  <c:v>41448</c:v>
                </c:pt>
                <c:pt idx="28">
                  <c:v>41478</c:v>
                </c:pt>
                <c:pt idx="29">
                  <c:v>41497</c:v>
                </c:pt>
                <c:pt idx="30">
                  <c:v>41498</c:v>
                </c:pt>
                <c:pt idx="31">
                  <c:v>41508</c:v>
                </c:pt>
                <c:pt idx="32">
                  <c:v>41508</c:v>
                </c:pt>
                <c:pt idx="33">
                  <c:v>41510</c:v>
                </c:pt>
                <c:pt idx="34">
                  <c:v>41534</c:v>
                </c:pt>
                <c:pt idx="35">
                  <c:v>41543</c:v>
                </c:pt>
                <c:pt idx="36">
                  <c:v>41543</c:v>
                </c:pt>
                <c:pt idx="37">
                  <c:v>41555</c:v>
                </c:pt>
                <c:pt idx="38">
                  <c:v>41556</c:v>
                </c:pt>
                <c:pt idx="39">
                  <c:v>41561</c:v>
                </c:pt>
                <c:pt idx="40">
                  <c:v>41565</c:v>
                </c:pt>
                <c:pt idx="41">
                  <c:v>41566</c:v>
                </c:pt>
                <c:pt idx="42">
                  <c:v>41582</c:v>
                </c:pt>
                <c:pt idx="43">
                  <c:v>41590</c:v>
                </c:pt>
                <c:pt idx="44">
                  <c:v>41601</c:v>
                </c:pt>
                <c:pt idx="45">
                  <c:v>41605</c:v>
                </c:pt>
                <c:pt idx="46">
                  <c:v>41605</c:v>
                </c:pt>
                <c:pt idx="47">
                  <c:v>41607</c:v>
                </c:pt>
                <c:pt idx="48">
                  <c:v>41608</c:v>
                </c:pt>
                <c:pt idx="49">
                  <c:v>41610</c:v>
                </c:pt>
                <c:pt idx="50">
                  <c:v>41621</c:v>
                </c:pt>
                <c:pt idx="51">
                  <c:v>41630</c:v>
                </c:pt>
                <c:pt idx="52">
                  <c:v>41630</c:v>
                </c:pt>
                <c:pt idx="53">
                  <c:v>41633</c:v>
                </c:pt>
                <c:pt idx="54">
                  <c:v>41645</c:v>
                </c:pt>
                <c:pt idx="55">
                  <c:v>41650</c:v>
                </c:pt>
                <c:pt idx="56">
                  <c:v>41664</c:v>
                </c:pt>
                <c:pt idx="57">
                  <c:v>41677</c:v>
                </c:pt>
                <c:pt idx="58">
                  <c:v>41678</c:v>
                </c:pt>
                <c:pt idx="59">
                  <c:v>41679</c:v>
                </c:pt>
                <c:pt idx="60">
                  <c:v>41679</c:v>
                </c:pt>
                <c:pt idx="61">
                  <c:v>41682</c:v>
                </c:pt>
                <c:pt idx="62">
                  <c:v>41682</c:v>
                </c:pt>
                <c:pt idx="63">
                  <c:v>41683</c:v>
                </c:pt>
                <c:pt idx="64">
                  <c:v>41687</c:v>
                </c:pt>
                <c:pt idx="65">
                  <c:v>41701</c:v>
                </c:pt>
                <c:pt idx="66">
                  <c:v>41710</c:v>
                </c:pt>
                <c:pt idx="67">
                  <c:v>41714</c:v>
                </c:pt>
                <c:pt idx="68">
                  <c:v>41730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41747</c:v>
                </c:pt>
                <c:pt idx="73">
                  <c:v>41753</c:v>
                </c:pt>
                <c:pt idx="74">
                  <c:v>41754</c:v>
                </c:pt>
                <c:pt idx="75">
                  <c:v>41759</c:v>
                </c:pt>
                <c:pt idx="76">
                  <c:v>41777</c:v>
                </c:pt>
                <c:pt idx="77">
                  <c:v>41782</c:v>
                </c:pt>
                <c:pt idx="78">
                  <c:v>41782</c:v>
                </c:pt>
                <c:pt idx="79">
                  <c:v>41800</c:v>
                </c:pt>
                <c:pt idx="80">
                  <c:v>41801</c:v>
                </c:pt>
                <c:pt idx="81">
                  <c:v>41816</c:v>
                </c:pt>
                <c:pt idx="82">
                  <c:v>41817</c:v>
                </c:pt>
                <c:pt idx="83">
                  <c:v>41820</c:v>
                </c:pt>
                <c:pt idx="84">
                  <c:v>41829</c:v>
                </c:pt>
                <c:pt idx="85">
                  <c:v>41841</c:v>
                </c:pt>
                <c:pt idx="86">
                  <c:v>41852</c:v>
                </c:pt>
                <c:pt idx="87">
                  <c:v>41875</c:v>
                </c:pt>
                <c:pt idx="88">
                  <c:v>41878</c:v>
                </c:pt>
                <c:pt idx="89">
                  <c:v>41878</c:v>
                </c:pt>
                <c:pt idx="90">
                  <c:v>41884</c:v>
                </c:pt>
                <c:pt idx="91">
                  <c:v>41888</c:v>
                </c:pt>
                <c:pt idx="92">
                  <c:v>41907</c:v>
                </c:pt>
                <c:pt idx="93">
                  <c:v>41909</c:v>
                </c:pt>
                <c:pt idx="94">
                  <c:v>41916</c:v>
                </c:pt>
                <c:pt idx="95">
                  <c:v>41918</c:v>
                </c:pt>
                <c:pt idx="96">
                  <c:v>41918</c:v>
                </c:pt>
                <c:pt idx="97">
                  <c:v>41921</c:v>
                </c:pt>
                <c:pt idx="98">
                  <c:v>41921</c:v>
                </c:pt>
                <c:pt idx="99">
                  <c:v>41922</c:v>
                </c:pt>
                <c:pt idx="100">
                  <c:v>41923</c:v>
                </c:pt>
                <c:pt idx="101">
                  <c:v>41926</c:v>
                </c:pt>
                <c:pt idx="102">
                  <c:v>41933</c:v>
                </c:pt>
                <c:pt idx="103">
                  <c:v>41933</c:v>
                </c:pt>
                <c:pt idx="104">
                  <c:v>41934</c:v>
                </c:pt>
                <c:pt idx="105">
                  <c:v>41937</c:v>
                </c:pt>
                <c:pt idx="106">
                  <c:v>41938</c:v>
                </c:pt>
                <c:pt idx="107">
                  <c:v>41945</c:v>
                </c:pt>
                <c:pt idx="108">
                  <c:v>41950</c:v>
                </c:pt>
                <c:pt idx="109">
                  <c:v>41958</c:v>
                </c:pt>
                <c:pt idx="110">
                  <c:v>41969</c:v>
                </c:pt>
                <c:pt idx="111">
                  <c:v>41984</c:v>
                </c:pt>
                <c:pt idx="112">
                  <c:v>41987</c:v>
                </c:pt>
                <c:pt idx="113">
                  <c:v>42009</c:v>
                </c:pt>
                <c:pt idx="114">
                  <c:v>42015</c:v>
                </c:pt>
                <c:pt idx="115">
                  <c:v>42026</c:v>
                </c:pt>
                <c:pt idx="116">
                  <c:v>42033</c:v>
                </c:pt>
                <c:pt idx="117">
                  <c:v>42045</c:v>
                </c:pt>
                <c:pt idx="118">
                  <c:v>42080</c:v>
                </c:pt>
                <c:pt idx="119">
                  <c:v>42084</c:v>
                </c:pt>
                <c:pt idx="120">
                  <c:v>42088</c:v>
                </c:pt>
                <c:pt idx="121">
                  <c:v>42113</c:v>
                </c:pt>
                <c:pt idx="122">
                  <c:v>42119</c:v>
                </c:pt>
                <c:pt idx="123">
                  <c:v>42129</c:v>
                </c:pt>
                <c:pt idx="124">
                  <c:v>42133</c:v>
                </c:pt>
                <c:pt idx="125">
                  <c:v>42140</c:v>
                </c:pt>
                <c:pt idx="126">
                  <c:v>42145</c:v>
                </c:pt>
                <c:pt idx="127">
                  <c:v>42174</c:v>
                </c:pt>
                <c:pt idx="128">
                  <c:v>42179</c:v>
                </c:pt>
              </c:numCache>
            </c:numRef>
          </c:xVal>
          <c:yVal>
            <c:numRef>
              <c:f>'Fig 28 Data'!$D$1:$D$129</c:f>
              <c:numCache>
                <c:formatCode>0.00</c:formatCod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</c:v>
                </c:pt>
                <c:pt idx="10">
                  <c:v>0.66</c:v>
                </c:pt>
                <c:pt idx="11">
                  <c:v>0.65</c:v>
                </c:pt>
                <c:pt idx="12">
                  <c:v>0.64</c:v>
                </c:pt>
                <c:pt idx="13">
                  <c:v>0.63</c:v>
                </c:pt>
                <c:pt idx="14">
                  <c:v>1.3</c:v>
                </c:pt>
                <c:pt idx="15">
                  <c:v>1.29</c:v>
                </c:pt>
                <c:pt idx="16">
                  <c:v>1.28</c:v>
                </c:pt>
                <c:pt idx="17">
                  <c:v>1.27</c:v>
                </c:pt>
                <c:pt idx="18">
                  <c:v>1.25</c:v>
                </c:pt>
                <c:pt idx="19">
                  <c:v>1.23</c:v>
                </c:pt>
                <c:pt idx="20">
                  <c:v>1.22</c:v>
                </c:pt>
                <c:pt idx="21">
                  <c:v>1.2</c:v>
                </c:pt>
                <c:pt idx="22">
                  <c:v>1.19</c:v>
                </c:pt>
                <c:pt idx="23">
                  <c:v>1.18</c:v>
                </c:pt>
                <c:pt idx="24">
                  <c:v>1.1599999999999999</c:v>
                </c:pt>
                <c:pt idx="25">
                  <c:v>1.1499999999999999</c:v>
                </c:pt>
                <c:pt idx="26">
                  <c:v>1.1399999999999999</c:v>
                </c:pt>
                <c:pt idx="27">
                  <c:v>1.1299999999999999</c:v>
                </c:pt>
                <c:pt idx="28">
                  <c:v>1.7999999999999998</c:v>
                </c:pt>
                <c:pt idx="29">
                  <c:v>1.79</c:v>
                </c:pt>
                <c:pt idx="30">
                  <c:v>1.77</c:v>
                </c:pt>
                <c:pt idx="31">
                  <c:v>1.76</c:v>
                </c:pt>
                <c:pt idx="32">
                  <c:v>1.75</c:v>
                </c:pt>
                <c:pt idx="33">
                  <c:v>1.74</c:v>
                </c:pt>
                <c:pt idx="34">
                  <c:v>1.73</c:v>
                </c:pt>
                <c:pt idx="35">
                  <c:v>1.72</c:v>
                </c:pt>
                <c:pt idx="36">
                  <c:v>1.71</c:v>
                </c:pt>
                <c:pt idx="37">
                  <c:v>1.7</c:v>
                </c:pt>
                <c:pt idx="38">
                  <c:v>1.69</c:v>
                </c:pt>
                <c:pt idx="39">
                  <c:v>1.68</c:v>
                </c:pt>
                <c:pt idx="40">
                  <c:v>1.67</c:v>
                </c:pt>
                <c:pt idx="41">
                  <c:v>1.66</c:v>
                </c:pt>
                <c:pt idx="42">
                  <c:v>1.65</c:v>
                </c:pt>
                <c:pt idx="43">
                  <c:v>1.64</c:v>
                </c:pt>
                <c:pt idx="44">
                  <c:v>1.63</c:v>
                </c:pt>
                <c:pt idx="45">
                  <c:v>1.62</c:v>
                </c:pt>
                <c:pt idx="46">
                  <c:v>1.61</c:v>
                </c:pt>
                <c:pt idx="47">
                  <c:v>1.6</c:v>
                </c:pt>
                <c:pt idx="48">
                  <c:v>1.59</c:v>
                </c:pt>
                <c:pt idx="49">
                  <c:v>1.58</c:v>
                </c:pt>
                <c:pt idx="50">
                  <c:v>1.57</c:v>
                </c:pt>
                <c:pt idx="51">
                  <c:v>1.56</c:v>
                </c:pt>
                <c:pt idx="52">
                  <c:v>1.55</c:v>
                </c:pt>
                <c:pt idx="53">
                  <c:v>1.54</c:v>
                </c:pt>
                <c:pt idx="54">
                  <c:v>1.53</c:v>
                </c:pt>
                <c:pt idx="55">
                  <c:v>1.52</c:v>
                </c:pt>
                <c:pt idx="56">
                  <c:v>1.51</c:v>
                </c:pt>
                <c:pt idx="57">
                  <c:v>1.5</c:v>
                </c:pt>
                <c:pt idx="58">
                  <c:v>1.49</c:v>
                </c:pt>
                <c:pt idx="59">
                  <c:v>1.48</c:v>
                </c:pt>
                <c:pt idx="60">
                  <c:v>1.47</c:v>
                </c:pt>
                <c:pt idx="61">
                  <c:v>1.46</c:v>
                </c:pt>
                <c:pt idx="62">
                  <c:v>1.45</c:v>
                </c:pt>
                <c:pt idx="63">
                  <c:v>1.44</c:v>
                </c:pt>
                <c:pt idx="64">
                  <c:v>1.43</c:v>
                </c:pt>
                <c:pt idx="65">
                  <c:v>1.42</c:v>
                </c:pt>
                <c:pt idx="66">
                  <c:v>1.41</c:v>
                </c:pt>
                <c:pt idx="67">
                  <c:v>1.4</c:v>
                </c:pt>
                <c:pt idx="68">
                  <c:v>1.39</c:v>
                </c:pt>
                <c:pt idx="69">
                  <c:v>1.38</c:v>
                </c:pt>
                <c:pt idx="70">
                  <c:v>1.37</c:v>
                </c:pt>
                <c:pt idx="71">
                  <c:v>1.36</c:v>
                </c:pt>
                <c:pt idx="72">
                  <c:v>1.35</c:v>
                </c:pt>
                <c:pt idx="73">
                  <c:v>1.34</c:v>
                </c:pt>
                <c:pt idx="74">
                  <c:v>1.33</c:v>
                </c:pt>
                <c:pt idx="75">
                  <c:v>1.32</c:v>
                </c:pt>
                <c:pt idx="76">
                  <c:v>1.31</c:v>
                </c:pt>
                <c:pt idx="77">
                  <c:v>1.3</c:v>
                </c:pt>
                <c:pt idx="78">
                  <c:v>1.29</c:v>
                </c:pt>
                <c:pt idx="79">
                  <c:v>1.28</c:v>
                </c:pt>
                <c:pt idx="80">
                  <c:v>1.27</c:v>
                </c:pt>
                <c:pt idx="81">
                  <c:v>1.26</c:v>
                </c:pt>
                <c:pt idx="82">
                  <c:v>1.25</c:v>
                </c:pt>
                <c:pt idx="83">
                  <c:v>1.24</c:v>
                </c:pt>
                <c:pt idx="84">
                  <c:v>1.9</c:v>
                </c:pt>
                <c:pt idx="85">
                  <c:v>1.88</c:v>
                </c:pt>
                <c:pt idx="86">
                  <c:v>1.86</c:v>
                </c:pt>
                <c:pt idx="87">
                  <c:v>1.85</c:v>
                </c:pt>
                <c:pt idx="88">
                  <c:v>1.84</c:v>
                </c:pt>
                <c:pt idx="89">
                  <c:v>1.83</c:v>
                </c:pt>
                <c:pt idx="90">
                  <c:v>1.82</c:v>
                </c:pt>
                <c:pt idx="91">
                  <c:v>1.81</c:v>
                </c:pt>
                <c:pt idx="92">
                  <c:v>1.8</c:v>
                </c:pt>
                <c:pt idx="93">
                  <c:v>1.79</c:v>
                </c:pt>
                <c:pt idx="94">
                  <c:v>1.78</c:v>
                </c:pt>
                <c:pt idx="95">
                  <c:v>1.77</c:v>
                </c:pt>
                <c:pt idx="96">
                  <c:v>1.76</c:v>
                </c:pt>
                <c:pt idx="97">
                  <c:v>1.75</c:v>
                </c:pt>
                <c:pt idx="98">
                  <c:v>1.74</c:v>
                </c:pt>
                <c:pt idx="99">
                  <c:v>1.73</c:v>
                </c:pt>
                <c:pt idx="100">
                  <c:v>1.72</c:v>
                </c:pt>
                <c:pt idx="101">
                  <c:v>1.71</c:v>
                </c:pt>
                <c:pt idx="102">
                  <c:v>1.7</c:v>
                </c:pt>
                <c:pt idx="103">
                  <c:v>1.69</c:v>
                </c:pt>
                <c:pt idx="104">
                  <c:v>1.68</c:v>
                </c:pt>
                <c:pt idx="105">
                  <c:v>1.67</c:v>
                </c:pt>
                <c:pt idx="106">
                  <c:v>1.66</c:v>
                </c:pt>
                <c:pt idx="107">
                  <c:v>1.65</c:v>
                </c:pt>
                <c:pt idx="108">
                  <c:v>1.64</c:v>
                </c:pt>
                <c:pt idx="109">
                  <c:v>1.63</c:v>
                </c:pt>
                <c:pt idx="110">
                  <c:v>1.62</c:v>
                </c:pt>
                <c:pt idx="111">
                  <c:v>1.61</c:v>
                </c:pt>
                <c:pt idx="112">
                  <c:v>1.6</c:v>
                </c:pt>
                <c:pt idx="113">
                  <c:v>1.59</c:v>
                </c:pt>
                <c:pt idx="114">
                  <c:v>1.58</c:v>
                </c:pt>
                <c:pt idx="115">
                  <c:v>1.57</c:v>
                </c:pt>
                <c:pt idx="116">
                  <c:v>1.56</c:v>
                </c:pt>
                <c:pt idx="117">
                  <c:v>1.55</c:v>
                </c:pt>
                <c:pt idx="118">
                  <c:v>1.54</c:v>
                </c:pt>
                <c:pt idx="119">
                  <c:v>1.53</c:v>
                </c:pt>
                <c:pt idx="120">
                  <c:v>1.52</c:v>
                </c:pt>
                <c:pt idx="121">
                  <c:v>1.51</c:v>
                </c:pt>
                <c:pt idx="122">
                  <c:v>1.5</c:v>
                </c:pt>
                <c:pt idx="123">
                  <c:v>1.49</c:v>
                </c:pt>
                <c:pt idx="124">
                  <c:v>1.48</c:v>
                </c:pt>
                <c:pt idx="125">
                  <c:v>1.47</c:v>
                </c:pt>
                <c:pt idx="126">
                  <c:v>1.46</c:v>
                </c:pt>
                <c:pt idx="127">
                  <c:v>1.45</c:v>
                </c:pt>
                <c:pt idx="128">
                  <c:v>2.12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28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28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14916352"/>
        <c:axId val="114930432"/>
      </c:scatterChart>
      <c:valAx>
        <c:axId val="114916352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14930432"/>
        <c:crosses val="autoZero"/>
        <c:crossBetween val="midCat"/>
        <c:majorUnit val="365.35"/>
      </c:valAx>
      <c:valAx>
        <c:axId val="114930432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</c:title>
        <c:numFmt formatCode="0.0" sourceLinked="0"/>
        <c:tickLblPos val="nextTo"/>
        <c:crossAx val="114916352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effectLst/>
          </c:spPr>
          <c:marker>
            <c:symbol val="diamond"/>
            <c:size val="3"/>
          </c:marker>
          <c:dPt>
            <c:idx val="9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28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dLbl>
              <c:idx val="9"/>
              <c:showCatName val="1"/>
            </c:dLbl>
            <c:dLbl>
              <c:idx val="14"/>
              <c:showCatName val="1"/>
            </c:dLbl>
            <c:dLbl>
              <c:idx val="28"/>
              <c:showCatName val="1"/>
            </c:dLbl>
            <c:dLbl>
              <c:idx val="84"/>
              <c:showCatName val="1"/>
            </c:dLbl>
            <c:dLbl>
              <c:idx val="128"/>
              <c:showCatName val="1"/>
            </c:dLbl>
            <c:delete val="1"/>
          </c:dLbls>
          <c:xVal>
            <c:numRef>
              <c:f>'Fig 28 Data'!$C$1:$C$129</c:f>
              <c:numCache>
                <c:formatCode>dd\-mmm\-yyyy</c:formatCode>
                <c:ptCount val="129"/>
                <c:pt idx="0">
                  <c:v>41147</c:v>
                </c:pt>
                <c:pt idx="1">
                  <c:v>41179</c:v>
                </c:pt>
                <c:pt idx="2">
                  <c:v>41190</c:v>
                </c:pt>
                <c:pt idx="3">
                  <c:v>41215</c:v>
                </c:pt>
                <c:pt idx="4">
                  <c:v>41234</c:v>
                </c:pt>
                <c:pt idx="5">
                  <c:v>41253</c:v>
                </c:pt>
                <c:pt idx="6">
                  <c:v>41275</c:v>
                </c:pt>
                <c:pt idx="7">
                  <c:v>41277</c:v>
                </c:pt>
                <c:pt idx="8">
                  <c:v>41284</c:v>
                </c:pt>
                <c:pt idx="9">
                  <c:v>41290</c:v>
                </c:pt>
                <c:pt idx="10">
                  <c:v>41294</c:v>
                </c:pt>
                <c:pt idx="11">
                  <c:v>41296</c:v>
                </c:pt>
                <c:pt idx="12">
                  <c:v>41305</c:v>
                </c:pt>
                <c:pt idx="13">
                  <c:v>41316</c:v>
                </c:pt>
                <c:pt idx="14">
                  <c:v>41339</c:v>
                </c:pt>
                <c:pt idx="15">
                  <c:v>41342</c:v>
                </c:pt>
                <c:pt idx="16">
                  <c:v>41351</c:v>
                </c:pt>
                <c:pt idx="17">
                  <c:v>41353</c:v>
                </c:pt>
                <c:pt idx="18">
                  <c:v>41379</c:v>
                </c:pt>
                <c:pt idx="19">
                  <c:v>41395</c:v>
                </c:pt>
                <c:pt idx="20">
                  <c:v>41411</c:v>
                </c:pt>
                <c:pt idx="21">
                  <c:v>41413</c:v>
                </c:pt>
                <c:pt idx="22">
                  <c:v>41414</c:v>
                </c:pt>
                <c:pt idx="23">
                  <c:v>41419</c:v>
                </c:pt>
                <c:pt idx="24">
                  <c:v>41427</c:v>
                </c:pt>
                <c:pt idx="25">
                  <c:v>41427</c:v>
                </c:pt>
                <c:pt idx="26">
                  <c:v>41443</c:v>
                </c:pt>
                <c:pt idx="27">
                  <c:v>41448</c:v>
                </c:pt>
                <c:pt idx="28">
                  <c:v>41478</c:v>
                </c:pt>
                <c:pt idx="29">
                  <c:v>41497</c:v>
                </c:pt>
                <c:pt idx="30">
                  <c:v>41498</c:v>
                </c:pt>
                <c:pt idx="31">
                  <c:v>41508</c:v>
                </c:pt>
                <c:pt idx="32">
                  <c:v>41508</c:v>
                </c:pt>
                <c:pt idx="33">
                  <c:v>41510</c:v>
                </c:pt>
                <c:pt idx="34">
                  <c:v>41534</c:v>
                </c:pt>
                <c:pt idx="35">
                  <c:v>41543</c:v>
                </c:pt>
                <c:pt idx="36">
                  <c:v>41543</c:v>
                </c:pt>
                <c:pt idx="37">
                  <c:v>41555</c:v>
                </c:pt>
                <c:pt idx="38">
                  <c:v>41556</c:v>
                </c:pt>
                <c:pt idx="39">
                  <c:v>41561</c:v>
                </c:pt>
                <c:pt idx="40">
                  <c:v>41565</c:v>
                </c:pt>
                <c:pt idx="41">
                  <c:v>41566</c:v>
                </c:pt>
                <c:pt idx="42">
                  <c:v>41582</c:v>
                </c:pt>
                <c:pt idx="43">
                  <c:v>41590</c:v>
                </c:pt>
                <c:pt idx="44">
                  <c:v>41601</c:v>
                </c:pt>
                <c:pt idx="45">
                  <c:v>41605</c:v>
                </c:pt>
                <c:pt idx="46">
                  <c:v>41605</c:v>
                </c:pt>
                <c:pt idx="47">
                  <c:v>41607</c:v>
                </c:pt>
                <c:pt idx="48">
                  <c:v>41608</c:v>
                </c:pt>
                <c:pt idx="49">
                  <c:v>41610</c:v>
                </c:pt>
                <c:pt idx="50">
                  <c:v>41621</c:v>
                </c:pt>
                <c:pt idx="51">
                  <c:v>41630</c:v>
                </c:pt>
                <c:pt idx="52">
                  <c:v>41630</c:v>
                </c:pt>
                <c:pt idx="53">
                  <c:v>41633</c:v>
                </c:pt>
                <c:pt idx="54">
                  <c:v>41645</c:v>
                </c:pt>
                <c:pt idx="55">
                  <c:v>41650</c:v>
                </c:pt>
                <c:pt idx="56">
                  <c:v>41664</c:v>
                </c:pt>
                <c:pt idx="57">
                  <c:v>41677</c:v>
                </c:pt>
                <c:pt idx="58">
                  <c:v>41678</c:v>
                </c:pt>
                <c:pt idx="59">
                  <c:v>41679</c:v>
                </c:pt>
                <c:pt idx="60">
                  <c:v>41679</c:v>
                </c:pt>
                <c:pt idx="61">
                  <c:v>41682</c:v>
                </c:pt>
                <c:pt idx="62">
                  <c:v>41682</c:v>
                </c:pt>
                <c:pt idx="63">
                  <c:v>41683</c:v>
                </c:pt>
                <c:pt idx="64">
                  <c:v>41687</c:v>
                </c:pt>
                <c:pt idx="65">
                  <c:v>41701</c:v>
                </c:pt>
                <c:pt idx="66">
                  <c:v>41710</c:v>
                </c:pt>
                <c:pt idx="67">
                  <c:v>41714</c:v>
                </c:pt>
                <c:pt idx="68">
                  <c:v>41730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41747</c:v>
                </c:pt>
                <c:pt idx="73">
                  <c:v>41753</c:v>
                </c:pt>
                <c:pt idx="74">
                  <c:v>41754</c:v>
                </c:pt>
                <c:pt idx="75">
                  <c:v>41759</c:v>
                </c:pt>
                <c:pt idx="76">
                  <c:v>41777</c:v>
                </c:pt>
                <c:pt idx="77">
                  <c:v>41782</c:v>
                </c:pt>
                <c:pt idx="78">
                  <c:v>41782</c:v>
                </c:pt>
                <c:pt idx="79">
                  <c:v>41800</c:v>
                </c:pt>
                <c:pt idx="80">
                  <c:v>41801</c:v>
                </c:pt>
                <c:pt idx="81">
                  <c:v>41816</c:v>
                </c:pt>
                <c:pt idx="82">
                  <c:v>41817</c:v>
                </c:pt>
                <c:pt idx="83">
                  <c:v>41820</c:v>
                </c:pt>
                <c:pt idx="84">
                  <c:v>41829</c:v>
                </c:pt>
                <c:pt idx="85">
                  <c:v>41841</c:v>
                </c:pt>
                <c:pt idx="86">
                  <c:v>41852</c:v>
                </c:pt>
                <c:pt idx="87">
                  <c:v>41875</c:v>
                </c:pt>
                <c:pt idx="88">
                  <c:v>41878</c:v>
                </c:pt>
                <c:pt idx="89">
                  <c:v>41878</c:v>
                </c:pt>
                <c:pt idx="90">
                  <c:v>41884</c:v>
                </c:pt>
                <c:pt idx="91">
                  <c:v>41888</c:v>
                </c:pt>
                <c:pt idx="92">
                  <c:v>41907</c:v>
                </c:pt>
                <c:pt idx="93">
                  <c:v>41909</c:v>
                </c:pt>
                <c:pt idx="94">
                  <c:v>41916</c:v>
                </c:pt>
                <c:pt idx="95">
                  <c:v>41918</c:v>
                </c:pt>
                <c:pt idx="96">
                  <c:v>41918</c:v>
                </c:pt>
                <c:pt idx="97">
                  <c:v>41921</c:v>
                </c:pt>
                <c:pt idx="98">
                  <c:v>41921</c:v>
                </c:pt>
                <c:pt idx="99">
                  <c:v>41922</c:v>
                </c:pt>
                <c:pt idx="100">
                  <c:v>41923</c:v>
                </c:pt>
                <c:pt idx="101">
                  <c:v>41926</c:v>
                </c:pt>
                <c:pt idx="102">
                  <c:v>41933</c:v>
                </c:pt>
                <c:pt idx="103">
                  <c:v>41933</c:v>
                </c:pt>
                <c:pt idx="104">
                  <c:v>41934</c:v>
                </c:pt>
                <c:pt idx="105">
                  <c:v>41937</c:v>
                </c:pt>
                <c:pt idx="106">
                  <c:v>41938</c:v>
                </c:pt>
                <c:pt idx="107">
                  <c:v>41945</c:v>
                </c:pt>
                <c:pt idx="108">
                  <c:v>41950</c:v>
                </c:pt>
                <c:pt idx="109">
                  <c:v>41958</c:v>
                </c:pt>
                <c:pt idx="110">
                  <c:v>41969</c:v>
                </c:pt>
                <c:pt idx="111">
                  <c:v>41984</c:v>
                </c:pt>
                <c:pt idx="112">
                  <c:v>41987</c:v>
                </c:pt>
                <c:pt idx="113">
                  <c:v>42009</c:v>
                </c:pt>
                <c:pt idx="114">
                  <c:v>42015</c:v>
                </c:pt>
                <c:pt idx="115">
                  <c:v>42026</c:v>
                </c:pt>
                <c:pt idx="116">
                  <c:v>42033</c:v>
                </c:pt>
                <c:pt idx="117">
                  <c:v>42045</c:v>
                </c:pt>
                <c:pt idx="118">
                  <c:v>42080</c:v>
                </c:pt>
                <c:pt idx="119">
                  <c:v>42084</c:v>
                </c:pt>
                <c:pt idx="120">
                  <c:v>42088</c:v>
                </c:pt>
                <c:pt idx="121">
                  <c:v>42113</c:v>
                </c:pt>
                <c:pt idx="122">
                  <c:v>42119</c:v>
                </c:pt>
                <c:pt idx="123">
                  <c:v>42129</c:v>
                </c:pt>
                <c:pt idx="124">
                  <c:v>42133</c:v>
                </c:pt>
                <c:pt idx="125">
                  <c:v>42140</c:v>
                </c:pt>
                <c:pt idx="126">
                  <c:v>42145</c:v>
                </c:pt>
                <c:pt idx="127">
                  <c:v>42174</c:v>
                </c:pt>
                <c:pt idx="128">
                  <c:v>42179</c:v>
                </c:pt>
              </c:numCache>
            </c:numRef>
          </c:xVal>
          <c:yVal>
            <c:numRef>
              <c:f>'Fig 28 Data'!$D$1:$D$129</c:f>
              <c:numCache>
                <c:formatCode>0.00</c:formatCod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</c:v>
                </c:pt>
                <c:pt idx="10">
                  <c:v>0.66</c:v>
                </c:pt>
                <c:pt idx="11">
                  <c:v>0.65</c:v>
                </c:pt>
                <c:pt idx="12">
                  <c:v>0.64</c:v>
                </c:pt>
                <c:pt idx="13">
                  <c:v>0.63</c:v>
                </c:pt>
                <c:pt idx="14">
                  <c:v>1.3</c:v>
                </c:pt>
                <c:pt idx="15">
                  <c:v>1.29</c:v>
                </c:pt>
                <c:pt idx="16">
                  <c:v>1.28</c:v>
                </c:pt>
                <c:pt idx="17">
                  <c:v>1.27</c:v>
                </c:pt>
                <c:pt idx="18">
                  <c:v>1.25</c:v>
                </c:pt>
                <c:pt idx="19">
                  <c:v>1.23</c:v>
                </c:pt>
                <c:pt idx="20">
                  <c:v>1.22</c:v>
                </c:pt>
                <c:pt idx="21">
                  <c:v>1.2</c:v>
                </c:pt>
                <c:pt idx="22">
                  <c:v>1.19</c:v>
                </c:pt>
                <c:pt idx="23">
                  <c:v>1.18</c:v>
                </c:pt>
                <c:pt idx="24">
                  <c:v>1.1599999999999999</c:v>
                </c:pt>
                <c:pt idx="25">
                  <c:v>1.1499999999999999</c:v>
                </c:pt>
                <c:pt idx="26">
                  <c:v>1.1399999999999999</c:v>
                </c:pt>
                <c:pt idx="27">
                  <c:v>1.1299999999999999</c:v>
                </c:pt>
                <c:pt idx="28">
                  <c:v>1.7999999999999998</c:v>
                </c:pt>
                <c:pt idx="29">
                  <c:v>1.79</c:v>
                </c:pt>
                <c:pt idx="30">
                  <c:v>1.77</c:v>
                </c:pt>
                <c:pt idx="31">
                  <c:v>1.76</c:v>
                </c:pt>
                <c:pt idx="32">
                  <c:v>1.75</c:v>
                </c:pt>
                <c:pt idx="33">
                  <c:v>1.74</c:v>
                </c:pt>
                <c:pt idx="34">
                  <c:v>1.73</c:v>
                </c:pt>
                <c:pt idx="35">
                  <c:v>1.72</c:v>
                </c:pt>
                <c:pt idx="36">
                  <c:v>1.71</c:v>
                </c:pt>
                <c:pt idx="37">
                  <c:v>1.7</c:v>
                </c:pt>
                <c:pt idx="38">
                  <c:v>1.69</c:v>
                </c:pt>
                <c:pt idx="39">
                  <c:v>1.68</c:v>
                </c:pt>
                <c:pt idx="40">
                  <c:v>1.67</c:v>
                </c:pt>
                <c:pt idx="41">
                  <c:v>1.66</c:v>
                </c:pt>
                <c:pt idx="42">
                  <c:v>1.65</c:v>
                </c:pt>
                <c:pt idx="43">
                  <c:v>1.64</c:v>
                </c:pt>
                <c:pt idx="44">
                  <c:v>1.63</c:v>
                </c:pt>
                <c:pt idx="45">
                  <c:v>1.62</c:v>
                </c:pt>
                <c:pt idx="46">
                  <c:v>1.61</c:v>
                </c:pt>
                <c:pt idx="47">
                  <c:v>1.6</c:v>
                </c:pt>
                <c:pt idx="48">
                  <c:v>1.59</c:v>
                </c:pt>
                <c:pt idx="49">
                  <c:v>1.58</c:v>
                </c:pt>
                <c:pt idx="50">
                  <c:v>1.57</c:v>
                </c:pt>
                <c:pt idx="51">
                  <c:v>1.56</c:v>
                </c:pt>
                <c:pt idx="52">
                  <c:v>1.55</c:v>
                </c:pt>
                <c:pt idx="53">
                  <c:v>1.54</c:v>
                </c:pt>
                <c:pt idx="54">
                  <c:v>1.53</c:v>
                </c:pt>
                <c:pt idx="55">
                  <c:v>1.52</c:v>
                </c:pt>
                <c:pt idx="56">
                  <c:v>1.51</c:v>
                </c:pt>
                <c:pt idx="57">
                  <c:v>1.5</c:v>
                </c:pt>
                <c:pt idx="58">
                  <c:v>1.49</c:v>
                </c:pt>
                <c:pt idx="59">
                  <c:v>1.48</c:v>
                </c:pt>
                <c:pt idx="60">
                  <c:v>1.47</c:v>
                </c:pt>
                <c:pt idx="61">
                  <c:v>1.46</c:v>
                </c:pt>
                <c:pt idx="62">
                  <c:v>1.45</c:v>
                </c:pt>
                <c:pt idx="63">
                  <c:v>1.44</c:v>
                </c:pt>
                <c:pt idx="64">
                  <c:v>1.43</c:v>
                </c:pt>
                <c:pt idx="65">
                  <c:v>1.42</c:v>
                </c:pt>
                <c:pt idx="66">
                  <c:v>1.41</c:v>
                </c:pt>
                <c:pt idx="67">
                  <c:v>1.4</c:v>
                </c:pt>
                <c:pt idx="68">
                  <c:v>1.39</c:v>
                </c:pt>
                <c:pt idx="69">
                  <c:v>1.38</c:v>
                </c:pt>
                <c:pt idx="70">
                  <c:v>1.37</c:v>
                </c:pt>
                <c:pt idx="71">
                  <c:v>1.36</c:v>
                </c:pt>
                <c:pt idx="72">
                  <c:v>1.35</c:v>
                </c:pt>
                <c:pt idx="73">
                  <c:v>1.34</c:v>
                </c:pt>
                <c:pt idx="74">
                  <c:v>1.33</c:v>
                </c:pt>
                <c:pt idx="75">
                  <c:v>1.32</c:v>
                </c:pt>
                <c:pt idx="76">
                  <c:v>1.31</c:v>
                </c:pt>
                <c:pt idx="77">
                  <c:v>1.3</c:v>
                </c:pt>
                <c:pt idx="78">
                  <c:v>1.29</c:v>
                </c:pt>
                <c:pt idx="79">
                  <c:v>1.28</c:v>
                </c:pt>
                <c:pt idx="80">
                  <c:v>1.27</c:v>
                </c:pt>
                <c:pt idx="81">
                  <c:v>1.26</c:v>
                </c:pt>
                <c:pt idx="82">
                  <c:v>1.25</c:v>
                </c:pt>
                <c:pt idx="83">
                  <c:v>1.24</c:v>
                </c:pt>
                <c:pt idx="84">
                  <c:v>1.9</c:v>
                </c:pt>
                <c:pt idx="85">
                  <c:v>1.88</c:v>
                </c:pt>
                <c:pt idx="86">
                  <c:v>1.86</c:v>
                </c:pt>
                <c:pt idx="87">
                  <c:v>1.85</c:v>
                </c:pt>
                <c:pt idx="88">
                  <c:v>1.84</c:v>
                </c:pt>
                <c:pt idx="89">
                  <c:v>1.83</c:v>
                </c:pt>
                <c:pt idx="90">
                  <c:v>1.82</c:v>
                </c:pt>
                <c:pt idx="91">
                  <c:v>1.81</c:v>
                </c:pt>
                <c:pt idx="92">
                  <c:v>1.8</c:v>
                </c:pt>
                <c:pt idx="93">
                  <c:v>1.79</c:v>
                </c:pt>
                <c:pt idx="94">
                  <c:v>1.78</c:v>
                </c:pt>
                <c:pt idx="95">
                  <c:v>1.77</c:v>
                </c:pt>
                <c:pt idx="96">
                  <c:v>1.76</c:v>
                </c:pt>
                <c:pt idx="97">
                  <c:v>1.75</c:v>
                </c:pt>
                <c:pt idx="98">
                  <c:v>1.74</c:v>
                </c:pt>
                <c:pt idx="99">
                  <c:v>1.73</c:v>
                </c:pt>
                <c:pt idx="100">
                  <c:v>1.72</c:v>
                </c:pt>
                <c:pt idx="101">
                  <c:v>1.71</c:v>
                </c:pt>
                <c:pt idx="102">
                  <c:v>1.7</c:v>
                </c:pt>
                <c:pt idx="103">
                  <c:v>1.69</c:v>
                </c:pt>
                <c:pt idx="104">
                  <c:v>1.68</c:v>
                </c:pt>
                <c:pt idx="105">
                  <c:v>1.67</c:v>
                </c:pt>
                <c:pt idx="106">
                  <c:v>1.66</c:v>
                </c:pt>
                <c:pt idx="107">
                  <c:v>1.65</c:v>
                </c:pt>
                <c:pt idx="108">
                  <c:v>1.64</c:v>
                </c:pt>
                <c:pt idx="109">
                  <c:v>1.63</c:v>
                </c:pt>
                <c:pt idx="110">
                  <c:v>1.62</c:v>
                </c:pt>
                <c:pt idx="111">
                  <c:v>1.61</c:v>
                </c:pt>
                <c:pt idx="112">
                  <c:v>1.6</c:v>
                </c:pt>
                <c:pt idx="113">
                  <c:v>1.59</c:v>
                </c:pt>
                <c:pt idx="114">
                  <c:v>1.58</c:v>
                </c:pt>
                <c:pt idx="115">
                  <c:v>1.57</c:v>
                </c:pt>
                <c:pt idx="116">
                  <c:v>1.56</c:v>
                </c:pt>
                <c:pt idx="117">
                  <c:v>1.55</c:v>
                </c:pt>
                <c:pt idx="118">
                  <c:v>1.54</c:v>
                </c:pt>
                <c:pt idx="119">
                  <c:v>1.53</c:v>
                </c:pt>
                <c:pt idx="120">
                  <c:v>1.52</c:v>
                </c:pt>
                <c:pt idx="121">
                  <c:v>1.51</c:v>
                </c:pt>
                <c:pt idx="122">
                  <c:v>1.5</c:v>
                </c:pt>
                <c:pt idx="123">
                  <c:v>1.49</c:v>
                </c:pt>
                <c:pt idx="124">
                  <c:v>1.48</c:v>
                </c:pt>
                <c:pt idx="125">
                  <c:v>1.47</c:v>
                </c:pt>
                <c:pt idx="126">
                  <c:v>1.46</c:v>
                </c:pt>
                <c:pt idx="127">
                  <c:v>1.45</c:v>
                </c:pt>
                <c:pt idx="128">
                  <c:v>2.12</c:v>
                </c:pt>
              </c:numCache>
            </c:numRef>
          </c:yVal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'Fig 28 Data'!$H$1:$H$18</c:f>
              <c:numCache>
                <c:formatCode>dd/mm/yyyy</c:formatCode>
                <c:ptCount val="18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</c:numCache>
            </c:numRef>
          </c:xVal>
          <c:yVal>
            <c:numRef>
              <c:f>'Fig 28 Data'!$J$1:$J$18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yVal>
          <c:smooth val="1"/>
        </c:ser>
        <c:axId val="114818432"/>
        <c:axId val="115029120"/>
      </c:scatterChart>
      <c:valAx>
        <c:axId val="114818432"/>
        <c:scaling>
          <c:orientation val="minMax"/>
          <c:max val="42563"/>
          <c:min val="41009"/>
        </c:scaling>
        <c:axPos val="b"/>
        <c:numFmt formatCode="yyyy" sourceLinked="0"/>
        <c:tickLblPos val="nextTo"/>
        <c:crossAx val="115029120"/>
        <c:crosses val="autoZero"/>
        <c:crossBetween val="midCat"/>
        <c:majorUnit val="365.35"/>
      </c:valAx>
      <c:valAx>
        <c:axId val="115029120"/>
        <c:scaling>
          <c:orientation val="minMax"/>
          <c:max val="2.4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CUSUM</a:t>
                </a:r>
                <a:endParaRPr/>
              </a:p>
            </c:rich>
          </c:tx>
        </c:title>
        <c:numFmt formatCode="0.0" sourceLinked="0"/>
        <c:tickLblPos val="nextTo"/>
        <c:crossAx val="114818432"/>
        <c:crossesAt val="37256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</c:chart>
  <c:spPr>
    <a:ln w="12700">
      <a:solidFill>
        <a:srgbClr val="C0C0C0"/>
      </a:solidFill>
      <a:prstDash val="solid"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3 DATA'!$B$2</c:f>
              <c:strCache>
                <c:ptCount val="1"/>
                <c:pt idx="0">
                  <c:v>Hip arthroplasties carried out by surgeons who perform such operations &lt;=20 times in the calendar year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'Figure 3 DATA'!$A$4:$A$18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3 DATA'!$C$4:$C$18</c:f>
              <c:numCache>
                <c:formatCode>0.00%</c:formatCode>
                <c:ptCount val="15"/>
                <c:pt idx="0">
                  <c:v>0.14399999999999999</c:v>
                </c:pt>
                <c:pt idx="1">
                  <c:v>0.13600000000000001</c:v>
                </c:pt>
                <c:pt idx="2">
                  <c:v>0.14499999999999999</c:v>
                </c:pt>
                <c:pt idx="3">
                  <c:v>0.129</c:v>
                </c:pt>
                <c:pt idx="4">
                  <c:v>0.08</c:v>
                </c:pt>
                <c:pt idx="5">
                  <c:v>9.8000000000000004E-2</c:v>
                </c:pt>
                <c:pt idx="6">
                  <c:v>0.112</c:v>
                </c:pt>
                <c:pt idx="7">
                  <c:v>0.109</c:v>
                </c:pt>
                <c:pt idx="8">
                  <c:v>0.11</c:v>
                </c:pt>
                <c:pt idx="9">
                  <c:v>0.14000000000000001</c:v>
                </c:pt>
                <c:pt idx="10">
                  <c:v>0.104</c:v>
                </c:pt>
                <c:pt idx="11">
                  <c:v>0.107</c:v>
                </c:pt>
                <c:pt idx="12">
                  <c:v>8.3000000000000004E-2</c:v>
                </c:pt>
                <c:pt idx="13">
                  <c:v>0.107</c:v>
                </c:pt>
                <c:pt idx="14">
                  <c:v>9.1999999999999998E-2</c:v>
                </c:pt>
              </c:numCache>
            </c:numRef>
          </c:val>
        </c:ser>
        <c:ser>
          <c:idx val="1"/>
          <c:order val="1"/>
          <c:tx>
            <c:strRef>
              <c:f>'Figure 3 DATA'!$D$2</c:f>
              <c:strCache>
                <c:ptCount val="1"/>
                <c:pt idx="0">
                  <c:v>Hip revisions carried out by surgeons who perform such operations &lt;=10 times in the calendar year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'Figure 3 DATA'!$A$4:$A$18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3 DATA'!$E$4:$E$18</c:f>
              <c:numCache>
                <c:formatCode>###0.0%</c:formatCode>
                <c:ptCount val="15"/>
                <c:pt idx="0">
                  <c:v>0.43979721166032953</c:v>
                </c:pt>
                <c:pt idx="1">
                  <c:v>0.45336787564766839</c:v>
                </c:pt>
                <c:pt idx="2">
                  <c:v>0.43539325842696625</c:v>
                </c:pt>
                <c:pt idx="3">
                  <c:v>0.39726027397260277</c:v>
                </c:pt>
                <c:pt idx="4">
                  <c:v>0.35388739946380698</c:v>
                </c:pt>
                <c:pt idx="5">
                  <c:v>0.37914691943127965</c:v>
                </c:pt>
                <c:pt idx="6">
                  <c:v>0.34801762114537449</c:v>
                </c:pt>
                <c:pt idx="7">
                  <c:v>0.36284153005464481</c:v>
                </c:pt>
                <c:pt idx="8">
                  <c:v>0.37525354969574037</c:v>
                </c:pt>
                <c:pt idx="9">
                  <c:v>0.4042553191489362</c:v>
                </c:pt>
                <c:pt idx="10">
                  <c:v>0.40067340067340068</c:v>
                </c:pt>
                <c:pt idx="11">
                  <c:v>0.3827549947423764</c:v>
                </c:pt>
                <c:pt idx="12">
                  <c:v>0.39667705088265831</c:v>
                </c:pt>
                <c:pt idx="13">
                  <c:v>0.30331753554502372</c:v>
                </c:pt>
                <c:pt idx="14">
                  <c:v>0.39518072289156625</c:v>
                </c:pt>
              </c:numCache>
            </c:numRef>
          </c:val>
        </c:ser>
        <c:ser>
          <c:idx val="2"/>
          <c:order val="2"/>
          <c:tx>
            <c:strRef>
              <c:f>'Figure 3 DATA'!$F$2</c:f>
              <c:strCache>
                <c:ptCount val="1"/>
                <c:pt idx="0">
                  <c:v>Knee arthroplasties carried out by surgeons who perform such operations &lt;=20 times in the calendar year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3 DATA'!$A$4:$A$18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3 DATA'!$G$4:$G$18</c:f>
              <c:numCache>
                <c:formatCode>###0.0%</c:formatCode>
                <c:ptCount val="15"/>
                <c:pt idx="0">
                  <c:v>0.19862399042775947</c:v>
                </c:pt>
                <c:pt idx="1">
                  <c:v>0.22993555946104277</c:v>
                </c:pt>
                <c:pt idx="2">
                  <c:v>0.20467215290682239</c:v>
                </c:pt>
                <c:pt idx="3">
                  <c:v>0.15610651974288337</c:v>
                </c:pt>
                <c:pt idx="4">
                  <c:v>0.11268939393939395</c:v>
                </c:pt>
                <c:pt idx="5">
                  <c:v>0.10395010395010396</c:v>
                </c:pt>
                <c:pt idx="6">
                  <c:v>0.12578313253012049</c:v>
                </c:pt>
                <c:pt idx="7">
                  <c:v>0.11585077915945222</c:v>
                </c:pt>
                <c:pt idx="8">
                  <c:v>9.0909090909090912E-2</c:v>
                </c:pt>
                <c:pt idx="9">
                  <c:v>0.11179564237415476</c:v>
                </c:pt>
                <c:pt idx="10">
                  <c:v>0.13246982631733883</c:v>
                </c:pt>
                <c:pt idx="11">
                  <c:v>8.1356830528686891E-2</c:v>
                </c:pt>
                <c:pt idx="12">
                  <c:v>8.3483317181226632E-2</c:v>
                </c:pt>
                <c:pt idx="13">
                  <c:v>7.9141260162601632E-2</c:v>
                </c:pt>
                <c:pt idx="14">
                  <c:v>8.2096180687729989E-2</c:v>
                </c:pt>
              </c:numCache>
            </c:numRef>
          </c:val>
        </c:ser>
        <c:ser>
          <c:idx val="3"/>
          <c:order val="3"/>
          <c:tx>
            <c:strRef>
              <c:f>'Figure 3 DATA'!$H$2</c:f>
              <c:strCache>
                <c:ptCount val="1"/>
                <c:pt idx="0">
                  <c:v>Knee revisions carried out by surgeons who perform such operations &lt;=5 times in the calendar year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'Figure 3 DATA'!$A$4:$A$18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3 DATA'!$I$4:$I$18</c:f>
              <c:numCache>
                <c:formatCode>###0.0%</c:formatCode>
                <c:ptCount val="15"/>
                <c:pt idx="0">
                  <c:v>0.50602409638554213</c:v>
                </c:pt>
                <c:pt idx="1">
                  <c:v>0.54545454545454541</c:v>
                </c:pt>
                <c:pt idx="2">
                  <c:v>0.53900709219858156</c:v>
                </c:pt>
                <c:pt idx="3">
                  <c:v>0.53503184713375795</c:v>
                </c:pt>
                <c:pt idx="4">
                  <c:v>0.49244712990936557</c:v>
                </c:pt>
                <c:pt idx="5">
                  <c:v>0.40640394088669951</c:v>
                </c:pt>
                <c:pt idx="6">
                  <c:v>0.48177083333333337</c:v>
                </c:pt>
                <c:pt idx="7">
                  <c:v>0.37768240343347642</c:v>
                </c:pt>
                <c:pt idx="8">
                  <c:v>0.2574955908289242</c:v>
                </c:pt>
                <c:pt idx="9">
                  <c:v>0.28491620111731847</c:v>
                </c:pt>
                <c:pt idx="10">
                  <c:v>0.30177514792899407</c:v>
                </c:pt>
                <c:pt idx="11">
                  <c:v>0.32352941176470584</c:v>
                </c:pt>
                <c:pt idx="12">
                  <c:v>0.32264957264957267</c:v>
                </c:pt>
                <c:pt idx="13">
                  <c:v>0.31799163179916318</c:v>
                </c:pt>
                <c:pt idx="14">
                  <c:v>0.28510638297872343</c:v>
                </c:pt>
              </c:numCache>
            </c:numRef>
          </c:val>
        </c:ser>
        <c:marker val="1"/>
        <c:axId val="101126912"/>
        <c:axId val="101128832"/>
      </c:lineChart>
      <c:catAx>
        <c:axId val="101126912"/>
        <c:scaling>
          <c:orientation val="minMax"/>
        </c:scaling>
        <c:axPos val="b"/>
        <c:numFmt formatCode="General" sourceLinked="1"/>
        <c:tickLblPos val="nextTo"/>
        <c:crossAx val="101128832"/>
        <c:crosses val="autoZero"/>
        <c:auto val="1"/>
        <c:lblAlgn val="ctr"/>
        <c:lblOffset val="100"/>
      </c:catAx>
      <c:valAx>
        <c:axId val="1011288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Percentage of operations</a:t>
                </a:r>
              </a:p>
            </c:rich>
          </c:tx>
        </c:title>
        <c:numFmt formatCode="0%" sourceLinked="0"/>
        <c:tickLblPos val="nextTo"/>
        <c:crossAx val="10112691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4 DATA'!$B$2</c:f>
              <c:strCache>
                <c:ptCount val="1"/>
                <c:pt idx="0">
                  <c:v>Hip arthroplasty</c:v>
                </c:pt>
              </c:strCache>
            </c:strRef>
          </c:tx>
          <c:marker>
            <c:symbol val="circle"/>
            <c:size val="7"/>
          </c:marker>
          <c:dLbls>
            <c:dLbl>
              <c:idx val="14"/>
              <c:showVal val="1"/>
            </c:dLbl>
            <c:delete val="1"/>
            <c:numFmt formatCode="#,##0.0" sourceLinked="0"/>
          </c:dLbls>
          <c:cat>
            <c:numRef>
              <c:f>'Figure 4 DATA'!$A$3:$A$17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4 DATA'!$B$3:$B$17</c:f>
              <c:numCache>
                <c:formatCode>###0.00</c:formatCode>
                <c:ptCount val="15"/>
                <c:pt idx="0">
                  <c:v>67.243659634984496</c:v>
                </c:pt>
                <c:pt idx="1">
                  <c:v>67.158226371062014</c:v>
                </c:pt>
                <c:pt idx="2">
                  <c:v>67.043988896007093</c:v>
                </c:pt>
                <c:pt idx="3">
                  <c:v>67.538176137473229</c:v>
                </c:pt>
                <c:pt idx="4">
                  <c:v>66.848197664579544</c:v>
                </c:pt>
                <c:pt idx="5">
                  <c:v>66.928806461262226</c:v>
                </c:pt>
                <c:pt idx="6">
                  <c:v>67.13876181762781</c:v>
                </c:pt>
                <c:pt idx="7">
                  <c:v>67.016919229071576</c:v>
                </c:pt>
                <c:pt idx="8">
                  <c:v>67.142279257915746</c:v>
                </c:pt>
                <c:pt idx="9">
                  <c:v>66.955693462259873</c:v>
                </c:pt>
                <c:pt idx="10">
                  <c:v>66.981901077645773</c:v>
                </c:pt>
                <c:pt idx="11">
                  <c:v>66.842014120154417</c:v>
                </c:pt>
                <c:pt idx="12">
                  <c:v>67.017756887321923</c:v>
                </c:pt>
                <c:pt idx="13">
                  <c:v>67.136153252764345</c:v>
                </c:pt>
                <c:pt idx="14">
                  <c:v>66.894270899203093</c:v>
                </c:pt>
              </c:numCache>
            </c:numRef>
          </c:val>
        </c:ser>
        <c:ser>
          <c:idx val="1"/>
          <c:order val="1"/>
          <c:tx>
            <c:strRef>
              <c:f>'Figure 4 DATA'!$C$2</c:f>
              <c:strCache>
                <c:ptCount val="1"/>
                <c:pt idx="0">
                  <c:v>Hip revision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dLbls>
            <c:dLbl>
              <c:idx val="14"/>
              <c:showVal val="1"/>
            </c:dLbl>
            <c:delete val="1"/>
            <c:numFmt formatCode="#,##0.0" sourceLinked="0"/>
          </c:dLbls>
          <c:cat>
            <c:numRef>
              <c:f>'Figure 4 DATA'!$A$3:$A$17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4 DATA'!$C$3:$C$17</c:f>
              <c:numCache>
                <c:formatCode>###0.00</c:formatCode>
                <c:ptCount val="15"/>
                <c:pt idx="0">
                  <c:v>69.965779467680676</c:v>
                </c:pt>
                <c:pt idx="1">
                  <c:v>70.427461139896437</c:v>
                </c:pt>
                <c:pt idx="2">
                  <c:v>70.04073033707877</c:v>
                </c:pt>
                <c:pt idx="3">
                  <c:v>70.508094645081073</c:v>
                </c:pt>
                <c:pt idx="4">
                  <c:v>70.0750670241287</c:v>
                </c:pt>
                <c:pt idx="5">
                  <c:v>69.37559241706164</c:v>
                </c:pt>
                <c:pt idx="6">
                  <c:v>70.216960352422845</c:v>
                </c:pt>
                <c:pt idx="7">
                  <c:v>70.613114754098461</c:v>
                </c:pt>
                <c:pt idx="8">
                  <c:v>70.249492900608473</c:v>
                </c:pt>
                <c:pt idx="9">
                  <c:v>69.8770685579196</c:v>
                </c:pt>
                <c:pt idx="10">
                  <c:v>69.278338945005572</c:v>
                </c:pt>
                <c:pt idx="11">
                  <c:v>69.362776025236656</c:v>
                </c:pt>
                <c:pt idx="12">
                  <c:v>69.683281412253407</c:v>
                </c:pt>
                <c:pt idx="13">
                  <c:v>70.956161137440731</c:v>
                </c:pt>
                <c:pt idx="14">
                  <c:v>70.213253012048241</c:v>
                </c:pt>
              </c:numCache>
            </c:numRef>
          </c:val>
        </c:ser>
        <c:ser>
          <c:idx val="2"/>
          <c:order val="2"/>
          <c:tx>
            <c:strRef>
              <c:f>'Figure 4 DATA'!$D$2</c:f>
              <c:strCache>
                <c:ptCount val="1"/>
                <c:pt idx="0">
                  <c:v>Knee arthroplasty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4"/>
              <c:showVal val="1"/>
            </c:dLbl>
            <c:delete val="1"/>
            <c:numFmt formatCode="#,##0.0" sourceLinked="0"/>
          </c:dLbls>
          <c:cat>
            <c:numRef>
              <c:f>'Figure 4 DATA'!$A$3:$A$17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4 DATA'!$D$3:$D$17</c:f>
              <c:numCache>
                <c:formatCode>###0.00</c:formatCode>
                <c:ptCount val="15"/>
                <c:pt idx="0">
                  <c:v>69.239006880047938</c:v>
                </c:pt>
                <c:pt idx="1">
                  <c:v>69.263913298183809</c:v>
                </c:pt>
                <c:pt idx="2">
                  <c:v>69.036899389434879</c:v>
                </c:pt>
                <c:pt idx="3">
                  <c:v>69.219696969697026</c:v>
                </c:pt>
                <c:pt idx="4">
                  <c:v>69.392613636363492</c:v>
                </c:pt>
                <c:pt idx="5">
                  <c:v>68.999360307052712</c:v>
                </c:pt>
                <c:pt idx="6">
                  <c:v>68.953734939759528</c:v>
                </c:pt>
                <c:pt idx="7">
                  <c:v>68.70911380450174</c:v>
                </c:pt>
                <c:pt idx="8">
                  <c:v>68.584167029142904</c:v>
                </c:pt>
                <c:pt idx="9">
                  <c:v>68.364838467317369</c:v>
                </c:pt>
                <c:pt idx="10">
                  <c:v>68.408007065057376</c:v>
                </c:pt>
                <c:pt idx="11">
                  <c:v>68.319067179011654</c:v>
                </c:pt>
                <c:pt idx="12">
                  <c:v>68.107988370483085</c:v>
                </c:pt>
                <c:pt idx="13">
                  <c:v>68.194613821138375</c:v>
                </c:pt>
                <c:pt idx="14">
                  <c:v>68.120289303387565</c:v>
                </c:pt>
              </c:numCache>
            </c:numRef>
          </c:val>
        </c:ser>
        <c:ser>
          <c:idx val="3"/>
          <c:order val="3"/>
          <c:tx>
            <c:strRef>
              <c:f>'Figure 4 DATA'!$E$2</c:f>
              <c:strCache>
                <c:ptCount val="1"/>
                <c:pt idx="0">
                  <c:v>Knee revision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14"/>
              <c:showVal val="1"/>
            </c:dLbl>
            <c:delete val="1"/>
            <c:numFmt formatCode="#,##0.0" sourceLinked="0"/>
          </c:dLbls>
          <c:cat>
            <c:numRef>
              <c:f>'Figure 4 DATA'!$A$3:$A$17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4 DATA'!$E$3:$E$17</c:f>
              <c:numCache>
                <c:formatCode>###0.00</c:formatCode>
                <c:ptCount val="15"/>
                <c:pt idx="0">
                  <c:v>70.562248995983936</c:v>
                </c:pt>
                <c:pt idx="1">
                  <c:v>69.952861952861966</c:v>
                </c:pt>
                <c:pt idx="2">
                  <c:v>69.886524822695065</c:v>
                </c:pt>
                <c:pt idx="3">
                  <c:v>69.961783439490347</c:v>
                </c:pt>
                <c:pt idx="4">
                  <c:v>69.39879154078551</c:v>
                </c:pt>
                <c:pt idx="5">
                  <c:v>69.583743842364498</c:v>
                </c:pt>
                <c:pt idx="6">
                  <c:v>69.479166666666742</c:v>
                </c:pt>
                <c:pt idx="7">
                  <c:v>70.184549356223172</c:v>
                </c:pt>
                <c:pt idx="8">
                  <c:v>70.042328042328123</c:v>
                </c:pt>
                <c:pt idx="9">
                  <c:v>69.160148975791458</c:v>
                </c:pt>
                <c:pt idx="10">
                  <c:v>69.390532544378715</c:v>
                </c:pt>
                <c:pt idx="11">
                  <c:v>69.104072398190041</c:v>
                </c:pt>
                <c:pt idx="12">
                  <c:v>67.910256410256366</c:v>
                </c:pt>
                <c:pt idx="13">
                  <c:v>68.520920502092068</c:v>
                </c:pt>
                <c:pt idx="14">
                  <c:v>68.978723404255334</c:v>
                </c:pt>
              </c:numCache>
            </c:numRef>
          </c:val>
        </c:ser>
        <c:marker val="1"/>
        <c:axId val="101744000"/>
        <c:axId val="101766272"/>
      </c:lineChart>
      <c:catAx>
        <c:axId val="101744000"/>
        <c:scaling>
          <c:orientation val="minMax"/>
        </c:scaling>
        <c:axPos val="b"/>
        <c:numFmt formatCode="General" sourceLinked="1"/>
        <c:tickLblPos val="nextTo"/>
        <c:crossAx val="101766272"/>
        <c:crosses val="autoZero"/>
        <c:auto val="1"/>
        <c:lblAlgn val="ctr"/>
        <c:lblOffset val="100"/>
      </c:catAx>
      <c:valAx>
        <c:axId val="101766272"/>
        <c:scaling>
          <c:orientation val="minMax"/>
          <c:min val="65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Years</a:t>
                </a:r>
              </a:p>
            </c:rich>
          </c:tx>
        </c:title>
        <c:numFmt formatCode="#,##0" sourceLinked="0"/>
        <c:tickLblPos val="nextTo"/>
        <c:crossAx val="10174400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'Figure 5a-d DATA'!$B$7:$B$12</c:f>
              <c:strCache>
                <c:ptCount val="6"/>
                <c:pt idx="0">
                  <c:v>Other</c:v>
                </c:pt>
                <c:pt idx="1">
                  <c:v>Inflammatory arthritis</c:v>
                </c:pt>
                <c:pt idx="2">
                  <c:v>Osteonecrosis</c:v>
                </c:pt>
                <c:pt idx="3">
                  <c:v>Secondary Coxarthrosis</c:v>
                </c:pt>
                <c:pt idx="4">
                  <c:v>Fracture</c:v>
                </c:pt>
                <c:pt idx="5">
                  <c:v>Coxarthrosis</c:v>
                </c:pt>
              </c:strCache>
            </c:strRef>
          </c:cat>
          <c:val>
            <c:numRef>
              <c:f>'Figure 5a-d DATA'!$C$7:$C$12</c:f>
              <c:numCache>
                <c:formatCode>###0</c:formatCode>
                <c:ptCount val="6"/>
                <c:pt idx="0">
                  <c:v>94</c:v>
                </c:pt>
                <c:pt idx="1">
                  <c:v>92</c:v>
                </c:pt>
                <c:pt idx="2">
                  <c:v>99</c:v>
                </c:pt>
                <c:pt idx="3">
                  <c:v>144</c:v>
                </c:pt>
                <c:pt idx="4">
                  <c:v>488</c:v>
                </c:pt>
                <c:pt idx="5">
                  <c:v>6990</c:v>
                </c:pt>
              </c:numCache>
            </c:numRef>
          </c:val>
        </c:ser>
        <c:axId val="101684736"/>
        <c:axId val="101686272"/>
      </c:barChart>
      <c:catAx>
        <c:axId val="101684736"/>
        <c:scaling>
          <c:orientation val="minMax"/>
        </c:scaling>
        <c:axPos val="l"/>
        <c:tickLblPos val="nextTo"/>
        <c:crossAx val="101686272"/>
        <c:crosses val="autoZero"/>
        <c:auto val="1"/>
        <c:lblAlgn val="ctr"/>
        <c:lblOffset val="100"/>
      </c:catAx>
      <c:valAx>
        <c:axId val="101686272"/>
        <c:scaling>
          <c:orientation val="minMax"/>
        </c:scaling>
        <c:delete val="1"/>
        <c:axPos val="b"/>
        <c:numFmt formatCode="###0" sourceLinked="1"/>
        <c:tickLblPos val="none"/>
        <c:crossAx val="101684736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'Figure 5a-d DATA'!$F$5:$F$10</c:f>
              <c:strCache>
                <c:ptCount val="6"/>
                <c:pt idx="0">
                  <c:v>Secondary Coxarthrosis</c:v>
                </c:pt>
                <c:pt idx="1">
                  <c:v>Osteonecrosis</c:v>
                </c:pt>
                <c:pt idx="2">
                  <c:v>Fracture</c:v>
                </c:pt>
                <c:pt idx="3">
                  <c:v>Other</c:v>
                </c:pt>
                <c:pt idx="4">
                  <c:v>Inflammatory arthritis</c:v>
                </c:pt>
                <c:pt idx="5">
                  <c:v>Coxarthrosis</c:v>
                </c:pt>
              </c:strCache>
            </c:strRef>
          </c:cat>
          <c:val>
            <c:numRef>
              <c:f>'Figure 5a-d DATA'!$G$5:$G$10</c:f>
              <c:numCache>
                <c:formatCode>###0</c:formatCode>
                <c:ptCount val="6"/>
                <c:pt idx="0">
                  <c:v>5</c:v>
                </c:pt>
                <c:pt idx="1">
                  <c:v>7</c:v>
                </c:pt>
                <c:pt idx="2">
                  <c:v>46</c:v>
                </c:pt>
                <c:pt idx="3">
                  <c:v>48</c:v>
                </c:pt>
                <c:pt idx="4">
                  <c:v>141</c:v>
                </c:pt>
                <c:pt idx="5">
                  <c:v>7634</c:v>
                </c:pt>
              </c:numCache>
            </c:numRef>
          </c:val>
        </c:ser>
        <c:axId val="102103680"/>
        <c:axId val="102105472"/>
      </c:barChart>
      <c:catAx>
        <c:axId val="102103680"/>
        <c:scaling>
          <c:orientation val="minMax"/>
        </c:scaling>
        <c:axPos val="l"/>
        <c:tickLblPos val="nextTo"/>
        <c:crossAx val="102105472"/>
        <c:crosses val="autoZero"/>
        <c:auto val="1"/>
        <c:lblAlgn val="ctr"/>
        <c:lblOffset val="100"/>
      </c:catAx>
      <c:valAx>
        <c:axId val="102105472"/>
        <c:scaling>
          <c:orientation val="minMax"/>
        </c:scaling>
        <c:delete val="1"/>
        <c:axPos val="b"/>
        <c:numFmt formatCode="###0" sourceLinked="1"/>
        <c:tickLblPos val="none"/>
        <c:crossAx val="102103680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4</xdr:row>
      <xdr:rowOff>22412</xdr:rowOff>
    </xdr:from>
    <xdr:to>
      <xdr:col>18</xdr:col>
      <xdr:colOff>481293</xdr:colOff>
      <xdr:row>40</xdr:row>
      <xdr:rowOff>31937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9524</xdr:colOff>
      <xdr:row>56</xdr:row>
      <xdr:rowOff>9526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46</xdr:row>
      <xdr:rowOff>47626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0</xdr:colOff>
      <xdr:row>28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0</xdr:colOff>
      <xdr:row>28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0</xdr:colOff>
      <xdr:row>27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0</xdr:colOff>
      <xdr:row>28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9524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447675</xdr:colOff>
      <xdr:row>38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0.16467</cdr:x>
      <cdr:y>0.77037</cdr:y>
    </cdr:from>
    <cdr:to>
      <cdr:x>0.16467</cdr:x>
      <cdr:y>0.82222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704972" y="3962400"/>
          <a:ext cx="3" cy="2666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0</xdr:rowOff>
    </xdr:from>
    <xdr:to>
      <xdr:col>7</xdr:col>
      <xdr:colOff>333375</xdr:colOff>
      <xdr:row>36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0.10948</cdr:x>
      <cdr:y>0.70926</cdr:y>
    </cdr:from>
    <cdr:to>
      <cdr:x>0.15179</cdr:x>
      <cdr:y>0.82222</cdr:y>
    </cdr:to>
    <cdr:sp macro="" textlink="">
      <cdr:nvSpPr>
        <cdr:cNvPr id="5" name="Straight Connector 4"/>
        <cdr:cNvSpPr/>
      </cdr:nvSpPr>
      <cdr:spPr>
        <a:xfrm xmlns:a="http://schemas.openxmlformats.org/drawingml/2006/main" flipH="1" flipV="1">
          <a:off x="1133475" y="3648074"/>
          <a:ext cx="438150" cy="581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0.14259</cdr:x>
      <cdr:y>0.75185</cdr:y>
    </cdr:from>
    <cdr:to>
      <cdr:x>0.15731</cdr:x>
      <cdr:y>0.82037</cdr:y>
    </cdr:to>
    <cdr:sp macro="" textlink="">
      <cdr:nvSpPr>
        <cdr:cNvPr id="7" name="Straight Connector 6"/>
        <cdr:cNvSpPr/>
      </cdr:nvSpPr>
      <cdr:spPr>
        <a:xfrm xmlns:a="http://schemas.openxmlformats.org/drawingml/2006/main" flipH="1" flipV="1">
          <a:off x="1476375" y="3867149"/>
          <a:ext cx="152400" cy="3524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0.17019</cdr:x>
      <cdr:y>0.78518</cdr:y>
    </cdr:from>
    <cdr:to>
      <cdr:x>0.17019</cdr:x>
      <cdr:y>0.83333</cdr:y>
    </cdr:to>
    <cdr:sp macro="" textlink="">
      <cdr:nvSpPr>
        <cdr:cNvPr id="11" name="Straight Connector 10"/>
        <cdr:cNvSpPr/>
      </cdr:nvSpPr>
      <cdr:spPr>
        <a:xfrm xmlns:a="http://schemas.openxmlformats.org/drawingml/2006/main" flipH="1" flipV="1">
          <a:off x="1762123" y="4038598"/>
          <a:ext cx="1" cy="2476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9525</xdr:rowOff>
    </xdr:from>
    <xdr:to>
      <xdr:col>16</xdr:col>
      <xdr:colOff>609599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0.15823</cdr:x>
      <cdr:y>0.77037</cdr:y>
    </cdr:from>
    <cdr:to>
      <cdr:x>0.15823</cdr:x>
      <cdr:y>0.82407</cdr:y>
    </cdr:to>
    <cdr:sp macro="" textlink="">
      <cdr:nvSpPr>
        <cdr:cNvPr id="8" name="Straight Connector 7"/>
        <cdr:cNvSpPr/>
      </cdr:nvSpPr>
      <cdr:spPr>
        <a:xfrm xmlns:a="http://schemas.openxmlformats.org/drawingml/2006/main" flipH="1" flipV="1">
          <a:off x="1638299" y="3962396"/>
          <a:ext cx="1" cy="2762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0.28059</cdr:x>
      <cdr:y>0.77037</cdr:y>
    </cdr:from>
    <cdr:to>
      <cdr:x>0.28059</cdr:x>
      <cdr:y>0.82407</cdr:y>
    </cdr:to>
    <cdr:sp macro="" textlink="">
      <cdr:nvSpPr>
        <cdr:cNvPr id="9" name="Straight Connector 8"/>
        <cdr:cNvSpPr/>
      </cdr:nvSpPr>
      <cdr:spPr>
        <a:xfrm xmlns:a="http://schemas.openxmlformats.org/drawingml/2006/main" flipH="1" flipV="1">
          <a:off x="2905124" y="3962396"/>
          <a:ext cx="1" cy="2762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0.28795</cdr:x>
      <cdr:y>0.6537</cdr:y>
    </cdr:from>
    <cdr:to>
      <cdr:x>0.28795</cdr:x>
      <cdr:y>0.70556</cdr:y>
    </cdr:to>
    <cdr:sp macro="" textlink="">
      <cdr:nvSpPr>
        <cdr:cNvPr id="10" name="Straight Connector 9"/>
        <cdr:cNvSpPr/>
      </cdr:nvSpPr>
      <cdr:spPr>
        <a:xfrm xmlns:a="http://schemas.openxmlformats.org/drawingml/2006/main" flipV="1">
          <a:off x="2981323" y="3362325"/>
          <a:ext cx="2" cy="2666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0.24563</cdr:x>
      <cdr:y>0.78333</cdr:y>
    </cdr:from>
    <cdr:to>
      <cdr:x>0.24747</cdr:x>
      <cdr:y>0.82222</cdr:y>
    </cdr:to>
    <cdr:sp macro="" textlink="">
      <cdr:nvSpPr>
        <cdr:cNvPr id="11" name="Straight Connector 10"/>
        <cdr:cNvSpPr/>
      </cdr:nvSpPr>
      <cdr:spPr>
        <a:xfrm xmlns:a="http://schemas.openxmlformats.org/drawingml/2006/main" flipH="1" flipV="1">
          <a:off x="2543175" y="4029075"/>
          <a:ext cx="19050" cy="200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0.25391</cdr:x>
      <cdr:y>0.81481</cdr:y>
    </cdr:from>
    <cdr:to>
      <cdr:x>0.26035</cdr:x>
      <cdr:y>0.82037</cdr:y>
    </cdr:to>
    <cdr:sp macro="" textlink="">
      <cdr:nvSpPr>
        <cdr:cNvPr id="13" name="Straight Connector 12"/>
        <cdr:cNvSpPr/>
      </cdr:nvSpPr>
      <cdr:spPr>
        <a:xfrm xmlns:a="http://schemas.openxmlformats.org/drawingml/2006/main" flipV="1">
          <a:off x="2628900" y="4191000"/>
          <a:ext cx="66675" cy="28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0.20975</cdr:x>
      <cdr:y>0.82778</cdr:y>
    </cdr:from>
    <cdr:to>
      <cdr:x>0.20975</cdr:x>
      <cdr:y>0.86481</cdr:y>
    </cdr:to>
    <cdr:sp macro="" textlink="">
      <cdr:nvSpPr>
        <cdr:cNvPr id="15" name="Straight Connector 14"/>
        <cdr:cNvSpPr/>
      </cdr:nvSpPr>
      <cdr:spPr>
        <a:xfrm xmlns:a="http://schemas.openxmlformats.org/drawingml/2006/main" flipH="1">
          <a:off x="2171698" y="4257674"/>
          <a:ext cx="1" cy="1905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0.37994</cdr:x>
      <cdr:y>0.78704</cdr:y>
    </cdr:from>
    <cdr:to>
      <cdr:x>0.38546</cdr:x>
      <cdr:y>0.82963</cdr:y>
    </cdr:to>
    <cdr:sp macro="" textlink="">
      <cdr:nvSpPr>
        <cdr:cNvPr id="16" name="Straight Connector 15"/>
        <cdr:cNvSpPr/>
      </cdr:nvSpPr>
      <cdr:spPr>
        <a:xfrm xmlns:a="http://schemas.openxmlformats.org/drawingml/2006/main" flipH="1" flipV="1">
          <a:off x="3933825" y="4048124"/>
          <a:ext cx="57150" cy="2190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22</xdr:row>
      <xdr:rowOff>104775</xdr:rowOff>
    </xdr:from>
    <xdr:to>
      <xdr:col>4</xdr:col>
      <xdr:colOff>304800</xdr:colOff>
      <xdr:row>24</xdr:row>
      <xdr:rowOff>38100</xdr:rowOff>
    </xdr:to>
    <xdr:cxnSp macro="">
      <xdr:nvCxnSpPr>
        <xdr:cNvPr id="4" name="Straight Connector 3"/>
        <xdr:cNvCxnSpPr/>
      </xdr:nvCxnSpPr>
      <xdr:spPr>
        <a:xfrm flipV="1">
          <a:off x="2743200" y="4105275"/>
          <a:ext cx="0" cy="314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22</xdr:row>
      <xdr:rowOff>9525</xdr:rowOff>
    </xdr:from>
    <xdr:to>
      <xdr:col>2</xdr:col>
      <xdr:colOff>381000</xdr:colOff>
      <xdr:row>24</xdr:row>
      <xdr:rowOff>9525</xdr:rowOff>
    </xdr:to>
    <xdr:cxnSp macro="">
      <xdr:nvCxnSpPr>
        <xdr:cNvPr id="4" name="Straight Connector 3"/>
        <xdr:cNvCxnSpPr/>
      </xdr:nvCxnSpPr>
      <xdr:spPr>
        <a:xfrm flipH="1" flipV="1">
          <a:off x="1457325" y="4010025"/>
          <a:ext cx="1428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0.15823</cdr:x>
      <cdr:y>0.80556</cdr:y>
    </cdr:from>
    <cdr:to>
      <cdr:x>0.16375</cdr:x>
      <cdr:y>0.81852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638300" y="4143375"/>
          <a:ext cx="57150" cy="666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23</xdr:row>
      <xdr:rowOff>9525</xdr:rowOff>
    </xdr:from>
    <xdr:to>
      <xdr:col>5</xdr:col>
      <xdr:colOff>352425</xdr:colOff>
      <xdr:row>24</xdr:row>
      <xdr:rowOff>47625</xdr:rowOff>
    </xdr:to>
    <xdr:cxnSp macro="">
      <xdr:nvCxnSpPr>
        <xdr:cNvPr id="5" name="Straight Connector 4"/>
        <xdr:cNvCxnSpPr/>
      </xdr:nvCxnSpPr>
      <xdr:spPr>
        <a:xfrm flipV="1">
          <a:off x="3400425" y="4200525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18</xdr:col>
      <xdr:colOff>0</xdr:colOff>
      <xdr:row>33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17</xdr:col>
      <xdr:colOff>609599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17</xdr:col>
      <xdr:colOff>600075</xdr:colOff>
      <xdr:row>33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17</xdr:col>
      <xdr:colOff>9525</xdr:colOff>
      <xdr:row>29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9525</xdr:colOff>
      <xdr:row>29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304799</xdr:rowOff>
    </xdr:from>
    <xdr:to>
      <xdr:col>16</xdr:col>
      <xdr:colOff>19050</xdr:colOff>
      <xdr:row>31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18</xdr:col>
      <xdr:colOff>47625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0</xdr:colOff>
      <xdr:row>27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542924</xdr:colOff>
      <xdr:row>30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304799</xdr:rowOff>
    </xdr:from>
    <xdr:to>
      <xdr:col>15</xdr:col>
      <xdr:colOff>600074</xdr:colOff>
      <xdr:row>32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0</xdr:colOff>
      <xdr:row>33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0</xdr:colOff>
      <xdr:row>32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15</xdr:col>
      <xdr:colOff>600074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304799</xdr:rowOff>
    </xdr:from>
    <xdr:to>
      <xdr:col>16</xdr:col>
      <xdr:colOff>600074</xdr:colOff>
      <xdr:row>30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19</xdr:row>
      <xdr:rowOff>0</xdr:rowOff>
    </xdr:from>
    <xdr:to>
      <xdr:col>15</xdr:col>
      <xdr:colOff>19050</xdr:colOff>
      <xdr:row>39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0</xdr:rowOff>
    </xdr:from>
    <xdr:to>
      <xdr:col>17</xdr:col>
      <xdr:colOff>9524</xdr:colOff>
      <xdr:row>32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257175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19</xdr:row>
      <xdr:rowOff>9525</xdr:rowOff>
    </xdr:from>
    <xdr:to>
      <xdr:col>15</xdr:col>
      <xdr:colOff>9524</xdr:colOff>
      <xdr:row>38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9</xdr:col>
      <xdr:colOff>247650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19049</xdr:rowOff>
    </xdr:from>
    <xdr:to>
      <xdr:col>17</xdr:col>
      <xdr:colOff>9525</xdr:colOff>
      <xdr:row>28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16</xdr:col>
      <xdr:colOff>609599</xdr:colOff>
      <xdr:row>28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sstats01.csa.scot.nhs.uk\quality\sap\Active\(04)%20Project%20Reports\Annual%20Reports\Syntax\2016\CUSUM%20charts%20for%20report\comp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sstats01.csa.scot.nhs.uk\quality\sap\Active\(04)%20Project%20Reports\Annual%20Reports\Syntax\2016\Biennial%20Report%20Charts%202016%20v%201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comp"/>
      <sheetName val="comp2"/>
      <sheetName val="indiv"/>
      <sheetName val="graph_data"/>
      <sheetName val="full_addresses"/>
      <sheetName val="graph"/>
      <sheetName val="mail mer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 and Figures"/>
      <sheetName val="Figure 1a"/>
      <sheetName val="Figure 1a DATA"/>
      <sheetName val="Figure 1b"/>
      <sheetName val="Figure 1b DATA"/>
      <sheetName val="Figure 1c"/>
      <sheetName val="Figure 1c DATA"/>
      <sheetName val="Figure 2a"/>
      <sheetName val="Figure 2a DATA"/>
      <sheetName val="Figure 2b"/>
      <sheetName val="Figure 2b DATA"/>
      <sheetName val="Table 1a"/>
      <sheetName val="Table 1b"/>
      <sheetName val="Table 1c"/>
      <sheetName val="Table 1d"/>
      <sheetName val="Table 2"/>
      <sheetName val="Figure 3"/>
      <sheetName val="Figure 3 DATA"/>
      <sheetName val="Table 3a"/>
      <sheetName val="Table 3a DATA"/>
      <sheetName val="Table 3b"/>
      <sheetName val="Table 3b DATA"/>
      <sheetName val="Table 3c"/>
      <sheetName val="Table 3c DATA"/>
      <sheetName val="Table 3d"/>
      <sheetName val="Table 3d DATA"/>
      <sheetName val="Figure 4"/>
      <sheetName val="Figure 4 DATA"/>
      <sheetName val="Figure 5a"/>
      <sheetName val="Figure 5b"/>
      <sheetName val="Figure 5c"/>
      <sheetName val="Figure 5d"/>
      <sheetName val="Figure 5a-d DATA"/>
      <sheetName val="Figure 6"/>
      <sheetName val="Figure 6 DATA"/>
      <sheetName val="Figure 7a"/>
      <sheetName val="Figure 7a DATA"/>
      <sheetName val="Figure 7b"/>
      <sheetName val="Figure 7b DATA"/>
      <sheetName val="Figure 8a"/>
      <sheetName val="Figure 8a DATA"/>
      <sheetName val="Figure 8b"/>
      <sheetName val="Figure 8b DATA"/>
      <sheetName val="Figure 8c"/>
      <sheetName val="Figure 8c DATA"/>
      <sheetName val="Figure 8d"/>
      <sheetName val="Figure 8d DATA"/>
      <sheetName val="Figure 8e"/>
      <sheetName val="Figure 8e DATA"/>
      <sheetName val="Figure 9"/>
      <sheetName val="Figure 9 DATA"/>
      <sheetName val="Figure 10"/>
      <sheetName val="Figure 10 DATA"/>
      <sheetName val="Figure 11"/>
      <sheetName val="Figure 11 DATA"/>
      <sheetName val="Figure 12"/>
      <sheetName val="Figure 12 DATA"/>
      <sheetName val="Figure 13"/>
      <sheetName val="Figure 13 DATA"/>
      <sheetName val="Figure 14"/>
      <sheetName val="Figure 14 DATA"/>
      <sheetName val="Figure 15"/>
      <sheetName val="Figure 15 DATA"/>
      <sheetName val="Figure 16"/>
      <sheetName val="Figure 16 DATA"/>
      <sheetName val="Figure 17"/>
      <sheetName val="Figure 17 DATA"/>
      <sheetName val="Figure 18"/>
      <sheetName val="Figure 18 DATA"/>
      <sheetName val="Figure 19"/>
      <sheetName val="Figure 19 DATA"/>
      <sheetName val="Figure 20"/>
      <sheetName val="Figure 20 DATA"/>
      <sheetName val="Figure 21"/>
      <sheetName val="Figure 21 DATA"/>
      <sheetName val="Figure 22a "/>
      <sheetName val="Figure 22b"/>
      <sheetName val="Figure 22c"/>
      <sheetName val="Figure 22d"/>
      <sheetName val="Figure 22e"/>
      <sheetName val="Figure 22f"/>
      <sheetName val="Figure 22g"/>
      <sheetName val="Figure 22h"/>
      <sheetName val="Figure 22i"/>
      <sheetName val="Figure 22j"/>
      <sheetName val="Figure 23a"/>
      <sheetName val="Figure 23b"/>
      <sheetName val="Figure 23c"/>
      <sheetName val="Figure DATA"/>
      <sheetName val="Figure 24 DATA"/>
      <sheetName val="Figure 23d"/>
      <sheetName val="Figure 25 DATA"/>
      <sheetName val="Figure 26 DATA"/>
      <sheetName val="Figure 23e"/>
      <sheetName val="Figure 27 DATA"/>
      <sheetName val="Figure 28 DATA"/>
      <sheetName val="Figure 23f"/>
      <sheetName val="Figure 29 DATA"/>
      <sheetName val="Figure 24a"/>
      <sheetName val="Figure 24b"/>
      <sheetName val="Figure 25"/>
      <sheetName val="Figure 26"/>
      <sheetName val="Figure 30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6">
          <cell r="N46" t="str">
            <v>Other</v>
          </cell>
          <cell r="O46">
            <v>43</v>
          </cell>
        </row>
        <row r="47">
          <cell r="N47" t="str">
            <v>Fract bone fllg ins orthopae implt jnt prosthesis/bone plate</v>
          </cell>
          <cell r="O47">
            <v>8</v>
          </cell>
        </row>
        <row r="48">
          <cell r="N48" t="str">
            <v>Pain in joint</v>
          </cell>
          <cell r="O48">
            <v>12</v>
          </cell>
        </row>
        <row r="49">
          <cell r="N49" t="str">
            <v>Gonarthrosis, unspecified</v>
          </cell>
          <cell r="O49">
            <v>26</v>
          </cell>
        </row>
        <row r="50">
          <cell r="N50" t="str">
            <v>Other specified orthopaedic follow-up care</v>
          </cell>
          <cell r="O50">
            <v>43</v>
          </cell>
        </row>
        <row r="51">
          <cell r="N51" t="str">
            <v>Oth comps int orthopaedic prosth devs implants &amp; grafts</v>
          </cell>
          <cell r="O51">
            <v>47</v>
          </cell>
        </row>
        <row r="52">
          <cell r="N52" t="str">
            <v>Infect and inflammatory reaction due to internal joint pros</v>
          </cell>
          <cell r="O52">
            <v>60</v>
          </cell>
        </row>
        <row r="53">
          <cell r="N53" t="str">
            <v>Mechanical complication of internal joint prosthesis</v>
          </cell>
          <cell r="O53">
            <v>231</v>
          </cell>
        </row>
        <row r="61">
          <cell r="J61" t="str">
            <v>Other</v>
          </cell>
          <cell r="K61">
            <v>64</v>
          </cell>
        </row>
        <row r="62">
          <cell r="J62" t="str">
            <v>Fracture of shaft of femur</v>
          </cell>
          <cell r="K62">
            <v>6</v>
          </cell>
        </row>
        <row r="63">
          <cell r="J63" t="str">
            <v>Other primary coxarthrosis</v>
          </cell>
          <cell r="K63">
            <v>6</v>
          </cell>
        </row>
        <row r="64">
          <cell r="J64" t="str">
            <v>Inf inflam reac due oth int orth prosth devs implts &amp; grfts</v>
          </cell>
          <cell r="K64">
            <v>7</v>
          </cell>
        </row>
        <row r="65">
          <cell r="J65" t="str">
            <v>Mech comp of internal fixation device of bones of limb</v>
          </cell>
          <cell r="K65">
            <v>8</v>
          </cell>
        </row>
        <row r="66">
          <cell r="J66" t="str">
            <v>Coxarthrosis, unspecified</v>
          </cell>
          <cell r="K66">
            <v>9</v>
          </cell>
        </row>
        <row r="67">
          <cell r="J67" t="str">
            <v>Unsp comp int othopaedic prosth dev implant &amp; graft</v>
          </cell>
          <cell r="K67">
            <v>11</v>
          </cell>
        </row>
        <row r="68">
          <cell r="J68" t="str">
            <v>Fracture of neck of femur</v>
          </cell>
          <cell r="K68">
            <v>19</v>
          </cell>
        </row>
        <row r="69">
          <cell r="J69" t="str">
            <v>Pain in joint</v>
          </cell>
          <cell r="K69">
            <v>21</v>
          </cell>
        </row>
        <row r="70">
          <cell r="J70" t="str">
            <v>Other specified orthopaedic follow-up care</v>
          </cell>
          <cell r="K70">
            <v>39</v>
          </cell>
        </row>
        <row r="71">
          <cell r="J71" t="str">
            <v>Oth comps int orthopaedic prosth devs implants &amp; grafts</v>
          </cell>
          <cell r="K71">
            <v>40</v>
          </cell>
        </row>
        <row r="72">
          <cell r="J72" t="str">
            <v>Infect and inflammatory reaction due to internal joint pros</v>
          </cell>
          <cell r="K72">
            <v>63</v>
          </cell>
        </row>
        <row r="73">
          <cell r="J73" t="str">
            <v>Fract bone fllg ins orthopae implt jnt prosthesis/bone plate</v>
          </cell>
          <cell r="K73">
            <v>73</v>
          </cell>
        </row>
        <row r="74">
          <cell r="J74" t="str">
            <v>Mechanical complication of internal joint prosthesis</v>
          </cell>
          <cell r="K74">
            <v>459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ables/table1.xml><?xml version="1.0" encoding="utf-8"?>
<table xmlns="http://schemas.openxmlformats.org/spreadsheetml/2006/main" id="6" name="Table6" displayName="Table6" ref="A3:G20" totalsRowCount="1" headerRowDxfId="154" totalsRowDxfId="151" headerRowBorderDxfId="153" tableBorderDxfId="152" totalsRowBorderDxfId="150">
  <tableColumns count="7">
    <tableColumn id="1" name="NHS Board" totalsRowLabel="Total" dataDxfId="149" totalsRowDxfId="148"/>
    <tableColumn id="2" name="Mean number of operations 2010-2013" totalsRowLabel="7333" dataDxfId="147" totalsRowDxfId="146"/>
    <tableColumn id="3" name="Number of operations 2014" totalsRowLabel="7778" dataDxfId="145" totalsRowDxfId="144"/>
    <tableColumn id="4" name="Number of operations 2015" totalsRowLabel="7907" dataDxfId="143" totalsRowDxfId="142"/>
    <tableColumn id="5" name="Mean number of revisions 2010-2013" totalsRowLabel="913" dataDxfId="141" totalsRowDxfId="140"/>
    <tableColumn id="6" name="Number of revisions 2014" totalsRowLabel="844" dataDxfId="139" totalsRowDxfId="138"/>
    <tableColumn id="7" name="Number of revisions 2015" totalsRowLabel="830" dataDxfId="137" totalsRowDxfId="13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3:G20" totalsRowCount="1" headerRowDxfId="135" totalsRowDxfId="132" headerRowBorderDxfId="134" tableBorderDxfId="133" totalsRowBorderDxfId="131">
  <tableColumns count="7">
    <tableColumn id="1" name="NHS Board" totalsRowLabel="Total" dataDxfId="130" totalsRowDxfId="129"/>
    <tableColumn id="2" name="Mean number of operations 2010-2013" totalsRowLabel="7055" dataDxfId="128" totalsRowDxfId="127"/>
    <tableColumn id="3" name="Number of operations 2014" totalsRowLabel="7872" dataDxfId="126" totalsRowDxfId="125"/>
    <tableColumn id="4" name="Number of operations 2015" totalsRowLabel="7881" dataDxfId="124" totalsRowDxfId="123"/>
    <tableColumn id="5" name="Mean number of revisions 2010-2013" totalsRowLabel="489" dataDxfId="122" totalsRowDxfId="121"/>
    <tableColumn id="6" name="Number of revisions 2014" totalsRowLabel="478" totalsRowDxfId="120"/>
    <tableColumn id="7" name="Number of revisions 2015" totalsRowLabel="470" dataDxfId="119" totalsRowDxfId="11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3:G21" totalsRowCount="1" headerRowDxfId="117" totalsRowDxfId="114" headerRowBorderDxfId="116" tableBorderDxfId="115" totalsRowBorderDxfId="113">
  <tableColumns count="7">
    <tableColumn id="1" name="NHS Board" totalsRowLabel="Total" dataDxfId="112" totalsRowDxfId="111"/>
    <tableColumn id="2" name="Mean number of operations 2010-2013" totalsRowLabel="7333" dataDxfId="110" totalsRowDxfId="109"/>
    <tableColumn id="3" name="Number of operations 2014" totalsRowLabel="7778" dataDxfId="108" totalsRowDxfId="107"/>
    <tableColumn id="4" name="Number of operations 2015" totalsRowLabel="7907" dataDxfId="106" totalsRowDxfId="105"/>
    <tableColumn id="5" name="Mean number of revisions 2010-2013" totalsRowLabel="913" dataDxfId="104" totalsRowDxfId="103"/>
    <tableColumn id="6" name="Number of revisions 2014" totalsRowLabel="844" dataDxfId="102" totalsRowDxfId="101"/>
    <tableColumn id="7" name="Number of revisions 2015" totalsRowLabel="830" dataDxfId="100" totalsRowDxfId="9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3:G21" totalsRowCount="1" headerRowDxfId="98" totalsRowDxfId="96" tableBorderDxfId="97" totalsRowBorderDxfId="95">
  <tableColumns count="7">
    <tableColumn id="1" name="NHS Board" totalsRowLabel="Total" dataDxfId="94" totalsRowDxfId="93"/>
    <tableColumn id="2" name="Mean number of operations 2010-2013" totalsRowLabel="7055" dataDxfId="92" totalsRowDxfId="91"/>
    <tableColumn id="3" name="Number of operations 2014" totalsRowLabel="7872" dataDxfId="90" totalsRowDxfId="89"/>
    <tableColumn id="4" name="Number of operations 2015" totalsRowLabel="7881" dataDxfId="88" totalsRowDxfId="87"/>
    <tableColumn id="5" name="Mean number of revisions 2010-2013" totalsRowLabel="488" dataDxfId="86" totalsRowDxfId="85"/>
    <tableColumn id="6" name="Number of revisions 2014" totalsRowLabel="478" dataDxfId="84" totalsRowDxfId="83"/>
    <tableColumn id="7" name="Number of revisions 2015" totalsRowLabel="470" dataDxfId="82" totalsRowDxfId="81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A3:G28" totalsRowCount="1" headerRowDxfId="80" totalsRowDxfId="77" headerRowBorderDxfId="79" tableBorderDxfId="78">
  <tableColumns count="7">
    <tableColumn id="1" name=" " totalsRowLabel="Total" totalsRowDxfId="76"/>
    <tableColumn id="2" name="Mean number of operations 2010-2013" totalsRowLabel="16956" totalsRowDxfId="75"/>
    <tableColumn id="3" name="Number of operations 2014" totalsRowLabel="18177" totalsRowDxfId="74"/>
    <tableColumn id="4" name="Number of operations 2015" totalsRowLabel="18233" totalsRowDxfId="73"/>
    <tableColumn id="5" name="Mean number of consultants performing operations 2010-2013" totalsRowLabel="1076" totalsRowDxfId="72"/>
    <tableColumn id="6" name="Number of consultants performing operations 2014" totalsRowLabel="1087" totalsRowDxfId="71"/>
    <tableColumn id="7" name="Number of consultants performing operations 2015" totalsRowLabel="1030" totalsRowDxfId="7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3:O8" totalsRowShown="0" headerRowDxfId="69" dataDxfId="67" headerRowBorderDxfId="68">
  <tableColumns count="15">
    <tableColumn id="1" name="Year" dataDxfId="66"/>
    <tableColumn id="2" name="Total number of hip arthroplasties" dataDxfId="65">
      <calculatedColumnFormula>'Table 3a DATA'!O14</calculatedColumnFormula>
    </tableColumn>
    <tableColumn id="3" name="Total number of surgeons" dataDxfId="64">
      <calculatedColumnFormula>'Table 3a DATA'!I35</calculatedColumnFormula>
    </tableColumn>
    <tableColumn id="4" name="Percentage of surgeons performing &lt;=20 operations per year" dataDxfId="63">
      <calculatedColumnFormula>'Table 3a DATA'!C35/'Table 3a DATA'!$I35</calculatedColumnFormula>
    </tableColumn>
    <tableColumn id="5" name="Percentage of operations by surgeons performing &lt;=20 operations per year" dataDxfId="62">
      <calculatedColumnFormula>'Table 3a DATA'!D14</calculatedColumnFormula>
    </tableColumn>
    <tableColumn id="6" name="Percentage of surgeons performing 21-40 operations per year" dataDxfId="61">
      <calculatedColumnFormula>'Table 3a DATA'!D35/'Table 3a DATA'!$I35</calculatedColumnFormula>
    </tableColumn>
    <tableColumn id="7" name="Percentage of operations by surgeons performing 21-40 operations per year" dataDxfId="60">
      <calculatedColumnFormula>'Table 3a DATA'!F14</calculatedColumnFormula>
    </tableColumn>
    <tableColumn id="8" name="Percentage of surgeons performing 41-60 operations per year" dataDxfId="59">
      <calculatedColumnFormula>'Table 3a DATA'!E35/'Table 3a DATA'!$I35</calculatedColumnFormula>
    </tableColumn>
    <tableColumn id="9" name="Percentage of operations by surgeons performing 41-60 operations per year" dataDxfId="58">
      <calculatedColumnFormula>'Table 3a DATA'!H14</calculatedColumnFormula>
    </tableColumn>
    <tableColumn id="10" name="Percentage of surgeons performing 61-80 operations per year" dataDxfId="57">
      <calculatedColumnFormula>'Table 3a DATA'!F35/'Table 3a DATA'!$I35</calculatedColumnFormula>
    </tableColumn>
    <tableColumn id="11" name="Percentage of operations by surgeons performing 61-80 operations per year" dataDxfId="56">
      <calculatedColumnFormula>'Table 3a DATA'!J14</calculatedColumnFormula>
    </tableColumn>
    <tableColumn id="12" name="Percentage of surgeons performing 81-100 operations per year" dataDxfId="55">
      <calculatedColumnFormula>'Table 3a DATA'!G35/'Table 3a DATA'!$I35</calculatedColumnFormula>
    </tableColumn>
    <tableColumn id="13" name="Percentage of operations by surgeons performing 81-100 operations per year" dataDxfId="54">
      <calculatedColumnFormula>'Table 3a DATA'!L14</calculatedColumnFormula>
    </tableColumn>
    <tableColumn id="14" name="Percentage of surgeons performing &gt;100 operations per year" dataDxfId="53">
      <calculatedColumnFormula>'Table 3a DATA'!H35/'Table 3a DATA'!$I35</calculatedColumnFormula>
    </tableColumn>
    <tableColumn id="15" name="Percentage of operations by surgeons performing &gt;100 operations per year" dataDxfId="52">
      <calculatedColumnFormula>'Table 3a DATA'!N14</calculatedColumnFormula>
    </tableColumn>
  </tableColumns>
  <tableStyleInfo name="TableStyleLight9" showFirstColumn="0" showLastColumn="0" showRowStripes="0" showColumnStripes="0"/>
</table>
</file>

<file path=xl/tables/table7.xml><?xml version="1.0" encoding="utf-8"?>
<table xmlns="http://schemas.openxmlformats.org/spreadsheetml/2006/main" id="5" name="Table5" displayName="Table5" ref="A3:O8" totalsRowShown="0" headerRowDxfId="51" headerRowBorderDxfId="50" tableBorderDxfId="49">
  <tableColumns count="15">
    <tableColumn id="1" name="Year" dataDxfId="48"/>
    <tableColumn id="2" name="Total number of knee arthroplasties" dataDxfId="47">
      <calculatedColumnFormula>'Table 3b DATA'!O14</calculatedColumnFormula>
    </tableColumn>
    <tableColumn id="3" name="Total number of surgeons" dataDxfId="46">
      <calculatedColumnFormula>'Table 3b DATA'!I35</calculatedColumnFormula>
    </tableColumn>
    <tableColumn id="4" name="Percentage of surgeons performing &lt;=20 operations per year" dataDxfId="45">
      <calculatedColumnFormula>'Table 3b DATA'!C35/'Table 3b DATA'!$I35</calculatedColumnFormula>
    </tableColumn>
    <tableColumn id="5" name="Percentage of operations by surgeons performing &lt;=20 operations per year" dataDxfId="44">
      <calculatedColumnFormula>'Table 3b DATA'!D14</calculatedColumnFormula>
    </tableColumn>
    <tableColumn id="6" name="Percentage of surgeons performing 21-40 operations per year" dataDxfId="43">
      <calculatedColumnFormula>'Table 3b DATA'!D35/'Table 3b DATA'!$I35</calculatedColumnFormula>
    </tableColumn>
    <tableColumn id="7" name="Percentage of operations by surgeons performing 21-40 operations per year" dataDxfId="42">
      <calculatedColumnFormula>'Table 3b DATA'!F14</calculatedColumnFormula>
    </tableColumn>
    <tableColumn id="8" name="Percentage of surgeons performing 41-60 operations per year" dataDxfId="41">
      <calculatedColumnFormula>'Table 3b DATA'!E35/'Table 3b DATA'!$I35</calculatedColumnFormula>
    </tableColumn>
    <tableColumn id="9" name="Percentage of operations by surgeons performing 41-60 operations per year" dataDxfId="40">
      <calculatedColumnFormula>'Table 3b DATA'!H14</calculatedColumnFormula>
    </tableColumn>
    <tableColumn id="10" name="Percentage of surgeons performing 61-80 operations per year" dataDxfId="39">
      <calculatedColumnFormula>'Table 3b DATA'!F35/'Table 3b DATA'!$I35</calculatedColumnFormula>
    </tableColumn>
    <tableColumn id="11" name="Percentage of operations by surgeons performing 61-80 operations per year" dataDxfId="38">
      <calculatedColumnFormula>'Table 3b DATA'!J14</calculatedColumnFormula>
    </tableColumn>
    <tableColumn id="12" name="Percentage of surgeons performing 81-100 operations per year" dataDxfId="37">
      <calculatedColumnFormula>'Table 3b DATA'!G35/'Table 3b DATA'!$I35</calculatedColumnFormula>
    </tableColumn>
    <tableColumn id="13" name="Percentage of operations by surgeons performing 81-100 operations per year" dataDxfId="36">
      <calculatedColumnFormula>'Table 3b DATA'!L14</calculatedColumnFormula>
    </tableColumn>
    <tableColumn id="14" name="Percentage of surgeons performing &gt;100 operations per year" dataDxfId="35">
      <calculatedColumnFormula>'Table 3b DATA'!H35/'Table 3b DATA'!$I35</calculatedColumnFormula>
    </tableColumn>
    <tableColumn id="15" name="Percentage of operations by surgeons performing &gt;100 operations per year" dataDxfId="34">
      <calculatedColumnFormula>'Table 3b DATA'!N14</calculatedColumnFormula>
    </tableColumn>
  </tableColumns>
  <tableStyleInfo name="TableStyleLight9" showFirstColumn="0" showLastColumn="0" showRowStripes="0" showColumnStripes="0"/>
</table>
</file>

<file path=xl/tables/table8.xml><?xml version="1.0" encoding="utf-8"?>
<table xmlns="http://schemas.openxmlformats.org/spreadsheetml/2006/main" id="8" name="Table8" displayName="Table8" ref="A3:I8" totalsRowShown="0" headerRowDxfId="33" dataDxfId="31" headerRowBorderDxfId="32" tableBorderDxfId="30">
  <tableColumns count="9">
    <tableColumn id="1" name="Year" dataDxfId="29"/>
    <tableColumn id="2" name="Total number of hip revisions" dataDxfId="28">
      <calculatedColumnFormula>'Table 3c DATA'!I14</calculatedColumnFormula>
    </tableColumn>
    <tableColumn id="3" name="Total number of surgeons" dataDxfId="27">
      <calculatedColumnFormula>'Table 3c DATA'!F35</calculatedColumnFormula>
    </tableColumn>
    <tableColumn id="4" name="Percentage of surgeons performing &lt;=10 operations per year" dataDxfId="26">
      <calculatedColumnFormula>'Table 3c DATA'!C35/'Table 3c DATA'!$F35</calculatedColumnFormula>
    </tableColumn>
    <tableColumn id="5" name="Percentage of operations by surgeons performing &lt;=10 operations per year" dataDxfId="25">
      <calculatedColumnFormula>'Table 3c DATA'!D14</calculatedColumnFormula>
    </tableColumn>
    <tableColumn id="6" name="Percentage of surgeons performing 11-20 operations per year" dataDxfId="24">
      <calculatedColumnFormula>'Table 3c DATA'!D35/'Table 3c DATA'!$F35</calculatedColumnFormula>
    </tableColumn>
    <tableColumn id="7" name="Percentage of operations by surgeons performing 11-20 operations per year" dataDxfId="23">
      <calculatedColumnFormula>'Table 3c DATA'!F14</calculatedColumnFormula>
    </tableColumn>
    <tableColumn id="8" name="Percentage of surgeons performing 21-80 operations per year" dataDxfId="22">
      <calculatedColumnFormula>'Table 3c DATA'!E35/'Table 3c DATA'!$F35</calculatedColumnFormula>
    </tableColumn>
    <tableColumn id="9" name="Percentage of operations by surgeons performing 21-80 operations per year" dataDxfId="21">
      <calculatedColumnFormula>'Table 3c DATA'!H14</calculatedColumnFormula>
    </tableColumn>
  </tableColumns>
  <tableStyleInfo name="TableStyleLight9" showFirstColumn="0" showLastColumn="0" showRowStripes="0" showColumnStripes="0"/>
</table>
</file>

<file path=xl/tables/table9.xml><?xml version="1.0" encoding="utf-8"?>
<table xmlns="http://schemas.openxmlformats.org/spreadsheetml/2006/main" id="9" name="Table810" displayName="Table810" ref="A3:I8" totalsRowShown="0" headerRowDxfId="20" dataDxfId="18" headerRowBorderDxfId="19" tableBorderDxfId="17">
  <tableColumns count="9">
    <tableColumn id="1" name="Year" dataDxfId="16"/>
    <tableColumn id="2" name="Total number of knee revisions" dataDxfId="15">
      <calculatedColumnFormula>'Table 3c DATA'!I14</calculatedColumnFormula>
    </tableColumn>
    <tableColumn id="3" name="Total number of surgeons" dataDxfId="14">
      <calculatedColumnFormula>'Table 3c DATA'!F35</calculatedColumnFormula>
    </tableColumn>
    <tableColumn id="4" name="Percentage of surgeons performing &lt;=10 operations per year" dataDxfId="13">
      <calculatedColumnFormula>'Table 3c DATA'!C35/'Table 3c DATA'!$F35</calculatedColumnFormula>
    </tableColumn>
    <tableColumn id="5" name="Percentage of operations by surgeons performing &lt;=10 operations per year" dataDxfId="12">
      <calculatedColumnFormula>'Table 3c DATA'!D14</calculatedColumnFormula>
    </tableColumn>
    <tableColumn id="6" name="Percentage of surgeons performing 11-20 operations per year" dataDxfId="11">
      <calculatedColumnFormula>'Table 3c DATA'!D35/'Table 3c DATA'!$F35</calculatedColumnFormula>
    </tableColumn>
    <tableColumn id="7" name="Percentage of operations by surgeons performing 11-20 operations per year" dataDxfId="10">
      <calculatedColumnFormula>'Table 3c DATA'!F14</calculatedColumnFormula>
    </tableColumn>
    <tableColumn id="8" name="Percentage of surgeons performing 21-80 operations per year" dataDxfId="9">
      <calculatedColumnFormula>'Table 3c DATA'!E35/'Table 3c DATA'!$F35</calculatedColumnFormula>
    </tableColumn>
    <tableColumn id="9" name="Percentage of operations by surgeons performing 21-80 operations per year" dataDxfId="8">
      <calculatedColumnFormula>'Table 3c DATA'!H14</calculatedColumnFormula>
    </tableColumn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1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4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5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1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1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7.bin"/></Relationships>
</file>

<file path=xl/worksheets/_rels/sheet1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8.bin"/></Relationships>
</file>

<file path=xl/worksheets/_rels/sheet1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I56"/>
  <sheetViews>
    <sheetView showGridLines="0" workbookViewId="0">
      <selection activeCell="C3" sqref="C3"/>
    </sheetView>
  </sheetViews>
  <sheetFormatPr defaultRowHeight="15"/>
  <cols>
    <col min="1" max="1" width="17.7109375" customWidth="1"/>
    <col min="2" max="2" width="124.140625" customWidth="1"/>
    <col min="3" max="11" width="12.42578125" customWidth="1"/>
  </cols>
  <sheetData>
    <row r="3" spans="1:6" ht="15.75">
      <c r="A3" s="593" t="s">
        <v>509</v>
      </c>
    </row>
    <row r="4" spans="1:6" ht="15.75" thickBot="1"/>
    <row r="5" spans="1:6" ht="39" customHeight="1">
      <c r="A5" s="595" t="s">
        <v>520</v>
      </c>
      <c r="B5" s="596" t="s">
        <v>507</v>
      </c>
      <c r="F5" s="574"/>
    </row>
    <row r="6" spans="1:6" ht="40.5" customHeight="1">
      <c r="A6" s="597" t="s">
        <v>510</v>
      </c>
      <c r="B6" s="598" t="s">
        <v>511</v>
      </c>
    </row>
    <row r="7" spans="1:6" ht="40.5" customHeight="1">
      <c r="A7" s="597" t="s">
        <v>512</v>
      </c>
      <c r="B7" s="598" t="s">
        <v>513</v>
      </c>
    </row>
    <row r="8" spans="1:6" ht="40.5" customHeight="1">
      <c r="A8" s="597" t="s">
        <v>514</v>
      </c>
      <c r="B8" s="598" t="s">
        <v>515</v>
      </c>
    </row>
    <row r="9" spans="1:6" ht="40.5" customHeight="1">
      <c r="A9" s="597" t="s">
        <v>516</v>
      </c>
      <c r="B9" s="599" t="s">
        <v>517</v>
      </c>
    </row>
    <row r="10" spans="1:6" ht="40.5" customHeight="1">
      <c r="A10" s="597" t="s">
        <v>518</v>
      </c>
      <c r="B10" s="599" t="s">
        <v>519</v>
      </c>
    </row>
    <row r="11" spans="1:6" ht="40.5" customHeight="1">
      <c r="A11" s="597" t="s">
        <v>521</v>
      </c>
      <c r="B11" s="598" t="s">
        <v>522</v>
      </c>
    </row>
    <row r="12" spans="1:6" ht="40.5" customHeight="1">
      <c r="A12" s="597" t="s">
        <v>523</v>
      </c>
      <c r="B12" s="598" t="s">
        <v>524</v>
      </c>
    </row>
    <row r="13" spans="1:6" ht="40.5" customHeight="1">
      <c r="A13" s="597" t="s">
        <v>525</v>
      </c>
      <c r="B13" s="598" t="s">
        <v>526</v>
      </c>
    </row>
    <row r="14" spans="1:6" ht="40.5" customHeight="1">
      <c r="A14" s="597" t="s">
        <v>527</v>
      </c>
      <c r="B14" s="598" t="s">
        <v>528</v>
      </c>
    </row>
    <row r="15" spans="1:6" ht="40.5" customHeight="1">
      <c r="A15" s="597" t="s">
        <v>508</v>
      </c>
      <c r="B15" s="598" t="s">
        <v>529</v>
      </c>
    </row>
    <row r="16" spans="1:6" ht="40.5" customHeight="1">
      <c r="A16" s="597" t="s">
        <v>530</v>
      </c>
      <c r="B16" s="598" t="s">
        <v>531</v>
      </c>
    </row>
    <row r="17" spans="1:9" ht="40.5" customHeight="1">
      <c r="A17" s="597" t="s">
        <v>533</v>
      </c>
      <c r="B17" s="598" t="s">
        <v>534</v>
      </c>
    </row>
    <row r="18" spans="1:9" ht="40.5" customHeight="1">
      <c r="A18" s="597" t="s">
        <v>535</v>
      </c>
      <c r="B18" s="598" t="s">
        <v>536</v>
      </c>
    </row>
    <row r="19" spans="1:9" ht="40.5" customHeight="1">
      <c r="A19" s="597" t="s">
        <v>537</v>
      </c>
      <c r="B19" s="598" t="s">
        <v>538</v>
      </c>
    </row>
    <row r="20" spans="1:9" ht="40.5" customHeight="1">
      <c r="A20" s="597" t="s">
        <v>539</v>
      </c>
      <c r="B20" s="598" t="s">
        <v>540</v>
      </c>
      <c r="I20" s="594"/>
    </row>
    <row r="21" spans="1:9" s="38" customFormat="1" ht="40.5" customHeight="1">
      <c r="A21" s="597" t="s">
        <v>532</v>
      </c>
      <c r="B21" s="598" t="s">
        <v>541</v>
      </c>
    </row>
    <row r="22" spans="1:9" ht="40.5" customHeight="1">
      <c r="A22" s="597" t="s">
        <v>542</v>
      </c>
      <c r="B22" s="598" t="s">
        <v>543</v>
      </c>
      <c r="I22" s="594"/>
    </row>
    <row r="23" spans="1:9" s="38" customFormat="1" ht="40.5" customHeight="1">
      <c r="A23" s="597" t="s">
        <v>544</v>
      </c>
      <c r="B23" s="598" t="s">
        <v>545</v>
      </c>
    </row>
    <row r="24" spans="1:9" ht="40.5" customHeight="1">
      <c r="A24" s="597" t="s">
        <v>546</v>
      </c>
      <c r="B24" s="598" t="s">
        <v>547</v>
      </c>
      <c r="I24" s="594"/>
    </row>
    <row r="25" spans="1:9" s="38" customFormat="1" ht="40.5" customHeight="1">
      <c r="A25" s="597" t="s">
        <v>548</v>
      </c>
      <c r="B25" s="598" t="s">
        <v>549</v>
      </c>
    </row>
    <row r="26" spans="1:9" ht="40.5" customHeight="1">
      <c r="A26" s="597" t="s">
        <v>550</v>
      </c>
      <c r="B26" s="598" t="s">
        <v>551</v>
      </c>
      <c r="I26" s="594"/>
    </row>
    <row r="27" spans="1:9" s="38" customFormat="1" ht="40.5" customHeight="1">
      <c r="A27" s="597" t="s">
        <v>552</v>
      </c>
      <c r="B27" s="598" t="s">
        <v>553</v>
      </c>
    </row>
    <row r="28" spans="1:9" ht="40.5" customHeight="1">
      <c r="A28" s="597" t="s">
        <v>554</v>
      </c>
      <c r="B28" s="598" t="s">
        <v>555</v>
      </c>
      <c r="I28" s="594"/>
    </row>
    <row r="29" spans="1:9" s="38" customFormat="1" ht="40.5" customHeight="1">
      <c r="A29" s="597" t="s">
        <v>556</v>
      </c>
      <c r="B29" s="598" t="s">
        <v>557</v>
      </c>
    </row>
    <row r="30" spans="1:9" ht="40.5" customHeight="1">
      <c r="A30" s="597" t="s">
        <v>558</v>
      </c>
      <c r="B30" s="598" t="s">
        <v>559</v>
      </c>
      <c r="I30" s="594"/>
    </row>
    <row r="31" spans="1:9" s="38" customFormat="1" ht="40.5" customHeight="1">
      <c r="A31" s="597" t="s">
        <v>560</v>
      </c>
      <c r="B31" s="598" t="s">
        <v>561</v>
      </c>
    </row>
    <row r="32" spans="1:9" ht="40.5" customHeight="1">
      <c r="A32" s="597" t="s">
        <v>562</v>
      </c>
      <c r="B32" s="598" t="s">
        <v>559</v>
      </c>
      <c r="I32" s="594"/>
    </row>
    <row r="33" spans="1:9" s="38" customFormat="1" ht="40.5" customHeight="1">
      <c r="A33" s="597" t="s">
        <v>564</v>
      </c>
      <c r="B33" s="598" t="s">
        <v>565</v>
      </c>
    </row>
    <row r="34" spans="1:9" ht="40.5" customHeight="1">
      <c r="A34" s="597" t="s">
        <v>566</v>
      </c>
      <c r="B34" s="598" t="s">
        <v>567</v>
      </c>
      <c r="I34" s="594"/>
    </row>
    <row r="35" spans="1:9" s="38" customFormat="1" ht="40.5" customHeight="1">
      <c r="A35" s="597" t="s">
        <v>568</v>
      </c>
      <c r="B35" s="598" t="s">
        <v>569</v>
      </c>
    </row>
    <row r="36" spans="1:9" ht="40.5" customHeight="1">
      <c r="A36" s="597" t="s">
        <v>570</v>
      </c>
      <c r="B36" s="598" t="s">
        <v>571</v>
      </c>
      <c r="I36" s="594"/>
    </row>
    <row r="37" spans="1:9" s="38" customFormat="1" ht="40.5" customHeight="1">
      <c r="A37" s="597" t="s">
        <v>572</v>
      </c>
      <c r="B37" s="598" t="s">
        <v>573</v>
      </c>
    </row>
    <row r="38" spans="1:9" ht="40.5" customHeight="1">
      <c r="A38" s="597" t="s">
        <v>574</v>
      </c>
      <c r="B38" s="598" t="s">
        <v>575</v>
      </c>
      <c r="I38" s="594"/>
    </row>
    <row r="39" spans="1:9" s="38" customFormat="1" ht="40.5" customHeight="1">
      <c r="A39" s="597" t="s">
        <v>576</v>
      </c>
      <c r="B39" s="598" t="s">
        <v>577</v>
      </c>
    </row>
    <row r="40" spans="1:9" ht="40.5" customHeight="1">
      <c r="A40" s="597" t="s">
        <v>578</v>
      </c>
      <c r="B40" s="598" t="s">
        <v>579</v>
      </c>
      <c r="I40" s="594"/>
    </row>
    <row r="41" spans="1:9" s="38" customFormat="1" ht="40.5" customHeight="1">
      <c r="A41" s="597" t="s">
        <v>580</v>
      </c>
      <c r="B41" s="598" t="s">
        <v>581</v>
      </c>
    </row>
    <row r="42" spans="1:9" ht="40.5" customHeight="1">
      <c r="A42" s="597" t="s">
        <v>582</v>
      </c>
      <c r="B42" s="598" t="s">
        <v>583</v>
      </c>
      <c r="I42" s="594"/>
    </row>
    <row r="43" spans="1:9" s="38" customFormat="1" ht="40.5" customHeight="1">
      <c r="A43" s="597" t="s">
        <v>584</v>
      </c>
      <c r="B43" s="598" t="s">
        <v>585</v>
      </c>
    </row>
    <row r="44" spans="1:9" ht="40.5" customHeight="1">
      <c r="A44" s="597" t="s">
        <v>586</v>
      </c>
      <c r="B44" s="598" t="s">
        <v>587</v>
      </c>
      <c r="I44" s="594"/>
    </row>
    <row r="45" spans="1:9" s="38" customFormat="1" ht="40.5" customHeight="1">
      <c r="A45" s="597" t="s">
        <v>588</v>
      </c>
      <c r="B45" s="598" t="s">
        <v>589</v>
      </c>
    </row>
    <row r="46" spans="1:9" ht="40.5" customHeight="1">
      <c r="A46" s="597" t="s">
        <v>590</v>
      </c>
      <c r="B46" s="598" t="s">
        <v>591</v>
      </c>
      <c r="I46" s="594"/>
    </row>
    <row r="47" spans="1:9" s="38" customFormat="1" ht="40.5" customHeight="1">
      <c r="A47" s="597" t="s">
        <v>592</v>
      </c>
      <c r="B47" s="598" t="s">
        <v>593</v>
      </c>
    </row>
    <row r="48" spans="1:9" ht="40.5" customHeight="1">
      <c r="A48" s="597" t="s">
        <v>594</v>
      </c>
      <c r="B48" s="598" t="s">
        <v>595</v>
      </c>
      <c r="I48" s="594"/>
    </row>
    <row r="49" spans="1:9" s="38" customFormat="1" ht="40.5" customHeight="1">
      <c r="A49" s="597" t="s">
        <v>596</v>
      </c>
      <c r="B49" s="598" t="s">
        <v>597</v>
      </c>
    </row>
    <row r="50" spans="1:9" ht="40.5" customHeight="1">
      <c r="A50" s="597" t="s">
        <v>598</v>
      </c>
      <c r="B50" s="598" t="s">
        <v>599</v>
      </c>
      <c r="I50" s="594"/>
    </row>
    <row r="51" spans="1:9" s="38" customFormat="1" ht="40.5" customHeight="1">
      <c r="A51" s="597" t="s">
        <v>600</v>
      </c>
      <c r="B51" s="598" t="s">
        <v>601</v>
      </c>
    </row>
    <row r="52" spans="1:9" ht="40.5" customHeight="1">
      <c r="A52" s="597" t="s">
        <v>602</v>
      </c>
      <c r="B52" s="598" t="s">
        <v>603</v>
      </c>
      <c r="I52" s="594"/>
    </row>
    <row r="53" spans="1:9" s="38" customFormat="1" ht="40.5" customHeight="1">
      <c r="A53" s="597" t="s">
        <v>604</v>
      </c>
      <c r="B53" s="598" t="s">
        <v>605</v>
      </c>
    </row>
    <row r="54" spans="1:9" ht="40.5" customHeight="1">
      <c r="A54" s="597" t="s">
        <v>606</v>
      </c>
      <c r="B54" s="598" t="s">
        <v>607</v>
      </c>
      <c r="I54" s="594"/>
    </row>
    <row r="55" spans="1:9" s="38" customFormat="1" ht="40.5" customHeight="1">
      <c r="A55" s="597" t="s">
        <v>608</v>
      </c>
      <c r="B55" s="598" t="s">
        <v>609</v>
      </c>
    </row>
    <row r="56" spans="1:9" s="38" customFormat="1" ht="40.5" customHeight="1" thickBot="1">
      <c r="A56" s="600" t="s">
        <v>610</v>
      </c>
      <c r="B56" s="601" t="s">
        <v>611</v>
      </c>
    </row>
  </sheetData>
  <hyperlinks>
    <hyperlink ref="A19" location="'Table 3c'!A1" display="Table 3c"/>
    <hyperlink ref="A20" location="'Table 3d'!A1" display="Table 3d"/>
    <hyperlink ref="A6" location="'Figure 1a'!A1" display="Figure 1a"/>
    <hyperlink ref="A7" location="'Figure 1b'!A1" display="Figure 1b"/>
    <hyperlink ref="A12" location="'Table 1b'!A1" display="Table 1b"/>
    <hyperlink ref="A11" location="'Table 1a'!A1" display="Table 1a"/>
    <hyperlink ref="A13" location="'Table 1c'!A1" display="Table 1c"/>
    <hyperlink ref="A14" location="'Table 1d'!A1" display="Table 1d"/>
    <hyperlink ref="A15" location="'Table 2'!A1" display="Table 2"/>
    <hyperlink ref="A16" location="'Figure 3'!A1" display="Figure 3"/>
    <hyperlink ref="A17" location="'Table 3a'!A1" display="Table 3a"/>
    <hyperlink ref="A18" location="'Table 3b'!A1" display="Table 3b"/>
    <hyperlink ref="A8" location="'Figure 1c'!A1" display="Figure 1c"/>
    <hyperlink ref="A9" location="'Figure 2a'!A1" display="Figure 2a"/>
    <hyperlink ref="A10" location="'Figure 2b'!A1" display="Figure 2b"/>
    <hyperlink ref="A21" location="'Figure 4'!A1" display="Figure 4"/>
    <hyperlink ref="A22" location="'Figure 5a'!A1" display="Figure 5"/>
    <hyperlink ref="A23" location="'Figure 5b'!A1" display="Figure 5b"/>
    <hyperlink ref="A24" location="'Figure 5c'!A1" display="Figure 5c"/>
    <hyperlink ref="A25" location="'Figure 5d'!A1" display="Figure 5d"/>
    <hyperlink ref="A26" location="'Figure 6'!A26" display="Figure 6"/>
    <hyperlink ref="A27" location="'Figure 7a'!A1" display="Figure 7a"/>
    <hyperlink ref="A28" location="'Figure 7b'!A1" display="Figure 7b"/>
    <hyperlink ref="A29" location="'Figure 8a'!A1" display="Figure 8a"/>
    <hyperlink ref="A30" location="'Figure 8b'!A1" display="Figure 8b"/>
    <hyperlink ref="A31" location="'Figure 8c'!A1" display="Figure 8c"/>
    <hyperlink ref="A32" location="'Figure 8d'!A1" display="Figure 8d"/>
    <hyperlink ref="A33" location="'Figure 8e'!A1" display="Figure 8e"/>
    <hyperlink ref="A34" location="'Figure 9'!A1" display="Figure 9"/>
    <hyperlink ref="A35" location="'Figure 10'!A1" display="Figure 10"/>
    <hyperlink ref="A36" location="'Figure 11'!A1" display="Figure 11"/>
    <hyperlink ref="A37" location="'Figure 12'!A1" display="Figure 12"/>
    <hyperlink ref="A38" location="'Figure 13'!A1" display="Figure 13"/>
    <hyperlink ref="A39" location="'Figure 14'!A1" display="Figure 14"/>
    <hyperlink ref="A40" location="'Figure 15'!A1" display="Figure 15"/>
    <hyperlink ref="A41" location="'Figure 16'!A1" display="Figure 16"/>
    <hyperlink ref="A42" location="'Figure 17'!A1" display="Figure 17"/>
    <hyperlink ref="A43" location="'Figure 18'!A1" display="Figure 18"/>
    <hyperlink ref="A44" location="'Figure 19'!A1" display="Figure 19"/>
    <hyperlink ref="A45" location="'Figure 20'!A1" display="Figure 20"/>
    <hyperlink ref="A46" location="'Figure 21'!A1" display="Figure 21"/>
    <hyperlink ref="A47" location="'Figure 22'!A1" display="Figure 22"/>
    <hyperlink ref="A48" location="'Figure 23'!A1" display="Figure 23"/>
    <hyperlink ref="A49" location="'Figure 24'!A1" display="Figure 24"/>
    <hyperlink ref="A50" location="'Figure 25'!A1" display="Figure 25"/>
    <hyperlink ref="A51" location="'Figure 26'!A1" display="Figure 26"/>
    <hyperlink ref="A52" location="'Figure 27'!A1" display="Figure 27"/>
    <hyperlink ref="A53" location="'Figure 28'!A1" display="Figure 28"/>
    <hyperlink ref="A54" location="'Figure 29'!A1" display="Figure 29"/>
    <hyperlink ref="A55" location="'Figure 30a'!A1" display="Figure 30a"/>
    <hyperlink ref="A56" location="'Figure 30b'!A1" display="Figure 30b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A30"/>
  <sheetViews>
    <sheetView showGridLines="0" workbookViewId="0">
      <selection activeCell="A30" sqref="A30"/>
    </sheetView>
  </sheetViews>
  <sheetFormatPr defaultRowHeight="15"/>
  <sheetData>
    <row r="2" spans="1:1" ht="24" customHeight="1">
      <c r="A2" s="1" t="s">
        <v>48</v>
      </c>
    </row>
    <row r="30" spans="1:1">
      <c r="A30" t="s">
        <v>96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Sheet79"/>
  <dimension ref="A1"/>
  <sheetViews>
    <sheetView showGridLines="0" workbookViewId="0">
      <selection activeCell="N33" sqref="N33"/>
    </sheetView>
  </sheetViews>
  <sheetFormatPr defaultRowHeight="15"/>
  <sheetData>
    <row r="1" spans="1:1">
      <c r="A1" s="1" t="s">
        <v>657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Sheet146"/>
  <dimension ref="A1:Q291"/>
  <sheetViews>
    <sheetView topLeftCell="A25" workbookViewId="0">
      <selection activeCell="F56" sqref="F56"/>
    </sheetView>
  </sheetViews>
  <sheetFormatPr defaultRowHeight="15"/>
  <cols>
    <col min="2" max="2" width="27.140625" customWidth="1"/>
    <col min="17" max="17" width="11" customWidth="1"/>
  </cols>
  <sheetData>
    <row r="1" spans="1:17" ht="15.75" customHeight="1" thickBot="1">
      <c r="A1" s="1677" t="s">
        <v>837</v>
      </c>
      <c r="B1" s="1677"/>
      <c r="C1" s="1677"/>
      <c r="D1" s="1677"/>
      <c r="E1" s="1677"/>
      <c r="F1" s="1677"/>
      <c r="G1" s="1677"/>
      <c r="H1" s="1677"/>
      <c r="I1" s="1677"/>
      <c r="N1" s="1678" t="s">
        <v>377</v>
      </c>
      <c r="O1" s="1678"/>
      <c r="P1" s="1678"/>
    </row>
    <row r="2" spans="1:17" ht="86.25" thickTop="1" thickBot="1">
      <c r="A2" s="1324" t="s">
        <v>0</v>
      </c>
      <c r="B2" s="1325" t="s">
        <v>789</v>
      </c>
      <c r="C2" s="1326" t="s">
        <v>807</v>
      </c>
      <c r="D2" s="1326" t="s">
        <v>808</v>
      </c>
      <c r="E2" s="1326" t="s">
        <v>353</v>
      </c>
      <c r="F2" s="1326" t="s">
        <v>354</v>
      </c>
      <c r="G2" s="1326" t="s">
        <v>355</v>
      </c>
      <c r="H2" s="1326" t="s">
        <v>839</v>
      </c>
      <c r="I2" s="1327" t="s">
        <v>357</v>
      </c>
      <c r="N2" s="1360" t="s">
        <v>0</v>
      </c>
      <c r="O2" s="1361" t="s">
        <v>842</v>
      </c>
      <c r="P2" s="1362" t="s">
        <v>386</v>
      </c>
    </row>
    <row r="3" spans="1:17" ht="16.5" thickTop="1" thickBot="1">
      <c r="A3" s="1331" t="s">
        <v>359</v>
      </c>
      <c r="B3" s="1332" t="s">
        <v>716</v>
      </c>
      <c r="C3" s="1333">
        <v>1869</v>
      </c>
      <c r="D3" s="1334">
        <v>29</v>
      </c>
      <c r="E3" s="1335"/>
      <c r="F3" s="1335">
        <f>(D3/C3)*100</f>
        <v>1.5516318887105405</v>
      </c>
      <c r="G3" s="1335"/>
      <c r="H3" s="1335">
        <f t="shared" ref="H3:H30" si="0">F$38*100</f>
        <v>2.0992314214600256</v>
      </c>
      <c r="I3" s="1336">
        <v>0</v>
      </c>
      <c r="N3" s="1363" t="s">
        <v>359</v>
      </c>
      <c r="O3" s="1364">
        <v>8</v>
      </c>
      <c r="P3" s="1365">
        <v>28.571428571428569</v>
      </c>
      <c r="Q3" s="1115"/>
    </row>
    <row r="4" spans="1:17" ht="16.5" thickTop="1" thickBot="1">
      <c r="A4" s="1340" t="s">
        <v>360</v>
      </c>
      <c r="B4" s="1332" t="s">
        <v>718</v>
      </c>
      <c r="C4" s="1333">
        <v>1995</v>
      </c>
      <c r="D4" s="1334">
        <v>23</v>
      </c>
      <c r="E4" s="1341"/>
      <c r="F4" s="1335">
        <f t="shared" ref="F4:F30" si="1">(D4/C4)*100</f>
        <v>1.1528822055137844</v>
      </c>
      <c r="G4" s="1341"/>
      <c r="H4" s="1335">
        <f t="shared" si="0"/>
        <v>2.0992314214600256</v>
      </c>
      <c r="I4" s="1342">
        <v>0</v>
      </c>
      <c r="N4" s="1354" t="s">
        <v>360</v>
      </c>
      <c r="O4" s="1355">
        <v>22</v>
      </c>
      <c r="P4" s="1356">
        <v>14.285714285714285</v>
      </c>
      <c r="Q4" s="1115"/>
    </row>
    <row r="5" spans="1:17" ht="16.5" thickTop="1" thickBot="1">
      <c r="A5" s="1340" t="s">
        <v>361</v>
      </c>
      <c r="B5" s="1346" t="s">
        <v>809</v>
      </c>
      <c r="C5" s="1347">
        <v>2065</v>
      </c>
      <c r="D5" s="1348">
        <v>43</v>
      </c>
      <c r="E5" s="1341"/>
      <c r="F5" s="1335">
        <f t="shared" si="1"/>
        <v>2.0823244552058111</v>
      </c>
      <c r="G5" s="1341"/>
      <c r="H5" s="1335">
        <f t="shared" si="0"/>
        <v>2.0992314214600256</v>
      </c>
      <c r="I5" s="1342">
        <v>200</v>
      </c>
      <c r="N5" s="1354" t="s">
        <v>361</v>
      </c>
      <c r="O5" s="1355">
        <v>41</v>
      </c>
      <c r="P5" s="1356">
        <v>10</v>
      </c>
      <c r="Q5" s="1115"/>
    </row>
    <row r="6" spans="1:17" ht="16.5" thickTop="1" thickBot="1">
      <c r="A6" s="1340" t="s">
        <v>362</v>
      </c>
      <c r="B6" s="1332" t="s">
        <v>720</v>
      </c>
      <c r="C6" s="1333">
        <v>1803</v>
      </c>
      <c r="D6" s="1334">
        <v>26</v>
      </c>
      <c r="E6" s="1341"/>
      <c r="F6" s="1335">
        <f t="shared" si="1"/>
        <v>1.4420410427065999</v>
      </c>
      <c r="G6" s="1341"/>
      <c r="H6" s="1335">
        <f t="shared" si="0"/>
        <v>2.0992314214600256</v>
      </c>
      <c r="I6" s="1342">
        <v>200</v>
      </c>
      <c r="N6" s="1354" t="s">
        <v>362</v>
      </c>
      <c r="O6" s="1355">
        <v>63</v>
      </c>
      <c r="P6" s="1356">
        <v>8.064516129032258</v>
      </c>
      <c r="Q6" s="1115"/>
    </row>
    <row r="7" spans="1:17" ht="16.5" thickTop="1" thickBot="1">
      <c r="A7" s="1340" t="s">
        <v>363</v>
      </c>
      <c r="B7" s="1332" t="s">
        <v>722</v>
      </c>
      <c r="C7" s="1333">
        <v>23</v>
      </c>
      <c r="D7" s="1334">
        <v>2</v>
      </c>
      <c r="E7" s="1341"/>
      <c r="F7" s="1335">
        <f t="shared" si="1"/>
        <v>8.695652173913043</v>
      </c>
      <c r="G7" s="1341"/>
      <c r="H7" s="1335">
        <f t="shared" si="0"/>
        <v>2.0992314214600256</v>
      </c>
      <c r="I7" s="1342">
        <v>400</v>
      </c>
      <c r="N7" s="1354" t="s">
        <v>363</v>
      </c>
      <c r="O7" s="1355">
        <v>87</v>
      </c>
      <c r="P7" s="1356">
        <v>6.9767441860465116</v>
      </c>
      <c r="Q7" s="1115"/>
    </row>
    <row r="8" spans="1:17" ht="16.5" thickTop="1" thickBot="1">
      <c r="A8" s="1340" t="s">
        <v>364</v>
      </c>
      <c r="B8" s="1332" t="s">
        <v>724</v>
      </c>
      <c r="C8" s="1333">
        <v>1146</v>
      </c>
      <c r="D8" s="1334">
        <v>24</v>
      </c>
      <c r="E8" s="1341"/>
      <c r="F8" s="1335">
        <f t="shared" si="1"/>
        <v>2.0942408376963351</v>
      </c>
      <c r="G8" s="1341"/>
      <c r="H8" s="1335">
        <f t="shared" si="0"/>
        <v>2.0992314214600256</v>
      </c>
      <c r="I8" s="1342">
        <v>400</v>
      </c>
      <c r="N8" s="1354" t="s">
        <v>364</v>
      </c>
      <c r="O8" s="1355">
        <v>113</v>
      </c>
      <c r="P8" s="1356">
        <v>6.25</v>
      </c>
      <c r="Q8" s="1115"/>
    </row>
    <row r="9" spans="1:17" ht="16.5" thickTop="1" thickBot="1">
      <c r="A9" s="1340" t="s">
        <v>365</v>
      </c>
      <c r="B9" s="1332" t="s">
        <v>726</v>
      </c>
      <c r="C9" s="1333">
        <v>2394</v>
      </c>
      <c r="D9" s="1334">
        <v>57</v>
      </c>
      <c r="E9" s="1341"/>
      <c r="F9" s="1335">
        <f t="shared" si="1"/>
        <v>2.3809523809523809</v>
      </c>
      <c r="G9" s="1341"/>
      <c r="H9" s="1335">
        <f t="shared" si="0"/>
        <v>2.0992314214600256</v>
      </c>
      <c r="I9" s="1342">
        <v>600</v>
      </c>
      <c r="N9" s="1354" t="s">
        <v>365</v>
      </c>
      <c r="O9" s="1355">
        <v>141</v>
      </c>
      <c r="P9" s="1356">
        <v>5.7142857142857144</v>
      </c>
      <c r="Q9" s="1115"/>
    </row>
    <row r="10" spans="1:17" ht="15" customHeight="1" thickTop="1" thickBot="1">
      <c r="A10" s="1340" t="s">
        <v>366</v>
      </c>
      <c r="B10" s="1332" t="s">
        <v>728</v>
      </c>
      <c r="C10" s="1333">
        <v>10593</v>
      </c>
      <c r="D10" s="1334">
        <v>177</v>
      </c>
      <c r="E10" s="1341"/>
      <c r="F10" s="1335">
        <f t="shared" si="1"/>
        <v>1.6709147550269046</v>
      </c>
      <c r="G10" s="1341"/>
      <c r="H10" s="1335">
        <f t="shared" si="0"/>
        <v>2.0992314214600256</v>
      </c>
      <c r="I10" s="1342">
        <v>800</v>
      </c>
      <c r="N10" s="1354" t="s">
        <v>366</v>
      </c>
      <c r="O10" s="1355">
        <v>170</v>
      </c>
      <c r="P10" s="1356">
        <v>5.3254437869822491</v>
      </c>
      <c r="Q10" s="1115"/>
    </row>
    <row r="11" spans="1:17" ht="16.5" thickTop="1" thickBot="1">
      <c r="A11" s="1340" t="s">
        <v>368</v>
      </c>
      <c r="B11" s="1332" t="s">
        <v>732</v>
      </c>
      <c r="C11" s="1333">
        <v>4304</v>
      </c>
      <c r="D11" s="1334">
        <v>78</v>
      </c>
      <c r="E11" s="1341"/>
      <c r="F11" s="1335">
        <f t="shared" si="1"/>
        <v>1.812267657992565</v>
      </c>
      <c r="G11" s="1341"/>
      <c r="H11" s="1335">
        <f t="shared" si="0"/>
        <v>2.0992314214600256</v>
      </c>
      <c r="I11" s="1342">
        <v>1000</v>
      </c>
      <c r="N11" s="1354" t="s">
        <v>367</v>
      </c>
      <c r="O11" s="1355">
        <v>200</v>
      </c>
      <c r="P11" s="1356">
        <v>5.025125628140704</v>
      </c>
      <c r="Q11" s="1115"/>
    </row>
    <row r="12" spans="1:17" ht="16.5" thickTop="1" thickBot="1">
      <c r="A12" s="1340" t="s">
        <v>369</v>
      </c>
      <c r="B12" s="1332" t="s">
        <v>795</v>
      </c>
      <c r="C12" s="1333">
        <v>12</v>
      </c>
      <c r="D12" s="1334">
        <v>0</v>
      </c>
      <c r="E12" s="1341"/>
      <c r="F12" s="1335">
        <f t="shared" si="1"/>
        <v>0</v>
      </c>
      <c r="G12" s="1341"/>
      <c r="H12" s="1335">
        <f t="shared" si="0"/>
        <v>2.0992314214600256</v>
      </c>
      <c r="I12" s="1342">
        <v>1200</v>
      </c>
      <c r="N12" s="1354" t="s">
        <v>368</v>
      </c>
      <c r="O12" s="1355">
        <v>230</v>
      </c>
      <c r="P12" s="1356">
        <v>4.8034934497816595</v>
      </c>
      <c r="Q12" s="1115"/>
    </row>
    <row r="13" spans="1:17" ht="16.5" thickTop="1" thickBot="1">
      <c r="A13" s="1340" t="s">
        <v>370</v>
      </c>
      <c r="B13" s="1332" t="s">
        <v>734</v>
      </c>
      <c r="C13" s="1333">
        <v>3579</v>
      </c>
      <c r="D13" s="1334">
        <v>63</v>
      </c>
      <c r="E13" s="1341"/>
      <c r="F13" s="1335">
        <f t="shared" si="1"/>
        <v>1.760268231349539</v>
      </c>
      <c r="G13" s="1341"/>
      <c r="H13" s="1335">
        <f t="shared" si="0"/>
        <v>2.0992314214600256</v>
      </c>
      <c r="I13" s="1342">
        <v>1400</v>
      </c>
      <c r="N13" s="1354" t="s">
        <v>369</v>
      </c>
      <c r="O13" s="1355">
        <v>262</v>
      </c>
      <c r="P13" s="1356">
        <v>4.5977011494252871</v>
      </c>
      <c r="Q13" s="1115"/>
    </row>
    <row r="14" spans="1:17" ht="16.5" thickTop="1" thickBot="1">
      <c r="A14" s="1340" t="s">
        <v>372</v>
      </c>
      <c r="B14" s="1332" t="s">
        <v>736</v>
      </c>
      <c r="C14" s="1333">
        <v>997</v>
      </c>
      <c r="D14" s="1334">
        <v>30</v>
      </c>
      <c r="E14" s="1341"/>
      <c r="F14" s="1335">
        <f t="shared" si="1"/>
        <v>3.009027081243731</v>
      </c>
      <c r="G14" s="1341"/>
      <c r="H14" s="1335">
        <f t="shared" si="0"/>
        <v>2.0992314214600256</v>
      </c>
      <c r="I14" s="1342">
        <v>1600</v>
      </c>
      <c r="N14" s="1354" t="s">
        <v>370</v>
      </c>
      <c r="O14" s="1355">
        <v>294</v>
      </c>
      <c r="P14" s="1356">
        <v>4.4368600682593859</v>
      </c>
      <c r="Q14" s="1115"/>
    </row>
    <row r="15" spans="1:17" ht="16.5" thickTop="1" thickBot="1">
      <c r="A15" s="1340" t="s">
        <v>373</v>
      </c>
      <c r="B15" s="1332" t="s">
        <v>738</v>
      </c>
      <c r="C15" s="1333">
        <v>3450</v>
      </c>
      <c r="D15" s="1334">
        <v>141</v>
      </c>
      <c r="E15" s="1341"/>
      <c r="F15" s="1335">
        <f t="shared" si="1"/>
        <v>4.0869565217391299</v>
      </c>
      <c r="G15" s="1341"/>
      <c r="H15" s="1335">
        <f t="shared" si="0"/>
        <v>2.0992314214600256</v>
      </c>
      <c r="I15" s="1342">
        <v>1800</v>
      </c>
      <c r="N15" s="1354" t="s">
        <v>371</v>
      </c>
      <c r="O15" s="1355">
        <v>327</v>
      </c>
      <c r="P15" s="1356">
        <v>4.294478527607362</v>
      </c>
      <c r="Q15" s="1115"/>
    </row>
    <row r="16" spans="1:17" ht="16.5" thickTop="1" thickBot="1">
      <c r="A16" s="1349" t="s">
        <v>379</v>
      </c>
      <c r="B16" s="1332" t="s">
        <v>744</v>
      </c>
      <c r="C16" s="1333">
        <v>3106</v>
      </c>
      <c r="D16" s="1334">
        <v>120</v>
      </c>
      <c r="F16" s="1335">
        <f t="shared" si="1"/>
        <v>3.8634900193174504</v>
      </c>
      <c r="H16" s="1335">
        <f t="shared" si="0"/>
        <v>2.0992314214600256</v>
      </c>
      <c r="I16" s="1350">
        <v>4000</v>
      </c>
      <c r="N16" s="1354" t="s">
        <v>372</v>
      </c>
      <c r="O16" s="1355">
        <v>360</v>
      </c>
      <c r="P16" s="1356">
        <v>4.1782729805013927</v>
      </c>
      <c r="Q16" s="1115"/>
    </row>
    <row r="17" spans="1:17" ht="16.5" thickTop="1" thickBot="1">
      <c r="A17" s="1349" t="s">
        <v>380</v>
      </c>
      <c r="B17" s="1332" t="s">
        <v>746</v>
      </c>
      <c r="C17" s="1333">
        <v>3985</v>
      </c>
      <c r="D17" s="1334">
        <v>37</v>
      </c>
      <c r="F17" s="1335">
        <f t="shared" si="1"/>
        <v>0.92848180677540781</v>
      </c>
      <c r="H17" s="1335">
        <f t="shared" si="0"/>
        <v>2.0992314214600256</v>
      </c>
      <c r="I17" s="1350">
        <v>4000</v>
      </c>
      <c r="N17" s="1354" t="s">
        <v>373</v>
      </c>
      <c r="O17" s="1355">
        <v>394</v>
      </c>
      <c r="P17" s="1356">
        <v>4.0712468193384224</v>
      </c>
      <c r="Q17" s="1115"/>
    </row>
    <row r="18" spans="1:17" ht="16.5" thickTop="1" thickBot="1">
      <c r="A18" s="1349" t="s">
        <v>381</v>
      </c>
      <c r="B18" s="1332" t="s">
        <v>748</v>
      </c>
      <c r="C18" s="1333">
        <v>1028</v>
      </c>
      <c r="D18" s="1334">
        <v>33</v>
      </c>
      <c r="F18" s="1335">
        <f t="shared" si="1"/>
        <v>3.2101167315175094</v>
      </c>
      <c r="H18" s="1335">
        <f t="shared" si="0"/>
        <v>2.0992314214600256</v>
      </c>
      <c r="I18" s="1350">
        <v>5000</v>
      </c>
      <c r="N18" s="1354" t="s">
        <v>374</v>
      </c>
      <c r="O18" s="1355">
        <v>428</v>
      </c>
      <c r="P18" s="1356">
        <v>3.9812646370023423</v>
      </c>
      <c r="Q18" s="1115"/>
    </row>
    <row r="19" spans="1:17" ht="16.5" thickTop="1" thickBot="1">
      <c r="A19" s="1349" t="s">
        <v>382</v>
      </c>
      <c r="B19" s="1332" t="s">
        <v>750</v>
      </c>
      <c r="C19" s="1333">
        <v>1500</v>
      </c>
      <c r="D19" s="1334">
        <v>35</v>
      </c>
      <c r="F19" s="1335">
        <f t="shared" si="1"/>
        <v>2.3333333333333335</v>
      </c>
      <c r="H19" s="1335">
        <f t="shared" si="0"/>
        <v>2.0992314214600256</v>
      </c>
      <c r="I19" s="1350">
        <v>5000</v>
      </c>
      <c r="N19" s="1354" t="s">
        <v>378</v>
      </c>
      <c r="O19" s="1355">
        <v>462</v>
      </c>
      <c r="P19" s="1356">
        <v>3.9045553145336225</v>
      </c>
      <c r="Q19" s="1115"/>
    </row>
    <row r="20" spans="1:17" ht="16.5" thickTop="1" thickBot="1">
      <c r="A20" s="1349" t="s">
        <v>383</v>
      </c>
      <c r="B20" s="1332" t="s">
        <v>752</v>
      </c>
      <c r="C20" s="1333">
        <v>1108</v>
      </c>
      <c r="D20" s="1334">
        <v>29</v>
      </c>
      <c r="F20" s="1335">
        <f t="shared" si="1"/>
        <v>2.6173285198555956</v>
      </c>
      <c r="H20" s="1335">
        <f t="shared" si="0"/>
        <v>2.0992314214600256</v>
      </c>
      <c r="I20" s="1350">
        <v>6000</v>
      </c>
      <c r="N20" s="1354" t="s">
        <v>379</v>
      </c>
      <c r="O20" s="1355">
        <v>497</v>
      </c>
      <c r="P20" s="1356">
        <v>3.8306451612903225</v>
      </c>
      <c r="Q20" s="1115"/>
    </row>
    <row r="21" spans="1:17" ht="16.5" thickTop="1" thickBot="1">
      <c r="A21" s="1349" t="s">
        <v>387</v>
      </c>
      <c r="B21" s="1332" t="s">
        <v>799</v>
      </c>
      <c r="C21" s="1333">
        <v>10</v>
      </c>
      <c r="D21" s="1334">
        <v>0</v>
      </c>
      <c r="F21" s="1335">
        <f t="shared" si="1"/>
        <v>0</v>
      </c>
      <c r="H21" s="1335">
        <f t="shared" si="0"/>
        <v>2.0992314214600256</v>
      </c>
      <c r="I21" s="1350">
        <v>6000</v>
      </c>
      <c r="N21" s="1354" t="s">
        <v>380</v>
      </c>
      <c r="O21" s="1355">
        <v>532</v>
      </c>
      <c r="P21" s="1356">
        <v>3.766478342749529</v>
      </c>
      <c r="Q21" s="1115"/>
    </row>
    <row r="22" spans="1:17" ht="16.5" thickTop="1" thickBot="1">
      <c r="A22" s="1349" t="s">
        <v>389</v>
      </c>
      <c r="B22" s="1332" t="s">
        <v>756</v>
      </c>
      <c r="C22" s="1333">
        <v>5526</v>
      </c>
      <c r="D22" s="1334">
        <v>88</v>
      </c>
      <c r="F22" s="1335">
        <f t="shared" si="1"/>
        <v>1.5924719507781397</v>
      </c>
      <c r="H22" s="1335">
        <f t="shared" si="0"/>
        <v>2.0992314214600256</v>
      </c>
      <c r="I22" s="1350">
        <v>7000</v>
      </c>
      <c r="N22" s="1354" t="s">
        <v>381</v>
      </c>
      <c r="O22" s="1355">
        <v>568</v>
      </c>
      <c r="P22" s="1356">
        <v>3.7037037037037033</v>
      </c>
      <c r="Q22" s="1115"/>
    </row>
    <row r="23" spans="1:17" ht="16.5" thickTop="1" thickBot="1">
      <c r="A23" s="1349" t="s">
        <v>391</v>
      </c>
      <c r="B23" s="1332" t="s">
        <v>758</v>
      </c>
      <c r="C23" s="1333">
        <v>1728</v>
      </c>
      <c r="D23" s="1334">
        <v>22</v>
      </c>
      <c r="F23" s="1335">
        <f t="shared" si="1"/>
        <v>1.2731481481481481</v>
      </c>
      <c r="H23" s="1335">
        <f t="shared" si="0"/>
        <v>2.0992314214600256</v>
      </c>
      <c r="I23" s="1350">
        <v>8000</v>
      </c>
      <c r="N23" s="1354" t="s">
        <v>382</v>
      </c>
      <c r="O23" s="1355">
        <v>604</v>
      </c>
      <c r="P23" s="1356">
        <v>3.6484245439469323</v>
      </c>
      <c r="Q23" s="1115"/>
    </row>
    <row r="24" spans="1:17" ht="15" customHeight="1" thickTop="1" thickBot="1">
      <c r="A24" s="1349" t="s">
        <v>398</v>
      </c>
      <c r="B24" s="1332" t="s">
        <v>762</v>
      </c>
      <c r="C24" s="1333">
        <v>8824</v>
      </c>
      <c r="D24" s="1334">
        <v>181</v>
      </c>
      <c r="F24" s="1335">
        <f t="shared" si="1"/>
        <v>2.0512239347234815</v>
      </c>
      <c r="H24" s="1335">
        <f t="shared" si="0"/>
        <v>2.0992314214600256</v>
      </c>
      <c r="I24" s="1350">
        <v>9000</v>
      </c>
      <c r="N24" s="1354" t="s">
        <v>383</v>
      </c>
      <c r="O24" s="1355">
        <v>640</v>
      </c>
      <c r="P24" s="1356">
        <v>3.5993740219092332</v>
      </c>
      <c r="Q24" s="1115"/>
    </row>
    <row r="25" spans="1:17" ht="16.5" thickTop="1" thickBot="1">
      <c r="A25" s="1349" t="s">
        <v>399</v>
      </c>
      <c r="B25" s="1332" t="s">
        <v>764</v>
      </c>
      <c r="C25" s="1333">
        <v>2949</v>
      </c>
      <c r="D25" s="1334">
        <v>71</v>
      </c>
      <c r="F25" s="1335">
        <f t="shared" si="1"/>
        <v>2.4075957951848084</v>
      </c>
      <c r="H25" s="1335">
        <f t="shared" si="0"/>
        <v>2.0992314214600256</v>
      </c>
      <c r="I25" s="1350">
        <v>9000</v>
      </c>
      <c r="N25" s="1354" t="s">
        <v>387</v>
      </c>
      <c r="O25" s="1355">
        <v>676</v>
      </c>
      <c r="P25" s="1356">
        <v>3.5555555555555554</v>
      </c>
      <c r="Q25" s="1115"/>
    </row>
    <row r="26" spans="1:17" ht="16.5" thickTop="1" thickBot="1">
      <c r="A26" s="1349" t="s">
        <v>423</v>
      </c>
      <c r="B26" s="1332" t="s">
        <v>768</v>
      </c>
      <c r="C26" s="1333">
        <v>3945</v>
      </c>
      <c r="D26" s="1334">
        <v>105</v>
      </c>
      <c r="F26" s="1335">
        <f t="shared" si="1"/>
        <v>2.6615969581749046</v>
      </c>
      <c r="H26" s="1335">
        <f t="shared" si="0"/>
        <v>2.0992314214600256</v>
      </c>
      <c r="I26" s="1350">
        <v>10000</v>
      </c>
      <c r="N26" s="1354" t="s">
        <v>388</v>
      </c>
      <c r="O26" s="1355">
        <v>713</v>
      </c>
      <c r="P26" s="1356">
        <v>3.51123595505618</v>
      </c>
      <c r="Q26" s="1115"/>
    </row>
    <row r="27" spans="1:17" ht="25.5" thickTop="1" thickBot="1">
      <c r="A27" s="1349" t="s">
        <v>433</v>
      </c>
      <c r="B27" s="1332" t="s">
        <v>810</v>
      </c>
      <c r="C27" s="1333">
        <v>1360</v>
      </c>
      <c r="D27" s="1334">
        <v>23</v>
      </c>
      <c r="F27" s="1335">
        <f t="shared" si="1"/>
        <v>1.6911764705882353</v>
      </c>
      <c r="H27" s="1335">
        <f t="shared" si="0"/>
        <v>2.0992314214600256</v>
      </c>
      <c r="I27" s="1350">
        <v>10000</v>
      </c>
      <c r="N27" s="1354" t="s">
        <v>389</v>
      </c>
      <c r="O27" s="1355">
        <v>749</v>
      </c>
      <c r="P27" s="1356">
        <v>3.4759358288770055</v>
      </c>
      <c r="Q27" s="1115"/>
    </row>
    <row r="28" spans="1:17" ht="25.5" thickTop="1" thickBot="1">
      <c r="A28" s="1349" t="s">
        <v>436</v>
      </c>
      <c r="B28" s="1332" t="s">
        <v>811</v>
      </c>
      <c r="C28" s="1333">
        <v>1842</v>
      </c>
      <c r="D28" s="1334">
        <v>48</v>
      </c>
      <c r="F28" s="1335">
        <f t="shared" si="1"/>
        <v>2.6058631921824107</v>
      </c>
      <c r="H28" s="1335">
        <f t="shared" si="0"/>
        <v>2.0992314214600256</v>
      </c>
      <c r="I28" s="1350">
        <v>11000</v>
      </c>
      <c r="N28" s="1354" t="s">
        <v>390</v>
      </c>
      <c r="O28" s="1355">
        <v>786</v>
      </c>
      <c r="P28" s="1356">
        <v>3.4394904458598727</v>
      </c>
      <c r="Q28" s="1115"/>
    </row>
    <row r="29" spans="1:17" ht="16.5" thickTop="1" thickBot="1">
      <c r="A29" s="1349" t="s">
        <v>439</v>
      </c>
      <c r="B29" s="1332" t="s">
        <v>778</v>
      </c>
      <c r="C29" s="1333">
        <v>447</v>
      </c>
      <c r="D29" s="1334">
        <v>9</v>
      </c>
      <c r="F29" s="1335">
        <f t="shared" si="1"/>
        <v>2.0134228187919461</v>
      </c>
      <c r="H29" s="1335">
        <f t="shared" si="0"/>
        <v>2.0992314214600256</v>
      </c>
      <c r="I29" s="1350">
        <v>12000</v>
      </c>
      <c r="N29" s="1354" t="s">
        <v>391</v>
      </c>
      <c r="O29" s="1355">
        <v>824</v>
      </c>
      <c r="P29" s="1356">
        <v>3.4021871202916159</v>
      </c>
      <c r="Q29" s="1115"/>
    </row>
    <row r="30" spans="1:17" ht="25.5" thickTop="1" thickBot="1">
      <c r="A30" s="1349" t="s">
        <v>440</v>
      </c>
      <c r="B30" s="1332" t="s">
        <v>780</v>
      </c>
      <c r="C30" s="1333">
        <v>1534</v>
      </c>
      <c r="D30" s="1334">
        <v>41</v>
      </c>
      <c r="F30" s="1335">
        <f t="shared" si="1"/>
        <v>2.6727509778357237</v>
      </c>
      <c r="H30" s="1335">
        <f t="shared" si="0"/>
        <v>2.0992314214600256</v>
      </c>
      <c r="I30" s="1350">
        <v>12000</v>
      </c>
      <c r="N30" s="1354" t="s">
        <v>396</v>
      </c>
      <c r="O30" s="1355">
        <v>861</v>
      </c>
      <c r="P30" s="1356">
        <v>3.3720930232558142</v>
      </c>
      <c r="Q30" s="1115"/>
    </row>
    <row r="31" spans="1:17" ht="15.75" thickTop="1">
      <c r="N31" s="1354" t="s">
        <v>397</v>
      </c>
      <c r="O31" s="1355">
        <v>898</v>
      </c>
      <c r="P31" s="1356">
        <v>3.3444816053511706</v>
      </c>
      <c r="Q31" s="1115"/>
    </row>
    <row r="32" spans="1:17">
      <c r="N32" s="1354" t="s">
        <v>398</v>
      </c>
      <c r="O32" s="1355">
        <v>936</v>
      </c>
      <c r="P32" s="1356">
        <v>3.3155080213903747</v>
      </c>
      <c r="Q32" s="1115"/>
    </row>
    <row r="33" spans="1:17">
      <c r="E33" s="114"/>
      <c r="N33" s="1354" t="s">
        <v>399</v>
      </c>
      <c r="O33" s="1355">
        <v>974</v>
      </c>
      <c r="P33" s="1356">
        <v>3.28879753340185</v>
      </c>
      <c r="Q33" s="1115"/>
    </row>
    <row r="34" spans="1:17">
      <c r="A34" t="s">
        <v>843</v>
      </c>
      <c r="N34" s="1354" t="s">
        <v>402</v>
      </c>
      <c r="O34" s="1355">
        <v>1012</v>
      </c>
      <c r="P34" s="1356">
        <v>3.2640949554896146</v>
      </c>
      <c r="Q34" s="1115"/>
    </row>
    <row r="35" spans="1:17">
      <c r="A35" t="s">
        <v>844</v>
      </c>
      <c r="N35" s="1354" t="s">
        <v>423</v>
      </c>
      <c r="O35" s="1355">
        <v>1050</v>
      </c>
      <c r="P35" s="1356">
        <v>3.2411820781696852</v>
      </c>
      <c r="Q35" s="1115"/>
    </row>
    <row r="36" spans="1:17">
      <c r="A36" t="s">
        <v>845</v>
      </c>
      <c r="N36" s="1354" t="s">
        <v>433</v>
      </c>
      <c r="O36" s="1355">
        <v>1089</v>
      </c>
      <c r="P36" s="1356">
        <v>3.2169117647058822</v>
      </c>
      <c r="Q36" s="1115"/>
    </row>
    <row r="37" spans="1:17">
      <c r="A37" t="s">
        <v>846</v>
      </c>
      <c r="N37" s="1354" t="s">
        <v>434</v>
      </c>
      <c r="O37" s="1355">
        <v>1127</v>
      </c>
      <c r="P37" s="1356">
        <v>3.197158081705151</v>
      </c>
      <c r="Q37" s="1115"/>
    </row>
    <row r="38" spans="1:17">
      <c r="A38" t="s">
        <v>847</v>
      </c>
      <c r="E38" t="s">
        <v>848</v>
      </c>
      <c r="F38">
        <f>SUM(D3:D30)/SUM(C3:C30)</f>
        <v>2.0992314214600256E-2</v>
      </c>
      <c r="N38" s="1354" t="s">
        <v>435</v>
      </c>
      <c r="O38" s="1355">
        <v>1166</v>
      </c>
      <c r="P38" s="1356">
        <v>3.1759656652360517</v>
      </c>
      <c r="Q38" s="1115"/>
    </row>
    <row r="39" spans="1:17">
      <c r="A39" t="s">
        <v>754</v>
      </c>
      <c r="N39" s="1354" t="s">
        <v>436</v>
      </c>
      <c r="O39" s="1355">
        <v>1204</v>
      </c>
      <c r="P39" s="1356">
        <v>3.1587697423108891</v>
      </c>
      <c r="Q39" s="1115"/>
    </row>
    <row r="40" spans="1:17">
      <c r="A40" t="s">
        <v>849</v>
      </c>
      <c r="N40" s="1354" t="s">
        <v>437</v>
      </c>
      <c r="O40" s="1355">
        <v>1243</v>
      </c>
      <c r="P40" s="1356">
        <v>3.1400966183574881</v>
      </c>
      <c r="Q40" s="1115"/>
    </row>
    <row r="41" spans="1:17">
      <c r="A41" t="s">
        <v>766</v>
      </c>
      <c r="N41" s="1354" t="s">
        <v>438</v>
      </c>
      <c r="O41" s="1355">
        <v>1282</v>
      </c>
      <c r="P41" s="1356">
        <v>3.1225604996096799</v>
      </c>
      <c r="Q41" s="1115"/>
    </row>
    <row r="42" spans="1:17">
      <c r="A42" t="s">
        <v>785</v>
      </c>
      <c r="N42" s="1354" t="s">
        <v>439</v>
      </c>
      <c r="O42" s="1355">
        <v>1321</v>
      </c>
      <c r="P42" s="1356">
        <v>3.106060606060606</v>
      </c>
      <c r="Q42" s="1115"/>
    </row>
    <row r="43" spans="1:17">
      <c r="N43" s="1354" t="s">
        <v>440</v>
      </c>
      <c r="O43" s="1355">
        <v>1360</v>
      </c>
      <c r="P43" s="1356">
        <v>3.0905077262693159</v>
      </c>
      <c r="Q43" s="1115"/>
    </row>
    <row r="44" spans="1:17">
      <c r="A44" t="s">
        <v>850</v>
      </c>
      <c r="N44" s="1354" t="s">
        <v>441</v>
      </c>
      <c r="O44" s="1355">
        <v>1399</v>
      </c>
      <c r="P44" s="1356">
        <v>3.0758226037195997</v>
      </c>
      <c r="Q44" s="1115"/>
    </row>
    <row r="45" spans="1:17">
      <c r="A45" t="s">
        <v>1051</v>
      </c>
      <c r="N45" s="1354" t="s">
        <v>442</v>
      </c>
      <c r="O45" s="1355">
        <v>1439</v>
      </c>
      <c r="P45" s="1356">
        <v>3.05980528511822</v>
      </c>
      <c r="Q45" s="1115"/>
    </row>
    <row r="46" spans="1:17">
      <c r="N46" s="1354" t="s">
        <v>443</v>
      </c>
      <c r="O46" s="1355">
        <v>1478</v>
      </c>
      <c r="P46" s="1356">
        <v>3.0467163168584972</v>
      </c>
      <c r="Q46" s="1115"/>
    </row>
    <row r="47" spans="1:17">
      <c r="N47" s="1354" t="s">
        <v>447</v>
      </c>
      <c r="O47" s="1355">
        <v>1517</v>
      </c>
      <c r="P47" s="1356">
        <v>3.0343007915567282</v>
      </c>
      <c r="Q47" s="1115"/>
    </row>
    <row r="48" spans="1:17">
      <c r="N48" s="1354" t="s">
        <v>448</v>
      </c>
      <c r="O48" s="1355">
        <v>1557</v>
      </c>
      <c r="P48" s="1356">
        <v>3.020565552699229</v>
      </c>
      <c r="Q48" s="1115"/>
    </row>
    <row r="49" spans="14:17">
      <c r="N49" s="1354" t="s">
        <v>451</v>
      </c>
      <c r="O49" s="1355">
        <v>1597</v>
      </c>
      <c r="P49" s="1356">
        <v>3.007518796992481</v>
      </c>
      <c r="Q49" s="1115"/>
    </row>
    <row r="50" spans="14:17">
      <c r="N50" s="1354" t="s">
        <v>452</v>
      </c>
      <c r="O50" s="1355">
        <v>1637</v>
      </c>
      <c r="P50" s="1356">
        <v>2.9951100244498776</v>
      </c>
      <c r="Q50" s="1115"/>
    </row>
    <row r="51" spans="14:17">
      <c r="N51" s="1354" t="s">
        <v>453</v>
      </c>
      <c r="O51" s="1355">
        <v>1676</v>
      </c>
      <c r="P51" s="1356">
        <v>2.9850746268656714</v>
      </c>
      <c r="Q51" s="1115"/>
    </row>
    <row r="52" spans="14:17">
      <c r="N52" s="1354" t="s">
        <v>454</v>
      </c>
      <c r="O52" s="1355">
        <v>1716</v>
      </c>
      <c r="P52" s="1356">
        <v>2.9737609329446064</v>
      </c>
      <c r="Q52" s="1115"/>
    </row>
    <row r="53" spans="14:17">
      <c r="N53" s="1354" t="s">
        <v>455</v>
      </c>
      <c r="O53" s="1355">
        <v>1756</v>
      </c>
      <c r="P53" s="1356">
        <v>2.9629629629629632</v>
      </c>
      <c r="Q53" s="1115"/>
    </row>
    <row r="54" spans="14:17">
      <c r="N54" s="1354" t="s">
        <v>457</v>
      </c>
      <c r="O54" s="1355">
        <v>1796</v>
      </c>
      <c r="P54" s="1356">
        <v>2.9526462395543174</v>
      </c>
      <c r="Q54" s="1115"/>
    </row>
    <row r="55" spans="14:17">
      <c r="N55" s="1354" t="s">
        <v>458</v>
      </c>
      <c r="O55" s="1355">
        <v>1836</v>
      </c>
      <c r="P55" s="1356">
        <v>2.9427792915531334</v>
      </c>
      <c r="Q55" s="1115"/>
    </row>
    <row r="56" spans="14:17">
      <c r="N56" s="1354" t="s">
        <v>459</v>
      </c>
      <c r="O56" s="1355">
        <v>1877</v>
      </c>
      <c r="P56" s="1356">
        <v>2.931769722814499</v>
      </c>
      <c r="Q56" s="1115"/>
    </row>
    <row r="57" spans="14:17">
      <c r="N57" s="1354" t="s">
        <v>460</v>
      </c>
      <c r="O57" s="1355">
        <v>1917</v>
      </c>
      <c r="P57" s="1356">
        <v>2.9227557411273484</v>
      </c>
      <c r="Q57" s="1115"/>
    </row>
    <row r="58" spans="14:17">
      <c r="N58" s="1354" t="s">
        <v>461</v>
      </c>
      <c r="O58" s="1355">
        <v>1957</v>
      </c>
      <c r="P58" s="1356">
        <v>2.9141104294478524</v>
      </c>
      <c r="Q58" s="1115"/>
    </row>
    <row r="59" spans="14:17">
      <c r="N59" s="1354" t="s">
        <v>462</v>
      </c>
      <c r="O59" s="1355">
        <v>1998</v>
      </c>
      <c r="P59" s="1356">
        <v>2.9043565348022033</v>
      </c>
      <c r="Q59" s="1115"/>
    </row>
    <row r="60" spans="14:17">
      <c r="N60" s="1354" t="s">
        <v>463</v>
      </c>
      <c r="O60" s="1355">
        <v>2038</v>
      </c>
      <c r="P60" s="1356">
        <v>2.8964162984781541</v>
      </c>
      <c r="Q60" s="1115"/>
    </row>
    <row r="61" spans="14:17">
      <c r="N61" s="1354" t="s">
        <v>464</v>
      </c>
      <c r="O61" s="1355">
        <v>2079</v>
      </c>
      <c r="P61" s="1356">
        <v>2.8873917228103942</v>
      </c>
      <c r="Q61" s="1115"/>
    </row>
    <row r="62" spans="14:17">
      <c r="N62" s="1354" t="s">
        <v>465</v>
      </c>
      <c r="O62" s="1355">
        <v>2119</v>
      </c>
      <c r="P62" s="1356">
        <v>2.8800755429650615</v>
      </c>
      <c r="Q62" s="1115"/>
    </row>
    <row r="63" spans="14:17">
      <c r="N63" s="1354" t="s">
        <v>466</v>
      </c>
      <c r="O63" s="1355">
        <v>2160</v>
      </c>
      <c r="P63" s="1356">
        <v>2.871699861046781</v>
      </c>
      <c r="Q63" s="1115"/>
    </row>
    <row r="64" spans="14:17">
      <c r="N64" s="1354" t="s">
        <v>467</v>
      </c>
      <c r="O64" s="1355">
        <v>2201</v>
      </c>
      <c r="P64" s="1356">
        <v>2.8636363636363638</v>
      </c>
      <c r="Q64" s="1115"/>
    </row>
    <row r="65" spans="14:17">
      <c r="N65" s="1354" t="s">
        <v>470</v>
      </c>
      <c r="O65" s="1355">
        <v>2241</v>
      </c>
      <c r="P65" s="1356">
        <v>2.8571428571428572</v>
      </c>
      <c r="Q65" s="1115"/>
    </row>
    <row r="66" spans="14:17">
      <c r="N66" s="1354" t="s">
        <v>471</v>
      </c>
      <c r="O66" s="1355">
        <v>2282</v>
      </c>
      <c r="P66" s="1356">
        <v>2.8496273564226215</v>
      </c>
    </row>
    <row r="67" spans="14:17">
      <c r="N67" s="1354" t="s">
        <v>472</v>
      </c>
      <c r="O67" s="1355">
        <v>2323</v>
      </c>
      <c r="P67" s="1356">
        <v>2.842377260981912</v>
      </c>
    </row>
    <row r="68" spans="14:17">
      <c r="N68" s="1354" t="s">
        <v>473</v>
      </c>
      <c r="O68" s="1355">
        <v>2364</v>
      </c>
      <c r="P68" s="1356">
        <v>2.8353787558188746</v>
      </c>
    </row>
    <row r="69" spans="14:17">
      <c r="N69" s="1354" t="s">
        <v>474</v>
      </c>
      <c r="O69" s="1355">
        <v>2405</v>
      </c>
      <c r="P69" s="1356">
        <v>2.828618968386023</v>
      </c>
    </row>
    <row r="70" spans="14:17">
      <c r="N70" s="1354" t="s">
        <v>475</v>
      </c>
      <c r="O70" s="1355">
        <v>2446</v>
      </c>
      <c r="P70" s="1356">
        <v>2.8220858895705523</v>
      </c>
    </row>
    <row r="71" spans="14:17">
      <c r="N71" s="1354" t="s">
        <v>476</v>
      </c>
      <c r="O71" s="1355">
        <v>2487</v>
      </c>
      <c r="P71" s="1356">
        <v>2.8157683024939661</v>
      </c>
    </row>
    <row r="72" spans="14:17">
      <c r="N72" s="1354" t="s">
        <v>477</v>
      </c>
      <c r="O72" s="1355">
        <v>2528</v>
      </c>
      <c r="P72" s="1356">
        <v>2.809655718242976</v>
      </c>
    </row>
    <row r="73" spans="14:17">
      <c r="N73" s="1354" t="s">
        <v>478</v>
      </c>
      <c r="O73" s="1355">
        <v>2569</v>
      </c>
      <c r="P73" s="1356">
        <v>2.8037383177570092</v>
      </c>
    </row>
    <row r="74" spans="14:17">
      <c r="N74" s="1354" t="s">
        <v>852</v>
      </c>
      <c r="O74" s="1355">
        <v>2610</v>
      </c>
      <c r="P74" s="1356">
        <v>2.7980068991950939</v>
      </c>
    </row>
    <row r="75" spans="14:17">
      <c r="N75" s="1354" t="s">
        <v>853</v>
      </c>
      <c r="O75" s="1355">
        <v>2652</v>
      </c>
      <c r="P75" s="1356">
        <v>2.7913994718973973</v>
      </c>
    </row>
    <row r="76" spans="14:17">
      <c r="N76" s="1354" t="s">
        <v>854</v>
      </c>
      <c r="O76" s="1355">
        <v>2693</v>
      </c>
      <c r="P76" s="1356">
        <v>2.7860326894502232</v>
      </c>
    </row>
    <row r="77" spans="14:17">
      <c r="N77" s="1354" t="s">
        <v>855</v>
      </c>
      <c r="O77" s="1355">
        <v>2734</v>
      </c>
      <c r="P77" s="1356">
        <v>2.7808269301134283</v>
      </c>
    </row>
    <row r="78" spans="14:17">
      <c r="N78" s="1354" t="s">
        <v>856</v>
      </c>
      <c r="O78" s="1355">
        <v>2776</v>
      </c>
      <c r="P78" s="1356">
        <v>2.7747747747747749</v>
      </c>
    </row>
    <row r="79" spans="14:17">
      <c r="N79" s="1354" t="s">
        <v>857</v>
      </c>
      <c r="O79" s="1355">
        <v>2817</v>
      </c>
      <c r="P79" s="1356">
        <v>2.7698863636363638</v>
      </c>
    </row>
    <row r="80" spans="14:17">
      <c r="N80" s="1354" t="s">
        <v>858</v>
      </c>
      <c r="O80" s="1355">
        <v>2858</v>
      </c>
      <c r="P80" s="1356">
        <v>2.7651382569128455</v>
      </c>
    </row>
    <row r="81" spans="14:16">
      <c r="N81" s="1354" t="s">
        <v>859</v>
      </c>
      <c r="O81" s="1355">
        <v>2900</v>
      </c>
      <c r="P81" s="1356">
        <v>2.7595722662987239</v>
      </c>
    </row>
    <row r="82" spans="14:16">
      <c r="N82" s="1354" t="s">
        <v>860</v>
      </c>
      <c r="O82" s="1355">
        <v>2941</v>
      </c>
      <c r="P82" s="1356">
        <v>2.7551020408163267</v>
      </c>
    </row>
    <row r="83" spans="14:16">
      <c r="N83" s="1354" t="s">
        <v>861</v>
      </c>
      <c r="O83" s="1355">
        <v>2983</v>
      </c>
      <c r="P83" s="1356">
        <v>2.7498323272971161</v>
      </c>
    </row>
    <row r="84" spans="14:16">
      <c r="N84" s="1354" t="s">
        <v>862</v>
      </c>
      <c r="O84" s="1355">
        <v>3025</v>
      </c>
      <c r="P84" s="1356">
        <v>2.7447089947089944</v>
      </c>
    </row>
    <row r="85" spans="14:16">
      <c r="N85" s="1354" t="s">
        <v>863</v>
      </c>
      <c r="O85" s="1355">
        <v>3066</v>
      </c>
      <c r="P85" s="1356">
        <v>2.7406199021207178</v>
      </c>
    </row>
    <row r="86" spans="14:16">
      <c r="N86" s="1354" t="s">
        <v>864</v>
      </c>
      <c r="O86" s="1355">
        <v>3108</v>
      </c>
      <c r="P86" s="1356">
        <v>2.7357579658834887</v>
      </c>
    </row>
    <row r="87" spans="14:16">
      <c r="N87" s="1354" t="s">
        <v>865</v>
      </c>
      <c r="O87" s="1355">
        <v>3150</v>
      </c>
      <c r="P87" s="1356">
        <v>2.7310257224515722</v>
      </c>
    </row>
    <row r="88" spans="14:16">
      <c r="N88" s="1354" t="s">
        <v>866</v>
      </c>
      <c r="O88" s="1355">
        <v>3191</v>
      </c>
      <c r="P88" s="1356">
        <v>2.7272727272727271</v>
      </c>
    </row>
    <row r="89" spans="14:16">
      <c r="N89" s="1354" t="s">
        <v>867</v>
      </c>
      <c r="O89" s="1355">
        <v>3233</v>
      </c>
      <c r="P89" s="1356">
        <v>2.722772277227723</v>
      </c>
    </row>
    <row r="90" spans="14:16">
      <c r="N90" s="1354" t="s">
        <v>868</v>
      </c>
      <c r="O90" s="1355">
        <v>3275</v>
      </c>
      <c r="P90" s="1356">
        <v>2.718387293830177</v>
      </c>
    </row>
    <row r="91" spans="14:16">
      <c r="N91" s="1354" t="s">
        <v>869</v>
      </c>
      <c r="O91" s="1355">
        <v>3317</v>
      </c>
      <c r="P91" s="1356">
        <v>2.7141133896260552</v>
      </c>
    </row>
    <row r="92" spans="14:16">
      <c r="N92" s="1354" t="s">
        <v>870</v>
      </c>
      <c r="O92" s="1355">
        <v>3359</v>
      </c>
      <c r="P92" s="1356">
        <v>2.7099463966646811</v>
      </c>
    </row>
    <row r="93" spans="14:16">
      <c r="N93" s="1354" t="s">
        <v>871</v>
      </c>
      <c r="O93" s="1355">
        <v>3401</v>
      </c>
      <c r="P93" s="1356">
        <v>2.7058823529411762</v>
      </c>
    </row>
    <row r="94" spans="14:16">
      <c r="N94" s="1354" t="s">
        <v>872</v>
      </c>
      <c r="O94" s="1355">
        <v>3443</v>
      </c>
      <c r="P94" s="1356">
        <v>2.7019174898314935</v>
      </c>
    </row>
    <row r="95" spans="14:16">
      <c r="N95" s="1354" t="s">
        <v>873</v>
      </c>
      <c r="O95" s="1355">
        <v>3484</v>
      </c>
      <c r="P95" s="1356">
        <v>2.6988228538616132</v>
      </c>
    </row>
    <row r="96" spans="14:16">
      <c r="N96" s="1354" t="s">
        <v>874</v>
      </c>
      <c r="O96" s="1355">
        <v>3526</v>
      </c>
      <c r="P96" s="1356">
        <v>2.6950354609929077</v>
      </c>
    </row>
    <row r="97" spans="14:16">
      <c r="N97" s="1354" t="s">
        <v>875</v>
      </c>
      <c r="O97" s="1355">
        <v>3569</v>
      </c>
      <c r="P97" s="1356">
        <v>2.6905829596412558</v>
      </c>
    </row>
    <row r="98" spans="14:16">
      <c r="N98" s="1354" t="s">
        <v>876</v>
      </c>
      <c r="O98" s="1355">
        <v>3611</v>
      </c>
      <c r="P98" s="1356">
        <v>2.6869806094182822</v>
      </c>
    </row>
    <row r="99" spans="14:16">
      <c r="N99" s="1354" t="s">
        <v>877</v>
      </c>
      <c r="O99" s="1355">
        <v>3653</v>
      </c>
      <c r="P99" s="1356">
        <v>2.6834611171960567</v>
      </c>
    </row>
    <row r="100" spans="14:16">
      <c r="N100" s="1354" t="s">
        <v>878</v>
      </c>
      <c r="O100" s="1355">
        <v>3695</v>
      </c>
      <c r="P100" s="1356">
        <v>2.6800216567406605</v>
      </c>
    </row>
    <row r="101" spans="14:16">
      <c r="N101" s="1354" t="s">
        <v>879</v>
      </c>
      <c r="O101" s="1355">
        <v>3737</v>
      </c>
      <c r="P101" s="1356">
        <v>2.6766595289079231</v>
      </c>
    </row>
    <row r="102" spans="14:16">
      <c r="N102" s="1354" t="s">
        <v>880</v>
      </c>
      <c r="O102" s="1355">
        <v>3779</v>
      </c>
      <c r="P102" s="1356">
        <v>2.6733721545791425</v>
      </c>
    </row>
    <row r="103" spans="14:16">
      <c r="N103" s="1354" t="s">
        <v>881</v>
      </c>
      <c r="O103" s="1355">
        <v>3821</v>
      </c>
      <c r="P103" s="1356">
        <v>2.6701570680628275</v>
      </c>
    </row>
    <row r="104" spans="14:16">
      <c r="N104" s="1354" t="s">
        <v>882</v>
      </c>
      <c r="O104" s="1355">
        <v>3863</v>
      </c>
      <c r="P104" s="1356">
        <v>2.6670119109269805</v>
      </c>
    </row>
    <row r="105" spans="14:16">
      <c r="N105" s="1354" t="s">
        <v>883</v>
      </c>
      <c r="O105" s="1355">
        <v>3906</v>
      </c>
      <c r="P105" s="1356">
        <v>2.6632522407170294</v>
      </c>
    </row>
    <row r="106" spans="14:16">
      <c r="N106" s="1354" t="s">
        <v>884</v>
      </c>
      <c r="O106" s="1355">
        <v>3948</v>
      </c>
      <c r="P106" s="1356">
        <v>2.6602482898403852</v>
      </c>
    </row>
    <row r="107" spans="14:16">
      <c r="N107" s="1354" t="s">
        <v>885</v>
      </c>
      <c r="O107" s="1355">
        <v>3990</v>
      </c>
      <c r="P107" s="1356">
        <v>2.6573075958886938</v>
      </c>
    </row>
    <row r="108" spans="14:16">
      <c r="N108" s="1354" t="s">
        <v>886</v>
      </c>
      <c r="O108" s="1355">
        <v>4033</v>
      </c>
      <c r="P108" s="1356">
        <v>2.6537698412698414</v>
      </c>
    </row>
    <row r="109" spans="14:16">
      <c r="N109" s="1354" t="s">
        <v>887</v>
      </c>
      <c r="O109" s="1355">
        <v>4075</v>
      </c>
      <c r="P109" s="1356">
        <v>2.6509572901325478</v>
      </c>
    </row>
    <row r="110" spans="14:16">
      <c r="N110" s="1354" t="s">
        <v>888</v>
      </c>
      <c r="O110" s="1355">
        <v>4117</v>
      </c>
      <c r="P110" s="1356">
        <v>2.648202137998056</v>
      </c>
    </row>
    <row r="111" spans="14:16">
      <c r="N111" s="1354" t="s">
        <v>889</v>
      </c>
      <c r="O111" s="1355">
        <v>4160</v>
      </c>
      <c r="P111" s="1356">
        <v>2.644866554460207</v>
      </c>
    </row>
    <row r="112" spans="14:16">
      <c r="N112" s="1354" t="s">
        <v>890</v>
      </c>
      <c r="O112" s="1355">
        <v>4202</v>
      </c>
      <c r="P112" s="1356">
        <v>2.6422280409426326</v>
      </c>
    </row>
    <row r="113" spans="14:16">
      <c r="N113" s="1354" t="s">
        <v>891</v>
      </c>
      <c r="O113" s="1355">
        <v>4245</v>
      </c>
      <c r="P113" s="1356">
        <v>2.6390197926484449</v>
      </c>
    </row>
    <row r="114" spans="14:16">
      <c r="N114" s="1354" t="s">
        <v>892</v>
      </c>
      <c r="O114" s="1355">
        <v>4287</v>
      </c>
      <c r="P114" s="1356">
        <v>2.6364909006066259</v>
      </c>
    </row>
    <row r="115" spans="14:16">
      <c r="N115" s="1354" t="s">
        <v>893</v>
      </c>
      <c r="O115" s="1355">
        <v>4330</v>
      </c>
      <c r="P115" s="1356">
        <v>2.6334026334026333</v>
      </c>
    </row>
    <row r="116" spans="14:16">
      <c r="N116" s="1354" t="s">
        <v>894</v>
      </c>
      <c r="O116" s="1355">
        <v>4372</v>
      </c>
      <c r="P116" s="1356">
        <v>2.6309768931594602</v>
      </c>
    </row>
    <row r="117" spans="14:16">
      <c r="N117" s="1354" t="s">
        <v>895</v>
      </c>
      <c r="O117" s="1355">
        <v>4415</v>
      </c>
      <c r="P117" s="1356">
        <v>2.628001812415043</v>
      </c>
    </row>
    <row r="118" spans="14:16">
      <c r="N118" s="1354" t="s">
        <v>896</v>
      </c>
      <c r="O118" s="1355">
        <v>4457</v>
      </c>
      <c r="P118" s="1356">
        <v>2.6256732495511672</v>
      </c>
    </row>
    <row r="119" spans="14:16">
      <c r="N119" s="1354" t="s">
        <v>897</v>
      </c>
      <c r="O119" s="1355">
        <v>4500</v>
      </c>
      <c r="P119" s="1356">
        <v>2.6228050677928429</v>
      </c>
    </row>
    <row r="120" spans="14:16">
      <c r="N120" s="1354" t="s">
        <v>898</v>
      </c>
      <c r="O120" s="1355">
        <v>4542</v>
      </c>
      <c r="P120" s="1356">
        <v>2.6205681567936576</v>
      </c>
    </row>
    <row r="121" spans="14:16">
      <c r="N121" s="1354" t="s">
        <v>899</v>
      </c>
      <c r="O121" s="1355">
        <v>4585</v>
      </c>
      <c r="P121" s="1356">
        <v>2.6178010471204187</v>
      </c>
    </row>
    <row r="122" spans="14:16">
      <c r="N122" s="1354" t="s">
        <v>900</v>
      </c>
      <c r="O122" s="1355">
        <v>4628</v>
      </c>
      <c r="P122" s="1356">
        <v>2.6150853684893018</v>
      </c>
    </row>
    <row r="123" spans="14:16">
      <c r="N123" s="1354" t="s">
        <v>901</v>
      </c>
      <c r="O123" s="1355">
        <v>4670</v>
      </c>
      <c r="P123" s="1356">
        <v>2.6129792246733774</v>
      </c>
    </row>
    <row r="124" spans="14:16">
      <c r="N124" s="1354" t="s">
        <v>902</v>
      </c>
      <c r="O124" s="1355">
        <v>4713</v>
      </c>
      <c r="P124" s="1356">
        <v>2.6103565365025467</v>
      </c>
    </row>
    <row r="125" spans="14:16">
      <c r="N125" s="1354" t="s">
        <v>903</v>
      </c>
      <c r="O125" s="1355">
        <v>4756</v>
      </c>
      <c r="P125" s="1356">
        <v>2.607781282860147</v>
      </c>
    </row>
    <row r="126" spans="14:16">
      <c r="N126" s="1354" t="s">
        <v>904</v>
      </c>
      <c r="O126" s="1355">
        <v>4798</v>
      </c>
      <c r="P126" s="1356">
        <v>2.6057952887221179</v>
      </c>
    </row>
    <row r="127" spans="14:16">
      <c r="N127" s="1354" t="s">
        <v>905</v>
      </c>
      <c r="O127" s="1355">
        <v>4841</v>
      </c>
      <c r="P127" s="1356">
        <v>2.6033057851239669</v>
      </c>
    </row>
    <row r="128" spans="14:16">
      <c r="N128" s="1354" t="s">
        <v>906</v>
      </c>
      <c r="O128" s="1355">
        <v>4884</v>
      </c>
      <c r="P128" s="1356">
        <v>2.6008601269711242</v>
      </c>
    </row>
    <row r="129" spans="14:16">
      <c r="N129" s="1354" t="s">
        <v>907</v>
      </c>
      <c r="O129" s="1355">
        <v>4927</v>
      </c>
      <c r="P129" s="1356">
        <v>2.5984571660576532</v>
      </c>
    </row>
    <row r="130" spans="14:16">
      <c r="N130" s="1354" t="s">
        <v>908</v>
      </c>
      <c r="O130" s="1355">
        <v>4969</v>
      </c>
      <c r="P130" s="1356">
        <v>2.5966183574879227</v>
      </c>
    </row>
    <row r="131" spans="14:16">
      <c r="N131" s="1354" t="s">
        <v>909</v>
      </c>
      <c r="O131" s="1355">
        <v>5012</v>
      </c>
      <c r="P131" s="1356">
        <v>2.5942925563759727</v>
      </c>
    </row>
    <row r="132" spans="14:16">
      <c r="N132" s="1354" t="s">
        <v>910</v>
      </c>
      <c r="O132" s="1355">
        <v>5055</v>
      </c>
      <c r="P132" s="1356">
        <v>2.5920063316185198</v>
      </c>
    </row>
    <row r="133" spans="14:16">
      <c r="N133" s="1354" t="s">
        <v>911</v>
      </c>
      <c r="O133" s="1355">
        <v>5098</v>
      </c>
      <c r="P133" s="1356">
        <v>2.5897586815773983</v>
      </c>
    </row>
    <row r="134" spans="14:16">
      <c r="N134" s="1354" t="s">
        <v>912</v>
      </c>
      <c r="O134" s="1355">
        <v>5141</v>
      </c>
      <c r="P134" s="1356">
        <v>2.5875486381322954</v>
      </c>
    </row>
    <row r="135" spans="14:16">
      <c r="N135" s="1354" t="s">
        <v>913</v>
      </c>
      <c r="O135" s="1355">
        <v>5184</v>
      </c>
      <c r="P135" s="1356">
        <v>2.5853752652903723</v>
      </c>
    </row>
    <row r="136" spans="14:16">
      <c r="N136" s="1354" t="s">
        <v>914</v>
      </c>
      <c r="O136" s="1355">
        <v>5227</v>
      </c>
      <c r="P136" s="1356">
        <v>2.5832376578645238</v>
      </c>
    </row>
    <row r="137" spans="14:16">
      <c r="N137" s="1354" t="s">
        <v>915</v>
      </c>
      <c r="O137" s="1355">
        <v>5270</v>
      </c>
      <c r="P137" s="1356">
        <v>2.5811349402163599</v>
      </c>
    </row>
    <row r="138" spans="14:16">
      <c r="N138" s="1354" t="s">
        <v>916</v>
      </c>
      <c r="O138" s="1355">
        <v>5312</v>
      </c>
      <c r="P138" s="1356">
        <v>2.5795518734701561</v>
      </c>
    </row>
    <row r="139" spans="14:16">
      <c r="N139" s="1354" t="s">
        <v>917</v>
      </c>
      <c r="O139" s="1355">
        <v>5355</v>
      </c>
      <c r="P139" s="1356">
        <v>2.5775121404557342</v>
      </c>
    </row>
    <row r="140" spans="14:16">
      <c r="N140" s="1354" t="s">
        <v>918</v>
      </c>
      <c r="O140" s="1355">
        <v>5398</v>
      </c>
      <c r="P140" s="1356">
        <v>2.5755049101352601</v>
      </c>
    </row>
    <row r="141" spans="14:16">
      <c r="N141" s="1354" t="s">
        <v>919</v>
      </c>
      <c r="O141" s="1355">
        <v>5441</v>
      </c>
      <c r="P141" s="1356">
        <v>2.5735294117647056</v>
      </c>
    </row>
    <row r="142" spans="14:16">
      <c r="N142" s="1354" t="s">
        <v>920</v>
      </c>
      <c r="O142" s="1355">
        <v>5484</v>
      </c>
      <c r="P142" s="1356">
        <v>2.5715848987780414</v>
      </c>
    </row>
    <row r="143" spans="14:16">
      <c r="N143" s="1354" t="s">
        <v>921</v>
      </c>
      <c r="O143" s="1355">
        <v>5527</v>
      </c>
      <c r="P143" s="1356">
        <v>2.5696706478465439</v>
      </c>
    </row>
    <row r="144" spans="14:16">
      <c r="N144" s="1354" t="s">
        <v>922</v>
      </c>
      <c r="O144" s="1355">
        <v>5570</v>
      </c>
      <c r="P144" s="1356">
        <v>2.5677859579816844</v>
      </c>
    </row>
    <row r="145" spans="14:16">
      <c r="N145" s="1354" t="s">
        <v>923</v>
      </c>
      <c r="O145" s="1355">
        <v>5614</v>
      </c>
      <c r="P145" s="1356">
        <v>2.5654730090860505</v>
      </c>
    </row>
    <row r="146" spans="14:16">
      <c r="N146" s="1354" t="s">
        <v>924</v>
      </c>
      <c r="O146" s="1355">
        <v>5657</v>
      </c>
      <c r="P146" s="1356">
        <v>2.5636492220650635</v>
      </c>
    </row>
    <row r="147" spans="14:16">
      <c r="N147" s="1354" t="s">
        <v>925</v>
      </c>
      <c r="O147" s="1355">
        <v>5700</v>
      </c>
      <c r="P147" s="1356">
        <v>2.5618529566590631</v>
      </c>
    </row>
    <row r="148" spans="14:16">
      <c r="N148" s="1354" t="s">
        <v>926</v>
      </c>
      <c r="O148" s="1355">
        <v>5743</v>
      </c>
      <c r="P148" s="1356">
        <v>2.5600835945663531</v>
      </c>
    </row>
    <row r="149" spans="14:16">
      <c r="N149" s="1354" t="s">
        <v>927</v>
      </c>
      <c r="O149" s="1355">
        <v>5786</v>
      </c>
      <c r="P149" s="1356">
        <v>2.5583405358686258</v>
      </c>
    </row>
    <row r="150" spans="14:16">
      <c r="N150" s="1354" t="s">
        <v>928</v>
      </c>
      <c r="O150" s="1355">
        <v>5829</v>
      </c>
      <c r="P150" s="1356">
        <v>2.5566231983527796</v>
      </c>
    </row>
    <row r="151" spans="14:16">
      <c r="N151" s="1354" t="s">
        <v>929</v>
      </c>
      <c r="O151" s="1355">
        <v>5872</v>
      </c>
      <c r="P151" s="1356">
        <v>2.5549310168625445</v>
      </c>
    </row>
    <row r="152" spans="14:16">
      <c r="N152" s="1354" t="s">
        <v>930</v>
      </c>
      <c r="O152" s="1355">
        <v>5915</v>
      </c>
      <c r="P152" s="1356">
        <v>2.5532634426783902</v>
      </c>
    </row>
    <row r="153" spans="14:16">
      <c r="N153" s="1354" t="s">
        <v>931</v>
      </c>
      <c r="O153" s="1355">
        <v>5959</v>
      </c>
      <c r="P153" s="1356">
        <v>2.5511916750587447</v>
      </c>
    </row>
    <row r="154" spans="14:16">
      <c r="N154" s="1354" t="s">
        <v>932</v>
      </c>
      <c r="O154" s="1355">
        <v>6002</v>
      </c>
      <c r="P154" s="1356">
        <v>2.5495750708215295</v>
      </c>
    </row>
    <row r="155" spans="14:16">
      <c r="N155" s="1354" t="s">
        <v>933</v>
      </c>
      <c r="O155" s="1355">
        <v>6045</v>
      </c>
      <c r="P155" s="1356">
        <v>2.5479814692256784</v>
      </c>
    </row>
    <row r="156" spans="14:16">
      <c r="N156" s="1354" t="s">
        <v>934</v>
      </c>
      <c r="O156" s="1355">
        <v>6088</v>
      </c>
      <c r="P156" s="1356">
        <v>2.5464103827829798</v>
      </c>
    </row>
    <row r="157" spans="14:16">
      <c r="N157" s="1354" t="s">
        <v>935</v>
      </c>
      <c r="O157" s="1355">
        <v>6131</v>
      </c>
      <c r="P157" s="1356">
        <v>2.5448613376835234</v>
      </c>
    </row>
    <row r="158" spans="14:16">
      <c r="N158" s="1354" t="s">
        <v>936</v>
      </c>
      <c r="O158" s="1355">
        <v>6175</v>
      </c>
      <c r="P158" s="1356">
        <v>2.5429219306770325</v>
      </c>
    </row>
    <row r="159" spans="14:16">
      <c r="N159" s="1354" t="s">
        <v>937</v>
      </c>
      <c r="O159" s="1355">
        <v>6218</v>
      </c>
      <c r="P159" s="1356">
        <v>2.5414186906868261</v>
      </c>
    </row>
    <row r="160" spans="14:16">
      <c r="N160" s="1354" t="s">
        <v>938</v>
      </c>
      <c r="O160" s="1355">
        <v>6261</v>
      </c>
      <c r="P160" s="1356">
        <v>2.5399361022364215</v>
      </c>
    </row>
    <row r="161" spans="14:16">
      <c r="N161" s="1354" t="s">
        <v>939</v>
      </c>
      <c r="O161" s="1355">
        <v>6305</v>
      </c>
      <c r="P161" s="1356">
        <v>2.5380710659898478</v>
      </c>
    </row>
    <row r="162" spans="14:16">
      <c r="N162" s="1354" t="s">
        <v>940</v>
      </c>
      <c r="O162" s="1355">
        <v>6348</v>
      </c>
      <c r="P162" s="1356">
        <v>2.5366314794391052</v>
      </c>
    </row>
    <row r="163" spans="14:16">
      <c r="N163" s="1354" t="s">
        <v>941</v>
      </c>
      <c r="O163" s="1355">
        <v>6391</v>
      </c>
      <c r="P163" s="1356">
        <v>2.535211267605634</v>
      </c>
    </row>
    <row r="164" spans="14:16">
      <c r="N164" s="1354" t="s">
        <v>942</v>
      </c>
      <c r="O164" s="1355">
        <v>6434</v>
      </c>
      <c r="P164" s="1356">
        <v>2.5338100419710865</v>
      </c>
    </row>
    <row r="165" spans="14:16">
      <c r="N165" s="1354" t="s">
        <v>943</v>
      </c>
      <c r="O165" s="1355">
        <v>6478</v>
      </c>
      <c r="P165" s="1356">
        <v>2.532036436621893</v>
      </c>
    </row>
    <row r="166" spans="14:16">
      <c r="N166" s="1354" t="s">
        <v>944</v>
      </c>
      <c r="O166" s="1355">
        <v>6521</v>
      </c>
      <c r="P166" s="1356">
        <v>2.5306748466257667</v>
      </c>
    </row>
    <row r="167" spans="14:16">
      <c r="N167" s="1354" t="s">
        <v>945</v>
      </c>
      <c r="O167" s="1355">
        <v>6565</v>
      </c>
      <c r="P167" s="1356">
        <v>2.5289457647775748</v>
      </c>
    </row>
    <row r="168" spans="14:16">
      <c r="N168" s="1354" t="s">
        <v>946</v>
      </c>
      <c r="O168" s="1355">
        <v>6608</v>
      </c>
      <c r="P168" s="1356">
        <v>2.5276222188587862</v>
      </c>
    </row>
    <row r="169" spans="14:16">
      <c r="N169" s="1354" t="s">
        <v>947</v>
      </c>
      <c r="O169" s="1355">
        <v>6651</v>
      </c>
      <c r="P169" s="1356">
        <v>2.5263157894736841</v>
      </c>
    </row>
    <row r="170" spans="14:16">
      <c r="N170" s="1354" t="s">
        <v>948</v>
      </c>
      <c r="O170" s="1355">
        <v>6695</v>
      </c>
      <c r="P170" s="1356">
        <v>2.5246489393486704</v>
      </c>
    </row>
    <row r="171" spans="14:16">
      <c r="N171" s="1354" t="s">
        <v>949</v>
      </c>
      <c r="O171" s="1355">
        <v>6738</v>
      </c>
      <c r="P171" s="1356">
        <v>2.5233783583197269</v>
      </c>
    </row>
    <row r="172" spans="14:16">
      <c r="N172" s="1354" t="s">
        <v>950</v>
      </c>
      <c r="O172" s="1355">
        <v>6782</v>
      </c>
      <c r="P172" s="1356">
        <v>2.5217519539890874</v>
      </c>
    </row>
    <row r="173" spans="14:16">
      <c r="N173" s="1354" t="s">
        <v>951</v>
      </c>
      <c r="O173" s="1355">
        <v>6825</v>
      </c>
      <c r="P173" s="1356">
        <v>2.5205158264947247</v>
      </c>
    </row>
    <row r="174" spans="14:16">
      <c r="N174" s="1354" t="s">
        <v>952</v>
      </c>
      <c r="O174" s="1355">
        <v>6869</v>
      </c>
      <c r="P174" s="1356">
        <v>2.5189283634245778</v>
      </c>
    </row>
    <row r="175" spans="14:16">
      <c r="N175" s="1354" t="s">
        <v>953</v>
      </c>
      <c r="O175" s="1355">
        <v>6912</v>
      </c>
      <c r="P175" s="1356">
        <v>2.5177253653595715</v>
      </c>
    </row>
    <row r="176" spans="14:16">
      <c r="N176" s="1354" t="s">
        <v>954</v>
      </c>
      <c r="O176" s="1355">
        <v>6956</v>
      </c>
      <c r="P176" s="1356">
        <v>2.5161754133716752</v>
      </c>
    </row>
    <row r="177" spans="14:16">
      <c r="N177" s="1354" t="s">
        <v>955</v>
      </c>
      <c r="O177" s="1355">
        <v>6999</v>
      </c>
      <c r="P177" s="1356">
        <v>2.5150042869391256</v>
      </c>
    </row>
    <row r="178" spans="14:16">
      <c r="N178" s="1354" t="s">
        <v>956</v>
      </c>
      <c r="O178" s="1355">
        <v>7043</v>
      </c>
      <c r="P178" s="1356">
        <v>2.513490485657484</v>
      </c>
    </row>
    <row r="179" spans="14:16">
      <c r="N179" s="1354" t="s">
        <v>957</v>
      </c>
      <c r="O179" s="1355">
        <v>7086</v>
      </c>
      <c r="P179" s="1356">
        <v>2.5123500352858152</v>
      </c>
    </row>
    <row r="180" spans="14:16">
      <c r="N180" s="1354" t="s">
        <v>958</v>
      </c>
      <c r="O180" s="1355">
        <v>7130</v>
      </c>
      <c r="P180" s="1356">
        <v>2.510871089914434</v>
      </c>
    </row>
    <row r="181" spans="14:16">
      <c r="N181" s="1354" t="s">
        <v>959</v>
      </c>
      <c r="O181" s="1355">
        <v>7173</v>
      </c>
      <c r="P181" s="1356">
        <v>2.5097601784718351</v>
      </c>
    </row>
    <row r="182" spans="14:16">
      <c r="N182" s="1354" t="s">
        <v>960</v>
      </c>
      <c r="O182" s="1355">
        <v>7217</v>
      </c>
      <c r="P182" s="1356">
        <v>2.5083148558758315</v>
      </c>
    </row>
    <row r="183" spans="14:16">
      <c r="N183" s="1354" t="s">
        <v>961</v>
      </c>
      <c r="O183" s="1355">
        <v>7260</v>
      </c>
      <c r="P183" s="1356">
        <v>2.507232401157184</v>
      </c>
    </row>
    <row r="184" spans="14:16">
      <c r="N184" s="1354" t="s">
        <v>962</v>
      </c>
      <c r="O184" s="1355">
        <v>7304</v>
      </c>
      <c r="P184" s="1356">
        <v>2.5058195262221004</v>
      </c>
    </row>
    <row r="185" spans="14:16">
      <c r="N185" s="1354" t="s">
        <v>963</v>
      </c>
      <c r="O185" s="1355">
        <v>7347</v>
      </c>
      <c r="P185" s="1356">
        <v>2.5047644976858154</v>
      </c>
    </row>
    <row r="186" spans="14:16">
      <c r="N186" s="1354" t="s">
        <v>964</v>
      </c>
      <c r="O186" s="1355">
        <v>7391</v>
      </c>
      <c r="P186" s="1356">
        <v>2.503382949932341</v>
      </c>
    </row>
    <row r="187" spans="14:16">
      <c r="N187" s="1354" t="s">
        <v>965</v>
      </c>
      <c r="O187" s="1355">
        <v>7435</v>
      </c>
      <c r="P187" s="1356">
        <v>2.5020177562550443</v>
      </c>
    </row>
    <row r="188" spans="14:16">
      <c r="N188" s="1354" t="s">
        <v>966</v>
      </c>
      <c r="O188" s="1355">
        <v>7478</v>
      </c>
      <c r="P188" s="1356">
        <v>2.5010030761000399</v>
      </c>
    </row>
    <row r="189" spans="14:16">
      <c r="N189" s="1354" t="s">
        <v>967</v>
      </c>
      <c r="O189" s="1355">
        <v>7522</v>
      </c>
      <c r="P189" s="1356">
        <v>2.4996675973939637</v>
      </c>
    </row>
    <row r="190" spans="14:16">
      <c r="N190" s="1354" t="s">
        <v>968</v>
      </c>
      <c r="O190" s="1355">
        <v>7565</v>
      </c>
      <c r="P190" s="1356">
        <v>2.4986779481755685</v>
      </c>
    </row>
    <row r="191" spans="14:16">
      <c r="N191" s="1354" t="s">
        <v>969</v>
      </c>
      <c r="O191" s="1355">
        <v>7609</v>
      </c>
      <c r="P191" s="1356">
        <v>2.4973711882229233</v>
      </c>
    </row>
    <row r="192" spans="14:16">
      <c r="N192" s="1354" t="s">
        <v>970</v>
      </c>
      <c r="O192" s="1355">
        <v>7653</v>
      </c>
      <c r="P192" s="1356">
        <v>2.4960794563512807</v>
      </c>
    </row>
    <row r="193" spans="14:16">
      <c r="N193" s="1354" t="s">
        <v>971</v>
      </c>
      <c r="O193" s="1355">
        <v>7696</v>
      </c>
      <c r="P193" s="1356">
        <v>2.4951267056530213</v>
      </c>
    </row>
    <row r="194" spans="14:16">
      <c r="N194" s="1354" t="s">
        <v>972</v>
      </c>
      <c r="O194" s="1355">
        <v>7740</v>
      </c>
      <c r="P194" s="1356">
        <v>2.49386225610544</v>
      </c>
    </row>
    <row r="195" spans="14:16">
      <c r="N195" s="1354" t="s">
        <v>973</v>
      </c>
      <c r="O195" s="1355">
        <v>7784</v>
      </c>
      <c r="P195" s="1356">
        <v>2.4926121033020685</v>
      </c>
    </row>
    <row r="196" spans="14:16">
      <c r="N196" s="1354" t="s">
        <v>974</v>
      </c>
      <c r="O196" s="1355">
        <v>7828</v>
      </c>
      <c r="P196" s="1356">
        <v>2.4913760061326182</v>
      </c>
    </row>
    <row r="197" spans="14:16">
      <c r="N197" s="1354" t="s">
        <v>975</v>
      </c>
      <c r="O197" s="1355">
        <v>7871</v>
      </c>
      <c r="P197" s="1356">
        <v>2.4904701397712832</v>
      </c>
    </row>
    <row r="198" spans="14:16">
      <c r="N198" s="1354" t="s">
        <v>976</v>
      </c>
      <c r="O198" s="1355">
        <v>7915</v>
      </c>
      <c r="P198" s="1356">
        <v>2.4892595400555977</v>
      </c>
    </row>
    <row r="199" spans="14:16">
      <c r="N199" s="1354" t="s">
        <v>977</v>
      </c>
      <c r="O199" s="1355">
        <v>7959</v>
      </c>
      <c r="P199" s="1356">
        <v>2.4880623272178939</v>
      </c>
    </row>
    <row r="200" spans="14:16">
      <c r="N200" s="1354" t="s">
        <v>978</v>
      </c>
      <c r="O200" s="1355">
        <v>8002</v>
      </c>
      <c r="P200" s="1356">
        <v>2.4871891013623295</v>
      </c>
    </row>
    <row r="201" spans="14:16">
      <c r="N201" s="1354" t="s">
        <v>979</v>
      </c>
      <c r="O201" s="1355">
        <v>8046</v>
      </c>
      <c r="P201" s="1356">
        <v>2.4860161591050343</v>
      </c>
    </row>
    <row r="202" spans="14:16">
      <c r="N202" s="1354" t="s">
        <v>980</v>
      </c>
      <c r="O202" s="1355">
        <v>8090</v>
      </c>
      <c r="P202" s="1356">
        <v>2.4848559772530598</v>
      </c>
    </row>
    <row r="203" spans="14:16">
      <c r="N203" s="1354" t="s">
        <v>981</v>
      </c>
      <c r="O203" s="1355">
        <v>8134</v>
      </c>
      <c r="P203" s="1356">
        <v>2.4837083487028155</v>
      </c>
    </row>
    <row r="204" spans="14:16">
      <c r="N204" s="1354" t="s">
        <v>982</v>
      </c>
      <c r="O204" s="1355">
        <v>8178</v>
      </c>
      <c r="P204" s="1356">
        <v>2.4825730708083649</v>
      </c>
    </row>
    <row r="205" spans="14:16">
      <c r="N205" s="1354" t="s">
        <v>983</v>
      </c>
      <c r="O205" s="1355">
        <v>8221</v>
      </c>
      <c r="P205" s="1356">
        <v>2.4817518248175183</v>
      </c>
    </row>
    <row r="206" spans="14:16">
      <c r="N206" s="1354" t="s">
        <v>984</v>
      </c>
      <c r="O206" s="1355">
        <v>8265</v>
      </c>
      <c r="P206" s="1356">
        <v>2.4806389157792834</v>
      </c>
    </row>
    <row r="207" spans="14:16">
      <c r="N207" s="1354" t="s">
        <v>985</v>
      </c>
      <c r="O207" s="1355">
        <v>8309</v>
      </c>
      <c r="P207" s="1356">
        <v>2.4795377948964852</v>
      </c>
    </row>
    <row r="208" spans="14:16">
      <c r="N208" s="1354" t="s">
        <v>986</v>
      </c>
      <c r="O208" s="1355">
        <v>8353</v>
      </c>
      <c r="P208" s="1356">
        <v>2.478448275862069</v>
      </c>
    </row>
    <row r="209" spans="14:16">
      <c r="N209" s="1354" t="s">
        <v>987</v>
      </c>
      <c r="O209" s="1355">
        <v>8397</v>
      </c>
      <c r="P209" s="1356">
        <v>2.4773701762744165</v>
      </c>
    </row>
    <row r="210" spans="14:16">
      <c r="N210" s="1354" t="s">
        <v>988</v>
      </c>
      <c r="O210" s="1355">
        <v>8440</v>
      </c>
      <c r="P210" s="1356">
        <v>2.4765967531698068</v>
      </c>
    </row>
    <row r="211" spans="14:16">
      <c r="N211" s="1354" t="s">
        <v>989</v>
      </c>
      <c r="O211" s="1355">
        <v>8484</v>
      </c>
      <c r="P211" s="1356">
        <v>2.4755393139219617</v>
      </c>
    </row>
    <row r="212" spans="14:16">
      <c r="N212" s="1354" t="s">
        <v>990</v>
      </c>
      <c r="O212" s="1355">
        <v>8528</v>
      </c>
      <c r="P212" s="1356">
        <v>2.4744927876158087</v>
      </c>
    </row>
    <row r="213" spans="14:16">
      <c r="N213" s="1354" t="s">
        <v>991</v>
      </c>
      <c r="O213" s="1355">
        <v>8572</v>
      </c>
      <c r="P213" s="1356">
        <v>2.4734570061836427</v>
      </c>
    </row>
    <row r="214" spans="14:16">
      <c r="N214" s="1354" t="s">
        <v>992</v>
      </c>
      <c r="O214" s="1355">
        <v>8616</v>
      </c>
      <c r="P214" s="1356">
        <v>2.4724318049912943</v>
      </c>
    </row>
    <row r="215" spans="14:16">
      <c r="N215" s="1354" t="s">
        <v>993</v>
      </c>
      <c r="O215" s="1355">
        <v>8660</v>
      </c>
      <c r="P215" s="1356">
        <v>2.4714170227508951</v>
      </c>
    </row>
    <row r="216" spans="14:16">
      <c r="N216" s="1354" t="s">
        <v>994</v>
      </c>
      <c r="O216" s="1355">
        <v>8704</v>
      </c>
      <c r="P216" s="1356">
        <v>2.4704125014362863</v>
      </c>
    </row>
    <row r="217" spans="14:16">
      <c r="N217" s="1354" t="s">
        <v>995</v>
      </c>
      <c r="O217" s="1355">
        <v>8748</v>
      </c>
      <c r="P217" s="1356">
        <v>2.4694180862009829</v>
      </c>
    </row>
    <row r="218" spans="14:16">
      <c r="N218" s="1354" t="s">
        <v>996</v>
      </c>
      <c r="O218" s="1355">
        <v>8791</v>
      </c>
      <c r="P218" s="1356">
        <v>2.4687144482366326</v>
      </c>
    </row>
    <row r="219" spans="14:16">
      <c r="N219" s="1354" t="s">
        <v>997</v>
      </c>
      <c r="O219" s="1355">
        <v>8835</v>
      </c>
      <c r="P219" s="1356">
        <v>2.4677382839031017</v>
      </c>
    </row>
    <row r="220" spans="14:16">
      <c r="N220" s="1354" t="s">
        <v>998</v>
      </c>
      <c r="O220" s="1355">
        <v>8879</v>
      </c>
      <c r="P220" s="1356">
        <v>2.4667717954494255</v>
      </c>
    </row>
    <row r="221" spans="14:16">
      <c r="N221" s="1354" t="s">
        <v>999</v>
      </c>
      <c r="O221" s="1355">
        <v>8923</v>
      </c>
      <c r="P221" s="1356">
        <v>2.4658148397220354</v>
      </c>
    </row>
    <row r="222" spans="14:16">
      <c r="N222" s="1354" t="s">
        <v>1000</v>
      </c>
      <c r="O222" s="1355">
        <v>8967</v>
      </c>
      <c r="P222" s="1356">
        <v>2.4648672763774258</v>
      </c>
    </row>
    <row r="223" spans="14:16">
      <c r="N223" s="1354" t="s">
        <v>1001</v>
      </c>
      <c r="O223" s="1355">
        <v>9011</v>
      </c>
      <c r="P223" s="1356">
        <v>2.4639289678135405</v>
      </c>
    </row>
    <row r="224" spans="14:16">
      <c r="N224" s="1354" t="s">
        <v>1002</v>
      </c>
      <c r="O224" s="1355">
        <v>9055</v>
      </c>
      <c r="P224" s="1356">
        <v>2.4629997791031588</v>
      </c>
    </row>
    <row r="225" spans="14:16">
      <c r="N225" s="1354" t="s">
        <v>1003</v>
      </c>
      <c r="O225" s="1355">
        <v>9099</v>
      </c>
      <c r="P225" s="1356">
        <v>2.4620795779292153</v>
      </c>
    </row>
    <row r="226" spans="14:16">
      <c r="N226" s="1354" t="s">
        <v>1004</v>
      </c>
      <c r="O226" s="1355">
        <v>9143</v>
      </c>
      <c r="P226" s="1356">
        <v>2.4611682345219865</v>
      </c>
    </row>
    <row r="227" spans="14:16">
      <c r="N227" s="1354" t="s">
        <v>1005</v>
      </c>
      <c r="O227" s="1355">
        <v>9187</v>
      </c>
      <c r="P227" s="1356">
        <v>2.4602656215980843</v>
      </c>
    </row>
    <row r="228" spans="14:16">
      <c r="N228" s="1354" t="s">
        <v>1006</v>
      </c>
      <c r="O228" s="1355">
        <v>9231</v>
      </c>
      <c r="P228" s="1356">
        <v>2.4593716143011917</v>
      </c>
    </row>
    <row r="229" spans="14:16">
      <c r="N229" s="1354" t="s">
        <v>1007</v>
      </c>
      <c r="O229" s="1355">
        <v>9275</v>
      </c>
      <c r="P229" s="1356">
        <v>2.4584860901444903</v>
      </c>
    </row>
    <row r="230" spans="14:16">
      <c r="N230" s="1354" t="s">
        <v>1008</v>
      </c>
      <c r="O230" s="1355">
        <v>9319</v>
      </c>
      <c r="P230" s="1356">
        <v>2.4576089289547114</v>
      </c>
    </row>
    <row r="231" spans="14:16">
      <c r="N231" s="1354" t="s">
        <v>1009</v>
      </c>
      <c r="O231" s="1355">
        <v>9363</v>
      </c>
      <c r="P231" s="1356">
        <v>2.4567400128177739</v>
      </c>
    </row>
    <row r="232" spans="14:16">
      <c r="N232" s="1354" t="s">
        <v>1010</v>
      </c>
      <c r="O232" s="1355">
        <v>9407</v>
      </c>
      <c r="P232" s="1356">
        <v>2.4558792260259406</v>
      </c>
    </row>
    <row r="233" spans="14:16">
      <c r="N233" s="1354" t="s">
        <v>1011</v>
      </c>
      <c r="O233" s="1355">
        <v>9451</v>
      </c>
      <c r="P233" s="1356">
        <v>2.4550264550264553</v>
      </c>
    </row>
    <row r="234" spans="14:16">
      <c r="N234" s="1354" t="s">
        <v>1012</v>
      </c>
      <c r="O234" s="1355">
        <v>9495</v>
      </c>
      <c r="P234" s="1356">
        <v>2.4541815883716032</v>
      </c>
    </row>
    <row r="235" spans="14:16">
      <c r="N235" s="1354" t="s">
        <v>1013</v>
      </c>
      <c r="O235" s="1355">
        <v>9539</v>
      </c>
      <c r="P235" s="1356">
        <v>2.4533445166701617</v>
      </c>
    </row>
    <row r="236" spans="14:16">
      <c r="N236" s="1354" t="s">
        <v>1014</v>
      </c>
      <c r="O236" s="1355">
        <v>9583</v>
      </c>
      <c r="P236" s="1356">
        <v>2.4525151325401793</v>
      </c>
    </row>
    <row r="237" spans="14:16">
      <c r="N237" s="1354" t="s">
        <v>1015</v>
      </c>
      <c r="O237" s="1355">
        <v>9627</v>
      </c>
      <c r="P237" s="1356">
        <v>2.4516933305630584</v>
      </c>
    </row>
    <row r="238" spans="14:16">
      <c r="N238" s="1354" t="s">
        <v>1016</v>
      </c>
      <c r="O238" s="1355">
        <v>9671</v>
      </c>
      <c r="P238" s="1356">
        <v>2.4508790072388829</v>
      </c>
    </row>
    <row r="239" spans="14:16">
      <c r="N239" s="1354" t="s">
        <v>1017</v>
      </c>
      <c r="O239" s="1355">
        <v>9715</v>
      </c>
      <c r="P239" s="1356">
        <v>2.4500720609429689</v>
      </c>
    </row>
    <row r="240" spans="14:16">
      <c r="N240" s="1354" t="s">
        <v>1018</v>
      </c>
      <c r="O240" s="1355">
        <v>9760</v>
      </c>
      <c r="P240" s="1356">
        <v>2.4490214161287018</v>
      </c>
    </row>
    <row r="241" spans="14:16">
      <c r="N241" s="1354" t="s">
        <v>1019</v>
      </c>
      <c r="O241" s="1355">
        <v>9804</v>
      </c>
      <c r="P241" s="1356">
        <v>2.4482301336325616</v>
      </c>
    </row>
    <row r="242" spans="14:16">
      <c r="N242" s="1354" t="s">
        <v>1020</v>
      </c>
      <c r="O242" s="1355">
        <v>9848</v>
      </c>
      <c r="P242" s="1356">
        <v>2.447445922616025</v>
      </c>
    </row>
    <row r="243" spans="14:16">
      <c r="N243" s="1354" t="s">
        <v>1021</v>
      </c>
      <c r="O243" s="1355">
        <v>9892</v>
      </c>
      <c r="P243" s="1356">
        <v>2.4466686887069051</v>
      </c>
    </row>
    <row r="244" spans="14:16">
      <c r="N244" s="1354" t="s">
        <v>1022</v>
      </c>
      <c r="O244" s="1355">
        <v>9936</v>
      </c>
      <c r="P244" s="1356">
        <v>2.4458983392048315</v>
      </c>
    </row>
    <row r="245" spans="14:16">
      <c r="N245" s="1354" t="s">
        <v>1023</v>
      </c>
      <c r="O245" s="1355">
        <v>9980</v>
      </c>
      <c r="P245" s="1356">
        <v>2.4451347830443932</v>
      </c>
    </row>
    <row r="246" spans="14:16">
      <c r="N246" s="1354" t="s">
        <v>1024</v>
      </c>
      <c r="O246" s="1355">
        <v>10024</v>
      </c>
      <c r="P246" s="1356">
        <v>2.4443779307592539</v>
      </c>
    </row>
    <row r="247" spans="14:16">
      <c r="N247" s="1354" t="s">
        <v>1025</v>
      </c>
      <c r="O247" s="1355">
        <v>10068</v>
      </c>
      <c r="P247" s="1356">
        <v>2.443627694447204</v>
      </c>
    </row>
    <row r="248" spans="14:16">
      <c r="N248" s="1354" t="s">
        <v>1026</v>
      </c>
      <c r="O248" s="1355">
        <v>10113</v>
      </c>
      <c r="P248" s="1356">
        <v>2.4426424050632911</v>
      </c>
    </row>
    <row r="249" spans="14:16">
      <c r="N249" s="1354" t="s">
        <v>1027</v>
      </c>
      <c r="O249" s="1355">
        <v>10157</v>
      </c>
      <c r="P249" s="1356">
        <v>2.4419062623079952</v>
      </c>
    </row>
    <row r="250" spans="14:16">
      <c r="N250" s="1354" t="s">
        <v>1028</v>
      </c>
      <c r="O250" s="1355">
        <v>10201</v>
      </c>
      <c r="P250" s="1356">
        <v>2.4411764705882351</v>
      </c>
    </row>
    <row r="251" spans="14:16">
      <c r="N251" s="1354" t="s">
        <v>1029</v>
      </c>
      <c r="O251" s="1355">
        <v>10245</v>
      </c>
      <c r="P251" s="1356">
        <v>2.4404529480671613</v>
      </c>
    </row>
    <row r="252" spans="14:16">
      <c r="N252" s="1354" t="s">
        <v>1030</v>
      </c>
      <c r="O252" s="1355">
        <v>10289</v>
      </c>
      <c r="P252" s="1356">
        <v>2.4397356143079314</v>
      </c>
    </row>
    <row r="253" spans="14:16">
      <c r="N253" s="1354" t="s">
        <v>1031</v>
      </c>
      <c r="O253" s="1355">
        <v>10333</v>
      </c>
      <c r="P253" s="1356">
        <v>2.4390243902439024</v>
      </c>
    </row>
    <row r="254" spans="14:16">
      <c r="N254" s="1354" t="s">
        <v>1032</v>
      </c>
      <c r="O254" s="1355">
        <v>10378</v>
      </c>
      <c r="P254" s="1356">
        <v>2.4380842247277634</v>
      </c>
    </row>
    <row r="255" spans="14:16">
      <c r="N255" s="1354" t="s">
        <v>1033</v>
      </c>
      <c r="O255" s="1355">
        <v>10422</v>
      </c>
      <c r="P255" s="1356">
        <v>2.4373860474042797</v>
      </c>
    </row>
    <row r="256" spans="14:16">
      <c r="N256" s="1354" t="s">
        <v>1034</v>
      </c>
      <c r="O256" s="1355">
        <v>10466</v>
      </c>
      <c r="P256" s="1356">
        <v>2.4366937410415672</v>
      </c>
    </row>
    <row r="257" spans="14:16">
      <c r="N257" s="1354" t="s">
        <v>1035</v>
      </c>
      <c r="O257" s="1355">
        <v>10510</v>
      </c>
      <c r="P257" s="1356">
        <v>2.4360072318964701</v>
      </c>
    </row>
    <row r="258" spans="14:16">
      <c r="N258" s="1354" t="s">
        <v>1036</v>
      </c>
      <c r="O258" s="1355">
        <v>10554</v>
      </c>
      <c r="P258" s="1356">
        <v>2.4353264474556999</v>
      </c>
    </row>
    <row r="259" spans="14:16">
      <c r="N259" s="1354" t="s">
        <v>1037</v>
      </c>
      <c r="O259" s="1355">
        <v>10599</v>
      </c>
      <c r="P259" s="1356">
        <v>2.4344215889790526</v>
      </c>
    </row>
    <row r="260" spans="14:16">
      <c r="N260" s="1354" t="s">
        <v>1038</v>
      </c>
      <c r="O260" s="1355">
        <v>10643</v>
      </c>
      <c r="P260" s="1356">
        <v>2.4337530539372301</v>
      </c>
    </row>
    <row r="261" spans="14:16">
      <c r="N261" s="1354" t="s">
        <v>1039</v>
      </c>
      <c r="O261" s="1355">
        <v>10687</v>
      </c>
      <c r="P261" s="1356">
        <v>2.4330900243309004</v>
      </c>
    </row>
    <row r="262" spans="14:16">
      <c r="N262" s="1354" t="s">
        <v>1040</v>
      </c>
      <c r="O262" s="1355">
        <v>10731</v>
      </c>
      <c r="P262" s="1356">
        <v>2.4324324324324325</v>
      </c>
    </row>
    <row r="263" spans="14:16">
      <c r="N263" s="1354" t="s">
        <v>1041</v>
      </c>
      <c r="O263" s="1355">
        <v>10776</v>
      </c>
      <c r="P263" s="1356">
        <v>2.4315545243619492</v>
      </c>
    </row>
    <row r="264" spans="14:16">
      <c r="N264" s="1354" t="s">
        <v>1042</v>
      </c>
      <c r="O264" s="1355">
        <v>10820</v>
      </c>
      <c r="P264" s="1356">
        <v>2.4309085867455402</v>
      </c>
    </row>
    <row r="265" spans="14:16">
      <c r="N265" s="1354" t="s">
        <v>1043</v>
      </c>
      <c r="O265" s="1355">
        <v>10864</v>
      </c>
      <c r="P265" s="1356">
        <v>2.4302678818006078</v>
      </c>
    </row>
    <row r="266" spans="14:16">
      <c r="N266" s="1354" t="s">
        <v>1044</v>
      </c>
      <c r="O266" s="1355">
        <v>10908</v>
      </c>
      <c r="P266" s="1356">
        <v>2.4296323461996883</v>
      </c>
    </row>
    <row r="267" spans="14:16">
      <c r="N267" s="1354" t="s">
        <v>1045</v>
      </c>
      <c r="O267" s="1355">
        <v>10953</v>
      </c>
      <c r="P267" s="1356">
        <v>2.4287801314828341</v>
      </c>
    </row>
    <row r="268" spans="14:16">
      <c r="N268" s="1354" t="s">
        <v>1046</v>
      </c>
      <c r="O268" s="1355">
        <v>10997</v>
      </c>
      <c r="P268" s="1356">
        <v>2.4281556929792654</v>
      </c>
    </row>
    <row r="269" spans="14:16">
      <c r="N269" s="1354" t="s">
        <v>1047</v>
      </c>
      <c r="O269" s="1355">
        <v>11041</v>
      </c>
      <c r="P269" s="1356">
        <v>2.4275362318840581</v>
      </c>
    </row>
    <row r="270" spans="14:16">
      <c r="N270" s="1354" t="s">
        <v>1048</v>
      </c>
      <c r="O270" s="1355">
        <v>11085</v>
      </c>
      <c r="P270" s="1356">
        <v>2.426921688920967</v>
      </c>
    </row>
    <row r="271" spans="14:16">
      <c r="N271" s="1354" t="s">
        <v>1049</v>
      </c>
      <c r="O271" s="1355">
        <v>11130</v>
      </c>
      <c r="P271" s="1356">
        <v>2.426093988678228</v>
      </c>
    </row>
    <row r="272" spans="14:16">
      <c r="N272" s="1354" t="s">
        <v>1050</v>
      </c>
      <c r="O272" s="1355">
        <v>11174</v>
      </c>
      <c r="P272" s="1356">
        <v>2.4254900205853396</v>
      </c>
    </row>
    <row r="273" spans="14:16">
      <c r="N273" s="1354" t="s">
        <v>1052</v>
      </c>
      <c r="O273" s="1355">
        <v>11218</v>
      </c>
      <c r="P273" s="1356">
        <v>2.4248907907640187</v>
      </c>
    </row>
    <row r="274" spans="14:16">
      <c r="N274" s="1354" t="s">
        <v>1053</v>
      </c>
      <c r="O274" s="1355">
        <v>11263</v>
      </c>
      <c r="P274" s="1356">
        <v>2.4240809802876928</v>
      </c>
    </row>
    <row r="275" spans="14:16">
      <c r="N275" s="1354" t="s">
        <v>1054</v>
      </c>
      <c r="O275" s="1355">
        <v>11307</v>
      </c>
      <c r="P275" s="1356">
        <v>2.4234919511763668</v>
      </c>
    </row>
    <row r="276" spans="14:16">
      <c r="N276" s="1354" t="s">
        <v>1055</v>
      </c>
      <c r="O276" s="1355">
        <v>11351</v>
      </c>
      <c r="P276" s="1356">
        <v>2.4229074889867843</v>
      </c>
    </row>
    <row r="277" spans="14:16">
      <c r="N277" s="1354" t="s">
        <v>1056</v>
      </c>
      <c r="O277" s="1355">
        <v>11396</v>
      </c>
      <c r="P277" s="1356">
        <v>2.4221149627029397</v>
      </c>
    </row>
    <row r="278" spans="14:16">
      <c r="N278" s="1354" t="s">
        <v>1057</v>
      </c>
      <c r="O278" s="1355">
        <v>11440</v>
      </c>
      <c r="P278" s="1356">
        <v>2.4215403444357024</v>
      </c>
    </row>
    <row r="279" spans="14:16">
      <c r="N279" s="1354" t="s">
        <v>1058</v>
      </c>
      <c r="O279" s="1355">
        <v>11484</v>
      </c>
      <c r="P279" s="1356">
        <v>2.4209701297570323</v>
      </c>
    </row>
    <row r="280" spans="14:16">
      <c r="N280" s="1354" t="s">
        <v>1059</v>
      </c>
      <c r="O280" s="1355">
        <v>11529</v>
      </c>
      <c r="P280" s="1356">
        <v>2.4201943095072864</v>
      </c>
    </row>
    <row r="281" spans="14:16">
      <c r="N281" s="1354" t="s">
        <v>1060</v>
      </c>
      <c r="O281" s="1355">
        <v>11573</v>
      </c>
      <c r="P281" s="1356">
        <v>2.4196335983408224</v>
      </c>
    </row>
    <row r="282" spans="14:16">
      <c r="N282" s="1354" t="s">
        <v>1061</v>
      </c>
      <c r="O282" s="1355">
        <v>11617</v>
      </c>
      <c r="P282" s="1356">
        <v>2.4190771349862259</v>
      </c>
    </row>
    <row r="283" spans="14:16">
      <c r="N283" s="1354" t="s">
        <v>1062</v>
      </c>
      <c r="O283" s="1355">
        <v>11662</v>
      </c>
      <c r="P283" s="1356">
        <v>2.4183174684846924</v>
      </c>
    </row>
    <row r="284" spans="14:16">
      <c r="N284" s="1354" t="s">
        <v>1063</v>
      </c>
      <c r="O284" s="1355">
        <v>11706</v>
      </c>
      <c r="P284" s="1356">
        <v>2.4177701836821872</v>
      </c>
    </row>
    <row r="285" spans="14:16">
      <c r="N285" s="1354" t="s">
        <v>1064</v>
      </c>
      <c r="O285" s="1355">
        <v>11750</v>
      </c>
      <c r="P285" s="1356">
        <v>2.4172269980423868</v>
      </c>
    </row>
    <row r="286" spans="14:16">
      <c r="N286" s="1354" t="s">
        <v>1065</v>
      </c>
      <c r="O286" s="1355">
        <v>11795</v>
      </c>
      <c r="P286" s="1356">
        <v>2.4164829574359845</v>
      </c>
    </row>
    <row r="287" spans="14:16">
      <c r="N287" s="1354" t="s">
        <v>1066</v>
      </c>
      <c r="O287" s="1355">
        <v>11839</v>
      </c>
      <c r="P287" s="1356">
        <v>2.4159486399729686</v>
      </c>
    </row>
    <row r="288" spans="14:16">
      <c r="N288" s="1354" t="s">
        <v>1067</v>
      </c>
      <c r="O288" s="1355">
        <v>11884</v>
      </c>
      <c r="P288" s="1356">
        <v>2.4152150130438441</v>
      </c>
    </row>
    <row r="289" spans="14:16">
      <c r="N289" s="1354" t="s">
        <v>1068</v>
      </c>
      <c r="O289" s="1355">
        <v>11928</v>
      </c>
      <c r="P289" s="1356">
        <v>2.4146893602750064</v>
      </c>
    </row>
    <row r="290" spans="14:16" ht="15.75" thickBot="1">
      <c r="N290" s="1357" t="s">
        <v>1069</v>
      </c>
      <c r="O290" s="1358">
        <v>11972</v>
      </c>
      <c r="P290" s="1359">
        <v>2.4141675716314426</v>
      </c>
    </row>
    <row r="291" spans="14:16" ht="15.75" thickTop="1"/>
  </sheetData>
  <mergeCells count="2">
    <mergeCell ref="A1:I1"/>
    <mergeCell ref="N1:P1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Sheet125"/>
  <dimension ref="A1:I65"/>
  <sheetViews>
    <sheetView showGridLines="0" workbookViewId="0">
      <selection activeCell="A32" sqref="A32:XFD32"/>
    </sheetView>
  </sheetViews>
  <sheetFormatPr defaultRowHeight="15"/>
  <cols>
    <col min="1" max="1" width="44.140625" customWidth="1"/>
    <col min="2" max="4" width="25.7109375" customWidth="1"/>
    <col min="9" max="9" width="11" customWidth="1"/>
  </cols>
  <sheetData>
    <row r="1" spans="1:9" ht="30.75" customHeight="1" thickBot="1">
      <c r="A1" s="1679" t="s">
        <v>657</v>
      </c>
      <c r="B1" s="1679"/>
      <c r="C1" s="1679"/>
      <c r="D1" s="1679"/>
    </row>
    <row r="2" spans="1:9" ht="26.25" thickTop="1" thickBot="1">
      <c r="A2" s="1123" t="s">
        <v>789</v>
      </c>
      <c r="B2" s="1120" t="s">
        <v>807</v>
      </c>
      <c r="C2" s="1116" t="s">
        <v>808</v>
      </c>
      <c r="D2" s="1117" t="s">
        <v>812</v>
      </c>
    </row>
    <row r="3" spans="1:9" ht="15.75" customHeight="1" thickTop="1">
      <c r="A3" s="1124" t="s">
        <v>716</v>
      </c>
      <c r="B3" s="1121">
        <v>1869</v>
      </c>
      <c r="C3" s="1119">
        <v>29</v>
      </c>
      <c r="D3" s="1128">
        <v>1.5516318887105405</v>
      </c>
      <c r="I3" s="1115"/>
    </row>
    <row r="4" spans="1:9" ht="15.75" customHeight="1">
      <c r="A4" s="1125" t="s">
        <v>718</v>
      </c>
      <c r="B4" s="718">
        <v>1995</v>
      </c>
      <c r="C4" s="767">
        <v>23</v>
      </c>
      <c r="D4" s="1129">
        <v>1.1528822055137844</v>
      </c>
      <c r="I4" s="1115"/>
    </row>
    <row r="5" spans="1:9" ht="15.75" customHeight="1">
      <c r="A5" s="1126" t="s">
        <v>809</v>
      </c>
      <c r="B5" s="1122">
        <v>2065</v>
      </c>
      <c r="C5" s="1118">
        <v>43</v>
      </c>
      <c r="D5" s="1129">
        <v>2.0823244552058111</v>
      </c>
      <c r="I5" s="1115"/>
    </row>
    <row r="6" spans="1:9" ht="15.75" customHeight="1">
      <c r="A6" s="1125" t="s">
        <v>720</v>
      </c>
      <c r="B6" s="718">
        <v>1803</v>
      </c>
      <c r="C6" s="767">
        <v>26</v>
      </c>
      <c r="D6" s="1129">
        <v>1.4420410427065999</v>
      </c>
      <c r="I6" s="1115"/>
    </row>
    <row r="7" spans="1:9" ht="15.75" customHeight="1">
      <c r="A7" s="1125" t="s">
        <v>722</v>
      </c>
      <c r="B7" s="718">
        <v>23</v>
      </c>
      <c r="C7" s="1131" t="s">
        <v>674</v>
      </c>
      <c r="D7" s="1129">
        <v>8.695652173913043</v>
      </c>
      <c r="I7" s="1115"/>
    </row>
    <row r="8" spans="1:9" ht="15.75" customHeight="1">
      <c r="A8" s="1125" t="s">
        <v>724</v>
      </c>
      <c r="B8" s="718">
        <v>1146</v>
      </c>
      <c r="C8" s="767">
        <v>24</v>
      </c>
      <c r="D8" s="1129">
        <v>2.0942408376963351</v>
      </c>
      <c r="I8" s="1115"/>
    </row>
    <row r="9" spans="1:9" ht="15.75" customHeight="1">
      <c r="A9" s="1125" t="s">
        <v>726</v>
      </c>
      <c r="B9" s="718">
        <v>2394</v>
      </c>
      <c r="C9" s="767">
        <v>57</v>
      </c>
      <c r="D9" s="1129">
        <v>2.3809523809523809</v>
      </c>
      <c r="I9" s="1115"/>
    </row>
    <row r="10" spans="1:9" ht="15.75" customHeight="1">
      <c r="A10" s="1125" t="s">
        <v>728</v>
      </c>
      <c r="B10" s="718">
        <v>10593</v>
      </c>
      <c r="C10" s="767">
        <v>177</v>
      </c>
      <c r="D10" s="1129">
        <v>1.6709147550269046</v>
      </c>
      <c r="I10" s="1115"/>
    </row>
    <row r="11" spans="1:9" ht="15.75" customHeight="1">
      <c r="A11" s="1125" t="s">
        <v>732</v>
      </c>
      <c r="B11" s="718">
        <v>4304</v>
      </c>
      <c r="C11" s="767">
        <v>78</v>
      </c>
      <c r="D11" s="1129">
        <v>1.812267657992565</v>
      </c>
      <c r="I11" s="1115"/>
    </row>
    <row r="12" spans="1:9" ht="15.75" customHeight="1">
      <c r="A12" s="1125" t="s">
        <v>795</v>
      </c>
      <c r="B12" s="718">
        <v>12</v>
      </c>
      <c r="C12" s="1131" t="s">
        <v>674</v>
      </c>
      <c r="D12" s="1129">
        <v>0</v>
      </c>
      <c r="I12" s="1115"/>
    </row>
    <row r="13" spans="1:9" ht="15.75" customHeight="1">
      <c r="A13" s="1125" t="s">
        <v>734</v>
      </c>
      <c r="B13" s="718">
        <v>3579</v>
      </c>
      <c r="C13" s="767">
        <v>63</v>
      </c>
      <c r="D13" s="1129">
        <v>1.760268231349539</v>
      </c>
      <c r="I13" s="1115"/>
    </row>
    <row r="14" spans="1:9" ht="15.75" customHeight="1">
      <c r="A14" s="1125" t="s">
        <v>736</v>
      </c>
      <c r="B14" s="718">
        <v>997</v>
      </c>
      <c r="C14" s="767">
        <v>30</v>
      </c>
      <c r="D14" s="1129">
        <v>3.009027081243731</v>
      </c>
      <c r="I14" s="1115"/>
    </row>
    <row r="15" spans="1:9" ht="15.75" customHeight="1">
      <c r="A15" s="1125" t="s">
        <v>738</v>
      </c>
      <c r="B15" s="718">
        <v>3450</v>
      </c>
      <c r="C15" s="767">
        <v>141</v>
      </c>
      <c r="D15" s="1129">
        <v>4.0869565217391299</v>
      </c>
      <c r="I15" s="1115"/>
    </row>
    <row r="16" spans="1:9" ht="15.75" customHeight="1">
      <c r="A16" s="1125" t="s">
        <v>744</v>
      </c>
      <c r="B16" s="718">
        <v>3106</v>
      </c>
      <c r="C16" s="767">
        <v>120</v>
      </c>
      <c r="D16" s="1129">
        <v>3.8634900193174504</v>
      </c>
      <c r="I16" s="1115"/>
    </row>
    <row r="17" spans="1:9" ht="15.75" customHeight="1">
      <c r="A17" s="1125" t="s">
        <v>746</v>
      </c>
      <c r="B17" s="718">
        <v>3985</v>
      </c>
      <c r="C17" s="767">
        <v>37</v>
      </c>
      <c r="D17" s="1129">
        <v>0.92848180677540781</v>
      </c>
      <c r="I17" s="1115"/>
    </row>
    <row r="18" spans="1:9" ht="15.75" customHeight="1">
      <c r="A18" s="1125" t="s">
        <v>748</v>
      </c>
      <c r="B18" s="718">
        <v>1028</v>
      </c>
      <c r="C18" s="767">
        <v>33</v>
      </c>
      <c r="D18" s="1129">
        <v>3.2101167315175094</v>
      </c>
      <c r="I18" s="1115"/>
    </row>
    <row r="19" spans="1:9" ht="15.75" customHeight="1">
      <c r="A19" s="1125" t="s">
        <v>750</v>
      </c>
      <c r="B19" s="718">
        <v>1500</v>
      </c>
      <c r="C19" s="767">
        <v>35</v>
      </c>
      <c r="D19" s="1129">
        <v>2.3333333333333335</v>
      </c>
      <c r="I19" s="1115"/>
    </row>
    <row r="20" spans="1:9" ht="15.75" customHeight="1">
      <c r="A20" s="1125" t="s">
        <v>752</v>
      </c>
      <c r="B20" s="718">
        <v>1108</v>
      </c>
      <c r="C20" s="767">
        <v>29</v>
      </c>
      <c r="D20" s="1129">
        <v>2.6173285198555956</v>
      </c>
      <c r="I20" s="1115"/>
    </row>
    <row r="21" spans="1:9" ht="15.75" customHeight="1">
      <c r="A21" s="1125" t="s">
        <v>799</v>
      </c>
      <c r="B21" s="718">
        <v>10</v>
      </c>
      <c r="C21" s="1131" t="s">
        <v>674</v>
      </c>
      <c r="D21" s="1129">
        <v>0</v>
      </c>
      <c r="I21" s="1115"/>
    </row>
    <row r="22" spans="1:9" ht="15.75" customHeight="1">
      <c r="A22" s="1125" t="s">
        <v>756</v>
      </c>
      <c r="B22" s="718">
        <v>5526</v>
      </c>
      <c r="C22" s="767">
        <v>88</v>
      </c>
      <c r="D22" s="1129">
        <v>1.5924719507781397</v>
      </c>
      <c r="I22" s="1115"/>
    </row>
    <row r="23" spans="1:9" ht="15.75" customHeight="1">
      <c r="A23" s="1125" t="s">
        <v>758</v>
      </c>
      <c r="B23" s="718">
        <v>1728</v>
      </c>
      <c r="C23" s="767">
        <v>22</v>
      </c>
      <c r="D23" s="1129">
        <v>1.2731481481481481</v>
      </c>
      <c r="I23" s="1115"/>
    </row>
    <row r="24" spans="1:9" ht="15.75" customHeight="1">
      <c r="A24" s="1125" t="s">
        <v>762</v>
      </c>
      <c r="B24" s="718">
        <v>8824</v>
      </c>
      <c r="C24" s="767">
        <v>181</v>
      </c>
      <c r="D24" s="1129">
        <v>2.0512239347234815</v>
      </c>
      <c r="I24" s="1115"/>
    </row>
    <row r="25" spans="1:9" ht="15.75" customHeight="1">
      <c r="A25" s="1125" t="s">
        <v>764</v>
      </c>
      <c r="B25" s="718">
        <v>2949</v>
      </c>
      <c r="C25" s="767">
        <v>71</v>
      </c>
      <c r="D25" s="1129">
        <v>2.4075957951848084</v>
      </c>
      <c r="I25" s="1115"/>
    </row>
    <row r="26" spans="1:9" ht="15.75" customHeight="1">
      <c r="A26" s="1125" t="s">
        <v>768</v>
      </c>
      <c r="B26" s="718">
        <v>3945</v>
      </c>
      <c r="C26" s="767">
        <v>105</v>
      </c>
      <c r="D26" s="1129">
        <v>2.6615969581749046</v>
      </c>
      <c r="I26" s="1115"/>
    </row>
    <row r="27" spans="1:9" ht="15.75" customHeight="1">
      <c r="A27" s="1125" t="s">
        <v>810</v>
      </c>
      <c r="B27" s="718">
        <v>1360</v>
      </c>
      <c r="C27" s="767">
        <v>23</v>
      </c>
      <c r="D27" s="1129">
        <v>1.6911764705882353</v>
      </c>
      <c r="I27" s="1115"/>
    </row>
    <row r="28" spans="1:9" ht="15.75" customHeight="1">
      <c r="A28" s="1125" t="s">
        <v>811</v>
      </c>
      <c r="B28" s="718">
        <v>1842</v>
      </c>
      <c r="C28" s="767">
        <v>48</v>
      </c>
      <c r="D28" s="1129">
        <v>2.6058631921824107</v>
      </c>
      <c r="I28" s="1115"/>
    </row>
    <row r="29" spans="1:9" ht="15.75" customHeight="1">
      <c r="A29" s="1125" t="s">
        <v>778</v>
      </c>
      <c r="B29" s="718">
        <v>447</v>
      </c>
      <c r="C29" s="767">
        <v>9</v>
      </c>
      <c r="D29" s="1129">
        <v>2.0134228187919461</v>
      </c>
      <c r="I29" s="1115"/>
    </row>
    <row r="30" spans="1:9" ht="15.75" customHeight="1" thickBot="1">
      <c r="A30" s="1127" t="s">
        <v>780</v>
      </c>
      <c r="B30" s="719">
        <v>1534</v>
      </c>
      <c r="C30" s="1062">
        <v>41</v>
      </c>
      <c r="D30" s="1130">
        <v>2.6727509778357237</v>
      </c>
      <c r="I30" s="1115"/>
    </row>
    <row r="31" spans="1:9" ht="15.75" thickTop="1">
      <c r="I31" s="1115"/>
    </row>
    <row r="32" spans="1:9" ht="30.75" customHeight="1">
      <c r="A32" s="1462" t="s">
        <v>834</v>
      </c>
      <c r="B32" s="1462"/>
      <c r="C32" s="1462"/>
      <c r="D32" s="1462"/>
      <c r="E32" s="1462"/>
      <c r="F32" s="1462"/>
      <c r="G32" s="1462"/>
      <c r="H32" s="1462"/>
    </row>
    <row r="33" spans="7:9">
      <c r="I33" s="1115"/>
    </row>
    <row r="34" spans="7:9">
      <c r="I34" s="1115"/>
    </row>
    <row r="35" spans="7:9">
      <c r="I35" s="1115"/>
    </row>
    <row r="36" spans="7:9">
      <c r="I36" s="1115"/>
    </row>
    <row r="37" spans="7:9">
      <c r="I37" s="1115"/>
    </row>
    <row r="38" spans="7:9">
      <c r="G38" s="1115"/>
    </row>
    <row r="39" spans="7:9">
      <c r="I39" s="1115"/>
    </row>
    <row r="40" spans="7:9">
      <c r="I40" s="1115"/>
    </row>
    <row r="41" spans="7:9">
      <c r="I41" s="1115"/>
    </row>
    <row r="42" spans="7:9">
      <c r="I42" s="1115"/>
    </row>
    <row r="43" spans="7:9">
      <c r="I43" s="1115"/>
    </row>
    <row r="44" spans="7:9">
      <c r="I44" s="1115"/>
    </row>
    <row r="45" spans="7:9">
      <c r="I45" s="1115"/>
    </row>
    <row r="46" spans="7:9">
      <c r="I46" s="1115"/>
    </row>
    <row r="47" spans="7:9">
      <c r="I47" s="1115"/>
    </row>
    <row r="48" spans="7:9">
      <c r="I48" s="1115"/>
    </row>
    <row r="49" spans="9:9">
      <c r="I49" s="1115"/>
    </row>
    <row r="50" spans="9:9">
      <c r="I50" s="1115"/>
    </row>
    <row r="51" spans="9:9">
      <c r="I51" s="1115"/>
    </row>
    <row r="52" spans="9:9">
      <c r="I52" s="1115"/>
    </row>
    <row r="53" spans="9:9">
      <c r="I53" s="1115"/>
    </row>
    <row r="54" spans="9:9">
      <c r="I54" s="1115"/>
    </row>
    <row r="55" spans="9:9">
      <c r="I55" s="1115"/>
    </row>
    <row r="56" spans="9:9">
      <c r="I56" s="1115"/>
    </row>
    <row r="57" spans="9:9">
      <c r="I57" s="1115"/>
    </row>
    <row r="58" spans="9:9">
      <c r="I58" s="1115"/>
    </row>
    <row r="59" spans="9:9">
      <c r="I59" s="1115"/>
    </row>
    <row r="60" spans="9:9">
      <c r="I60" s="1115"/>
    </row>
    <row r="61" spans="9:9">
      <c r="I61" s="1115"/>
    </row>
    <row r="62" spans="9:9">
      <c r="I62" s="1115"/>
    </row>
    <row r="63" spans="9:9">
      <c r="I63" s="1115"/>
    </row>
    <row r="64" spans="9:9">
      <c r="I64" s="1115"/>
    </row>
    <row r="65" spans="9:9">
      <c r="I65" s="1115"/>
    </row>
  </sheetData>
  <sheetProtection password="8815" sheet="1" objects="1" scenarios="1"/>
  <mergeCells count="2">
    <mergeCell ref="A1:D1"/>
    <mergeCell ref="A32:H32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Sheet80"/>
  <dimension ref="A1"/>
  <sheetViews>
    <sheetView showGridLines="0" workbookViewId="0">
      <selection activeCell="H32" sqref="H32"/>
    </sheetView>
  </sheetViews>
  <sheetFormatPr defaultRowHeight="15"/>
  <sheetData>
    <row r="1" spans="1:1">
      <c r="A1" s="1" t="s">
        <v>658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Sheet147"/>
  <dimension ref="A1:Q277"/>
  <sheetViews>
    <sheetView workbookViewId="0">
      <selection activeCell="E24" sqref="E24"/>
    </sheetView>
  </sheetViews>
  <sheetFormatPr defaultRowHeight="15"/>
  <cols>
    <col min="2" max="2" width="27.140625" customWidth="1"/>
    <col min="17" max="17" width="11" customWidth="1"/>
  </cols>
  <sheetData>
    <row r="1" spans="1:17" ht="15.75" customHeight="1" thickBot="1">
      <c r="A1" s="1677" t="s">
        <v>837</v>
      </c>
      <c r="B1" s="1677"/>
      <c r="C1" s="1677"/>
      <c r="D1" s="1677"/>
      <c r="E1" s="1677"/>
      <c r="F1" s="1677"/>
      <c r="G1" s="1677"/>
      <c r="H1" s="1677"/>
      <c r="I1" s="1677"/>
      <c r="N1" s="1680" t="s">
        <v>377</v>
      </c>
      <c r="O1" s="1680"/>
      <c r="P1" s="1680"/>
    </row>
    <row r="2" spans="1:17" ht="98.25" thickTop="1" thickBot="1">
      <c r="A2" s="1324" t="s">
        <v>0</v>
      </c>
      <c r="B2" s="1325" t="s">
        <v>789</v>
      </c>
      <c r="C2" s="1326" t="s">
        <v>813</v>
      </c>
      <c r="D2" s="1326" t="s">
        <v>838</v>
      </c>
      <c r="E2" s="1326" t="s">
        <v>353</v>
      </c>
      <c r="F2" s="1326" t="s">
        <v>354</v>
      </c>
      <c r="G2" s="1326" t="s">
        <v>355</v>
      </c>
      <c r="H2" s="1326" t="s">
        <v>839</v>
      </c>
      <c r="I2" s="1327" t="s">
        <v>357</v>
      </c>
      <c r="J2" s="1326" t="s">
        <v>840</v>
      </c>
      <c r="K2" s="1326" t="s">
        <v>841</v>
      </c>
      <c r="N2" s="1328" t="s">
        <v>0</v>
      </c>
      <c r="O2" s="1329" t="s">
        <v>842</v>
      </c>
      <c r="P2" s="1330" t="s">
        <v>386</v>
      </c>
    </row>
    <row r="3" spans="1:17" ht="16.5" thickTop="1" thickBot="1">
      <c r="A3" s="1331" t="s">
        <v>359</v>
      </c>
      <c r="B3" s="1332" t="s">
        <v>716</v>
      </c>
      <c r="C3" s="1333">
        <v>1813</v>
      </c>
      <c r="D3" s="1334">
        <v>26</v>
      </c>
      <c r="E3" s="1335"/>
      <c r="F3" s="1335">
        <f>D3/C3*100</f>
        <v>1.4340871483728626</v>
      </c>
      <c r="G3" s="1335"/>
      <c r="H3" s="1335">
        <f t="shared" ref="H3:H30" si="0">F$38*100</f>
        <v>1.9560804576490127</v>
      </c>
      <c r="I3" s="1336">
        <v>0</v>
      </c>
      <c r="J3" s="1333">
        <v>1869</v>
      </c>
      <c r="K3" s="1334">
        <v>29</v>
      </c>
      <c r="N3" s="1337" t="s">
        <v>359</v>
      </c>
      <c r="O3" s="1338">
        <v>9</v>
      </c>
      <c r="P3" s="1339">
        <v>25</v>
      </c>
      <c r="Q3" s="1115"/>
    </row>
    <row r="4" spans="1:17" ht="16.5" thickTop="1" thickBot="1">
      <c r="A4" s="1340" t="s">
        <v>360</v>
      </c>
      <c r="B4" s="1332" t="s">
        <v>718</v>
      </c>
      <c r="C4" s="1333">
        <v>1965</v>
      </c>
      <c r="D4" s="1334">
        <v>22</v>
      </c>
      <c r="E4" s="1341"/>
      <c r="F4" s="1335">
        <f t="shared" ref="F4:F30" si="1">D4/C4*100</f>
        <v>1.1195928753180662</v>
      </c>
      <c r="G4" s="1341"/>
      <c r="H4" s="1335">
        <f t="shared" si="0"/>
        <v>1.9560804576490127</v>
      </c>
      <c r="I4" s="1342">
        <v>0</v>
      </c>
      <c r="J4" s="1333">
        <v>1995</v>
      </c>
      <c r="K4" s="1334">
        <v>23</v>
      </c>
      <c r="N4" s="1343" t="s">
        <v>360</v>
      </c>
      <c r="O4" s="1344">
        <v>24</v>
      </c>
      <c r="P4" s="1345">
        <v>13.043478260869565</v>
      </c>
      <c r="Q4" s="1115"/>
    </row>
    <row r="5" spans="1:17" ht="16.5" thickTop="1" thickBot="1">
      <c r="A5" s="1340" t="s">
        <v>361</v>
      </c>
      <c r="B5" s="1346" t="s">
        <v>783</v>
      </c>
      <c r="C5" s="1347">
        <v>2029</v>
      </c>
      <c r="D5" s="1348">
        <v>37</v>
      </c>
      <c r="E5" s="1341"/>
      <c r="F5" s="1335">
        <f t="shared" si="1"/>
        <v>1.8235584031542633</v>
      </c>
      <c r="G5" s="1341"/>
      <c r="H5" s="1335">
        <f t="shared" si="0"/>
        <v>1.9560804576490127</v>
      </c>
      <c r="I5" s="1342">
        <v>200</v>
      </c>
      <c r="J5" s="1333">
        <v>180</v>
      </c>
      <c r="K5" s="1334">
        <v>1</v>
      </c>
      <c r="N5" s="1343" t="s">
        <v>361</v>
      </c>
      <c r="O5" s="1344">
        <v>44</v>
      </c>
      <c r="P5" s="1345">
        <v>9.3023255813953494</v>
      </c>
      <c r="Q5" s="1115"/>
    </row>
    <row r="6" spans="1:17" ht="16.5" thickTop="1" thickBot="1">
      <c r="A6" s="1340" t="s">
        <v>362</v>
      </c>
      <c r="B6" s="1332" t="s">
        <v>720</v>
      </c>
      <c r="C6" s="1333">
        <v>1800</v>
      </c>
      <c r="D6" s="1334">
        <v>26</v>
      </c>
      <c r="E6" s="1341"/>
      <c r="F6" s="1335">
        <f t="shared" si="1"/>
        <v>1.4444444444444444</v>
      </c>
      <c r="G6" s="1341"/>
      <c r="H6" s="1335">
        <f t="shared" si="0"/>
        <v>1.9560804576490127</v>
      </c>
      <c r="I6" s="1342">
        <v>200</v>
      </c>
      <c r="J6" s="1333">
        <v>1803</v>
      </c>
      <c r="K6" s="1334">
        <v>26</v>
      </c>
      <c r="N6" s="1343" t="s">
        <v>362</v>
      </c>
      <c r="O6" s="1344">
        <v>67</v>
      </c>
      <c r="P6" s="1345">
        <v>7.5757575757575761</v>
      </c>
      <c r="Q6" s="1115"/>
    </row>
    <row r="7" spans="1:17" ht="16.5" thickTop="1" thickBot="1">
      <c r="A7" s="1340" t="s">
        <v>363</v>
      </c>
      <c r="B7" s="1332" t="s">
        <v>722</v>
      </c>
      <c r="C7" s="1333">
        <v>23</v>
      </c>
      <c r="D7" s="1334">
        <v>2</v>
      </c>
      <c r="E7" s="1341"/>
      <c r="F7" s="1335">
        <f t="shared" si="1"/>
        <v>8.695652173913043</v>
      </c>
      <c r="G7" s="1341"/>
      <c r="H7" s="1335">
        <f t="shared" si="0"/>
        <v>1.9560804576490127</v>
      </c>
      <c r="I7" s="1342">
        <v>400</v>
      </c>
      <c r="J7" s="1333">
        <v>23</v>
      </c>
      <c r="K7" s="1334">
        <v>2</v>
      </c>
      <c r="N7" s="1343" t="s">
        <v>363</v>
      </c>
      <c r="O7" s="1344">
        <v>93</v>
      </c>
      <c r="P7" s="1345">
        <v>6.5217391304347823</v>
      </c>
      <c r="Q7" s="1115"/>
    </row>
    <row r="8" spans="1:17" ht="16.5" thickTop="1" thickBot="1">
      <c r="A8" s="1340" t="s">
        <v>364</v>
      </c>
      <c r="B8" s="1332" t="s">
        <v>724</v>
      </c>
      <c r="C8" s="1333">
        <v>918</v>
      </c>
      <c r="D8" s="1334">
        <v>18</v>
      </c>
      <c r="E8" s="1341"/>
      <c r="F8" s="1335">
        <f t="shared" si="1"/>
        <v>1.9607843137254901</v>
      </c>
      <c r="G8" s="1341"/>
      <c r="H8" s="1335">
        <f t="shared" si="0"/>
        <v>1.9560804576490127</v>
      </c>
      <c r="I8" s="1342">
        <v>400</v>
      </c>
      <c r="J8" s="1333">
        <v>1146</v>
      </c>
      <c r="K8" s="1334">
        <v>24</v>
      </c>
      <c r="N8" s="1343" t="s">
        <v>364</v>
      </c>
      <c r="O8" s="1344">
        <v>121</v>
      </c>
      <c r="P8" s="1345">
        <v>5.833333333333333</v>
      </c>
      <c r="Q8" s="1115"/>
    </row>
    <row r="9" spans="1:17" ht="16.5" thickTop="1" thickBot="1">
      <c r="A9" s="1340" t="s">
        <v>365</v>
      </c>
      <c r="B9" s="1332" t="s">
        <v>726</v>
      </c>
      <c r="C9" s="1333">
        <v>2356</v>
      </c>
      <c r="D9" s="1334">
        <v>55</v>
      </c>
      <c r="E9" s="1341"/>
      <c r="F9" s="1335">
        <f t="shared" si="1"/>
        <v>2.3344651952461803</v>
      </c>
      <c r="G9" s="1341"/>
      <c r="H9" s="1335">
        <f t="shared" si="0"/>
        <v>1.9560804576490127</v>
      </c>
      <c r="I9" s="1342">
        <v>600</v>
      </c>
      <c r="J9" s="1333">
        <v>2394</v>
      </c>
      <c r="K9" s="1334">
        <v>57</v>
      </c>
      <c r="N9" s="1343" t="s">
        <v>365</v>
      </c>
      <c r="O9" s="1344">
        <v>151</v>
      </c>
      <c r="P9" s="1345">
        <v>5.3333333333333339</v>
      </c>
      <c r="Q9" s="1115"/>
    </row>
    <row r="10" spans="1:17" ht="25.5" thickTop="1" thickBot="1">
      <c r="A10" s="1340" t="s">
        <v>366</v>
      </c>
      <c r="B10" s="1332" t="s">
        <v>728</v>
      </c>
      <c r="C10" s="1333">
        <v>10578</v>
      </c>
      <c r="D10" s="1334">
        <v>176</v>
      </c>
      <c r="E10" s="1341"/>
      <c r="F10" s="1335">
        <f t="shared" si="1"/>
        <v>1.6638305917942902</v>
      </c>
      <c r="G10" s="1341"/>
      <c r="H10" s="1335">
        <f t="shared" si="0"/>
        <v>1.9560804576490127</v>
      </c>
      <c r="I10" s="1342">
        <v>800</v>
      </c>
      <c r="J10" s="1333">
        <v>10593</v>
      </c>
      <c r="K10" s="1334">
        <v>177</v>
      </c>
      <c r="N10" s="1343" t="s">
        <v>366</v>
      </c>
      <c r="O10" s="1344">
        <v>182</v>
      </c>
      <c r="P10" s="1345">
        <v>4.972375690607735</v>
      </c>
      <c r="Q10" s="1115"/>
    </row>
    <row r="11" spans="1:17" ht="16.5" thickTop="1" thickBot="1">
      <c r="A11" s="1340" t="s">
        <v>368</v>
      </c>
      <c r="B11" s="1332" t="s">
        <v>732</v>
      </c>
      <c r="C11" s="1333">
        <v>4304</v>
      </c>
      <c r="D11" s="1334">
        <v>78</v>
      </c>
      <c r="E11" s="1341"/>
      <c r="F11" s="1335">
        <f t="shared" si="1"/>
        <v>1.812267657992565</v>
      </c>
      <c r="G11" s="1341"/>
      <c r="H11" s="1335">
        <f t="shared" si="0"/>
        <v>1.9560804576490127</v>
      </c>
      <c r="I11" s="1342">
        <v>1000</v>
      </c>
      <c r="J11" s="1333">
        <v>4304</v>
      </c>
      <c r="K11" s="1334">
        <v>78</v>
      </c>
      <c r="N11" s="1343" t="s">
        <v>367</v>
      </c>
      <c r="O11" s="1344">
        <v>214</v>
      </c>
      <c r="P11" s="1345">
        <v>4.6948356807511731</v>
      </c>
      <c r="Q11" s="1115"/>
    </row>
    <row r="12" spans="1:17" ht="16.5" thickTop="1" thickBot="1">
      <c r="A12" s="1340" t="s">
        <v>369</v>
      </c>
      <c r="B12" s="1332" t="s">
        <v>795</v>
      </c>
      <c r="C12" s="1333">
        <v>12</v>
      </c>
      <c r="D12" s="1334">
        <v>0</v>
      </c>
      <c r="E12" s="1341"/>
      <c r="F12" s="1335">
        <f t="shared" si="1"/>
        <v>0</v>
      </c>
      <c r="G12" s="1341"/>
      <c r="H12" s="1335">
        <f t="shared" si="0"/>
        <v>1.9560804576490127</v>
      </c>
      <c r="I12" s="1342">
        <v>1200</v>
      </c>
      <c r="J12" s="1333">
        <v>12</v>
      </c>
      <c r="K12" s="1334">
        <v>0</v>
      </c>
      <c r="N12" s="1343" t="s">
        <v>368</v>
      </c>
      <c r="O12" s="1344">
        <v>247</v>
      </c>
      <c r="P12" s="1345">
        <v>4.4715447154471546</v>
      </c>
      <c r="Q12" s="1115"/>
    </row>
    <row r="13" spans="1:17" ht="16.5" thickTop="1" thickBot="1">
      <c r="A13" s="1340" t="s">
        <v>370</v>
      </c>
      <c r="B13" s="1332" t="s">
        <v>734</v>
      </c>
      <c r="C13" s="1333">
        <v>3551</v>
      </c>
      <c r="D13" s="1334">
        <v>61</v>
      </c>
      <c r="E13" s="1341"/>
      <c r="F13" s="1335">
        <f t="shared" si="1"/>
        <v>1.7178259645170373</v>
      </c>
      <c r="G13" s="1341"/>
      <c r="H13" s="1335">
        <f t="shared" si="0"/>
        <v>1.9560804576490127</v>
      </c>
      <c r="I13" s="1342">
        <v>1400</v>
      </c>
      <c r="J13" s="1333">
        <v>3579</v>
      </c>
      <c r="K13" s="1334">
        <v>63</v>
      </c>
      <c r="N13" s="1343" t="s">
        <v>369</v>
      </c>
      <c r="O13" s="1344">
        <v>281</v>
      </c>
      <c r="P13" s="1345">
        <v>4.2857142857142856</v>
      </c>
      <c r="Q13" s="1115"/>
    </row>
    <row r="14" spans="1:17" ht="16.5" thickTop="1" thickBot="1">
      <c r="A14" s="1340" t="s">
        <v>372</v>
      </c>
      <c r="B14" s="1332" t="s">
        <v>736</v>
      </c>
      <c r="C14" s="1333">
        <v>990</v>
      </c>
      <c r="D14" s="1334">
        <v>29</v>
      </c>
      <c r="E14" s="1341"/>
      <c r="F14" s="1335">
        <f t="shared" si="1"/>
        <v>2.9292929292929295</v>
      </c>
      <c r="G14" s="1341"/>
      <c r="H14" s="1335">
        <f t="shared" si="0"/>
        <v>1.9560804576490127</v>
      </c>
      <c r="I14" s="1342">
        <v>1600</v>
      </c>
      <c r="J14" s="1333">
        <v>997</v>
      </c>
      <c r="K14" s="1334">
        <v>30</v>
      </c>
      <c r="N14" s="1343" t="s">
        <v>370</v>
      </c>
      <c r="O14" s="1344">
        <v>315</v>
      </c>
      <c r="P14" s="1345">
        <v>4.1401273885350314</v>
      </c>
      <c r="Q14" s="1115"/>
    </row>
    <row r="15" spans="1:17" ht="16.5" thickTop="1" thickBot="1">
      <c r="A15" s="1340" t="s">
        <v>373</v>
      </c>
      <c r="B15" s="1332" t="s">
        <v>738</v>
      </c>
      <c r="C15" s="1333">
        <v>2789</v>
      </c>
      <c r="D15" s="1334">
        <v>101</v>
      </c>
      <c r="E15" s="1341"/>
      <c r="F15" s="1335">
        <f t="shared" si="1"/>
        <v>3.6213696665471495</v>
      </c>
      <c r="G15" s="1341"/>
      <c r="H15" s="1335">
        <f t="shared" si="0"/>
        <v>1.9560804576490127</v>
      </c>
      <c r="I15" s="1342">
        <v>1800</v>
      </c>
      <c r="J15" s="1333">
        <v>3450</v>
      </c>
      <c r="K15" s="1334">
        <v>141</v>
      </c>
      <c r="N15" s="1343" t="s">
        <v>371</v>
      </c>
      <c r="O15" s="1344">
        <v>350</v>
      </c>
      <c r="P15" s="1345">
        <v>4.0114613180515759</v>
      </c>
      <c r="Q15" s="1115"/>
    </row>
    <row r="16" spans="1:17" ht="16.5" thickTop="1" thickBot="1">
      <c r="A16" s="1349" t="s">
        <v>379</v>
      </c>
      <c r="B16" s="1332" t="s">
        <v>744</v>
      </c>
      <c r="C16" s="1333">
        <v>2924</v>
      </c>
      <c r="D16" s="1334">
        <v>103</v>
      </c>
      <c r="F16" s="1335">
        <f t="shared" si="1"/>
        <v>3.522571819425445</v>
      </c>
      <c r="H16" s="1335">
        <f t="shared" si="0"/>
        <v>1.9560804576490127</v>
      </c>
      <c r="I16" s="1350">
        <v>4000</v>
      </c>
      <c r="J16" s="1333">
        <v>3106</v>
      </c>
      <c r="K16" s="1334">
        <v>120</v>
      </c>
      <c r="N16" s="1343" t="s">
        <v>372</v>
      </c>
      <c r="O16" s="1344">
        <v>386</v>
      </c>
      <c r="P16" s="1345">
        <v>3.8961038961038961</v>
      </c>
      <c r="Q16" s="1115"/>
    </row>
    <row r="17" spans="1:17" ht="16.5" thickTop="1" thickBot="1">
      <c r="A17" s="1349" t="s">
        <v>380</v>
      </c>
      <c r="B17" s="1332" t="s">
        <v>746</v>
      </c>
      <c r="C17" s="1333">
        <v>3983</v>
      </c>
      <c r="D17" s="1334">
        <v>37</v>
      </c>
      <c r="F17" s="1335">
        <f t="shared" si="1"/>
        <v>0.92894802912377605</v>
      </c>
      <c r="H17" s="1335">
        <f t="shared" si="0"/>
        <v>1.9560804576490127</v>
      </c>
      <c r="I17" s="1350">
        <v>4000</v>
      </c>
      <c r="J17" s="1333">
        <v>3985</v>
      </c>
      <c r="K17" s="1334">
        <v>37</v>
      </c>
      <c r="N17" s="1343" t="s">
        <v>373</v>
      </c>
      <c r="O17" s="1344">
        <v>422</v>
      </c>
      <c r="P17" s="1345">
        <v>3.800475059382423</v>
      </c>
      <c r="Q17" s="1115"/>
    </row>
    <row r="18" spans="1:17" ht="16.5" thickTop="1" thickBot="1">
      <c r="A18" s="1349" t="s">
        <v>381</v>
      </c>
      <c r="B18" s="1332" t="s">
        <v>748</v>
      </c>
      <c r="C18" s="1333">
        <v>981</v>
      </c>
      <c r="D18" s="1334">
        <v>27</v>
      </c>
      <c r="F18" s="1335">
        <f t="shared" si="1"/>
        <v>2.7522935779816518</v>
      </c>
      <c r="H18" s="1335">
        <f t="shared" si="0"/>
        <v>1.9560804576490127</v>
      </c>
      <c r="I18" s="1350">
        <v>5000</v>
      </c>
      <c r="J18" s="1333">
        <v>1028</v>
      </c>
      <c r="K18" s="1334">
        <v>33</v>
      </c>
      <c r="N18" s="1343" t="s">
        <v>374</v>
      </c>
      <c r="O18" s="1344">
        <v>459</v>
      </c>
      <c r="P18" s="1345">
        <v>3.7117903930131009</v>
      </c>
      <c r="Q18" s="1115"/>
    </row>
    <row r="19" spans="1:17" ht="16.5" thickTop="1" thickBot="1">
      <c r="A19" s="1349" t="s">
        <v>382</v>
      </c>
      <c r="B19" s="1332" t="s">
        <v>750</v>
      </c>
      <c r="C19" s="1333">
        <v>1459</v>
      </c>
      <c r="D19" s="1334">
        <v>34</v>
      </c>
      <c r="F19" s="1335">
        <f t="shared" si="1"/>
        <v>2.3303632625085675</v>
      </c>
      <c r="H19" s="1335">
        <f t="shared" si="0"/>
        <v>1.9560804576490127</v>
      </c>
      <c r="I19" s="1350">
        <v>5000</v>
      </c>
      <c r="J19" s="1333">
        <v>1500</v>
      </c>
      <c r="K19" s="1334">
        <v>35</v>
      </c>
      <c r="N19" s="1343" t="s">
        <v>378</v>
      </c>
      <c r="O19" s="1344">
        <v>496</v>
      </c>
      <c r="P19" s="1345">
        <v>3.6363636363636362</v>
      </c>
      <c r="Q19" s="1115"/>
    </row>
    <row r="20" spans="1:17" ht="16.5" thickTop="1" thickBot="1">
      <c r="A20" s="1349" t="s">
        <v>383</v>
      </c>
      <c r="B20" s="1332" t="s">
        <v>752</v>
      </c>
      <c r="C20" s="1333">
        <v>1036</v>
      </c>
      <c r="D20" s="1334">
        <v>23</v>
      </c>
      <c r="F20" s="1335">
        <f t="shared" si="1"/>
        <v>2.2200772200772203</v>
      </c>
      <c r="H20" s="1335">
        <f t="shared" si="0"/>
        <v>1.9560804576490127</v>
      </c>
      <c r="I20" s="1350">
        <v>6000</v>
      </c>
      <c r="J20" s="1333">
        <v>1108</v>
      </c>
      <c r="K20" s="1334">
        <v>29</v>
      </c>
      <c r="N20" s="1343" t="s">
        <v>379</v>
      </c>
      <c r="O20" s="1344">
        <v>533</v>
      </c>
      <c r="P20" s="1345">
        <v>3.5714285714285712</v>
      </c>
      <c r="Q20" s="1115"/>
    </row>
    <row r="21" spans="1:17" ht="16.5" thickTop="1" thickBot="1">
      <c r="A21" s="1349" t="s">
        <v>387</v>
      </c>
      <c r="B21" s="1332" t="s">
        <v>799</v>
      </c>
      <c r="C21" s="1333">
        <v>10</v>
      </c>
      <c r="D21" s="1334">
        <v>0</v>
      </c>
      <c r="F21" s="1335">
        <f t="shared" si="1"/>
        <v>0</v>
      </c>
      <c r="H21" s="1335">
        <f t="shared" si="0"/>
        <v>1.9560804576490127</v>
      </c>
      <c r="I21" s="1350">
        <v>6000</v>
      </c>
      <c r="J21" s="1333">
        <v>10</v>
      </c>
      <c r="K21" s="1334">
        <v>0</v>
      </c>
      <c r="N21" s="1343" t="s">
        <v>380</v>
      </c>
      <c r="O21" s="1344">
        <v>571</v>
      </c>
      <c r="P21" s="1345">
        <v>3.5087719298245612</v>
      </c>
      <c r="Q21" s="1115"/>
    </row>
    <row r="22" spans="1:17" ht="16.5" thickTop="1" thickBot="1">
      <c r="A22" s="1349" t="s">
        <v>389</v>
      </c>
      <c r="B22" s="1332" t="s">
        <v>756</v>
      </c>
      <c r="C22" s="1333">
        <v>5192</v>
      </c>
      <c r="D22" s="1334">
        <v>75</v>
      </c>
      <c r="F22" s="1335">
        <f t="shared" si="1"/>
        <v>1.4445300462249615</v>
      </c>
      <c r="H22" s="1335">
        <f t="shared" si="0"/>
        <v>1.9560804576490127</v>
      </c>
      <c r="I22" s="1350">
        <v>7000</v>
      </c>
      <c r="J22" s="1333">
        <v>5526</v>
      </c>
      <c r="K22" s="1334">
        <v>88</v>
      </c>
      <c r="N22" s="1343" t="s">
        <v>381</v>
      </c>
      <c r="O22" s="1344">
        <v>609</v>
      </c>
      <c r="P22" s="1345">
        <v>3.4539473684210531</v>
      </c>
      <c r="Q22" s="1115"/>
    </row>
    <row r="23" spans="1:17" ht="16.5" thickTop="1" thickBot="1">
      <c r="A23" s="1349" t="s">
        <v>391</v>
      </c>
      <c r="B23" s="1332" t="s">
        <v>758</v>
      </c>
      <c r="C23" s="1333">
        <v>1704</v>
      </c>
      <c r="D23" s="1334">
        <v>21</v>
      </c>
      <c r="F23" s="1335">
        <f t="shared" si="1"/>
        <v>1.232394366197183</v>
      </c>
      <c r="H23" s="1335">
        <f t="shared" si="0"/>
        <v>1.9560804576490127</v>
      </c>
      <c r="I23" s="1350">
        <v>8000</v>
      </c>
      <c r="J23" s="1333">
        <v>1728</v>
      </c>
      <c r="K23" s="1334">
        <v>22</v>
      </c>
      <c r="N23" s="1343" t="s">
        <v>382</v>
      </c>
      <c r="O23" s="1344">
        <v>648</v>
      </c>
      <c r="P23" s="1345">
        <v>3.400309119010819</v>
      </c>
      <c r="Q23" s="1115"/>
    </row>
    <row r="24" spans="1:17" ht="25.5" thickTop="1" thickBot="1">
      <c r="A24" s="1349" t="s">
        <v>398</v>
      </c>
      <c r="B24" s="1332" t="s">
        <v>762</v>
      </c>
      <c r="C24" s="1333">
        <v>8648</v>
      </c>
      <c r="D24" s="1334">
        <v>177</v>
      </c>
      <c r="F24" s="1335">
        <f t="shared" si="1"/>
        <v>2.0467160037002774</v>
      </c>
      <c r="H24" s="1335">
        <f t="shared" si="0"/>
        <v>1.9560804576490127</v>
      </c>
      <c r="I24" s="1350">
        <v>9000</v>
      </c>
      <c r="J24" s="1333">
        <v>8824</v>
      </c>
      <c r="K24" s="1334">
        <v>181</v>
      </c>
      <c r="N24" s="1343" t="s">
        <v>383</v>
      </c>
      <c r="O24" s="1344">
        <v>686</v>
      </c>
      <c r="P24" s="1345">
        <v>3.3576642335766427</v>
      </c>
      <c r="Q24" s="1115"/>
    </row>
    <row r="25" spans="1:17" ht="16.5" thickTop="1" thickBot="1">
      <c r="A25" s="1349" t="s">
        <v>399</v>
      </c>
      <c r="B25" s="1332" t="s">
        <v>764</v>
      </c>
      <c r="C25" s="1333">
        <v>2750</v>
      </c>
      <c r="D25" s="1334">
        <v>56</v>
      </c>
      <c r="F25" s="1335">
        <f t="shared" si="1"/>
        <v>2.0363636363636366</v>
      </c>
      <c r="H25" s="1335">
        <f t="shared" si="0"/>
        <v>1.9560804576490127</v>
      </c>
      <c r="I25" s="1350">
        <v>9000</v>
      </c>
      <c r="J25" s="1333">
        <v>2949</v>
      </c>
      <c r="K25" s="1334">
        <v>71</v>
      </c>
      <c r="N25" s="1343" t="s">
        <v>387</v>
      </c>
      <c r="O25" s="1344">
        <v>725</v>
      </c>
      <c r="P25" s="1345">
        <v>3.3149171270718232</v>
      </c>
      <c r="Q25" s="1115"/>
    </row>
    <row r="26" spans="1:17" ht="16.5" thickTop="1" thickBot="1">
      <c r="A26" s="1349" t="s">
        <v>423</v>
      </c>
      <c r="B26" s="1332" t="s">
        <v>768</v>
      </c>
      <c r="C26" s="1333">
        <v>3515</v>
      </c>
      <c r="D26" s="1334">
        <v>82</v>
      </c>
      <c r="F26" s="1335">
        <f t="shared" si="1"/>
        <v>2.3328591749644381</v>
      </c>
      <c r="H26" s="1335">
        <f t="shared" si="0"/>
        <v>1.9560804576490127</v>
      </c>
      <c r="I26" s="1350">
        <v>10000</v>
      </c>
      <c r="J26" s="1333">
        <v>3945</v>
      </c>
      <c r="K26" s="1334">
        <v>105</v>
      </c>
      <c r="N26" s="1343" t="s">
        <v>388</v>
      </c>
      <c r="O26" s="1344">
        <v>764</v>
      </c>
      <c r="P26" s="1345">
        <v>3.2765399737876804</v>
      </c>
      <c r="Q26" s="1115"/>
    </row>
    <row r="27" spans="1:17" ht="16.5" thickTop="1" thickBot="1">
      <c r="A27" s="1349" t="s">
        <v>433</v>
      </c>
      <c r="B27" s="1332" t="s">
        <v>770</v>
      </c>
      <c r="C27" s="1333">
        <v>1356</v>
      </c>
      <c r="D27" s="1334">
        <v>23</v>
      </c>
      <c r="F27" s="1335">
        <f t="shared" si="1"/>
        <v>1.696165191740413</v>
      </c>
      <c r="H27" s="1335">
        <f t="shared" si="0"/>
        <v>1.9560804576490127</v>
      </c>
      <c r="I27" s="1350">
        <v>10000</v>
      </c>
      <c r="J27" s="1333">
        <v>726</v>
      </c>
      <c r="K27" s="1334">
        <v>8</v>
      </c>
      <c r="N27" s="1343" t="s">
        <v>389</v>
      </c>
      <c r="O27" s="1344">
        <v>804</v>
      </c>
      <c r="P27" s="1345">
        <v>3.2378580323785799</v>
      </c>
      <c r="Q27" s="1115"/>
    </row>
    <row r="28" spans="1:17" ht="25.5" thickTop="1" thickBot="1">
      <c r="A28" s="1349" t="s">
        <v>436</v>
      </c>
      <c r="B28" s="1332" t="s">
        <v>811</v>
      </c>
      <c r="C28" s="1333">
        <v>1808</v>
      </c>
      <c r="D28" s="1334">
        <v>42</v>
      </c>
      <c r="F28" s="1335">
        <f t="shared" si="1"/>
        <v>2.3230088495575223</v>
      </c>
      <c r="H28" s="1335">
        <f t="shared" si="0"/>
        <v>1.9560804576490127</v>
      </c>
      <c r="I28" s="1350">
        <v>11000</v>
      </c>
      <c r="J28" s="1333">
        <v>1018</v>
      </c>
      <c r="K28" s="1334">
        <v>42</v>
      </c>
      <c r="N28" s="1343" t="s">
        <v>390</v>
      </c>
      <c r="O28" s="1344">
        <v>844</v>
      </c>
      <c r="P28" s="1345">
        <v>3.2028469750889679</v>
      </c>
      <c r="Q28" s="1115"/>
    </row>
    <row r="29" spans="1:17" ht="16.5" thickTop="1" thickBot="1">
      <c r="A29" s="1349" t="s">
        <v>439</v>
      </c>
      <c r="B29" s="1332" t="s">
        <v>778</v>
      </c>
      <c r="C29" s="1333">
        <v>447</v>
      </c>
      <c r="D29" s="1334">
        <v>9</v>
      </c>
      <c r="F29" s="1335">
        <f t="shared" si="1"/>
        <v>2.0134228187919461</v>
      </c>
      <c r="H29" s="1335">
        <f t="shared" si="0"/>
        <v>1.9560804576490127</v>
      </c>
      <c r="I29" s="1350">
        <v>12000</v>
      </c>
      <c r="J29" s="1333">
        <v>447</v>
      </c>
      <c r="K29" s="1334">
        <v>9</v>
      </c>
      <c r="N29" s="1343" t="s">
        <v>391</v>
      </c>
      <c r="O29" s="1344">
        <v>883</v>
      </c>
      <c r="P29" s="1345">
        <v>3.1746031746031744</v>
      </c>
      <c r="Q29" s="1115"/>
    </row>
    <row r="30" spans="1:17" ht="25.5" thickTop="1" thickBot="1">
      <c r="A30" s="1349" t="s">
        <v>440</v>
      </c>
      <c r="B30" s="1332" t="s">
        <v>780</v>
      </c>
      <c r="C30" s="1333">
        <v>1506</v>
      </c>
      <c r="D30" s="1334">
        <v>38</v>
      </c>
      <c r="F30" s="1335">
        <f t="shared" si="1"/>
        <v>2.5232403718459495</v>
      </c>
      <c r="H30" s="1335">
        <f t="shared" si="0"/>
        <v>1.9560804576490127</v>
      </c>
      <c r="I30" s="1350">
        <v>12000</v>
      </c>
      <c r="J30" s="1333">
        <v>1534</v>
      </c>
      <c r="K30" s="1334">
        <v>41</v>
      </c>
      <c r="N30" s="1343" t="s">
        <v>396</v>
      </c>
      <c r="O30" s="1344">
        <v>924</v>
      </c>
      <c r="P30" s="1345">
        <v>3.1419284940411698</v>
      </c>
      <c r="Q30" s="1115"/>
    </row>
    <row r="31" spans="1:17" ht="15.75" thickTop="1">
      <c r="N31" s="1343" t="s">
        <v>397</v>
      </c>
      <c r="O31" s="1344">
        <v>964</v>
      </c>
      <c r="P31" s="1345">
        <v>3.1152647975077881</v>
      </c>
      <c r="Q31" s="1115"/>
    </row>
    <row r="32" spans="1:17">
      <c r="N32" s="1343" t="s">
        <v>398</v>
      </c>
      <c r="O32" s="1344">
        <v>1004</v>
      </c>
      <c r="P32" s="1345">
        <v>3.0907278165503489</v>
      </c>
      <c r="Q32" s="1115"/>
    </row>
    <row r="33" spans="1:17">
      <c r="A33" t="s">
        <v>843</v>
      </c>
      <c r="E33" s="114"/>
      <c r="N33" s="1343" t="s">
        <v>399</v>
      </c>
      <c r="O33" s="1344">
        <v>1045</v>
      </c>
      <c r="P33" s="1345">
        <v>3.0651340996168579</v>
      </c>
      <c r="Q33" s="1115"/>
    </row>
    <row r="34" spans="1:17">
      <c r="A34" t="s">
        <v>844</v>
      </c>
      <c r="N34" s="1343" t="s">
        <v>402</v>
      </c>
      <c r="O34" s="1344">
        <v>1086</v>
      </c>
      <c r="P34" s="1345">
        <v>3.0414746543778803</v>
      </c>
      <c r="Q34" s="1115"/>
    </row>
    <row r="35" spans="1:17">
      <c r="A35" t="s">
        <v>845</v>
      </c>
      <c r="N35" s="1343" t="s">
        <v>423</v>
      </c>
      <c r="O35" s="1344">
        <v>1127</v>
      </c>
      <c r="P35" s="1345">
        <v>3.0195381882770871</v>
      </c>
      <c r="Q35" s="1115"/>
    </row>
    <row r="36" spans="1:17">
      <c r="A36" t="s">
        <v>846</v>
      </c>
      <c r="N36" s="1343" t="s">
        <v>433</v>
      </c>
      <c r="O36" s="1344">
        <v>1168</v>
      </c>
      <c r="P36" s="1345">
        <v>2.9991431019708652</v>
      </c>
      <c r="Q36" s="1115"/>
    </row>
    <row r="37" spans="1:17">
      <c r="A37" t="s">
        <v>847</v>
      </c>
      <c r="N37" s="1343" t="s">
        <v>434</v>
      </c>
      <c r="O37" s="1344">
        <v>1209</v>
      </c>
      <c r="P37" s="1345">
        <v>2.9801324503311259</v>
      </c>
      <c r="Q37" s="1115"/>
    </row>
    <row r="38" spans="1:17">
      <c r="A38" t="s">
        <v>754</v>
      </c>
      <c r="E38" t="s">
        <v>848</v>
      </c>
      <c r="F38">
        <f>SUM(D3:D30)/SUM(C3:C30)</f>
        <v>1.9560804576490128E-2</v>
      </c>
      <c r="N38" s="1343" t="s">
        <v>435</v>
      </c>
      <c r="O38" s="1344">
        <v>1250</v>
      </c>
      <c r="P38" s="1345">
        <v>2.9623698959167335</v>
      </c>
      <c r="Q38" s="1115"/>
    </row>
    <row r="39" spans="1:17">
      <c r="A39" t="s">
        <v>849</v>
      </c>
      <c r="N39" s="1343" t="s">
        <v>436</v>
      </c>
      <c r="O39" s="1344">
        <v>1292</v>
      </c>
      <c r="P39" s="1345">
        <v>2.943454686289698</v>
      </c>
      <c r="Q39" s="1115"/>
    </row>
    <row r="40" spans="1:17">
      <c r="A40" t="s">
        <v>766</v>
      </c>
      <c r="N40" s="1343" t="s">
        <v>437</v>
      </c>
      <c r="O40" s="1344">
        <v>1333</v>
      </c>
      <c r="P40" s="1345">
        <v>2.9279279279279278</v>
      </c>
      <c r="Q40" s="1115"/>
    </row>
    <row r="41" spans="1:17">
      <c r="A41" t="s">
        <v>785</v>
      </c>
      <c r="N41" s="1343" t="s">
        <v>438</v>
      </c>
      <c r="O41" s="1344">
        <v>1375</v>
      </c>
      <c r="P41" s="1345">
        <v>2.9112081513828238</v>
      </c>
      <c r="Q41" s="1115"/>
    </row>
    <row r="42" spans="1:17">
      <c r="N42" s="1343" t="s">
        <v>439</v>
      </c>
      <c r="O42" s="1344">
        <v>1417</v>
      </c>
      <c r="P42" s="1345">
        <v>2.8954802259887007</v>
      </c>
      <c r="Q42" s="1115"/>
    </row>
    <row r="43" spans="1:17">
      <c r="A43" t="s">
        <v>850</v>
      </c>
      <c r="N43" s="1343" t="s">
        <v>440</v>
      </c>
      <c r="O43" s="1344">
        <v>1459</v>
      </c>
      <c r="P43" s="1345">
        <v>2.880658436213992</v>
      </c>
      <c r="Q43" s="1115"/>
    </row>
    <row r="44" spans="1:17">
      <c r="A44" t="s">
        <v>851</v>
      </c>
      <c r="N44" s="1343" t="s">
        <v>441</v>
      </c>
      <c r="O44" s="1344">
        <v>1501</v>
      </c>
      <c r="P44" s="1345">
        <v>2.8666666666666667</v>
      </c>
      <c r="Q44" s="1115"/>
    </row>
    <row r="45" spans="1:17">
      <c r="N45" s="1343" t="s">
        <v>442</v>
      </c>
      <c r="O45" s="1344">
        <v>1543</v>
      </c>
      <c r="P45" s="1345">
        <v>2.8534370946822309</v>
      </c>
      <c r="Q45" s="1115"/>
    </row>
    <row r="46" spans="1:17">
      <c r="N46" s="1343" t="s">
        <v>443</v>
      </c>
      <c r="O46" s="1344">
        <v>1586</v>
      </c>
      <c r="P46" s="1345">
        <v>2.8391167192429023</v>
      </c>
      <c r="Q46" s="1115"/>
    </row>
    <row r="47" spans="1:17">
      <c r="N47" s="1343" t="s">
        <v>447</v>
      </c>
      <c r="O47" s="1344">
        <v>1628</v>
      </c>
      <c r="P47" s="1345">
        <v>2.8272894898586354</v>
      </c>
      <c r="Q47" s="1115"/>
    </row>
    <row r="48" spans="1:17">
      <c r="N48" s="1343" t="s">
        <v>448</v>
      </c>
      <c r="O48" s="1344">
        <v>1670</v>
      </c>
      <c r="P48" s="1345">
        <v>2.816057519472738</v>
      </c>
      <c r="Q48" s="1115"/>
    </row>
    <row r="49" spans="14:17">
      <c r="N49" s="1343" t="s">
        <v>451</v>
      </c>
      <c r="O49" s="1344">
        <v>1713</v>
      </c>
      <c r="P49" s="1345">
        <v>2.8037383177570092</v>
      </c>
      <c r="Q49" s="1115"/>
    </row>
    <row r="50" spans="14:17">
      <c r="N50" s="1343" t="s">
        <v>452</v>
      </c>
      <c r="O50" s="1344">
        <v>1756</v>
      </c>
      <c r="P50" s="1345">
        <v>2.792022792022792</v>
      </c>
      <c r="Q50" s="1115"/>
    </row>
    <row r="51" spans="14:17">
      <c r="N51" s="1343" t="s">
        <v>453</v>
      </c>
      <c r="O51" s="1344">
        <v>1798</v>
      </c>
      <c r="P51" s="1345">
        <v>2.7824151363383414</v>
      </c>
      <c r="Q51" s="1115"/>
    </row>
    <row r="52" spans="14:17">
      <c r="N52" s="1343" t="s">
        <v>454</v>
      </c>
      <c r="O52" s="1344">
        <v>1841</v>
      </c>
      <c r="P52" s="1345">
        <v>2.7717391304347827</v>
      </c>
      <c r="Q52" s="1115"/>
    </row>
    <row r="53" spans="14:17">
      <c r="N53" s="1343" t="s">
        <v>455</v>
      </c>
      <c r="O53" s="1344">
        <v>1884</v>
      </c>
      <c r="P53" s="1345">
        <v>2.7615507169410516</v>
      </c>
      <c r="Q53" s="1115"/>
    </row>
    <row r="54" spans="14:17">
      <c r="N54" s="1343" t="s">
        <v>457</v>
      </c>
      <c r="O54" s="1344">
        <v>1927</v>
      </c>
      <c r="P54" s="1345">
        <v>2.7518172377985461</v>
      </c>
      <c r="Q54" s="1115"/>
    </row>
    <row r="55" spans="14:17">
      <c r="N55" s="1343" t="s">
        <v>458</v>
      </c>
      <c r="O55" s="1344">
        <v>1970</v>
      </c>
      <c r="P55" s="1345">
        <v>2.7425088877602843</v>
      </c>
      <c r="Q55" s="1115"/>
    </row>
    <row r="56" spans="14:17">
      <c r="N56" s="1343" t="s">
        <v>459</v>
      </c>
      <c r="O56" s="1344">
        <v>2013</v>
      </c>
      <c r="P56" s="1345">
        <v>2.7335984095427435</v>
      </c>
      <c r="Q56" s="1115"/>
    </row>
    <row r="57" spans="14:17">
      <c r="N57" s="1343" t="s">
        <v>460</v>
      </c>
      <c r="O57" s="1344">
        <v>2057</v>
      </c>
      <c r="P57" s="1345">
        <v>2.7237354085603114</v>
      </c>
      <c r="Q57" s="1115"/>
    </row>
    <row r="58" spans="14:17">
      <c r="N58" s="1343" t="s">
        <v>461</v>
      </c>
      <c r="O58" s="1344">
        <v>2100</v>
      </c>
      <c r="P58" s="1345">
        <v>2.7155788470700335</v>
      </c>
      <c r="Q58" s="1115"/>
    </row>
    <row r="59" spans="14:17">
      <c r="N59" s="1343" t="s">
        <v>462</v>
      </c>
      <c r="O59" s="1344">
        <v>2143</v>
      </c>
      <c r="P59" s="1345">
        <v>2.7077497665732961</v>
      </c>
      <c r="Q59" s="1115"/>
    </row>
    <row r="60" spans="14:17">
      <c r="N60" s="1343" t="s">
        <v>463</v>
      </c>
      <c r="O60" s="1344">
        <v>2187</v>
      </c>
      <c r="P60" s="1345">
        <v>2.6989935956084175</v>
      </c>
      <c r="Q60" s="1115"/>
    </row>
    <row r="61" spans="14:17">
      <c r="N61" s="1343" t="s">
        <v>464</v>
      </c>
      <c r="O61" s="1344">
        <v>2230</v>
      </c>
      <c r="P61" s="1345">
        <v>2.6917900403768504</v>
      </c>
      <c r="Q61" s="1115"/>
    </row>
    <row r="62" spans="14:17">
      <c r="N62" s="1343" t="s">
        <v>465</v>
      </c>
      <c r="O62" s="1344">
        <v>2274</v>
      </c>
      <c r="P62" s="1345">
        <v>2.6836779586449628</v>
      </c>
      <c r="Q62" s="1115"/>
    </row>
    <row r="63" spans="14:17">
      <c r="N63" s="1343" t="s">
        <v>466</v>
      </c>
      <c r="O63" s="1344">
        <v>2317</v>
      </c>
      <c r="P63" s="1345">
        <v>2.6770293609671847</v>
      </c>
      <c r="Q63" s="1115"/>
    </row>
    <row r="64" spans="14:17">
      <c r="N64" s="1343" t="s">
        <v>467</v>
      </c>
      <c r="O64" s="1344">
        <v>2361</v>
      </c>
      <c r="P64" s="1345">
        <v>2.6694915254237288</v>
      </c>
      <c r="Q64" s="1115"/>
    </row>
    <row r="65" spans="14:17">
      <c r="N65" s="1343" t="s">
        <v>470</v>
      </c>
      <c r="O65" s="1344">
        <v>2405</v>
      </c>
      <c r="P65" s="1345">
        <v>2.6622296173044924</v>
      </c>
      <c r="Q65" s="1115"/>
    </row>
    <row r="66" spans="14:17">
      <c r="N66" s="1343" t="s">
        <v>471</v>
      </c>
      <c r="O66" s="1344">
        <v>2449</v>
      </c>
      <c r="P66" s="1345">
        <v>2.6552287581699345</v>
      </c>
      <c r="Q66" s="1115"/>
    </row>
    <row r="67" spans="14:17">
      <c r="N67" s="1343" t="s">
        <v>472</v>
      </c>
      <c r="O67" s="1344">
        <v>2492</v>
      </c>
      <c r="P67" s="1345">
        <v>2.6495383380168605</v>
      </c>
    </row>
    <row r="68" spans="14:17">
      <c r="N68" s="1343" t="s">
        <v>473</v>
      </c>
      <c r="O68" s="1344">
        <v>2536</v>
      </c>
      <c r="P68" s="1345">
        <v>2.642998027613412</v>
      </c>
    </row>
    <row r="69" spans="14:17">
      <c r="N69" s="1343" t="s">
        <v>474</v>
      </c>
      <c r="O69" s="1344">
        <v>2580</v>
      </c>
      <c r="P69" s="1345">
        <v>2.6366808840635905</v>
      </c>
    </row>
    <row r="70" spans="14:17">
      <c r="N70" s="1343" t="s">
        <v>475</v>
      </c>
      <c r="O70" s="1344">
        <v>2624</v>
      </c>
      <c r="P70" s="1345">
        <v>2.6305756767060617</v>
      </c>
    </row>
    <row r="71" spans="14:17">
      <c r="N71" s="1343" t="s">
        <v>476</v>
      </c>
      <c r="O71" s="1344">
        <v>2668</v>
      </c>
      <c r="P71" s="1345">
        <v>2.6246719160104988</v>
      </c>
    </row>
    <row r="72" spans="14:17">
      <c r="N72" s="1343" t="s">
        <v>477</v>
      </c>
      <c r="O72" s="1344">
        <v>2712</v>
      </c>
      <c r="P72" s="1345">
        <v>2.6189597934341573</v>
      </c>
    </row>
    <row r="73" spans="14:17">
      <c r="N73" s="1343" t="s">
        <v>478</v>
      </c>
      <c r="O73" s="1344">
        <v>2757</v>
      </c>
      <c r="P73" s="1345">
        <v>2.6124818577648767</v>
      </c>
    </row>
    <row r="74" spans="14:17">
      <c r="N74" s="1343" t="s">
        <v>852</v>
      </c>
      <c r="O74" s="1344">
        <v>2801</v>
      </c>
      <c r="P74" s="1345">
        <v>2.6071428571428572</v>
      </c>
    </row>
    <row r="75" spans="14:17">
      <c r="N75" s="1343" t="s">
        <v>853</v>
      </c>
      <c r="O75" s="1344">
        <v>2845</v>
      </c>
      <c r="P75" s="1345">
        <v>2.6019690576652601</v>
      </c>
    </row>
    <row r="76" spans="14:17">
      <c r="N76" s="1343" t="s">
        <v>854</v>
      </c>
      <c r="O76" s="1344">
        <v>2889</v>
      </c>
      <c r="P76" s="1345">
        <v>2.5969529085872574</v>
      </c>
    </row>
    <row r="77" spans="14:17">
      <c r="N77" s="1343" t="s">
        <v>855</v>
      </c>
      <c r="O77" s="1344">
        <v>2934</v>
      </c>
      <c r="P77" s="1345">
        <v>2.5912035458574838</v>
      </c>
    </row>
    <row r="78" spans="14:17">
      <c r="N78" s="1343" t="s">
        <v>856</v>
      </c>
      <c r="O78" s="1344">
        <v>2978</v>
      </c>
      <c r="P78" s="1345">
        <v>2.5864964729593551</v>
      </c>
    </row>
    <row r="79" spans="14:17">
      <c r="N79" s="1343" t="s">
        <v>857</v>
      </c>
      <c r="O79" s="1344">
        <v>3022</v>
      </c>
      <c r="P79" s="1345">
        <v>2.5819265143992056</v>
      </c>
    </row>
    <row r="80" spans="14:17">
      <c r="N80" s="1343" t="s">
        <v>858</v>
      </c>
      <c r="O80" s="1344">
        <v>3067</v>
      </c>
      <c r="P80" s="1345">
        <v>2.5766470971950421</v>
      </c>
    </row>
    <row r="81" spans="14:16">
      <c r="N81" s="1343" t="s">
        <v>859</v>
      </c>
      <c r="O81" s="1344">
        <v>3111</v>
      </c>
      <c r="P81" s="1345">
        <v>2.572347266881029</v>
      </c>
    </row>
    <row r="82" spans="14:16">
      <c r="N82" s="1343" t="s">
        <v>860</v>
      </c>
      <c r="O82" s="1344">
        <v>3156</v>
      </c>
      <c r="P82" s="1345">
        <v>2.5673534072900162</v>
      </c>
    </row>
    <row r="83" spans="14:16">
      <c r="N83" s="1343" t="s">
        <v>861</v>
      </c>
      <c r="O83" s="1344">
        <v>3201</v>
      </c>
      <c r="P83" s="1345">
        <v>2.5625</v>
      </c>
    </row>
    <row r="84" spans="14:16">
      <c r="N84" s="1343" t="s">
        <v>862</v>
      </c>
      <c r="O84" s="1344">
        <v>3245</v>
      </c>
      <c r="P84" s="1345">
        <v>2.5585696670776819</v>
      </c>
    </row>
    <row r="85" spans="14:16">
      <c r="N85" s="1343" t="s">
        <v>863</v>
      </c>
      <c r="O85" s="1344">
        <v>3290</v>
      </c>
      <c r="P85" s="1345">
        <v>2.5539677713590758</v>
      </c>
    </row>
    <row r="86" spans="14:16">
      <c r="N86" s="1343" t="s">
        <v>864</v>
      </c>
      <c r="O86" s="1344">
        <v>3335</v>
      </c>
      <c r="P86" s="1345">
        <v>2.5494901019796039</v>
      </c>
    </row>
    <row r="87" spans="14:16">
      <c r="N87" s="1343" t="s">
        <v>865</v>
      </c>
      <c r="O87" s="1344">
        <v>3379</v>
      </c>
      <c r="P87" s="1345">
        <v>2.5458851391355832</v>
      </c>
    </row>
    <row r="88" spans="14:16">
      <c r="N88" s="1343" t="s">
        <v>866</v>
      </c>
      <c r="O88" s="1344">
        <v>3424</v>
      </c>
      <c r="P88" s="1345">
        <v>2.5416301489921125</v>
      </c>
    </row>
    <row r="89" spans="14:16">
      <c r="N89" s="1343" t="s">
        <v>867</v>
      </c>
      <c r="O89" s="1344">
        <v>3469</v>
      </c>
      <c r="P89" s="1345">
        <v>2.5374855824682814</v>
      </c>
    </row>
    <row r="90" spans="14:16">
      <c r="N90" s="1343" t="s">
        <v>868</v>
      </c>
      <c r="O90" s="1344">
        <v>3514</v>
      </c>
      <c r="P90" s="1345">
        <v>2.5334471961286646</v>
      </c>
    </row>
    <row r="91" spans="14:16">
      <c r="N91" s="1343" t="s">
        <v>869</v>
      </c>
      <c r="O91" s="1344">
        <v>3559</v>
      </c>
      <c r="P91" s="1345">
        <v>2.5295109612141653</v>
      </c>
    </row>
    <row r="92" spans="14:16">
      <c r="N92" s="1343" t="s">
        <v>870</v>
      </c>
      <c r="O92" s="1344">
        <v>3604</v>
      </c>
      <c r="P92" s="1345">
        <v>2.5256730502359144</v>
      </c>
    </row>
    <row r="93" spans="14:16">
      <c r="N93" s="1343" t="s">
        <v>871</v>
      </c>
      <c r="O93" s="1344">
        <v>3649</v>
      </c>
      <c r="P93" s="1345">
        <v>2.5219298245614032</v>
      </c>
    </row>
    <row r="94" spans="14:16">
      <c r="N94" s="1343" t="s">
        <v>872</v>
      </c>
      <c r="O94" s="1344">
        <v>3694</v>
      </c>
      <c r="P94" s="1345">
        <v>2.518277822908205</v>
      </c>
    </row>
    <row r="95" spans="14:16">
      <c r="N95" s="1343" t="s">
        <v>873</v>
      </c>
      <c r="O95" s="1344">
        <v>3739</v>
      </c>
      <c r="P95" s="1345">
        <v>2.5147137506688071</v>
      </c>
    </row>
    <row r="96" spans="14:16">
      <c r="N96" s="1343" t="s">
        <v>874</v>
      </c>
      <c r="O96" s="1344">
        <v>3784</v>
      </c>
      <c r="P96" s="1345">
        <v>2.5112344699973566</v>
      </c>
    </row>
    <row r="97" spans="14:16">
      <c r="N97" s="1343" t="s">
        <v>875</v>
      </c>
      <c r="O97" s="1344">
        <v>3829</v>
      </c>
      <c r="P97" s="1345">
        <v>2.507836990595611</v>
      </c>
    </row>
    <row r="98" spans="14:16">
      <c r="N98" s="1343" t="s">
        <v>876</v>
      </c>
      <c r="O98" s="1344">
        <v>3874</v>
      </c>
      <c r="P98" s="1345">
        <v>2.5045184611412341</v>
      </c>
    </row>
    <row r="99" spans="14:16">
      <c r="N99" s="1343" t="s">
        <v>877</v>
      </c>
      <c r="O99" s="1344">
        <v>3919</v>
      </c>
      <c r="P99" s="1345">
        <v>2.5012761613067891</v>
      </c>
    </row>
    <row r="100" spans="14:16">
      <c r="N100" s="1343" t="s">
        <v>878</v>
      </c>
      <c r="O100" s="1344">
        <v>3964</v>
      </c>
      <c r="P100" s="1345">
        <v>2.498107494322483</v>
      </c>
    </row>
    <row r="101" spans="14:16">
      <c r="N101" s="1343" t="s">
        <v>879</v>
      </c>
      <c r="O101" s="1344">
        <v>4010</v>
      </c>
      <c r="P101" s="1345">
        <v>2.4943876278373658</v>
      </c>
    </row>
    <row r="102" spans="14:16">
      <c r="N102" s="1343" t="s">
        <v>880</v>
      </c>
      <c r="O102" s="1344">
        <v>4055</v>
      </c>
      <c r="P102" s="1345">
        <v>2.4913665515540204</v>
      </c>
    </row>
    <row r="103" spans="14:16">
      <c r="N103" s="1343" t="s">
        <v>881</v>
      </c>
      <c r="O103" s="1344">
        <v>4100</v>
      </c>
      <c r="P103" s="1345">
        <v>2.4884118077579895</v>
      </c>
    </row>
    <row r="104" spans="14:16">
      <c r="N104" s="1343" t="s">
        <v>882</v>
      </c>
      <c r="O104" s="1344">
        <v>4145</v>
      </c>
      <c r="P104" s="1345">
        <v>2.4855212355212353</v>
      </c>
    </row>
    <row r="105" spans="14:16">
      <c r="N105" s="1343" t="s">
        <v>883</v>
      </c>
      <c r="O105" s="1344">
        <v>4191</v>
      </c>
      <c r="P105" s="1345">
        <v>2.4821002386634845</v>
      </c>
    </row>
    <row r="106" spans="14:16">
      <c r="N106" s="1343" t="s">
        <v>884</v>
      </c>
      <c r="O106" s="1344">
        <v>4236</v>
      </c>
      <c r="P106" s="1345">
        <v>2.4793388429752068</v>
      </c>
    </row>
    <row r="107" spans="14:16">
      <c r="N107" s="1343" t="s">
        <v>885</v>
      </c>
      <c r="O107" s="1344">
        <v>4281</v>
      </c>
      <c r="P107" s="1345">
        <v>2.4766355140186915</v>
      </c>
    </row>
    <row r="108" spans="14:16">
      <c r="N108" s="1343" t="s">
        <v>886</v>
      </c>
      <c r="O108" s="1344">
        <v>4327</v>
      </c>
      <c r="P108" s="1345">
        <v>2.4734165510864541</v>
      </c>
    </row>
    <row r="109" spans="14:16">
      <c r="N109" s="1343" t="s">
        <v>887</v>
      </c>
      <c r="O109" s="1344">
        <v>4372</v>
      </c>
      <c r="P109" s="1345">
        <v>2.4708304735758406</v>
      </c>
    </row>
    <row r="110" spans="14:16">
      <c r="N110" s="1343" t="s">
        <v>888</v>
      </c>
      <c r="O110" s="1344">
        <v>4418</v>
      </c>
      <c r="P110" s="1345">
        <v>2.4677382839031017</v>
      </c>
    </row>
    <row r="111" spans="14:16">
      <c r="N111" s="1343" t="s">
        <v>889</v>
      </c>
      <c r="O111" s="1344">
        <v>4463</v>
      </c>
      <c r="P111" s="1345">
        <v>2.465262214253698</v>
      </c>
    </row>
    <row r="112" spans="14:16">
      <c r="N112" s="1343" t="s">
        <v>890</v>
      </c>
      <c r="O112" s="1344">
        <v>4509</v>
      </c>
      <c r="P112" s="1345">
        <v>2.4622892635314995</v>
      </c>
    </row>
    <row r="113" spans="14:16">
      <c r="N113" s="1343" t="s">
        <v>891</v>
      </c>
      <c r="O113" s="1344">
        <v>4554</v>
      </c>
      <c r="P113" s="1345">
        <v>2.4599165385460133</v>
      </c>
    </row>
    <row r="114" spans="14:16">
      <c r="N114" s="1343" t="s">
        <v>892</v>
      </c>
      <c r="O114" s="1344">
        <v>4600</v>
      </c>
      <c r="P114" s="1345">
        <v>2.4570558817134156</v>
      </c>
    </row>
    <row r="115" spans="14:16">
      <c r="N115" s="1343" t="s">
        <v>893</v>
      </c>
      <c r="O115" s="1344">
        <v>4646</v>
      </c>
      <c r="P115" s="1345">
        <v>2.4542518837459637</v>
      </c>
    </row>
    <row r="116" spans="14:16">
      <c r="N116" s="1343" t="s">
        <v>894</v>
      </c>
      <c r="O116" s="1344">
        <v>4691</v>
      </c>
      <c r="P116" s="1345">
        <v>2.4520255863539444</v>
      </c>
    </row>
    <row r="117" spans="14:16">
      <c r="N117" s="1343" t="s">
        <v>895</v>
      </c>
      <c r="O117" s="1344">
        <v>4737</v>
      </c>
      <c r="P117" s="1345">
        <v>2.4493243243243241</v>
      </c>
    </row>
    <row r="118" spans="14:16">
      <c r="N118" s="1343" t="s">
        <v>896</v>
      </c>
      <c r="O118" s="1344">
        <v>4782</v>
      </c>
      <c r="P118" s="1345">
        <v>2.4471867810081571</v>
      </c>
    </row>
    <row r="119" spans="14:16">
      <c r="N119" s="1343" t="s">
        <v>897</v>
      </c>
      <c r="O119" s="1344">
        <v>4828</v>
      </c>
      <c r="P119" s="1345">
        <v>2.4445825564532835</v>
      </c>
    </row>
    <row r="120" spans="14:16">
      <c r="N120" s="1343" t="s">
        <v>898</v>
      </c>
      <c r="O120" s="1344">
        <v>4874</v>
      </c>
      <c r="P120" s="1345">
        <v>2.4420274984609072</v>
      </c>
    </row>
    <row r="121" spans="14:16">
      <c r="N121" s="1343" t="s">
        <v>899</v>
      </c>
      <c r="O121" s="1344">
        <v>4920</v>
      </c>
      <c r="P121" s="1345">
        <v>2.4395202276885546</v>
      </c>
    </row>
    <row r="122" spans="14:16">
      <c r="N122" s="1343" t="s">
        <v>900</v>
      </c>
      <c r="O122" s="1344">
        <v>4965</v>
      </c>
      <c r="P122" s="1345">
        <v>2.4375503626107977</v>
      </c>
    </row>
    <row r="123" spans="14:16">
      <c r="N123" s="1343" t="s">
        <v>901</v>
      </c>
      <c r="O123" s="1344">
        <v>5011</v>
      </c>
      <c r="P123" s="1345">
        <v>2.435129740518962</v>
      </c>
    </row>
    <row r="124" spans="14:16">
      <c r="N124" s="1343" t="s">
        <v>902</v>
      </c>
      <c r="O124" s="1344">
        <v>5057</v>
      </c>
      <c r="P124" s="1345">
        <v>2.4327531645569622</v>
      </c>
    </row>
    <row r="125" spans="14:16">
      <c r="N125" s="1343" t="s">
        <v>903</v>
      </c>
      <c r="O125" s="1344">
        <v>5103</v>
      </c>
      <c r="P125" s="1345">
        <v>2.4304194433555466</v>
      </c>
    </row>
    <row r="126" spans="14:16">
      <c r="N126" s="1343" t="s">
        <v>904</v>
      </c>
      <c r="O126" s="1344">
        <v>5149</v>
      </c>
      <c r="P126" s="1345">
        <v>2.4281274281274281</v>
      </c>
    </row>
    <row r="127" spans="14:16">
      <c r="N127" s="1343" t="s">
        <v>905</v>
      </c>
      <c r="O127" s="1344">
        <v>5194</v>
      </c>
      <c r="P127" s="1345">
        <v>2.4263431542461005</v>
      </c>
    </row>
    <row r="128" spans="14:16">
      <c r="N128" s="1343" t="s">
        <v>906</v>
      </c>
      <c r="O128" s="1344">
        <v>5240</v>
      </c>
      <c r="P128" s="1345">
        <v>2.4241267417446077</v>
      </c>
    </row>
    <row r="129" spans="14:16">
      <c r="N129" s="1343" t="s">
        <v>907</v>
      </c>
      <c r="O129" s="1344">
        <v>5286</v>
      </c>
      <c r="P129" s="1345">
        <v>2.4219489120151372</v>
      </c>
    </row>
    <row r="130" spans="14:16">
      <c r="N130" s="1343" t="s">
        <v>908</v>
      </c>
      <c r="O130" s="1344">
        <v>5332</v>
      </c>
      <c r="P130" s="1345">
        <v>2.4198086662915026</v>
      </c>
    </row>
    <row r="131" spans="14:16">
      <c r="N131" s="1343" t="s">
        <v>909</v>
      </c>
      <c r="O131" s="1344">
        <v>5378</v>
      </c>
      <c r="P131" s="1345">
        <v>2.4177050399851217</v>
      </c>
    </row>
    <row r="132" spans="14:16">
      <c r="N132" s="1343" t="s">
        <v>910</v>
      </c>
      <c r="O132" s="1344">
        <v>5424</v>
      </c>
      <c r="P132" s="1345">
        <v>2.4156371012354785</v>
      </c>
    </row>
    <row r="133" spans="14:16">
      <c r="N133" s="1343" t="s">
        <v>911</v>
      </c>
      <c r="O133" s="1344">
        <v>5470</v>
      </c>
      <c r="P133" s="1345">
        <v>2.4136039495337358</v>
      </c>
    </row>
    <row r="134" spans="14:16">
      <c r="N134" s="1343" t="s">
        <v>912</v>
      </c>
      <c r="O134" s="1344">
        <v>5516</v>
      </c>
      <c r="P134" s="1345">
        <v>2.4116047144152315</v>
      </c>
    </row>
    <row r="135" spans="14:16">
      <c r="N135" s="1343" t="s">
        <v>913</v>
      </c>
      <c r="O135" s="1344">
        <v>5562</v>
      </c>
      <c r="P135" s="1345">
        <v>2.4096385542168677</v>
      </c>
    </row>
    <row r="136" spans="14:16">
      <c r="N136" s="1343" t="s">
        <v>914</v>
      </c>
      <c r="O136" s="1344">
        <v>5608</v>
      </c>
      <c r="P136" s="1345">
        <v>2.4077046548956664</v>
      </c>
    </row>
    <row r="137" spans="14:16">
      <c r="N137" s="1343" t="s">
        <v>915</v>
      </c>
      <c r="O137" s="1344">
        <v>5654</v>
      </c>
      <c r="P137" s="1345">
        <v>2.4058022289050065</v>
      </c>
    </row>
    <row r="138" spans="14:16">
      <c r="N138" s="1343" t="s">
        <v>916</v>
      </c>
      <c r="O138" s="1344">
        <v>5700</v>
      </c>
      <c r="P138" s="1345">
        <v>2.4039305141252849</v>
      </c>
    </row>
    <row r="139" spans="14:16">
      <c r="N139" s="1343" t="s">
        <v>917</v>
      </c>
      <c r="O139" s="1344">
        <v>5746</v>
      </c>
      <c r="P139" s="1345">
        <v>2.402088772845953</v>
      </c>
    </row>
    <row r="140" spans="14:16">
      <c r="N140" s="1343" t="s">
        <v>918</v>
      </c>
      <c r="O140" s="1344">
        <v>5793</v>
      </c>
      <c r="P140" s="1345">
        <v>2.3998618784530388</v>
      </c>
    </row>
    <row r="141" spans="14:16">
      <c r="N141" s="1343" t="s">
        <v>919</v>
      </c>
      <c r="O141" s="1344">
        <v>5839</v>
      </c>
      <c r="P141" s="1345">
        <v>2.3980815347721824</v>
      </c>
    </row>
    <row r="142" spans="14:16">
      <c r="N142" s="1343" t="s">
        <v>920</v>
      </c>
      <c r="O142" s="1344">
        <v>5885</v>
      </c>
      <c r="P142" s="1345">
        <v>2.3963290278721958</v>
      </c>
    </row>
    <row r="143" spans="14:16">
      <c r="N143" s="1343" t="s">
        <v>921</v>
      </c>
      <c r="O143" s="1344">
        <v>5931</v>
      </c>
      <c r="P143" s="1345">
        <v>2.3946037099494095</v>
      </c>
    </row>
    <row r="144" spans="14:16">
      <c r="N144" s="1343" t="s">
        <v>922</v>
      </c>
      <c r="O144" s="1344">
        <v>5977</v>
      </c>
      <c r="P144" s="1345">
        <v>2.392904953145917</v>
      </c>
    </row>
    <row r="145" spans="14:16">
      <c r="N145" s="1343" t="s">
        <v>923</v>
      </c>
      <c r="O145" s="1344">
        <v>6023</v>
      </c>
      <c r="P145" s="1345">
        <v>2.3912321487877781</v>
      </c>
    </row>
    <row r="146" spans="14:16">
      <c r="N146" s="1343" t="s">
        <v>924</v>
      </c>
      <c r="O146" s="1344">
        <v>6070</v>
      </c>
      <c r="P146" s="1345">
        <v>2.3891909705058492</v>
      </c>
    </row>
    <row r="147" spans="14:16">
      <c r="N147" s="1343" t="s">
        <v>925</v>
      </c>
      <c r="O147" s="1344">
        <v>6116</v>
      </c>
      <c r="P147" s="1345">
        <v>2.3875715453802124</v>
      </c>
    </row>
    <row r="148" spans="14:16">
      <c r="N148" s="1343" t="s">
        <v>926</v>
      </c>
      <c r="O148" s="1344">
        <v>6162</v>
      </c>
      <c r="P148" s="1345">
        <v>2.3859763025482876</v>
      </c>
    </row>
    <row r="149" spans="14:16">
      <c r="N149" s="1343" t="s">
        <v>927</v>
      </c>
      <c r="O149" s="1344">
        <v>6208</v>
      </c>
      <c r="P149" s="1345">
        <v>2.3844047043660384</v>
      </c>
    </row>
    <row r="150" spans="14:16">
      <c r="N150" s="1343" t="s">
        <v>928</v>
      </c>
      <c r="O150" s="1344">
        <v>6255</v>
      </c>
      <c r="P150" s="1345">
        <v>2.3824752158618483</v>
      </c>
    </row>
    <row r="151" spans="14:16">
      <c r="N151" s="1343" t="s">
        <v>929</v>
      </c>
      <c r="O151" s="1344">
        <v>6301</v>
      </c>
      <c r="P151" s="1345">
        <v>2.3809523809523809</v>
      </c>
    </row>
    <row r="152" spans="14:16">
      <c r="N152" s="1343" t="s">
        <v>930</v>
      </c>
      <c r="O152" s="1344">
        <v>6347</v>
      </c>
      <c r="P152" s="1345">
        <v>2.3794516230696501</v>
      </c>
    </row>
    <row r="153" spans="14:16">
      <c r="N153" s="1343" t="s">
        <v>931</v>
      </c>
      <c r="O153" s="1344">
        <v>6394</v>
      </c>
      <c r="P153" s="1345">
        <v>2.3776005005474738</v>
      </c>
    </row>
    <row r="154" spans="14:16">
      <c r="N154" s="1343" t="s">
        <v>932</v>
      </c>
      <c r="O154" s="1344">
        <v>6440</v>
      </c>
      <c r="P154" s="1345">
        <v>2.3761453641869856</v>
      </c>
    </row>
    <row r="155" spans="14:16">
      <c r="N155" s="1343" t="s">
        <v>933</v>
      </c>
      <c r="O155" s="1344">
        <v>6486</v>
      </c>
      <c r="P155" s="1345">
        <v>2.3747108712413261</v>
      </c>
    </row>
    <row r="156" spans="14:16">
      <c r="N156" s="1343" t="s">
        <v>934</v>
      </c>
      <c r="O156" s="1344">
        <v>6533</v>
      </c>
      <c r="P156" s="1345">
        <v>2.3729332516840169</v>
      </c>
    </row>
    <row r="157" spans="14:16">
      <c r="N157" s="1343" t="s">
        <v>935</v>
      </c>
      <c r="O157" s="1344">
        <v>6579</v>
      </c>
      <c r="P157" s="1345">
        <v>2.3715415019762842</v>
      </c>
    </row>
    <row r="158" spans="14:16">
      <c r="N158" s="1343" t="s">
        <v>936</v>
      </c>
      <c r="O158" s="1344">
        <v>6626</v>
      </c>
      <c r="P158" s="1345">
        <v>2.3698113207547169</v>
      </c>
    </row>
    <row r="159" spans="14:16">
      <c r="N159" s="1343" t="s">
        <v>937</v>
      </c>
      <c r="O159" s="1344">
        <v>6672</v>
      </c>
      <c r="P159" s="1345">
        <v>2.3684605006745616</v>
      </c>
    </row>
    <row r="160" spans="14:16">
      <c r="N160" s="1343" t="s">
        <v>938</v>
      </c>
      <c r="O160" s="1344">
        <v>6718</v>
      </c>
      <c r="P160" s="1345">
        <v>2.3671281822242074</v>
      </c>
    </row>
    <row r="161" spans="14:16">
      <c r="N161" s="1343" t="s">
        <v>939</v>
      </c>
      <c r="O161" s="1344">
        <v>6765</v>
      </c>
      <c r="P161" s="1345">
        <v>2.3654642223536371</v>
      </c>
    </row>
    <row r="162" spans="14:16">
      <c r="N162" s="1343" t="s">
        <v>940</v>
      </c>
      <c r="O162" s="1344">
        <v>6811</v>
      </c>
      <c r="P162" s="1345">
        <v>2.3641703377386194</v>
      </c>
    </row>
    <row r="163" spans="14:16">
      <c r="N163" s="1343" t="s">
        <v>941</v>
      </c>
      <c r="O163" s="1344">
        <v>6858</v>
      </c>
      <c r="P163" s="1345">
        <v>2.3625492197754121</v>
      </c>
    </row>
    <row r="164" spans="14:16">
      <c r="N164" s="1343" t="s">
        <v>942</v>
      </c>
      <c r="O164" s="1344">
        <v>6904</v>
      </c>
      <c r="P164" s="1345">
        <v>2.3612921918006662</v>
      </c>
    </row>
    <row r="165" spans="14:16">
      <c r="N165" s="1343" t="s">
        <v>943</v>
      </c>
      <c r="O165" s="1344">
        <v>6951</v>
      </c>
      <c r="P165" s="1345">
        <v>2.3597122302158273</v>
      </c>
    </row>
    <row r="166" spans="14:16">
      <c r="N166" s="1343" t="s">
        <v>944</v>
      </c>
      <c r="O166" s="1344">
        <v>6997</v>
      </c>
      <c r="P166" s="1345">
        <v>2.358490566037736</v>
      </c>
    </row>
    <row r="167" spans="14:16">
      <c r="N167" s="1343" t="s">
        <v>945</v>
      </c>
      <c r="O167" s="1344">
        <v>7044</v>
      </c>
      <c r="P167" s="1345">
        <v>2.3569501632826917</v>
      </c>
    </row>
    <row r="168" spans="14:16">
      <c r="N168" s="1343" t="s">
        <v>946</v>
      </c>
      <c r="O168" s="1344">
        <v>7090</v>
      </c>
      <c r="P168" s="1345">
        <v>2.355762448864438</v>
      </c>
    </row>
    <row r="169" spans="14:16">
      <c r="N169" s="1343" t="s">
        <v>947</v>
      </c>
      <c r="O169" s="1344">
        <v>7137</v>
      </c>
      <c r="P169" s="1345">
        <v>2.3542600896860986</v>
      </c>
    </row>
    <row r="170" spans="14:16">
      <c r="N170" s="1343" t="s">
        <v>948</v>
      </c>
      <c r="O170" s="1344">
        <v>7184</v>
      </c>
      <c r="P170" s="1345">
        <v>2.3527773910622303</v>
      </c>
    </row>
    <row r="171" spans="14:16">
      <c r="N171" s="1343" t="s">
        <v>949</v>
      </c>
      <c r="O171" s="1344">
        <v>7230</v>
      </c>
      <c r="P171" s="1345">
        <v>2.35163923087564</v>
      </c>
    </row>
    <row r="172" spans="14:16">
      <c r="N172" s="1343" t="s">
        <v>950</v>
      </c>
      <c r="O172" s="1344">
        <v>7277</v>
      </c>
      <c r="P172" s="1345">
        <v>2.3501924134139638</v>
      </c>
    </row>
    <row r="173" spans="14:16">
      <c r="N173" s="1343" t="s">
        <v>951</v>
      </c>
      <c r="O173" s="1344">
        <v>7323</v>
      </c>
      <c r="P173" s="1345">
        <v>2.3490849494673589</v>
      </c>
    </row>
    <row r="174" spans="14:16">
      <c r="N174" s="1343" t="s">
        <v>952</v>
      </c>
      <c r="O174" s="1344">
        <v>7370</v>
      </c>
      <c r="P174" s="1345">
        <v>2.3476726828606322</v>
      </c>
    </row>
    <row r="175" spans="14:16">
      <c r="N175" s="1343" t="s">
        <v>953</v>
      </c>
      <c r="O175" s="1344">
        <v>7417</v>
      </c>
      <c r="P175" s="1345">
        <v>2.3462783171521036</v>
      </c>
    </row>
    <row r="176" spans="14:16">
      <c r="N176" s="1343" t="s">
        <v>954</v>
      </c>
      <c r="O176" s="1344">
        <v>7463</v>
      </c>
      <c r="P176" s="1345">
        <v>2.3452157598499062</v>
      </c>
    </row>
    <row r="177" spans="14:16">
      <c r="N177" s="1343" t="s">
        <v>955</v>
      </c>
      <c r="O177" s="1344">
        <v>7510</v>
      </c>
      <c r="P177" s="1345">
        <v>2.3438540418164866</v>
      </c>
    </row>
    <row r="178" spans="14:16">
      <c r="N178" s="1343" t="s">
        <v>956</v>
      </c>
      <c r="O178" s="1344">
        <v>7557</v>
      </c>
      <c r="P178" s="1345">
        <v>2.3425092641609315</v>
      </c>
    </row>
    <row r="179" spans="14:16">
      <c r="N179" s="1343" t="s">
        <v>957</v>
      </c>
      <c r="O179" s="1344">
        <v>7604</v>
      </c>
      <c r="P179" s="1345">
        <v>2.3411811127186639</v>
      </c>
    </row>
    <row r="180" spans="14:16">
      <c r="N180" s="1343" t="s">
        <v>958</v>
      </c>
      <c r="O180" s="1344">
        <v>7650</v>
      </c>
      <c r="P180" s="1345">
        <v>2.3401751862988629</v>
      </c>
    </row>
    <row r="181" spans="14:16">
      <c r="N181" s="1343" t="s">
        <v>959</v>
      </c>
      <c r="O181" s="1344">
        <v>7697</v>
      </c>
      <c r="P181" s="1345">
        <v>2.3388773388773392</v>
      </c>
    </row>
    <row r="182" spans="14:16">
      <c r="N182" s="1343" t="s">
        <v>960</v>
      </c>
      <c r="O182" s="1344">
        <v>7744</v>
      </c>
      <c r="P182" s="1345">
        <v>2.3375952473201602</v>
      </c>
    </row>
    <row r="183" spans="14:16">
      <c r="N183" s="1343" t="s">
        <v>961</v>
      </c>
      <c r="O183" s="1344">
        <v>7790</v>
      </c>
      <c r="P183" s="1345">
        <v>2.336628578764925</v>
      </c>
    </row>
    <row r="184" spans="14:16">
      <c r="N184" s="1343" t="s">
        <v>962</v>
      </c>
      <c r="O184" s="1344">
        <v>7837</v>
      </c>
      <c r="P184" s="1345">
        <v>2.335375191424196</v>
      </c>
    </row>
    <row r="185" spans="14:16">
      <c r="N185" s="1343" t="s">
        <v>963</v>
      </c>
      <c r="O185" s="1344">
        <v>7884</v>
      </c>
      <c r="P185" s="1345">
        <v>2.3341367499682861</v>
      </c>
    </row>
    <row r="186" spans="14:16">
      <c r="N186" s="1343" t="s">
        <v>964</v>
      </c>
      <c r="O186" s="1344">
        <v>7931</v>
      </c>
      <c r="P186" s="1345">
        <v>2.3329129886506936</v>
      </c>
    </row>
    <row r="187" spans="14:16">
      <c r="N187" s="1343" t="s">
        <v>965</v>
      </c>
      <c r="O187" s="1344">
        <v>7978</v>
      </c>
      <c r="P187" s="1345">
        <v>2.3317036479879651</v>
      </c>
    </row>
    <row r="188" spans="14:16">
      <c r="N188" s="1343" t="s">
        <v>966</v>
      </c>
      <c r="O188" s="1344">
        <v>8024</v>
      </c>
      <c r="P188" s="1345">
        <v>2.3307989530100959</v>
      </c>
    </row>
    <row r="189" spans="14:16">
      <c r="N189" s="1343" t="s">
        <v>967</v>
      </c>
      <c r="O189" s="1344">
        <v>8071</v>
      </c>
      <c r="P189" s="1345">
        <v>2.3296158612143745</v>
      </c>
    </row>
    <row r="190" spans="14:16">
      <c r="N190" s="1343" t="s">
        <v>968</v>
      </c>
      <c r="O190" s="1344">
        <v>8118</v>
      </c>
      <c r="P190" s="1345">
        <v>2.3284464703708267</v>
      </c>
    </row>
    <row r="191" spans="14:16">
      <c r="N191" s="1343" t="s">
        <v>969</v>
      </c>
      <c r="O191" s="1344">
        <v>8165</v>
      </c>
      <c r="P191" s="1345">
        <v>2.3272905438510532</v>
      </c>
    </row>
    <row r="192" spans="14:16">
      <c r="N192" s="1343" t="s">
        <v>970</v>
      </c>
      <c r="O192" s="1344">
        <v>8212</v>
      </c>
      <c r="P192" s="1345">
        <v>2.3261478504445257</v>
      </c>
    </row>
    <row r="193" spans="14:16">
      <c r="N193" s="1343" t="s">
        <v>971</v>
      </c>
      <c r="O193" s="1344">
        <v>8259</v>
      </c>
      <c r="P193" s="1345">
        <v>2.3250181642044079</v>
      </c>
    </row>
    <row r="194" spans="14:16">
      <c r="N194" s="1343" t="s">
        <v>972</v>
      </c>
      <c r="O194" s="1344">
        <v>8305</v>
      </c>
      <c r="P194" s="1345">
        <v>2.3241811175337186</v>
      </c>
    </row>
    <row r="195" spans="14:16">
      <c r="N195" s="1343" t="s">
        <v>973</v>
      </c>
      <c r="O195" s="1344">
        <v>8352</v>
      </c>
      <c r="P195" s="1345">
        <v>2.3230750808286431</v>
      </c>
    </row>
    <row r="196" spans="14:16">
      <c r="N196" s="1343" t="s">
        <v>974</v>
      </c>
      <c r="O196" s="1344">
        <v>8399</v>
      </c>
      <c r="P196" s="1345">
        <v>2.321981424148607</v>
      </c>
    </row>
    <row r="197" spans="14:16">
      <c r="N197" s="1343" t="s">
        <v>975</v>
      </c>
      <c r="O197" s="1344">
        <v>8446</v>
      </c>
      <c r="P197" s="1345">
        <v>2.3208999407933688</v>
      </c>
    </row>
    <row r="198" spans="14:16">
      <c r="N198" s="1343" t="s">
        <v>976</v>
      </c>
      <c r="O198" s="1344">
        <v>8493</v>
      </c>
      <c r="P198" s="1345">
        <v>2.3198304286387188</v>
      </c>
    </row>
    <row r="199" spans="14:16">
      <c r="N199" s="1343" t="s">
        <v>977</v>
      </c>
      <c r="O199" s="1344">
        <v>8540</v>
      </c>
      <c r="P199" s="1345">
        <v>2.3187726900105399</v>
      </c>
    </row>
    <row r="200" spans="14:16">
      <c r="N200" s="1343" t="s">
        <v>978</v>
      </c>
      <c r="O200" s="1344">
        <v>8587</v>
      </c>
      <c r="P200" s="1345">
        <v>2.3177265315630096</v>
      </c>
    </row>
    <row r="201" spans="14:16">
      <c r="N201" s="1343" t="s">
        <v>979</v>
      </c>
      <c r="O201" s="1344">
        <v>8634</v>
      </c>
      <c r="P201" s="1345">
        <v>2.3166917641607783</v>
      </c>
    </row>
    <row r="202" spans="14:16">
      <c r="N202" s="1343" t="s">
        <v>980</v>
      </c>
      <c r="O202" s="1344">
        <v>8681</v>
      </c>
      <c r="P202" s="1345">
        <v>2.3156682027649769</v>
      </c>
    </row>
    <row r="203" spans="14:16">
      <c r="N203" s="1343" t="s">
        <v>981</v>
      </c>
      <c r="O203" s="1344">
        <v>8728</v>
      </c>
      <c r="P203" s="1345">
        <v>2.3146556663229059</v>
      </c>
    </row>
    <row r="204" spans="14:16">
      <c r="N204" s="1343" t="s">
        <v>982</v>
      </c>
      <c r="O204" s="1344">
        <v>8775</v>
      </c>
      <c r="P204" s="1345">
        <v>2.3136539776612719</v>
      </c>
    </row>
    <row r="205" spans="14:16">
      <c r="N205" s="1343" t="s">
        <v>983</v>
      </c>
      <c r="O205" s="1344">
        <v>8822</v>
      </c>
      <c r="P205" s="1345">
        <v>2.3126629633828366</v>
      </c>
    </row>
    <row r="206" spans="14:16">
      <c r="N206" s="1343" t="s">
        <v>984</v>
      </c>
      <c r="O206" s="1344">
        <v>8869</v>
      </c>
      <c r="P206" s="1345">
        <v>2.311682453766351</v>
      </c>
    </row>
    <row r="207" spans="14:16">
      <c r="N207" s="1343" t="s">
        <v>985</v>
      </c>
      <c r="O207" s="1344">
        <v>8916</v>
      </c>
      <c r="P207" s="1345">
        <v>2.310712282669658</v>
      </c>
    </row>
    <row r="208" spans="14:16">
      <c r="N208" s="1343" t="s">
        <v>986</v>
      </c>
      <c r="O208" s="1344">
        <v>8963</v>
      </c>
      <c r="P208" s="1345">
        <v>2.30975228743584</v>
      </c>
    </row>
    <row r="209" spans="14:16">
      <c r="N209" s="1343" t="s">
        <v>987</v>
      </c>
      <c r="O209" s="1344">
        <v>9010</v>
      </c>
      <c r="P209" s="1345">
        <v>2.3088023088023086</v>
      </c>
    </row>
    <row r="210" spans="14:16">
      <c r="N210" s="1343" t="s">
        <v>988</v>
      </c>
      <c r="O210" s="1344">
        <v>9057</v>
      </c>
      <c r="P210" s="1345">
        <v>2.3078621908127208</v>
      </c>
    </row>
    <row r="211" spans="14:16">
      <c r="N211" s="1343" t="s">
        <v>989</v>
      </c>
      <c r="O211" s="1344">
        <v>9104</v>
      </c>
      <c r="P211" s="1345">
        <v>2.306931780731627</v>
      </c>
    </row>
    <row r="212" spans="14:16">
      <c r="N212" s="1343" t="s">
        <v>990</v>
      </c>
      <c r="O212" s="1344">
        <v>9151</v>
      </c>
      <c r="P212" s="1345">
        <v>2.3060109289617485</v>
      </c>
    </row>
    <row r="213" spans="14:16">
      <c r="N213" s="1343" t="s">
        <v>991</v>
      </c>
      <c r="O213" s="1344">
        <v>9198</v>
      </c>
      <c r="P213" s="1345">
        <v>2.3050994889637924</v>
      </c>
    </row>
    <row r="214" spans="14:16">
      <c r="N214" s="1343" t="s">
        <v>992</v>
      </c>
      <c r="O214" s="1344">
        <v>9245</v>
      </c>
      <c r="P214" s="1345">
        <v>2.3041973171787107</v>
      </c>
    </row>
    <row r="215" spans="14:16">
      <c r="N215" s="1343" t="s">
        <v>993</v>
      </c>
      <c r="O215" s="1344">
        <v>9292</v>
      </c>
      <c r="P215" s="1345">
        <v>2.3033042729523197</v>
      </c>
    </row>
    <row r="216" spans="14:16">
      <c r="N216" s="1343" t="s">
        <v>994</v>
      </c>
      <c r="O216" s="1344">
        <v>9339</v>
      </c>
      <c r="P216" s="1345">
        <v>2.3024202184621974</v>
      </c>
    </row>
    <row r="217" spans="14:16">
      <c r="N217" s="1343" t="s">
        <v>995</v>
      </c>
      <c r="O217" s="1344">
        <v>9387</v>
      </c>
      <c r="P217" s="1345">
        <v>2.301299808225016</v>
      </c>
    </row>
    <row r="218" spans="14:16">
      <c r="N218" s="1343" t="s">
        <v>996</v>
      </c>
      <c r="O218" s="1344">
        <v>9434</v>
      </c>
      <c r="P218" s="1345">
        <v>2.300434644333722</v>
      </c>
    </row>
    <row r="219" spans="14:16">
      <c r="N219" s="1343" t="s">
        <v>997</v>
      </c>
      <c r="O219" s="1344">
        <v>9481</v>
      </c>
      <c r="P219" s="1345">
        <v>2.2995780590717296</v>
      </c>
    </row>
    <row r="220" spans="14:16">
      <c r="N220" s="1343" t="s">
        <v>998</v>
      </c>
      <c r="O220" s="1344">
        <v>9528</v>
      </c>
      <c r="P220" s="1345">
        <v>2.2987299254749658</v>
      </c>
    </row>
    <row r="221" spans="14:16">
      <c r="N221" s="1343" t="s">
        <v>999</v>
      </c>
      <c r="O221" s="1344">
        <v>9575</v>
      </c>
      <c r="P221" s="1345">
        <v>2.2978901190724881</v>
      </c>
    </row>
    <row r="222" spans="14:16">
      <c r="N222" s="1343" t="s">
        <v>1000</v>
      </c>
      <c r="O222" s="1344">
        <v>9622</v>
      </c>
      <c r="P222" s="1345">
        <v>2.2970585178255898</v>
      </c>
    </row>
    <row r="223" spans="14:16">
      <c r="N223" s="1343" t="s">
        <v>1001</v>
      </c>
      <c r="O223" s="1344">
        <v>9669</v>
      </c>
      <c r="P223" s="1345">
        <v>2.2962350020686801</v>
      </c>
    </row>
    <row r="224" spans="14:16">
      <c r="N224" s="1343" t="s">
        <v>1002</v>
      </c>
      <c r="O224" s="1344">
        <v>9717</v>
      </c>
      <c r="P224" s="1345">
        <v>2.295183202964183</v>
      </c>
    </row>
    <row r="225" spans="14:16">
      <c r="N225" s="1343" t="s">
        <v>1003</v>
      </c>
      <c r="O225" s="1344">
        <v>9764</v>
      </c>
      <c r="P225" s="1345">
        <v>2.294376728464611</v>
      </c>
    </row>
    <row r="226" spans="14:16">
      <c r="N226" s="1343" t="s">
        <v>1004</v>
      </c>
      <c r="O226" s="1344">
        <v>9811</v>
      </c>
      <c r="P226" s="1345">
        <v>2.2935779816513762</v>
      </c>
    </row>
    <row r="227" spans="14:16">
      <c r="N227" s="1343" t="s">
        <v>1005</v>
      </c>
      <c r="O227" s="1344">
        <v>9858</v>
      </c>
      <c r="P227" s="1345">
        <v>2.2927868519833621</v>
      </c>
    </row>
    <row r="228" spans="14:16">
      <c r="N228" s="1343" t="s">
        <v>1006</v>
      </c>
      <c r="O228" s="1344">
        <v>9905</v>
      </c>
      <c r="P228" s="1345">
        <v>2.2920032310177705</v>
      </c>
    </row>
    <row r="229" spans="14:16">
      <c r="N229" s="1343" t="s">
        <v>1007</v>
      </c>
      <c r="O229" s="1344">
        <v>9953</v>
      </c>
      <c r="P229" s="1345">
        <v>2.2909967845659165</v>
      </c>
    </row>
    <row r="230" spans="14:16">
      <c r="N230" s="1343" t="s">
        <v>1008</v>
      </c>
      <c r="O230" s="1344">
        <v>10000</v>
      </c>
      <c r="P230" s="1345">
        <v>2.2902290229022904</v>
      </c>
    </row>
    <row r="231" spans="14:16">
      <c r="N231" s="1343" t="s">
        <v>1009</v>
      </c>
      <c r="O231" s="1344">
        <v>10047</v>
      </c>
      <c r="P231" s="1345">
        <v>2.2894684451522993</v>
      </c>
    </row>
    <row r="232" spans="14:16">
      <c r="N232" s="1343" t="s">
        <v>1010</v>
      </c>
      <c r="O232" s="1344">
        <v>10094</v>
      </c>
      <c r="P232" s="1345">
        <v>2.2887149509561082</v>
      </c>
    </row>
    <row r="233" spans="14:16">
      <c r="N233" s="1343" t="s">
        <v>1011</v>
      </c>
      <c r="O233" s="1344">
        <v>10142</v>
      </c>
      <c r="P233" s="1345">
        <v>2.2877428261512671</v>
      </c>
    </row>
    <row r="234" spans="14:16">
      <c r="N234" s="1343" t="s">
        <v>1012</v>
      </c>
      <c r="O234" s="1344">
        <v>10189</v>
      </c>
      <c r="P234" s="1345">
        <v>2.2870043188064391</v>
      </c>
    </row>
    <row r="235" spans="14:16">
      <c r="N235" s="1343" t="s">
        <v>1013</v>
      </c>
      <c r="O235" s="1344">
        <v>10236</v>
      </c>
      <c r="P235" s="1345">
        <v>2.2862725940400588</v>
      </c>
    </row>
    <row r="236" spans="14:16">
      <c r="N236" s="1343" t="s">
        <v>1014</v>
      </c>
      <c r="O236" s="1344">
        <v>10283</v>
      </c>
      <c r="P236" s="1345">
        <v>2.2855475588406926</v>
      </c>
    </row>
    <row r="237" spans="14:16">
      <c r="N237" s="1343" t="s">
        <v>1015</v>
      </c>
      <c r="O237" s="1344">
        <v>10331</v>
      </c>
      <c r="P237" s="1345">
        <v>2.2846079380445303</v>
      </c>
    </row>
    <row r="238" spans="14:16">
      <c r="N238" s="1343" t="s">
        <v>1016</v>
      </c>
      <c r="O238" s="1344">
        <v>10378</v>
      </c>
      <c r="P238" s="1345">
        <v>2.2838970800809482</v>
      </c>
    </row>
    <row r="239" spans="14:16">
      <c r="N239" s="1343" t="s">
        <v>1017</v>
      </c>
      <c r="O239" s="1344">
        <v>10425</v>
      </c>
      <c r="P239" s="1345">
        <v>2.2831926323867999</v>
      </c>
    </row>
    <row r="240" spans="14:16">
      <c r="N240" s="1343" t="s">
        <v>1018</v>
      </c>
      <c r="O240" s="1344">
        <v>10473</v>
      </c>
      <c r="P240" s="1345">
        <v>2.2822765469824291</v>
      </c>
    </row>
    <row r="241" spans="14:16">
      <c r="N241" s="1343" t="s">
        <v>1019</v>
      </c>
      <c r="O241" s="1344">
        <v>10520</v>
      </c>
      <c r="P241" s="1345">
        <v>2.2815857020629338</v>
      </c>
    </row>
    <row r="242" spans="14:16">
      <c r="N242" s="1343" t="s">
        <v>1020</v>
      </c>
      <c r="O242" s="1344">
        <v>10567</v>
      </c>
      <c r="P242" s="1345">
        <v>2.2809010032178687</v>
      </c>
    </row>
    <row r="243" spans="14:16">
      <c r="N243" s="1343" t="s">
        <v>1021</v>
      </c>
      <c r="O243" s="1344">
        <v>10615</v>
      </c>
      <c r="P243" s="1345">
        <v>2.280007537214999</v>
      </c>
    </row>
    <row r="244" spans="14:16">
      <c r="N244" s="1343" t="s">
        <v>1022</v>
      </c>
      <c r="O244" s="1344">
        <v>10662</v>
      </c>
      <c r="P244" s="1345">
        <v>2.2793358971953852</v>
      </c>
    </row>
    <row r="245" spans="14:16">
      <c r="N245" s="1343" t="s">
        <v>1023</v>
      </c>
      <c r="O245" s="1344">
        <v>10709</v>
      </c>
      <c r="P245" s="1345">
        <v>2.2786701531565186</v>
      </c>
    </row>
    <row r="246" spans="14:16">
      <c r="N246" s="1343" t="s">
        <v>1024</v>
      </c>
      <c r="O246" s="1344">
        <v>10757</v>
      </c>
      <c r="P246" s="1345">
        <v>2.2777984380810712</v>
      </c>
    </row>
    <row r="247" spans="14:16">
      <c r="N247" s="1343" t="s">
        <v>1025</v>
      </c>
      <c r="O247" s="1344">
        <v>10804</v>
      </c>
      <c r="P247" s="1345">
        <v>2.2771452374340462</v>
      </c>
    </row>
    <row r="248" spans="14:16">
      <c r="N248" s="1343" t="s">
        <v>1026</v>
      </c>
      <c r="O248" s="1344">
        <v>10851</v>
      </c>
      <c r="P248" s="1345">
        <v>2.2764976958525347</v>
      </c>
    </row>
    <row r="249" spans="14:16">
      <c r="N249" s="1343" t="s">
        <v>1027</v>
      </c>
      <c r="O249" s="1344">
        <v>10899</v>
      </c>
      <c r="P249" s="1345">
        <v>2.2756469076894841</v>
      </c>
    </row>
    <row r="250" spans="14:16">
      <c r="N250" s="1343" t="s">
        <v>1028</v>
      </c>
      <c r="O250" s="1344">
        <v>10946</v>
      </c>
      <c r="P250" s="1345">
        <v>2.2750114207400642</v>
      </c>
    </row>
    <row r="251" spans="14:16">
      <c r="N251" s="1343" t="s">
        <v>1029</v>
      </c>
      <c r="O251" s="1344">
        <v>10993</v>
      </c>
      <c r="P251" s="1345">
        <v>2.2743813682678313</v>
      </c>
    </row>
    <row r="252" spans="14:16">
      <c r="N252" s="1343" t="s">
        <v>1030</v>
      </c>
      <c r="O252" s="1344">
        <v>11041</v>
      </c>
      <c r="P252" s="1345">
        <v>2.2735507246376812</v>
      </c>
    </row>
    <row r="253" spans="14:16">
      <c r="N253" s="1343" t="s">
        <v>1031</v>
      </c>
      <c r="O253" s="1344">
        <v>11088</v>
      </c>
      <c r="P253" s="1345">
        <v>2.2729322630107336</v>
      </c>
    </row>
    <row r="254" spans="14:16">
      <c r="N254" s="1343" t="s">
        <v>1032</v>
      </c>
      <c r="O254" s="1344">
        <v>11136</v>
      </c>
      <c r="P254" s="1345">
        <v>2.2721149528513696</v>
      </c>
    </row>
    <row r="255" spans="14:16">
      <c r="N255" s="1343" t="s">
        <v>1033</v>
      </c>
      <c r="O255" s="1344">
        <v>11183</v>
      </c>
      <c r="P255" s="1345">
        <v>2.2715077803612949</v>
      </c>
    </row>
    <row r="256" spans="14:16">
      <c r="N256" s="1343" t="s">
        <v>1034</v>
      </c>
      <c r="O256" s="1344">
        <v>11231</v>
      </c>
      <c r="P256" s="1345">
        <v>2.2707034728406055</v>
      </c>
    </row>
    <row r="257" spans="14:16">
      <c r="N257" s="1343" t="s">
        <v>1035</v>
      </c>
      <c r="O257" s="1344">
        <v>11278</v>
      </c>
      <c r="P257" s="1345">
        <v>2.270107298040259</v>
      </c>
    </row>
    <row r="258" spans="14:16">
      <c r="N258" s="1343" t="s">
        <v>1036</v>
      </c>
      <c r="O258" s="1344">
        <v>11325</v>
      </c>
      <c r="P258" s="1345">
        <v>2.2695160720593432</v>
      </c>
    </row>
    <row r="259" spans="14:16">
      <c r="N259" s="1343" t="s">
        <v>1037</v>
      </c>
      <c r="O259" s="1344">
        <v>11373</v>
      </c>
      <c r="P259" s="1345">
        <v>2.2687302145620825</v>
      </c>
    </row>
    <row r="260" spans="14:16">
      <c r="N260" s="1343" t="s">
        <v>1038</v>
      </c>
      <c r="O260" s="1344">
        <v>11420</v>
      </c>
      <c r="P260" s="1345">
        <v>2.268149575269288</v>
      </c>
    </row>
    <row r="261" spans="14:16">
      <c r="N261" s="1343" t="s">
        <v>1039</v>
      </c>
      <c r="O261" s="1344">
        <v>11468</v>
      </c>
      <c r="P261" s="1345">
        <v>2.2673759483735938</v>
      </c>
    </row>
    <row r="262" spans="14:16">
      <c r="N262" s="1343" t="s">
        <v>1040</v>
      </c>
      <c r="O262" s="1344">
        <v>11515</v>
      </c>
      <c r="P262" s="1345">
        <v>2.2668056279312143</v>
      </c>
    </row>
    <row r="263" spans="14:16">
      <c r="N263" s="1343" t="s">
        <v>1041</v>
      </c>
      <c r="O263" s="1344">
        <v>11563</v>
      </c>
      <c r="P263" s="1345">
        <v>2.2660439370351151</v>
      </c>
    </row>
    <row r="264" spans="14:16">
      <c r="N264" s="1343" t="s">
        <v>1042</v>
      </c>
      <c r="O264" s="1344">
        <v>11610</v>
      </c>
      <c r="P264" s="1345">
        <v>2.2654836764579205</v>
      </c>
    </row>
    <row r="265" spans="14:16">
      <c r="N265" s="1343" t="s">
        <v>1043</v>
      </c>
      <c r="O265" s="1344">
        <v>11658</v>
      </c>
      <c r="P265" s="1345">
        <v>2.2647336364416231</v>
      </c>
    </row>
    <row r="266" spans="14:16">
      <c r="N266" s="1343" t="s">
        <v>1044</v>
      </c>
      <c r="O266" s="1344">
        <v>11705</v>
      </c>
      <c r="P266" s="1345">
        <v>2.264183185235817</v>
      </c>
    </row>
    <row r="267" spans="14:16">
      <c r="N267" s="1343" t="s">
        <v>1045</v>
      </c>
      <c r="O267" s="1344">
        <v>11753</v>
      </c>
      <c r="P267" s="1345">
        <v>2.2634445200816882</v>
      </c>
    </row>
    <row r="268" spans="14:16">
      <c r="N268" s="1343" t="s">
        <v>1046</v>
      </c>
      <c r="O268" s="1344">
        <v>11800</v>
      </c>
      <c r="P268" s="1345">
        <v>2.2629036359013477</v>
      </c>
    </row>
    <row r="269" spans="14:16">
      <c r="N269" s="1343" t="s">
        <v>1047</v>
      </c>
      <c r="O269" s="1344">
        <v>11848</v>
      </c>
      <c r="P269" s="1345">
        <v>2.2621760783320672</v>
      </c>
    </row>
    <row r="270" spans="14:16">
      <c r="N270" s="1343" t="s">
        <v>1048</v>
      </c>
      <c r="O270" s="1344">
        <v>11895</v>
      </c>
      <c r="P270" s="1345">
        <v>2.2616445266520935</v>
      </c>
    </row>
    <row r="271" spans="14:16">
      <c r="N271" s="1343" t="s">
        <v>1049</v>
      </c>
      <c r="O271" s="1344">
        <v>11943</v>
      </c>
      <c r="P271" s="1345">
        <v>2.2609278177859653</v>
      </c>
    </row>
    <row r="272" spans="14:16" ht="15.75" thickBot="1">
      <c r="N272" s="1351" t="s">
        <v>1050</v>
      </c>
      <c r="O272" s="1352">
        <v>11990</v>
      </c>
      <c r="P272" s="1353">
        <v>2.2604053715906245</v>
      </c>
    </row>
    <row r="273" spans="14:16" ht="15.75" thickTop="1">
      <c r="N273" s="1354"/>
      <c r="O273" s="1355"/>
      <c r="P273" s="1356"/>
    </row>
    <row r="274" spans="14:16">
      <c r="N274" s="1354"/>
      <c r="O274" s="1355"/>
      <c r="P274" s="1356"/>
    </row>
    <row r="275" spans="14:16">
      <c r="N275" s="1354"/>
      <c r="O275" s="1355"/>
      <c r="P275" s="1356"/>
    </row>
    <row r="276" spans="14:16">
      <c r="N276" s="1354"/>
      <c r="O276" s="1355"/>
      <c r="P276" s="1356"/>
    </row>
    <row r="277" spans="14:16" ht="15.75" thickBot="1">
      <c r="N277" s="1357"/>
      <c r="O277" s="1358"/>
      <c r="P277" s="1359"/>
    </row>
  </sheetData>
  <mergeCells count="2">
    <mergeCell ref="A1:I1"/>
    <mergeCell ref="N1:P1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Sheet126"/>
  <dimension ref="A1:H53"/>
  <sheetViews>
    <sheetView showGridLines="0" workbookViewId="0">
      <selection activeCell="G23" sqref="G23"/>
    </sheetView>
  </sheetViews>
  <sheetFormatPr defaultRowHeight="15"/>
  <cols>
    <col min="1" max="1" width="44.140625" customWidth="1"/>
    <col min="2" max="4" width="25.7109375" customWidth="1"/>
    <col min="7" max="7" width="11" customWidth="1"/>
  </cols>
  <sheetData>
    <row r="1" spans="1:7" ht="30.75" customHeight="1" thickBot="1">
      <c r="A1" s="1681" t="s">
        <v>658</v>
      </c>
      <c r="B1" s="1681"/>
      <c r="C1" s="1681"/>
      <c r="D1" s="1681"/>
    </row>
    <row r="2" spans="1:7" ht="30.75" customHeight="1" thickTop="1" thickBot="1">
      <c r="A2" s="1136" t="s">
        <v>789</v>
      </c>
      <c r="B2" s="1135" t="s">
        <v>813</v>
      </c>
      <c r="C2" s="1133" t="s">
        <v>814</v>
      </c>
      <c r="D2" s="1134" t="s">
        <v>812</v>
      </c>
    </row>
    <row r="3" spans="1:7" ht="15.75" thickTop="1">
      <c r="A3" s="1098" t="s">
        <v>716</v>
      </c>
      <c r="B3" s="723">
        <v>1813</v>
      </c>
      <c r="C3" s="1080">
        <v>26</v>
      </c>
      <c r="D3" s="1132">
        <v>1.4340871483728626</v>
      </c>
      <c r="G3" s="1115"/>
    </row>
    <row r="4" spans="1:7">
      <c r="A4" s="1125" t="s">
        <v>718</v>
      </c>
      <c r="B4" s="718">
        <v>1965</v>
      </c>
      <c r="C4" s="767">
        <v>22</v>
      </c>
      <c r="D4" s="1129">
        <v>1.1195928753180662</v>
      </c>
      <c r="G4" s="1115"/>
    </row>
    <row r="5" spans="1:7">
      <c r="A5" s="1126" t="s">
        <v>783</v>
      </c>
      <c r="B5" s="1122">
        <v>2029</v>
      </c>
      <c r="C5" s="1118">
        <v>37</v>
      </c>
      <c r="D5" s="1129">
        <v>1.8235584031542633</v>
      </c>
      <c r="G5" s="1115"/>
    </row>
    <row r="6" spans="1:7">
      <c r="A6" s="1125" t="s">
        <v>720</v>
      </c>
      <c r="B6" s="718">
        <v>1800</v>
      </c>
      <c r="C6" s="767">
        <v>26</v>
      </c>
      <c r="D6" s="1129">
        <v>1.4444444444444444</v>
      </c>
      <c r="G6" s="1115"/>
    </row>
    <row r="7" spans="1:7">
      <c r="A7" s="1125" t="s">
        <v>722</v>
      </c>
      <c r="B7" s="718">
        <v>23</v>
      </c>
      <c r="C7" s="1131" t="s">
        <v>674</v>
      </c>
      <c r="D7" s="1129">
        <v>8.695652173913043</v>
      </c>
      <c r="G7" s="1115"/>
    </row>
    <row r="8" spans="1:7">
      <c r="A8" s="1125" t="s">
        <v>724</v>
      </c>
      <c r="B8" s="718">
        <v>918</v>
      </c>
      <c r="C8" s="767">
        <v>18</v>
      </c>
      <c r="D8" s="1129">
        <v>1.9607843137254901</v>
      </c>
      <c r="G8" s="1115"/>
    </row>
    <row r="9" spans="1:7">
      <c r="A9" s="1125" t="s">
        <v>726</v>
      </c>
      <c r="B9" s="718">
        <v>2356</v>
      </c>
      <c r="C9" s="767">
        <v>55</v>
      </c>
      <c r="D9" s="1129">
        <v>2.3344651952461803</v>
      </c>
      <c r="G9" s="1115"/>
    </row>
    <row r="10" spans="1:7">
      <c r="A10" s="1125" t="s">
        <v>728</v>
      </c>
      <c r="B10" s="718">
        <v>10578</v>
      </c>
      <c r="C10" s="767">
        <v>176</v>
      </c>
      <c r="D10" s="1129">
        <v>1.6638305917942902</v>
      </c>
      <c r="G10" s="1115"/>
    </row>
    <row r="11" spans="1:7">
      <c r="A11" s="1125" t="s">
        <v>732</v>
      </c>
      <c r="B11" s="718">
        <v>4304</v>
      </c>
      <c r="C11" s="767">
        <v>78</v>
      </c>
      <c r="D11" s="1129">
        <v>1.812267657992565</v>
      </c>
      <c r="G11" s="1115"/>
    </row>
    <row r="12" spans="1:7">
      <c r="A12" s="1125" t="s">
        <v>795</v>
      </c>
      <c r="B12" s="718">
        <v>12</v>
      </c>
      <c r="C12" s="1131" t="s">
        <v>674</v>
      </c>
      <c r="D12" s="1129">
        <v>0</v>
      </c>
      <c r="G12" s="1115"/>
    </row>
    <row r="13" spans="1:7">
      <c r="A13" s="1125" t="s">
        <v>734</v>
      </c>
      <c r="B13" s="718">
        <v>3551</v>
      </c>
      <c r="C13" s="767">
        <v>61</v>
      </c>
      <c r="D13" s="1129">
        <v>1.7178259645170373</v>
      </c>
      <c r="G13" s="1115"/>
    </row>
    <row r="14" spans="1:7">
      <c r="A14" s="1125" t="s">
        <v>736</v>
      </c>
      <c r="B14" s="718">
        <v>990</v>
      </c>
      <c r="C14" s="767">
        <v>29</v>
      </c>
      <c r="D14" s="1129">
        <v>2.9292929292929295</v>
      </c>
      <c r="G14" s="1115"/>
    </row>
    <row r="15" spans="1:7">
      <c r="A15" s="1125" t="s">
        <v>738</v>
      </c>
      <c r="B15" s="718">
        <v>2789</v>
      </c>
      <c r="C15" s="767">
        <v>101</v>
      </c>
      <c r="D15" s="1129">
        <v>3.6213696665471495</v>
      </c>
      <c r="G15" s="1115"/>
    </row>
    <row r="16" spans="1:7">
      <c r="A16" s="1125" t="s">
        <v>744</v>
      </c>
      <c r="B16" s="718">
        <v>2924</v>
      </c>
      <c r="C16" s="767">
        <v>103</v>
      </c>
      <c r="D16" s="1129">
        <v>3.522571819425445</v>
      </c>
      <c r="G16" s="1115"/>
    </row>
    <row r="17" spans="1:8">
      <c r="A17" s="1125" t="s">
        <v>746</v>
      </c>
      <c r="B17" s="718">
        <v>3983</v>
      </c>
      <c r="C17" s="767">
        <v>37</v>
      </c>
      <c r="D17" s="1129">
        <v>0.92894802912377605</v>
      </c>
      <c r="G17" s="1115"/>
    </row>
    <row r="18" spans="1:8">
      <c r="A18" s="1125" t="s">
        <v>748</v>
      </c>
      <c r="B18" s="718">
        <v>981</v>
      </c>
      <c r="C18" s="767">
        <v>27</v>
      </c>
      <c r="D18" s="1129">
        <v>2.7522935779816518</v>
      </c>
      <c r="G18" s="1115"/>
    </row>
    <row r="19" spans="1:8">
      <c r="A19" s="1125" t="s">
        <v>750</v>
      </c>
      <c r="B19" s="718">
        <v>1459</v>
      </c>
      <c r="C19" s="767">
        <v>34</v>
      </c>
      <c r="D19" s="1129">
        <v>2.3303632625085675</v>
      </c>
      <c r="G19" s="1115"/>
    </row>
    <row r="20" spans="1:8">
      <c r="A20" s="1125" t="s">
        <v>752</v>
      </c>
      <c r="B20" s="718">
        <v>1036</v>
      </c>
      <c r="C20" s="767">
        <v>23</v>
      </c>
      <c r="D20" s="1129">
        <v>2.2200772200772203</v>
      </c>
      <c r="G20" s="1115"/>
    </row>
    <row r="21" spans="1:8">
      <c r="A21" s="1125" t="s">
        <v>799</v>
      </c>
      <c r="B21" s="718">
        <v>10</v>
      </c>
      <c r="C21" s="1131" t="s">
        <v>674</v>
      </c>
      <c r="D21" s="1129">
        <v>0</v>
      </c>
      <c r="G21" s="1115"/>
    </row>
    <row r="22" spans="1:8">
      <c r="A22" s="1125" t="s">
        <v>756</v>
      </c>
      <c r="B22" s="718">
        <v>5192</v>
      </c>
      <c r="C22" s="767">
        <v>75</v>
      </c>
      <c r="D22" s="1129">
        <v>1.4445300462249615</v>
      </c>
      <c r="G22" s="1115"/>
    </row>
    <row r="23" spans="1:8">
      <c r="A23" s="1125" t="s">
        <v>758</v>
      </c>
      <c r="B23" s="718">
        <v>1704</v>
      </c>
      <c r="C23" s="767">
        <v>21</v>
      </c>
      <c r="D23" s="1129">
        <v>1.232394366197183</v>
      </c>
      <c r="G23" s="1115"/>
    </row>
    <row r="24" spans="1:8">
      <c r="A24" s="1125" t="s">
        <v>762</v>
      </c>
      <c r="B24" s="718">
        <v>8648</v>
      </c>
      <c r="C24" s="767">
        <v>177</v>
      </c>
      <c r="D24" s="1129">
        <v>2.0467160037002774</v>
      </c>
      <c r="G24" s="1115"/>
    </row>
    <row r="25" spans="1:8">
      <c r="A25" s="1125" t="s">
        <v>764</v>
      </c>
      <c r="B25" s="718">
        <v>2750</v>
      </c>
      <c r="C25" s="767">
        <v>56</v>
      </c>
      <c r="D25" s="1129">
        <v>2.0363636363636366</v>
      </c>
      <c r="G25" s="1115"/>
    </row>
    <row r="26" spans="1:8">
      <c r="A26" s="1125" t="s">
        <v>768</v>
      </c>
      <c r="B26" s="718">
        <v>3515</v>
      </c>
      <c r="C26" s="767">
        <v>82</v>
      </c>
      <c r="D26" s="1129">
        <v>2.3328591749644381</v>
      </c>
      <c r="G26" s="1115"/>
    </row>
    <row r="27" spans="1:8">
      <c r="A27" s="1125" t="s">
        <v>770</v>
      </c>
      <c r="B27" s="718">
        <v>1356</v>
      </c>
      <c r="C27" s="767">
        <v>23</v>
      </c>
      <c r="D27" s="1129">
        <v>1.696165191740413</v>
      </c>
      <c r="G27" s="1115"/>
    </row>
    <row r="28" spans="1:8">
      <c r="A28" s="1125" t="s">
        <v>811</v>
      </c>
      <c r="B28" s="718">
        <v>1808</v>
      </c>
      <c r="C28" s="767">
        <v>42</v>
      </c>
      <c r="D28" s="1129">
        <v>2.3230088495575223</v>
      </c>
      <c r="G28" s="1115"/>
    </row>
    <row r="29" spans="1:8">
      <c r="A29" s="1125" t="s">
        <v>778</v>
      </c>
      <c r="B29" s="718">
        <v>447</v>
      </c>
      <c r="C29" s="767">
        <v>9</v>
      </c>
      <c r="D29" s="1129">
        <v>2.0134228187919461</v>
      </c>
      <c r="G29" s="1115"/>
    </row>
    <row r="30" spans="1:8" ht="15.75" thickBot="1">
      <c r="A30" s="1127" t="s">
        <v>780</v>
      </c>
      <c r="B30" s="719">
        <v>1506</v>
      </c>
      <c r="C30" s="1062">
        <v>38</v>
      </c>
      <c r="D30" s="1130">
        <v>2.5232403718459495</v>
      </c>
      <c r="G30" s="1115"/>
    </row>
    <row r="31" spans="1:8" ht="15.75" thickTop="1">
      <c r="G31" s="1115"/>
    </row>
    <row r="32" spans="1:8" ht="30.75" customHeight="1">
      <c r="A32" s="1462" t="s">
        <v>834</v>
      </c>
      <c r="B32" s="1462"/>
      <c r="C32" s="1462"/>
      <c r="D32" s="1462"/>
      <c r="E32" s="1462"/>
      <c r="F32" s="1462"/>
      <c r="G32" s="1462"/>
      <c r="H32" s="1462"/>
    </row>
    <row r="33" spans="7:7">
      <c r="G33" s="1115"/>
    </row>
    <row r="34" spans="7:7">
      <c r="G34" s="1115"/>
    </row>
    <row r="35" spans="7:7">
      <c r="G35" s="1115"/>
    </row>
    <row r="36" spans="7:7">
      <c r="G36" s="1115"/>
    </row>
    <row r="37" spans="7:7">
      <c r="G37" s="1115"/>
    </row>
    <row r="38" spans="7:7">
      <c r="G38" s="1115"/>
    </row>
    <row r="39" spans="7:7">
      <c r="G39" s="1115"/>
    </row>
    <row r="40" spans="7:7">
      <c r="G40" s="1115"/>
    </row>
    <row r="41" spans="7:7">
      <c r="G41" s="1115"/>
    </row>
    <row r="42" spans="7:7">
      <c r="G42" s="1115"/>
    </row>
    <row r="43" spans="7:7">
      <c r="G43" s="1115"/>
    </row>
    <row r="44" spans="7:7">
      <c r="G44" s="1115"/>
    </row>
    <row r="45" spans="7:7">
      <c r="G45" s="1115"/>
    </row>
    <row r="46" spans="7:7">
      <c r="G46" s="1115"/>
    </row>
    <row r="47" spans="7:7">
      <c r="G47" s="1115"/>
    </row>
    <row r="48" spans="7:7">
      <c r="G48" s="1115"/>
    </row>
    <row r="49" spans="7:7">
      <c r="G49" s="1115"/>
    </row>
    <row r="50" spans="7:7">
      <c r="G50" s="1115"/>
    </row>
    <row r="51" spans="7:7">
      <c r="G51" s="1115"/>
    </row>
    <row r="52" spans="7:7">
      <c r="G52" s="1115"/>
    </row>
    <row r="53" spans="7:7">
      <c r="G53" s="1115"/>
    </row>
  </sheetData>
  <sheetProtection password="8815" sheet="1" objects="1" scenarios="1"/>
  <mergeCells count="2">
    <mergeCell ref="A1:D1"/>
    <mergeCell ref="A32:H32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>
  <sheetPr codeName="Sheet81"/>
  <dimension ref="A2:A33"/>
  <sheetViews>
    <sheetView showGridLines="0" workbookViewId="0">
      <selection activeCell="R17" sqref="R17"/>
    </sheetView>
  </sheetViews>
  <sheetFormatPr defaultRowHeight="15"/>
  <sheetData>
    <row r="2" spans="1:1" ht="24" customHeight="1">
      <c r="A2" s="1" t="s">
        <v>661</v>
      </c>
    </row>
    <row r="33" spans="1:1">
      <c r="A33" t="s">
        <v>643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 codeName="Sheet127"/>
  <dimension ref="A1:C19"/>
  <sheetViews>
    <sheetView showGridLines="0" workbookViewId="0">
      <selection activeCell="C28" sqref="C28"/>
    </sheetView>
  </sheetViews>
  <sheetFormatPr defaultRowHeight="15"/>
  <cols>
    <col min="1" max="3" width="24.85546875" customWidth="1"/>
  </cols>
  <sheetData>
    <row r="1" spans="1:3" ht="30.75" customHeight="1" thickBot="1">
      <c r="A1" s="1139" t="s">
        <v>661</v>
      </c>
      <c r="C1" s="1138"/>
    </row>
    <row r="2" spans="1:3" ht="30.75" customHeight="1" thickTop="1" thickBot="1">
      <c r="A2" s="1044" t="s">
        <v>3</v>
      </c>
      <c r="B2" s="1045" t="s">
        <v>341</v>
      </c>
      <c r="C2" s="1137" t="s">
        <v>342</v>
      </c>
    </row>
    <row r="3" spans="1:3" ht="15.75" thickTop="1">
      <c r="A3" s="1147" t="s">
        <v>343</v>
      </c>
      <c r="B3" s="1144">
        <v>1.2500000000000001E-2</v>
      </c>
      <c r="C3" s="1140">
        <v>1.0714285714285714E-2</v>
      </c>
    </row>
    <row r="4" spans="1:3">
      <c r="A4" s="1148" t="s">
        <v>4</v>
      </c>
      <c r="B4" s="1145">
        <v>2.0700636942675162E-2</v>
      </c>
      <c r="C4" s="1141">
        <v>1.2738853503184712E-2</v>
      </c>
    </row>
    <row r="5" spans="1:3">
      <c r="A5" s="1148" t="s">
        <v>5</v>
      </c>
      <c r="B5" s="1145">
        <v>1.5050167224080268E-2</v>
      </c>
      <c r="C5" s="1141">
        <v>8.3612040133779261E-3</v>
      </c>
    </row>
    <row r="6" spans="1:3">
      <c r="A6" s="1148" t="s">
        <v>6</v>
      </c>
      <c r="B6" s="1145">
        <v>1.2152777777777776E-2</v>
      </c>
      <c r="C6" s="1141">
        <v>1.2152777777777776E-2</v>
      </c>
    </row>
    <row r="7" spans="1:3">
      <c r="A7" s="1148" t="s">
        <v>7</v>
      </c>
      <c r="B7" s="1145">
        <v>4.6801872074882997E-3</v>
      </c>
      <c r="C7" s="1141">
        <v>1.0920436817472699E-2</v>
      </c>
    </row>
    <row r="8" spans="1:3">
      <c r="A8" s="1148" t="s">
        <v>8</v>
      </c>
      <c r="B8" s="1145">
        <v>1.0135135135135136E-2</v>
      </c>
      <c r="C8" s="1141">
        <v>8.4459459459459464E-3</v>
      </c>
    </row>
    <row r="9" spans="1:3">
      <c r="A9" s="1148" t="s">
        <v>9</v>
      </c>
      <c r="B9" s="1145">
        <v>7.5187969924812026E-3</v>
      </c>
      <c r="C9" s="1141">
        <v>1.0526315789473684E-2</v>
      </c>
    </row>
    <row r="10" spans="1:3">
      <c r="A10" s="1148" t="s">
        <v>10</v>
      </c>
      <c r="B10" s="1145">
        <v>7.1736011477761845E-3</v>
      </c>
      <c r="C10" s="1141">
        <v>7.1736011477761845E-3</v>
      </c>
    </row>
    <row r="11" spans="1:3">
      <c r="A11" s="1148" t="s">
        <v>11</v>
      </c>
      <c r="B11" s="1145">
        <v>4.2979942693409743E-3</v>
      </c>
      <c r="C11" s="1141">
        <v>7.1633237822349575E-3</v>
      </c>
    </row>
    <row r="12" spans="1:3">
      <c r="A12" s="1148" t="s">
        <v>12</v>
      </c>
      <c r="B12" s="1145">
        <v>1.3245033112582783E-2</v>
      </c>
      <c r="C12" s="1141">
        <v>5.2980132450331126E-3</v>
      </c>
    </row>
    <row r="13" spans="1:3">
      <c r="A13" s="1148" t="s">
        <v>13</v>
      </c>
      <c r="B13" s="1145">
        <v>3.1104199066874028E-3</v>
      </c>
      <c r="C13" s="1141">
        <v>7.7760497667185065E-3</v>
      </c>
    </row>
    <row r="14" spans="1:3">
      <c r="A14" s="1148" t="s">
        <v>14</v>
      </c>
      <c r="B14" s="1145">
        <v>1.1494252873563218E-2</v>
      </c>
      <c r="C14" s="1141">
        <v>5.7471264367816091E-3</v>
      </c>
    </row>
    <row r="15" spans="1:3">
      <c r="A15" s="1148" t="s">
        <v>15</v>
      </c>
      <c r="B15" s="1145">
        <v>4.1958041958041958E-3</v>
      </c>
      <c r="C15" s="1141">
        <v>2.7972027972027972E-3</v>
      </c>
    </row>
    <row r="16" spans="1:3">
      <c r="A16" s="1148" t="s">
        <v>16</v>
      </c>
      <c r="B16" s="1145">
        <v>1.1560693641618498E-2</v>
      </c>
      <c r="C16" s="1142">
        <v>0</v>
      </c>
    </row>
    <row r="17" spans="1:3">
      <c r="A17" s="1148" t="s">
        <v>17</v>
      </c>
      <c r="B17" s="1145">
        <v>6.3492063492063492E-3</v>
      </c>
      <c r="C17" s="1141">
        <v>6.3492063492063492E-3</v>
      </c>
    </row>
    <row r="18" spans="1:3" ht="15.75" thickBot="1">
      <c r="A18" s="1149" t="s">
        <v>18</v>
      </c>
      <c r="B18" s="1146">
        <v>3.4423407917383818E-3</v>
      </c>
      <c r="C18" s="1143">
        <v>6.8846815834767636E-3</v>
      </c>
    </row>
    <row r="19" spans="1:3" ht="15.75" thickTop="1"/>
  </sheetData>
  <sheetProtection password="8815" sheet="1" objects="1" scenarios="1"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>
  <sheetPr codeName="Sheet82"/>
  <dimension ref="A2:A34"/>
  <sheetViews>
    <sheetView showGridLines="0" workbookViewId="0">
      <selection activeCell="Q12" sqref="Q12"/>
    </sheetView>
  </sheetViews>
  <sheetFormatPr defaultRowHeight="15"/>
  <sheetData>
    <row r="2" spans="1:1" ht="24" customHeight="1">
      <c r="A2" s="1" t="s">
        <v>662</v>
      </c>
    </row>
    <row r="34" spans="1:1">
      <c r="A34" t="s">
        <v>643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 codeName="Sheet128"/>
  <dimension ref="A1:C18"/>
  <sheetViews>
    <sheetView showGridLines="0" workbookViewId="0">
      <selection activeCell="E7" sqref="E7"/>
    </sheetView>
  </sheetViews>
  <sheetFormatPr defaultRowHeight="15"/>
  <cols>
    <col min="1" max="3" width="24.85546875" customWidth="1"/>
  </cols>
  <sheetData>
    <row r="1" spans="1:3" ht="30" customHeight="1" thickBot="1">
      <c r="A1" s="1139" t="s">
        <v>662</v>
      </c>
    </row>
    <row r="2" spans="1:3" ht="30" customHeight="1" thickTop="1" thickBot="1">
      <c r="A2" s="725" t="s">
        <v>3</v>
      </c>
      <c r="B2" s="1083" t="s">
        <v>346</v>
      </c>
      <c r="C2" s="1073" t="s">
        <v>347</v>
      </c>
    </row>
    <row r="3" spans="1:3" ht="15.75" thickTop="1">
      <c r="A3" s="1156" t="s">
        <v>343</v>
      </c>
      <c r="B3" s="1157">
        <v>5.7142857142857141E-2</v>
      </c>
      <c r="C3" s="1158">
        <v>4.2857142857142858E-2</v>
      </c>
    </row>
    <row r="4" spans="1:3">
      <c r="A4" s="1154" t="s">
        <v>4</v>
      </c>
      <c r="B4" s="1152">
        <v>3.662420382165605E-2</v>
      </c>
      <c r="C4" s="1150">
        <v>3.3439490445859872E-2</v>
      </c>
    </row>
    <row r="5" spans="1:3">
      <c r="A5" s="1154" t="s">
        <v>5</v>
      </c>
      <c r="B5" s="1152">
        <v>3.8461538461538464E-2</v>
      </c>
      <c r="C5" s="1150">
        <v>5.5183946488294319E-2</v>
      </c>
    </row>
    <row r="6" spans="1:3">
      <c r="A6" s="1154" t="s">
        <v>6</v>
      </c>
      <c r="B6" s="1152">
        <v>3.6458333333333336E-2</v>
      </c>
      <c r="C6" s="1150">
        <v>4.1666666666666671E-2</v>
      </c>
    </row>
    <row r="7" spans="1:3">
      <c r="A7" s="1154" t="s">
        <v>7</v>
      </c>
      <c r="B7" s="1152">
        <v>2.8081123244929795E-2</v>
      </c>
      <c r="C7" s="1150">
        <v>3.1201248049921998E-2</v>
      </c>
    </row>
    <row r="8" spans="1:3">
      <c r="A8" s="1154" t="s">
        <v>8</v>
      </c>
      <c r="B8" s="1152">
        <v>3.5472972972972971E-2</v>
      </c>
      <c r="C8" s="1150">
        <v>2.7027027027027025E-2</v>
      </c>
    </row>
    <row r="9" spans="1:3">
      <c r="A9" s="1154" t="s">
        <v>9</v>
      </c>
      <c r="B9" s="1152">
        <v>4.3609022556390979E-2</v>
      </c>
      <c r="C9" s="1150">
        <v>3.7593984962406013E-2</v>
      </c>
    </row>
    <row r="10" spans="1:3">
      <c r="A10" s="1154" t="s">
        <v>10</v>
      </c>
      <c r="B10" s="1152">
        <v>3.730272596843616E-2</v>
      </c>
      <c r="C10" s="1150">
        <v>4.3041606886657098E-2</v>
      </c>
    </row>
    <row r="11" spans="1:3">
      <c r="A11" s="1154" t="s">
        <v>11</v>
      </c>
      <c r="B11" s="1152">
        <v>3.0085959885386822E-2</v>
      </c>
      <c r="C11" s="1150">
        <v>3.8681948424068767E-2</v>
      </c>
    </row>
    <row r="12" spans="1:3">
      <c r="A12" s="1154" t="s">
        <v>12</v>
      </c>
      <c r="B12" s="1152">
        <v>3.0463576158940398E-2</v>
      </c>
      <c r="C12" s="1150">
        <v>3.9735099337748346E-2</v>
      </c>
    </row>
    <row r="13" spans="1:3">
      <c r="A13" s="1154" t="s">
        <v>13</v>
      </c>
      <c r="B13" s="1152">
        <v>2.0217729393468119E-2</v>
      </c>
      <c r="C13" s="1150">
        <v>2.7993779160186624E-2</v>
      </c>
    </row>
    <row r="14" spans="1:3">
      <c r="A14" s="1154" t="s">
        <v>14</v>
      </c>
      <c r="B14" s="1152">
        <v>3.5919540229885055E-2</v>
      </c>
      <c r="C14" s="1150">
        <v>3.7356321839080463E-2</v>
      </c>
    </row>
    <row r="15" spans="1:3">
      <c r="A15" s="1154" t="s">
        <v>15</v>
      </c>
      <c r="B15" s="1152">
        <v>4.0559440559440559E-2</v>
      </c>
      <c r="C15" s="1150">
        <v>4.195804195804196E-2</v>
      </c>
    </row>
    <row r="16" spans="1:3">
      <c r="A16" s="1154" t="s">
        <v>16</v>
      </c>
      <c r="B16" s="1152">
        <v>4.1907514450867052E-2</v>
      </c>
      <c r="C16" s="1150">
        <v>3.7572254335260118E-2</v>
      </c>
    </row>
    <row r="17" spans="1:3" ht="15.75" thickBot="1">
      <c r="A17" s="1155" t="s">
        <v>17</v>
      </c>
      <c r="B17" s="1153">
        <v>2.0634920634920638E-2</v>
      </c>
      <c r="C17" s="1151">
        <v>2.2222222222222223E-2</v>
      </c>
    </row>
    <row r="18" spans="1:3" ht="15.75" thickTop="1"/>
  </sheetData>
  <sheetProtection password="881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0"/>
  <sheetViews>
    <sheetView showGridLines="0" workbookViewId="0">
      <selection activeCell="J22" sqref="J22"/>
    </sheetView>
  </sheetViews>
  <sheetFormatPr defaultRowHeight="15"/>
  <cols>
    <col min="1" max="1" width="22.140625" customWidth="1"/>
    <col min="2" max="3" width="16.85546875" customWidth="1"/>
  </cols>
  <sheetData>
    <row r="1" spans="1:3" ht="37.5" customHeight="1" thickBot="1">
      <c r="A1" s="1461" t="s">
        <v>667</v>
      </c>
      <c r="B1" s="1461"/>
      <c r="C1" s="1461"/>
    </row>
    <row r="2" spans="1:3" ht="30.75" customHeight="1" thickTop="1" thickBot="1">
      <c r="A2" s="699" t="s">
        <v>666</v>
      </c>
      <c r="B2" s="691" t="s">
        <v>46</v>
      </c>
      <c r="C2" s="692" t="s">
        <v>47</v>
      </c>
    </row>
    <row r="3" spans="1:3" ht="21.75" customHeight="1" thickTop="1">
      <c r="A3" s="700" t="s">
        <v>27</v>
      </c>
      <c r="B3" s="693">
        <v>493</v>
      </c>
      <c r="C3" s="695">
        <v>406</v>
      </c>
    </row>
    <row r="4" spans="1:3" ht="21.75" customHeight="1">
      <c r="A4" s="701" t="s">
        <v>28</v>
      </c>
      <c r="B4" s="694">
        <v>179</v>
      </c>
      <c r="C4" s="696">
        <v>172</v>
      </c>
    </row>
    <row r="5" spans="1:3" ht="21.75" customHeight="1">
      <c r="A5" s="701" t="s">
        <v>29</v>
      </c>
      <c r="B5" s="694">
        <v>171</v>
      </c>
      <c r="C5" s="696">
        <v>191</v>
      </c>
    </row>
    <row r="6" spans="1:3" ht="21.75" customHeight="1">
      <c r="A6" s="701" t="s">
        <v>30</v>
      </c>
      <c r="B6" s="694">
        <v>547</v>
      </c>
      <c r="C6" s="696">
        <v>521</v>
      </c>
    </row>
    <row r="7" spans="1:3" ht="21.75" customHeight="1">
      <c r="A7" s="701" t="s">
        <v>31</v>
      </c>
      <c r="B7" s="694">
        <v>250</v>
      </c>
      <c r="C7" s="696">
        <v>234</v>
      </c>
    </row>
    <row r="8" spans="1:3" ht="21.75" customHeight="1">
      <c r="A8" s="701" t="s">
        <v>32</v>
      </c>
      <c r="B8" s="694">
        <v>569</v>
      </c>
      <c r="C8" s="696">
        <v>676</v>
      </c>
    </row>
    <row r="9" spans="1:3" ht="21.75" customHeight="1">
      <c r="A9" s="701" t="s">
        <v>33</v>
      </c>
      <c r="B9" s="694">
        <v>720</v>
      </c>
      <c r="C9" s="696">
        <v>539</v>
      </c>
    </row>
    <row r="10" spans="1:3" ht="21.75" customHeight="1">
      <c r="A10" s="701" t="s">
        <v>34</v>
      </c>
      <c r="B10" s="694">
        <v>368</v>
      </c>
      <c r="C10" s="696">
        <v>446</v>
      </c>
    </row>
    <row r="11" spans="1:3" ht="21.75" customHeight="1">
      <c r="A11" s="701" t="s">
        <v>35</v>
      </c>
      <c r="B11" s="694">
        <v>478</v>
      </c>
      <c r="C11" s="696">
        <v>498</v>
      </c>
    </row>
    <row r="12" spans="1:3" ht="21.75" customHeight="1">
      <c r="A12" s="701" t="s">
        <v>36</v>
      </c>
      <c r="B12" s="694">
        <v>258</v>
      </c>
      <c r="C12" s="696">
        <v>283</v>
      </c>
    </row>
    <row r="13" spans="1:3" ht="21.75" customHeight="1">
      <c r="A13" s="701" t="s">
        <v>37</v>
      </c>
      <c r="B13" s="694">
        <v>521</v>
      </c>
      <c r="C13" s="696">
        <v>475</v>
      </c>
    </row>
    <row r="14" spans="1:3" ht="21.75" customHeight="1">
      <c r="A14" s="701" t="s">
        <v>38</v>
      </c>
      <c r="B14" s="694">
        <v>813</v>
      </c>
      <c r="C14" s="696">
        <v>811</v>
      </c>
    </row>
    <row r="15" spans="1:3" ht="21.75" customHeight="1">
      <c r="A15" s="701" t="s">
        <v>39</v>
      </c>
      <c r="B15" s="694">
        <v>670</v>
      </c>
      <c r="C15" s="696">
        <v>529</v>
      </c>
    </row>
    <row r="16" spans="1:3" ht="21.75" customHeight="1">
      <c r="A16" s="701" t="s">
        <v>40</v>
      </c>
      <c r="B16" s="694">
        <v>47</v>
      </c>
      <c r="C16" s="696">
        <v>57</v>
      </c>
    </row>
    <row r="17" spans="1:5" ht="21.75" customHeight="1">
      <c r="A17" s="701" t="s">
        <v>41</v>
      </c>
      <c r="B17" s="694">
        <v>1419</v>
      </c>
      <c r="C17" s="696">
        <v>1725</v>
      </c>
    </row>
    <row r="18" spans="1:5" ht="21.75" customHeight="1" thickBot="1">
      <c r="A18" s="702" t="s">
        <v>42</v>
      </c>
      <c r="B18" s="697">
        <v>369</v>
      </c>
      <c r="C18" s="698">
        <v>318</v>
      </c>
    </row>
    <row r="19" spans="1:5" ht="21.75" customHeight="1" thickTop="1" thickBot="1">
      <c r="A19" s="703" t="s">
        <v>21</v>
      </c>
      <c r="B19" s="704">
        <v>7872</v>
      </c>
      <c r="C19" s="705">
        <v>7881</v>
      </c>
    </row>
    <row r="20" spans="1:5" ht="30" customHeight="1" thickTop="1">
      <c r="A20" s="1460" t="s">
        <v>96</v>
      </c>
      <c r="B20" s="1460"/>
      <c r="C20" s="1460"/>
      <c r="D20" s="1460"/>
      <c r="E20" s="1460"/>
    </row>
  </sheetData>
  <sheetProtection password="8815" sheet="1" objects="1" scenarios="1"/>
  <mergeCells count="2">
    <mergeCell ref="A20:E20"/>
    <mergeCell ref="A1:C1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>
  <sheetPr codeName="Sheet83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597</v>
      </c>
    </row>
    <row r="31" spans="1:1">
      <c r="A31" t="s">
        <v>446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 codeName="Sheet90"/>
  <dimension ref="A1:P41"/>
  <sheetViews>
    <sheetView workbookViewId="0">
      <selection sqref="A1:I1"/>
    </sheetView>
  </sheetViews>
  <sheetFormatPr defaultRowHeight="15"/>
  <sheetData>
    <row r="1" spans="1:16" ht="15.75" customHeight="1" thickBot="1">
      <c r="A1" s="1682" t="s">
        <v>429</v>
      </c>
      <c r="B1" s="1683"/>
      <c r="C1" s="1683"/>
      <c r="D1" s="1683"/>
      <c r="E1" s="1683"/>
      <c r="F1" s="1683"/>
      <c r="G1" s="1683"/>
      <c r="H1" s="1683"/>
      <c r="I1" s="1683"/>
      <c r="N1" s="1685" t="s">
        <v>377</v>
      </c>
      <c r="O1" s="1685"/>
      <c r="P1" s="1685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481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456" t="s">
        <v>359</v>
      </c>
      <c r="B3" s="460" t="s">
        <v>27</v>
      </c>
      <c r="C3" s="461">
        <v>425</v>
      </c>
      <c r="D3" s="461">
        <v>2</v>
      </c>
      <c r="E3" s="461">
        <v>3.3709723996017584</v>
      </c>
      <c r="F3" s="461">
        <v>0.47058823529411764</v>
      </c>
      <c r="G3" s="461">
        <v>0.48426417347435702</v>
      </c>
      <c r="H3" s="461">
        <v>0.81622058144900778</v>
      </c>
      <c r="I3" s="292">
        <v>0</v>
      </c>
      <c r="N3" s="469" t="s">
        <v>359</v>
      </c>
      <c r="O3" s="470">
        <v>19</v>
      </c>
      <c r="P3" s="462">
        <v>11.111111111111111</v>
      </c>
    </row>
    <row r="4" spans="1:16">
      <c r="A4" s="457" t="s">
        <v>360</v>
      </c>
      <c r="B4" s="463" t="s">
        <v>28</v>
      </c>
      <c r="C4" s="464">
        <v>179</v>
      </c>
      <c r="D4" s="464">
        <v>1</v>
      </c>
      <c r="E4" s="464">
        <v>1.3836479201534349</v>
      </c>
      <c r="F4" s="464">
        <v>0.55865921787709494</v>
      </c>
      <c r="G4" s="464">
        <v>0.58990482301198111</v>
      </c>
      <c r="H4" s="464">
        <v>0.81622058144900778</v>
      </c>
      <c r="I4" s="293">
        <v>0</v>
      </c>
      <c r="N4" s="471" t="s">
        <v>360</v>
      </c>
      <c r="O4" s="472">
        <v>55</v>
      </c>
      <c r="P4" s="465">
        <v>5.5555555555555554</v>
      </c>
    </row>
    <row r="5" spans="1:16" ht="36">
      <c r="A5" s="457" t="s">
        <v>361</v>
      </c>
      <c r="B5" s="463" t="s">
        <v>29</v>
      </c>
      <c r="C5" s="464">
        <v>158</v>
      </c>
      <c r="D5" s="464">
        <v>1</v>
      </c>
      <c r="E5" s="464">
        <v>1.2399137251738821</v>
      </c>
      <c r="F5" s="464">
        <v>0.63291139240506333</v>
      </c>
      <c r="G5" s="464">
        <v>0.65828820576572222</v>
      </c>
      <c r="H5" s="464">
        <v>0.81622058144900778</v>
      </c>
      <c r="I5" s="293">
        <v>200</v>
      </c>
      <c r="N5" s="471" t="s">
        <v>361</v>
      </c>
      <c r="O5" s="472">
        <v>102</v>
      </c>
      <c r="P5" s="465">
        <v>3.9603960396039604</v>
      </c>
    </row>
    <row r="6" spans="1:16">
      <c r="A6" s="457" t="s">
        <v>362</v>
      </c>
      <c r="B6" s="463" t="s">
        <v>30</v>
      </c>
      <c r="C6" s="464">
        <v>514</v>
      </c>
      <c r="D6" s="464">
        <v>6</v>
      </c>
      <c r="E6" s="464">
        <v>4.0910601202688186</v>
      </c>
      <c r="F6" s="464">
        <v>1.1673151750972763</v>
      </c>
      <c r="G6" s="464">
        <v>1.1970793253393326</v>
      </c>
      <c r="H6" s="464">
        <v>0.81622058144900778</v>
      </c>
      <c r="I6" s="293">
        <v>200</v>
      </c>
      <c r="N6" s="471" t="s">
        <v>362</v>
      </c>
      <c r="O6" s="472">
        <v>159</v>
      </c>
      <c r="P6" s="465">
        <v>3.1645569620253164</v>
      </c>
    </row>
    <row r="7" spans="1:16" ht="24">
      <c r="A7" s="457" t="s">
        <v>363</v>
      </c>
      <c r="B7" s="463" t="s">
        <v>31</v>
      </c>
      <c r="C7" s="464">
        <v>218</v>
      </c>
      <c r="D7" s="464">
        <v>0</v>
      </c>
      <c r="E7" s="464">
        <v>2.2777802026811882</v>
      </c>
      <c r="F7" s="464">
        <v>0</v>
      </c>
      <c r="G7" s="464">
        <v>0</v>
      </c>
      <c r="H7" s="464">
        <v>0.81622058144900778</v>
      </c>
      <c r="I7" s="293">
        <v>400</v>
      </c>
      <c r="N7" s="471" t="s">
        <v>363</v>
      </c>
      <c r="O7" s="472">
        <v>221</v>
      </c>
      <c r="P7" s="465">
        <v>2.7272727272727271</v>
      </c>
    </row>
    <row r="8" spans="1:16">
      <c r="A8" s="457" t="s">
        <v>364</v>
      </c>
      <c r="B8" s="463" t="s">
        <v>32</v>
      </c>
      <c r="C8" s="464">
        <v>624</v>
      </c>
      <c r="D8" s="464">
        <v>3</v>
      </c>
      <c r="E8" s="464">
        <v>4.8711255483021079</v>
      </c>
      <c r="F8" s="464">
        <v>0.48076923076923078</v>
      </c>
      <c r="G8" s="464">
        <v>0.50268910543694267</v>
      </c>
      <c r="H8" s="464">
        <v>0.81622058144900778</v>
      </c>
      <c r="I8" s="293">
        <v>400</v>
      </c>
      <c r="N8" s="471" t="s">
        <v>364</v>
      </c>
      <c r="O8" s="472">
        <v>288</v>
      </c>
      <c r="P8" s="465">
        <v>2.4390243902439024</v>
      </c>
    </row>
    <row r="9" spans="1:16" ht="24">
      <c r="A9" s="457" t="s">
        <v>365</v>
      </c>
      <c r="B9" s="463" t="s">
        <v>33</v>
      </c>
      <c r="C9" s="464">
        <v>634</v>
      </c>
      <c r="D9" s="464">
        <v>5</v>
      </c>
      <c r="E9" s="464">
        <v>5.1471001303119541</v>
      </c>
      <c r="F9" s="464">
        <v>0.78864353312302837</v>
      </c>
      <c r="G9" s="464">
        <v>0.79289363018428249</v>
      </c>
      <c r="H9" s="464">
        <v>0.81622058144900778</v>
      </c>
      <c r="I9" s="293">
        <v>600</v>
      </c>
      <c r="N9" s="471" t="s">
        <v>365</v>
      </c>
      <c r="O9" s="472">
        <v>359</v>
      </c>
      <c r="P9" s="465">
        <v>2.2346368715083798</v>
      </c>
    </row>
    <row r="10" spans="1:16" ht="24">
      <c r="A10" s="457" t="s">
        <v>366</v>
      </c>
      <c r="B10" s="463" t="s">
        <v>34</v>
      </c>
      <c r="C10" s="464">
        <v>391</v>
      </c>
      <c r="D10" s="464">
        <v>5</v>
      </c>
      <c r="E10" s="464">
        <v>3.1597446007656433</v>
      </c>
      <c r="F10" s="464">
        <v>1.2787723785166241</v>
      </c>
      <c r="G10" s="464">
        <v>1.2915926515884035</v>
      </c>
      <c r="H10" s="464">
        <v>0.81622058144900778</v>
      </c>
      <c r="I10" s="293">
        <v>800</v>
      </c>
      <c r="N10" s="471" t="s">
        <v>366</v>
      </c>
      <c r="O10" s="472">
        <v>432</v>
      </c>
      <c r="P10" s="465">
        <v>2.0881670533642689</v>
      </c>
    </row>
    <row r="11" spans="1:16">
      <c r="A11" s="457" t="s">
        <v>367</v>
      </c>
      <c r="B11" s="463" t="s">
        <v>35</v>
      </c>
      <c r="C11" s="464">
        <v>356</v>
      </c>
      <c r="D11" s="464">
        <v>1</v>
      </c>
      <c r="E11" s="464">
        <v>2.7371191322363182</v>
      </c>
      <c r="F11" s="464">
        <v>0.2808988764044944</v>
      </c>
      <c r="G11" s="464">
        <v>0.29820425857099186</v>
      </c>
      <c r="H11" s="464">
        <v>0.81622058144900778</v>
      </c>
      <c r="I11" s="293">
        <v>1000</v>
      </c>
      <c r="N11" s="471" t="s">
        <v>367</v>
      </c>
      <c r="O11" s="472">
        <v>509</v>
      </c>
      <c r="P11" s="465">
        <v>1.9685039370078741</v>
      </c>
    </row>
    <row r="12" spans="1:16">
      <c r="A12" s="457" t="s">
        <v>368</v>
      </c>
      <c r="B12" s="463" t="s">
        <v>36</v>
      </c>
      <c r="C12" s="464">
        <v>274</v>
      </c>
      <c r="D12" s="464">
        <v>0</v>
      </c>
      <c r="E12" s="464">
        <v>2.1684787832959809</v>
      </c>
      <c r="F12" s="464">
        <v>0</v>
      </c>
      <c r="G12" s="464">
        <v>0</v>
      </c>
      <c r="H12" s="464">
        <v>0.81622058144900778</v>
      </c>
      <c r="I12" s="293">
        <v>1000</v>
      </c>
      <c r="N12" s="471" t="s">
        <v>368</v>
      </c>
      <c r="O12" s="472">
        <v>588</v>
      </c>
      <c r="P12" s="465">
        <v>1.8739352640545146</v>
      </c>
    </row>
    <row r="13" spans="1:16" ht="24">
      <c r="A13" s="457" t="s">
        <v>369</v>
      </c>
      <c r="B13" s="463" t="s">
        <v>37</v>
      </c>
      <c r="C13" s="464">
        <v>361</v>
      </c>
      <c r="D13" s="464">
        <v>7</v>
      </c>
      <c r="E13" s="464">
        <v>3.1309758046636005</v>
      </c>
      <c r="F13" s="464">
        <v>1.9390581717451523</v>
      </c>
      <c r="G13" s="464">
        <v>1.8248445298212488</v>
      </c>
      <c r="H13" s="464">
        <v>0.81622058144900778</v>
      </c>
      <c r="I13" s="293">
        <v>1200</v>
      </c>
      <c r="N13" s="471" t="s">
        <v>369</v>
      </c>
      <c r="O13" s="472">
        <v>668</v>
      </c>
      <c r="P13" s="465">
        <v>1.7991004497751124</v>
      </c>
    </row>
    <row r="14" spans="1:16">
      <c r="A14" s="457" t="s">
        <v>370</v>
      </c>
      <c r="B14" s="463" t="s">
        <v>38</v>
      </c>
      <c r="C14" s="464">
        <v>751</v>
      </c>
      <c r="D14" s="464">
        <v>7</v>
      </c>
      <c r="E14" s="464">
        <v>6.0723569419945873</v>
      </c>
      <c r="F14" s="464">
        <v>0.93209054593874829</v>
      </c>
      <c r="G14" s="464">
        <v>0.94091044461334417</v>
      </c>
      <c r="H14" s="464">
        <v>0.81622058144900778</v>
      </c>
      <c r="I14" s="293">
        <v>1400</v>
      </c>
      <c r="N14" s="471" t="s">
        <v>370</v>
      </c>
      <c r="O14" s="472">
        <v>751</v>
      </c>
      <c r="P14" s="465">
        <v>1.7333333333333332</v>
      </c>
    </row>
    <row r="15" spans="1:16">
      <c r="A15" s="457" t="s">
        <v>371</v>
      </c>
      <c r="B15" s="463" t="s">
        <v>39</v>
      </c>
      <c r="C15" s="464">
        <v>691</v>
      </c>
      <c r="D15" s="464">
        <v>6</v>
      </c>
      <c r="E15" s="464">
        <v>5.5991151773159524</v>
      </c>
      <c r="F15" s="464">
        <v>0.86830680173661356</v>
      </c>
      <c r="G15" s="464">
        <v>0.87466025141523818</v>
      </c>
      <c r="H15" s="464">
        <v>0.81622058144900778</v>
      </c>
      <c r="I15" s="293">
        <v>1400</v>
      </c>
      <c r="N15" s="471" t="s">
        <v>371</v>
      </c>
      <c r="O15" s="472">
        <v>835</v>
      </c>
      <c r="P15" s="465">
        <v>1.6786570743405276</v>
      </c>
    </row>
    <row r="16" spans="1:16" ht="24">
      <c r="A16" s="457" t="s">
        <v>372</v>
      </c>
      <c r="B16" s="463" t="s">
        <v>40</v>
      </c>
      <c r="C16" s="464">
        <v>45</v>
      </c>
      <c r="D16" s="464">
        <v>1</v>
      </c>
      <c r="E16" s="464">
        <v>0.35376605206254913</v>
      </c>
      <c r="F16" s="464">
        <v>2.2222222222222223</v>
      </c>
      <c r="G16" s="464">
        <v>2.3072326377565826</v>
      </c>
      <c r="H16" s="464">
        <v>0.81622058144900778</v>
      </c>
      <c r="I16" s="293">
        <v>1600</v>
      </c>
      <c r="N16" s="471" t="s">
        <v>372</v>
      </c>
      <c r="O16" s="472">
        <v>920</v>
      </c>
      <c r="P16" s="465">
        <v>1.632208922742111</v>
      </c>
    </row>
    <row r="17" spans="1:16">
      <c r="A17" s="457" t="s">
        <v>373</v>
      </c>
      <c r="B17" s="463" t="s">
        <v>41</v>
      </c>
      <c r="C17" s="464">
        <v>1314</v>
      </c>
      <c r="D17" s="464">
        <v>4</v>
      </c>
      <c r="E17" s="464">
        <v>10.408037167069651</v>
      </c>
      <c r="F17" s="464">
        <v>0.30441400304414001</v>
      </c>
      <c r="G17" s="464">
        <v>0.31368857291612151</v>
      </c>
      <c r="H17" s="464">
        <v>0.81622058144900778</v>
      </c>
      <c r="I17" s="293">
        <v>1800</v>
      </c>
      <c r="N17" s="471" t="s">
        <v>373</v>
      </c>
      <c r="O17" s="472">
        <v>1006</v>
      </c>
      <c r="P17" s="465">
        <v>1.5920398009950247</v>
      </c>
    </row>
    <row r="18" spans="1:16" ht="36.75" thickBot="1">
      <c r="A18" s="458" t="s">
        <v>374</v>
      </c>
      <c r="B18" s="466" t="s">
        <v>42</v>
      </c>
      <c r="C18" s="467">
        <v>353</v>
      </c>
      <c r="D18" s="467">
        <v>2</v>
      </c>
      <c r="E18" s="467">
        <v>2.8281799988444027</v>
      </c>
      <c r="F18" s="467">
        <v>0.56657223796033995</v>
      </c>
      <c r="G18" s="467">
        <v>0.5772055398047623</v>
      </c>
      <c r="H18" s="467">
        <v>0.81622058144900778</v>
      </c>
      <c r="I18" s="294">
        <v>2000</v>
      </c>
      <c r="N18" s="471" t="s">
        <v>374</v>
      </c>
      <c r="O18" s="472">
        <v>1094</v>
      </c>
      <c r="P18" s="465">
        <v>1.555352241537054</v>
      </c>
    </row>
    <row r="19" spans="1:16" ht="15.75" customHeight="1" thickTop="1">
      <c r="A19" s="1684" t="s">
        <v>375</v>
      </c>
      <c r="B19" s="1684"/>
      <c r="C19" s="1684"/>
      <c r="D19" s="1684"/>
      <c r="E19" s="1684"/>
      <c r="F19" s="1684"/>
      <c r="G19" s="1684"/>
      <c r="H19" s="1684"/>
      <c r="I19" s="1684"/>
      <c r="N19" s="471" t="s">
        <v>378</v>
      </c>
      <c r="O19" s="472">
        <v>1182</v>
      </c>
      <c r="P19" s="465">
        <v>1.5241320914479255</v>
      </c>
    </row>
    <row r="20" spans="1:16">
      <c r="N20" s="471" t="s">
        <v>379</v>
      </c>
      <c r="O20" s="472">
        <v>1272</v>
      </c>
      <c r="P20" s="465">
        <v>1.4948859166011015</v>
      </c>
    </row>
    <row r="21" spans="1:16">
      <c r="A21" s="459" t="s">
        <v>430</v>
      </c>
      <c r="N21" s="471" t="s">
        <v>380</v>
      </c>
      <c r="O21" s="472">
        <v>1362</v>
      </c>
      <c r="P21" s="465">
        <v>1.4695077149155034</v>
      </c>
    </row>
    <row r="22" spans="1:16">
      <c r="N22" s="471" t="s">
        <v>381</v>
      </c>
      <c r="O22" s="472">
        <v>1453</v>
      </c>
      <c r="P22" s="465">
        <v>1.4462809917355373</v>
      </c>
    </row>
    <row r="23" spans="1:16" ht="15.75" customHeight="1">
      <c r="N23" s="471" t="s">
        <v>382</v>
      </c>
      <c r="O23" s="472">
        <v>1545</v>
      </c>
      <c r="P23" s="465">
        <v>1.4248704663212435</v>
      </c>
    </row>
    <row r="24" spans="1:16">
      <c r="N24" s="471" t="s">
        <v>383</v>
      </c>
      <c r="O24" s="472">
        <v>1638</v>
      </c>
      <c r="P24" s="465">
        <v>1.4050091631032375</v>
      </c>
    </row>
    <row r="25" spans="1:16">
      <c r="N25" s="471" t="s">
        <v>387</v>
      </c>
      <c r="O25" s="472">
        <v>1731</v>
      </c>
      <c r="P25" s="465">
        <v>1.3872832369942196</v>
      </c>
    </row>
    <row r="26" spans="1:16">
      <c r="N26" s="471" t="s">
        <v>388</v>
      </c>
      <c r="O26" s="472">
        <v>1825</v>
      </c>
      <c r="P26" s="465">
        <v>1.3706140350877192</v>
      </c>
    </row>
    <row r="27" spans="1:16" ht="15.75" thickBot="1">
      <c r="N27" s="473" t="s">
        <v>389</v>
      </c>
      <c r="O27" s="474">
        <v>1919</v>
      </c>
      <c r="P27" s="468">
        <v>1.3555787278415017</v>
      </c>
    </row>
    <row r="28" spans="1:16" ht="15.75" thickTop="1"/>
    <row r="41" ht="15.75" customHeight="1"/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>
  <sheetPr codeName="Sheet121"/>
  <dimension ref="A1:H40"/>
  <sheetViews>
    <sheetView showGridLines="0" workbookViewId="0">
      <selection activeCell="B21" sqref="B21"/>
    </sheetView>
  </sheetViews>
  <sheetFormatPr defaultRowHeight="15"/>
  <cols>
    <col min="1" max="4" width="20.7109375" customWidth="1"/>
  </cols>
  <sheetData>
    <row r="1" spans="1:4" ht="30.75" customHeight="1" thickBot="1">
      <c r="A1" s="1687" t="s">
        <v>597</v>
      </c>
      <c r="B1" s="1687"/>
      <c r="C1" s="1687"/>
      <c r="D1" s="1687"/>
    </row>
    <row r="2" spans="1:4" ht="30.75" customHeight="1" thickTop="1" thickBot="1">
      <c r="A2" s="886" t="s">
        <v>384</v>
      </c>
      <c r="B2" s="976" t="s">
        <v>351</v>
      </c>
      <c r="C2" s="974" t="s">
        <v>815</v>
      </c>
      <c r="D2" s="975" t="s">
        <v>355</v>
      </c>
    </row>
    <row r="3" spans="1:4" ht="15.75" customHeight="1" thickTop="1">
      <c r="A3" s="1169" t="s">
        <v>27</v>
      </c>
      <c r="B3" s="1166">
        <v>425</v>
      </c>
      <c r="C3" s="1164" t="s">
        <v>674</v>
      </c>
      <c r="D3" s="1165">
        <v>0.48426417347435702</v>
      </c>
    </row>
    <row r="4" spans="1:4" ht="15.75" customHeight="1">
      <c r="A4" s="1170" t="s">
        <v>28</v>
      </c>
      <c r="B4" s="1167">
        <v>179</v>
      </c>
      <c r="C4" s="1160" t="s">
        <v>674</v>
      </c>
      <c r="D4" s="1161">
        <v>0.58990482301198111</v>
      </c>
    </row>
    <row r="5" spans="1:4" ht="15.75" customHeight="1">
      <c r="A5" s="1170" t="s">
        <v>29</v>
      </c>
      <c r="B5" s="1167">
        <v>158</v>
      </c>
      <c r="C5" s="1160" t="s">
        <v>674</v>
      </c>
      <c r="D5" s="1161">
        <v>0.65828820576572222</v>
      </c>
    </row>
    <row r="6" spans="1:4" ht="15.75" customHeight="1">
      <c r="A6" s="1170" t="s">
        <v>30</v>
      </c>
      <c r="B6" s="1167">
        <v>514</v>
      </c>
      <c r="C6" s="1159">
        <v>6</v>
      </c>
      <c r="D6" s="1161">
        <v>1.1970793253393326</v>
      </c>
    </row>
    <row r="7" spans="1:4" ht="15.75" customHeight="1">
      <c r="A7" s="1170" t="s">
        <v>31</v>
      </c>
      <c r="B7" s="1167">
        <v>218</v>
      </c>
      <c r="C7" s="1160" t="s">
        <v>674</v>
      </c>
      <c r="D7" s="1161">
        <v>0</v>
      </c>
    </row>
    <row r="8" spans="1:4" ht="15.75" customHeight="1">
      <c r="A8" s="1170" t="s">
        <v>32</v>
      </c>
      <c r="B8" s="1167">
        <v>624</v>
      </c>
      <c r="C8" s="1160" t="s">
        <v>674</v>
      </c>
      <c r="D8" s="1161">
        <v>0.50268910543694267</v>
      </c>
    </row>
    <row r="9" spans="1:4" ht="15.75" customHeight="1">
      <c r="A9" s="1170" t="s">
        <v>33</v>
      </c>
      <c r="B9" s="1167">
        <v>634</v>
      </c>
      <c r="C9" s="1159">
        <v>5</v>
      </c>
      <c r="D9" s="1161">
        <v>0.79289363018428249</v>
      </c>
    </row>
    <row r="10" spans="1:4" ht="15.75" customHeight="1">
      <c r="A10" s="1170" t="s">
        <v>34</v>
      </c>
      <c r="B10" s="1167">
        <v>391</v>
      </c>
      <c r="C10" s="1159">
        <v>5</v>
      </c>
      <c r="D10" s="1161">
        <v>1.2915926515884035</v>
      </c>
    </row>
    <row r="11" spans="1:4" ht="15.75" customHeight="1">
      <c r="A11" s="1170" t="s">
        <v>35</v>
      </c>
      <c r="B11" s="1167">
        <v>356</v>
      </c>
      <c r="C11" s="1160" t="s">
        <v>674</v>
      </c>
      <c r="D11" s="1161">
        <v>0.29820425857099186</v>
      </c>
    </row>
    <row r="12" spans="1:4" ht="15.75" customHeight="1">
      <c r="A12" s="1170" t="s">
        <v>36</v>
      </c>
      <c r="B12" s="1167">
        <v>274</v>
      </c>
      <c r="C12" s="1160" t="s">
        <v>674</v>
      </c>
      <c r="D12" s="1161">
        <v>0</v>
      </c>
    </row>
    <row r="13" spans="1:4" ht="15.75" customHeight="1">
      <c r="A13" s="1170" t="s">
        <v>37</v>
      </c>
      <c r="B13" s="1167">
        <v>361</v>
      </c>
      <c r="C13" s="1159">
        <v>7</v>
      </c>
      <c r="D13" s="1161">
        <v>1.8248445298212488</v>
      </c>
    </row>
    <row r="14" spans="1:4" ht="15.75" customHeight="1">
      <c r="A14" s="1170" t="s">
        <v>38</v>
      </c>
      <c r="B14" s="1167">
        <v>751</v>
      </c>
      <c r="C14" s="1159">
        <v>7</v>
      </c>
      <c r="D14" s="1161">
        <v>0.94091044461334417</v>
      </c>
    </row>
    <row r="15" spans="1:4" ht="15.75" customHeight="1">
      <c r="A15" s="1170" t="s">
        <v>39</v>
      </c>
      <c r="B15" s="1167">
        <v>691</v>
      </c>
      <c r="C15" s="1159">
        <v>6</v>
      </c>
      <c r="D15" s="1161">
        <v>0.87466025141523818</v>
      </c>
    </row>
    <row r="16" spans="1:4" ht="15.75" customHeight="1">
      <c r="A16" s="1170" t="s">
        <v>40</v>
      </c>
      <c r="B16" s="1167">
        <v>45</v>
      </c>
      <c r="C16" s="1160" t="s">
        <v>674</v>
      </c>
      <c r="D16" s="1161">
        <v>2.3072326377565826</v>
      </c>
    </row>
    <row r="17" spans="1:8" ht="15.75" customHeight="1" thickBot="1">
      <c r="A17" s="1171" t="s">
        <v>41</v>
      </c>
      <c r="B17" s="1168">
        <v>1314</v>
      </c>
      <c r="C17" s="1162" t="s">
        <v>674</v>
      </c>
      <c r="D17" s="1163">
        <v>0.31368857291612151</v>
      </c>
    </row>
    <row r="18" spans="1:8" ht="15.75" customHeight="1" thickTop="1">
      <c r="A18" s="1686"/>
      <c r="B18" s="1686"/>
      <c r="C18" s="1686"/>
      <c r="D18" s="1686"/>
    </row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  <row r="20" spans="1:8">
      <c r="A20" s="1172"/>
    </row>
    <row r="22" spans="1:8" ht="15.75" customHeight="1"/>
    <row r="40" ht="15.75" customHeight="1"/>
  </sheetData>
  <sheetProtection password="8815" sheet="1" objects="1" scenarios="1"/>
  <mergeCells count="3">
    <mergeCell ref="A18:D18"/>
    <mergeCell ref="A1:D1"/>
    <mergeCell ref="A19:H19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>
  <sheetPr codeName="Sheet84"/>
  <dimension ref="A2:A31"/>
  <sheetViews>
    <sheetView showGridLines="0" workbookViewId="0">
      <selection activeCell="K32" sqref="K32"/>
    </sheetView>
  </sheetViews>
  <sheetFormatPr defaultRowHeight="15"/>
  <sheetData>
    <row r="2" spans="1:1" ht="24" customHeight="1">
      <c r="A2" s="1" t="s">
        <v>601</v>
      </c>
    </row>
    <row r="31" spans="1:1">
      <c r="A31" t="s">
        <v>449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 codeName="Sheet93"/>
  <dimension ref="A1:P49"/>
  <sheetViews>
    <sheetView topLeftCell="A2" workbookViewId="0">
      <selection activeCell="I25" sqref="I25"/>
    </sheetView>
  </sheetViews>
  <sheetFormatPr defaultRowHeight="15"/>
  <sheetData>
    <row r="1" spans="1:16" ht="15.75" thickBot="1">
      <c r="A1" s="1688" t="s">
        <v>432</v>
      </c>
      <c r="B1" s="1688"/>
      <c r="C1" s="1688"/>
      <c r="D1" s="1688"/>
      <c r="E1" s="1688"/>
      <c r="F1" s="1688"/>
      <c r="G1" s="1688"/>
      <c r="H1" s="1688"/>
      <c r="I1" s="1688"/>
      <c r="N1" s="1688" t="s">
        <v>377</v>
      </c>
      <c r="O1" s="1688"/>
      <c r="P1" s="1688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480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491" t="s">
        <v>359</v>
      </c>
      <c r="B3" s="513" t="s">
        <v>27</v>
      </c>
      <c r="C3" s="514">
        <v>353</v>
      </c>
      <c r="D3" s="514">
        <v>4</v>
      </c>
      <c r="E3" s="514">
        <v>5.6293088164920588</v>
      </c>
      <c r="F3" s="514">
        <v>1.1331444759206799</v>
      </c>
      <c r="G3" s="514">
        <v>1.1645838910392567</v>
      </c>
      <c r="H3" s="514">
        <v>1.6389505913429789</v>
      </c>
      <c r="I3" s="292">
        <v>0</v>
      </c>
      <c r="N3" s="491" t="s">
        <v>359</v>
      </c>
      <c r="O3" s="522">
        <v>10</v>
      </c>
      <c r="P3" s="515">
        <v>22.222222222222221</v>
      </c>
    </row>
    <row r="4" spans="1:16">
      <c r="A4" s="492" t="s">
        <v>360</v>
      </c>
      <c r="B4" s="516" t="s">
        <v>28</v>
      </c>
      <c r="C4" s="517">
        <v>202</v>
      </c>
      <c r="D4" s="517">
        <v>4</v>
      </c>
      <c r="E4" s="517">
        <v>3.0377371491403893</v>
      </c>
      <c r="F4" s="517">
        <v>1.9801980198019802</v>
      </c>
      <c r="G4" s="517">
        <v>2.1581203519294152</v>
      </c>
      <c r="H4" s="517">
        <v>1.6389505913429789</v>
      </c>
      <c r="I4" s="293">
        <v>0</v>
      </c>
      <c r="N4" s="492" t="s">
        <v>360</v>
      </c>
      <c r="O4" s="523">
        <v>28</v>
      </c>
      <c r="P4" s="518">
        <v>11.111111111111111</v>
      </c>
    </row>
    <row r="5" spans="1:16" ht="36">
      <c r="A5" s="492" t="s">
        <v>361</v>
      </c>
      <c r="B5" s="516" t="s">
        <v>29</v>
      </c>
      <c r="C5" s="517">
        <v>163</v>
      </c>
      <c r="D5" s="517">
        <v>8</v>
      </c>
      <c r="E5" s="517">
        <v>2.5263734236156243</v>
      </c>
      <c r="F5" s="517">
        <v>4.9079754601226995</v>
      </c>
      <c r="G5" s="517">
        <v>5.1898918062473651</v>
      </c>
      <c r="H5" s="517">
        <v>1.6389505913429789</v>
      </c>
      <c r="I5" s="293">
        <v>200</v>
      </c>
      <c r="N5" s="492" t="s">
        <v>361</v>
      </c>
      <c r="O5" s="523">
        <v>52</v>
      </c>
      <c r="P5" s="518">
        <v>7.8431372549019605</v>
      </c>
    </row>
    <row r="6" spans="1:16">
      <c r="A6" s="492" t="s">
        <v>362</v>
      </c>
      <c r="B6" s="516" t="s">
        <v>30</v>
      </c>
      <c r="C6" s="517">
        <v>388</v>
      </c>
      <c r="D6" s="517">
        <v>8</v>
      </c>
      <c r="E6" s="517">
        <v>6.10946395351856</v>
      </c>
      <c r="F6" s="517">
        <v>2.0618556701030926</v>
      </c>
      <c r="G6" s="517">
        <v>2.1461137720916743</v>
      </c>
      <c r="H6" s="517">
        <v>1.6389505913429789</v>
      </c>
      <c r="I6" s="293">
        <v>200</v>
      </c>
      <c r="N6" s="492" t="s">
        <v>362</v>
      </c>
      <c r="O6" s="523">
        <v>80</v>
      </c>
      <c r="P6" s="518">
        <v>6.3291139240506329</v>
      </c>
    </row>
    <row r="7" spans="1:16" ht="24">
      <c r="A7" s="492" t="s">
        <v>363</v>
      </c>
      <c r="B7" s="516" t="s">
        <v>31</v>
      </c>
      <c r="C7" s="517">
        <v>154</v>
      </c>
      <c r="D7" s="517">
        <v>4</v>
      </c>
      <c r="E7" s="517">
        <v>2.7284592128655945</v>
      </c>
      <c r="F7" s="517">
        <v>2.5974025974025974</v>
      </c>
      <c r="G7" s="517">
        <v>2.4027488974213442</v>
      </c>
      <c r="H7" s="517">
        <v>1.6389505913429789</v>
      </c>
      <c r="I7" s="293">
        <v>400</v>
      </c>
      <c r="N7" s="492" t="s">
        <v>363</v>
      </c>
      <c r="O7" s="523">
        <v>111</v>
      </c>
      <c r="P7" s="518">
        <v>5.4545454545454541</v>
      </c>
    </row>
    <row r="8" spans="1:16">
      <c r="A8" s="492" t="s">
        <v>364</v>
      </c>
      <c r="B8" s="516" t="s">
        <v>32</v>
      </c>
      <c r="C8" s="517">
        <v>642</v>
      </c>
      <c r="D8" s="517">
        <v>6</v>
      </c>
      <c r="E8" s="517">
        <v>10.546340852843402</v>
      </c>
      <c r="F8" s="517">
        <v>0.93457943925233644</v>
      </c>
      <c r="G8" s="517">
        <v>0.93242800372857348</v>
      </c>
      <c r="H8" s="517">
        <v>1.6389505913429789</v>
      </c>
      <c r="I8" s="293">
        <v>400</v>
      </c>
      <c r="N8" s="492" t="s">
        <v>364</v>
      </c>
      <c r="O8" s="523">
        <v>145</v>
      </c>
      <c r="P8" s="518">
        <v>4.8611111111111116</v>
      </c>
    </row>
    <row r="9" spans="1:16" ht="24">
      <c r="A9" s="492" t="s">
        <v>365</v>
      </c>
      <c r="B9" s="516" t="s">
        <v>33</v>
      </c>
      <c r="C9" s="517">
        <v>676</v>
      </c>
      <c r="D9" s="517">
        <v>12</v>
      </c>
      <c r="E9" s="517">
        <v>11.157889511705399</v>
      </c>
      <c r="F9" s="517">
        <v>1.7751479289940828</v>
      </c>
      <c r="G9" s="517">
        <v>1.7626458010256576</v>
      </c>
      <c r="H9" s="517">
        <v>1.6389505913429789</v>
      </c>
      <c r="I9" s="293">
        <v>600</v>
      </c>
      <c r="N9" s="492" t="s">
        <v>365</v>
      </c>
      <c r="O9" s="523">
        <v>180</v>
      </c>
      <c r="P9" s="518">
        <v>4.4692737430167595</v>
      </c>
    </row>
    <row r="10" spans="1:16" ht="24">
      <c r="A10" s="492" t="s">
        <v>366</v>
      </c>
      <c r="B10" s="516" t="s">
        <v>34</v>
      </c>
      <c r="C10" s="517">
        <v>395</v>
      </c>
      <c r="D10" s="517">
        <v>9</v>
      </c>
      <c r="E10" s="517">
        <v>6.543983793069442</v>
      </c>
      <c r="F10" s="517">
        <v>2.278481012658228</v>
      </c>
      <c r="G10" s="517">
        <v>2.2540635473010688</v>
      </c>
      <c r="H10" s="517">
        <v>1.6389505913429789</v>
      </c>
      <c r="I10" s="293">
        <v>800</v>
      </c>
      <c r="N10" s="492" t="s">
        <v>366</v>
      </c>
      <c r="O10" s="523">
        <v>217</v>
      </c>
      <c r="P10" s="518">
        <v>4.1666666666666661</v>
      </c>
    </row>
    <row r="11" spans="1:16">
      <c r="A11" s="492" t="s">
        <v>367</v>
      </c>
      <c r="B11" s="516" t="s">
        <v>35</v>
      </c>
      <c r="C11" s="517">
        <v>305</v>
      </c>
      <c r="D11" s="517">
        <v>8</v>
      </c>
      <c r="E11" s="517">
        <v>5.0219701921282436</v>
      </c>
      <c r="F11" s="517">
        <v>2.622950819672131</v>
      </c>
      <c r="G11" s="517">
        <v>2.6108487763021366</v>
      </c>
      <c r="H11" s="517">
        <v>1.6389505913429789</v>
      </c>
      <c r="I11" s="293">
        <v>1000</v>
      </c>
      <c r="N11" s="492" t="s">
        <v>367</v>
      </c>
      <c r="O11" s="523">
        <v>255</v>
      </c>
      <c r="P11" s="518">
        <v>3.9370078740157481</v>
      </c>
    </row>
    <row r="12" spans="1:16">
      <c r="A12" s="492" t="s">
        <v>368</v>
      </c>
      <c r="B12" s="516" t="s">
        <v>36</v>
      </c>
      <c r="C12" s="517">
        <v>403</v>
      </c>
      <c r="D12" s="517">
        <v>8</v>
      </c>
      <c r="E12" s="517">
        <v>6.4831827074207675</v>
      </c>
      <c r="F12" s="517">
        <v>1.9851116625310175</v>
      </c>
      <c r="G12" s="517">
        <v>2.0224024715107989</v>
      </c>
      <c r="H12" s="517">
        <v>1.6389505913429789</v>
      </c>
      <c r="I12" s="293">
        <v>1000</v>
      </c>
      <c r="N12" s="492" t="s">
        <v>368</v>
      </c>
      <c r="O12" s="523">
        <v>294</v>
      </c>
      <c r="P12" s="518">
        <v>3.7542662116040959</v>
      </c>
    </row>
    <row r="13" spans="1:16" ht="24">
      <c r="A13" s="492" t="s">
        <v>369</v>
      </c>
      <c r="B13" s="516" t="s">
        <v>37</v>
      </c>
      <c r="C13" s="517">
        <v>358</v>
      </c>
      <c r="D13" s="517">
        <v>7</v>
      </c>
      <c r="E13" s="517">
        <v>6.2842553826547309</v>
      </c>
      <c r="F13" s="517">
        <v>1.9553072625698324</v>
      </c>
      <c r="G13" s="517">
        <v>1.8256186995625132</v>
      </c>
      <c r="H13" s="517">
        <v>1.6389505913429789</v>
      </c>
      <c r="I13" s="293">
        <v>1200</v>
      </c>
      <c r="N13" s="492" t="s">
        <v>369</v>
      </c>
      <c r="O13" s="523">
        <v>335</v>
      </c>
      <c r="P13" s="518">
        <v>3.5928143712574849</v>
      </c>
    </row>
    <row r="14" spans="1:16">
      <c r="A14" s="492" t="s">
        <v>370</v>
      </c>
      <c r="B14" s="516" t="s">
        <v>38</v>
      </c>
      <c r="C14" s="517">
        <v>826</v>
      </c>
      <c r="D14" s="517">
        <v>9</v>
      </c>
      <c r="E14" s="517">
        <v>13.63638001567443</v>
      </c>
      <c r="F14" s="517">
        <v>1.089588377723971</v>
      </c>
      <c r="G14" s="517">
        <v>1.081706090995681</v>
      </c>
      <c r="H14" s="517">
        <v>1.6389505913429789</v>
      </c>
      <c r="I14" s="293">
        <v>1400</v>
      </c>
      <c r="N14" s="492" t="s">
        <v>370</v>
      </c>
      <c r="O14" s="523">
        <v>376</v>
      </c>
      <c r="P14" s="518">
        <v>3.4666666666666663</v>
      </c>
    </row>
    <row r="15" spans="1:16">
      <c r="A15" s="492" t="s">
        <v>371</v>
      </c>
      <c r="B15" s="516" t="s">
        <v>39</v>
      </c>
      <c r="C15" s="517">
        <v>756</v>
      </c>
      <c r="D15" s="517">
        <v>9</v>
      </c>
      <c r="E15" s="517">
        <v>12.338919715607075</v>
      </c>
      <c r="F15" s="517">
        <v>1.1904761904761905</v>
      </c>
      <c r="G15" s="517">
        <v>1.1954494933157997</v>
      </c>
      <c r="H15" s="517">
        <v>1.6389505913429789</v>
      </c>
      <c r="I15" s="293">
        <v>1400</v>
      </c>
      <c r="N15" s="492" t="s">
        <v>371</v>
      </c>
      <c r="O15" s="523">
        <v>417</v>
      </c>
      <c r="P15" s="518">
        <v>3.3653846153846154</v>
      </c>
    </row>
    <row r="16" spans="1:16" ht="24">
      <c r="A16" s="492" t="s">
        <v>372</v>
      </c>
      <c r="B16" s="516" t="s">
        <v>40</v>
      </c>
      <c r="C16" s="517">
        <v>38</v>
      </c>
      <c r="D16" s="517">
        <v>0</v>
      </c>
      <c r="E16" s="517">
        <v>0.55585626441367919</v>
      </c>
      <c r="F16" s="517">
        <v>0</v>
      </c>
      <c r="G16" s="517">
        <v>0</v>
      </c>
      <c r="H16" s="517">
        <v>1.6389505913429789</v>
      </c>
      <c r="I16" s="293">
        <v>1600</v>
      </c>
      <c r="N16" s="492" t="s">
        <v>372</v>
      </c>
      <c r="O16" s="523">
        <v>460</v>
      </c>
      <c r="P16" s="518">
        <v>3.2679738562091507</v>
      </c>
    </row>
    <row r="17" spans="1:16">
      <c r="A17" s="492" t="s">
        <v>373</v>
      </c>
      <c r="B17" s="516" t="s">
        <v>41</v>
      </c>
      <c r="C17" s="517">
        <v>1093</v>
      </c>
      <c r="D17" s="517">
        <v>9</v>
      </c>
      <c r="E17" s="517">
        <v>17.245143797830256</v>
      </c>
      <c r="F17" s="517">
        <v>0.82342177493138147</v>
      </c>
      <c r="G17" s="517">
        <v>0.85534545232047821</v>
      </c>
      <c r="H17" s="517">
        <v>1.6389505913429789</v>
      </c>
      <c r="I17" s="293">
        <v>1800</v>
      </c>
      <c r="N17" s="492" t="s">
        <v>373</v>
      </c>
      <c r="O17" s="523">
        <v>503</v>
      </c>
      <c r="P17" s="518">
        <v>3.1872509960159361</v>
      </c>
    </row>
    <row r="18" spans="1:16" ht="36.75" thickBot="1">
      <c r="A18" s="493" t="s">
        <v>374</v>
      </c>
      <c r="B18" s="519" t="s">
        <v>42</v>
      </c>
      <c r="C18" s="520">
        <v>264</v>
      </c>
      <c r="D18" s="520">
        <v>3</v>
      </c>
      <c r="E18" s="520">
        <v>4.3884991780195746</v>
      </c>
      <c r="F18" s="520">
        <v>1.1363636363636365</v>
      </c>
      <c r="G18" s="520">
        <v>1.1203948262439452</v>
      </c>
      <c r="H18" s="520">
        <v>1.6389505913429789</v>
      </c>
      <c r="I18" s="294">
        <v>2000</v>
      </c>
      <c r="N18" s="492" t="s">
        <v>374</v>
      </c>
      <c r="O18" s="523">
        <v>547</v>
      </c>
      <c r="P18" s="518">
        <v>3.1135531135531136</v>
      </c>
    </row>
    <row r="19" spans="1:16" ht="15.75" thickTop="1">
      <c r="A19" s="1689" t="s">
        <v>375</v>
      </c>
      <c r="B19" s="1689"/>
      <c r="C19" s="1689"/>
      <c r="D19" s="1689"/>
      <c r="E19" s="1689"/>
      <c r="F19" s="1689"/>
      <c r="G19" s="1689"/>
      <c r="H19" s="1689"/>
      <c r="I19" s="1689"/>
      <c r="N19" s="492" t="s">
        <v>378</v>
      </c>
      <c r="O19" s="523">
        <v>591</v>
      </c>
      <c r="P19" s="518">
        <v>3.050847457627119</v>
      </c>
    </row>
    <row r="20" spans="1:16">
      <c r="N20" s="492" t="s">
        <v>379</v>
      </c>
      <c r="O20" s="523">
        <v>636</v>
      </c>
      <c r="P20" s="518">
        <v>2.9921259842519685</v>
      </c>
    </row>
    <row r="21" spans="1:16">
      <c r="A21" s="459" t="s">
        <v>430</v>
      </c>
      <c r="N21" s="492" t="s">
        <v>380</v>
      </c>
      <c r="O21" s="523">
        <v>681</v>
      </c>
      <c r="P21" s="518">
        <v>2.9411764705882351</v>
      </c>
    </row>
    <row r="22" spans="1:16">
      <c r="N22" s="492" t="s">
        <v>381</v>
      </c>
      <c r="O22" s="523">
        <v>726</v>
      </c>
      <c r="P22" s="518">
        <v>2.896551724137931</v>
      </c>
    </row>
    <row r="23" spans="1:16" ht="15.75" customHeight="1">
      <c r="N23" s="492" t="s">
        <v>382</v>
      </c>
      <c r="O23" s="523">
        <v>772</v>
      </c>
      <c r="P23" s="518">
        <v>2.8534370946822309</v>
      </c>
    </row>
    <row r="24" spans="1:16">
      <c r="N24" s="492" t="s">
        <v>383</v>
      </c>
      <c r="O24" s="523">
        <v>818</v>
      </c>
      <c r="P24" s="518">
        <v>2.8151774785801713</v>
      </c>
    </row>
    <row r="25" spans="1:16">
      <c r="N25" s="492" t="s">
        <v>387</v>
      </c>
      <c r="O25" s="523">
        <v>865</v>
      </c>
      <c r="P25" s="518">
        <v>2.7777777777777777</v>
      </c>
    </row>
    <row r="26" spans="1:16">
      <c r="N26" s="492" t="s">
        <v>388</v>
      </c>
      <c r="O26" s="523">
        <v>911</v>
      </c>
      <c r="P26" s="518">
        <v>2.7472527472527473</v>
      </c>
    </row>
    <row r="27" spans="1:16">
      <c r="N27" s="492" t="s">
        <v>389</v>
      </c>
      <c r="O27" s="523">
        <v>958</v>
      </c>
      <c r="P27" s="518">
        <v>2.7168234064785786</v>
      </c>
    </row>
    <row r="28" spans="1:16">
      <c r="N28" s="492" t="s">
        <v>390</v>
      </c>
      <c r="O28" s="523">
        <v>1006</v>
      </c>
      <c r="P28" s="518">
        <v>2.6865671641791042</v>
      </c>
    </row>
    <row r="29" spans="1:16">
      <c r="N29" s="492" t="s">
        <v>391</v>
      </c>
      <c r="O29" s="523">
        <v>1053</v>
      </c>
      <c r="P29" s="518">
        <v>2.6615969581749046</v>
      </c>
    </row>
    <row r="30" spans="1:16">
      <c r="N30" s="492" t="s">
        <v>396</v>
      </c>
      <c r="O30" s="523">
        <v>1101</v>
      </c>
      <c r="P30" s="518">
        <v>2.6363636363636362</v>
      </c>
    </row>
    <row r="31" spans="1:16">
      <c r="N31" s="492" t="s">
        <v>397</v>
      </c>
      <c r="O31" s="523">
        <v>1149</v>
      </c>
      <c r="P31" s="518">
        <v>2.6132404181184667</v>
      </c>
    </row>
    <row r="32" spans="1:16">
      <c r="N32" s="492" t="s">
        <v>398</v>
      </c>
      <c r="O32" s="523">
        <v>1197</v>
      </c>
      <c r="P32" s="518">
        <v>2.591973244147157</v>
      </c>
    </row>
    <row r="33" spans="14:16">
      <c r="N33" s="492" t="s">
        <v>399</v>
      </c>
      <c r="O33" s="523">
        <v>1246</v>
      </c>
      <c r="P33" s="518">
        <v>2.570281124497992</v>
      </c>
    </row>
    <row r="34" spans="14:16">
      <c r="N34" s="492" t="s">
        <v>402</v>
      </c>
      <c r="O34" s="523">
        <v>1295</v>
      </c>
      <c r="P34" s="518">
        <v>2.5502318392581143</v>
      </c>
    </row>
    <row r="35" spans="14:16">
      <c r="N35" s="492" t="s">
        <v>423</v>
      </c>
      <c r="O35" s="523">
        <v>1343</v>
      </c>
      <c r="P35" s="518">
        <v>2.5335320417287628</v>
      </c>
    </row>
    <row r="36" spans="14:16">
      <c r="N36" s="492" t="s">
        <v>433</v>
      </c>
      <c r="O36" s="523">
        <v>1392</v>
      </c>
      <c r="P36" s="518">
        <v>2.5161754133716752</v>
      </c>
    </row>
    <row r="37" spans="14:16">
      <c r="N37" s="492" t="s">
        <v>434</v>
      </c>
      <c r="O37" s="523">
        <v>1442</v>
      </c>
      <c r="P37" s="518">
        <v>2.4982650936849411</v>
      </c>
    </row>
    <row r="38" spans="14:16">
      <c r="N38" s="492" t="s">
        <v>435</v>
      </c>
      <c r="O38" s="523">
        <v>1491</v>
      </c>
      <c r="P38" s="518">
        <v>2.4832214765100673</v>
      </c>
    </row>
    <row r="39" spans="14:16">
      <c r="N39" s="492" t="s">
        <v>436</v>
      </c>
      <c r="O39" s="523">
        <v>1541</v>
      </c>
      <c r="P39" s="518">
        <v>2.4675324675324677</v>
      </c>
    </row>
    <row r="40" spans="14:16">
      <c r="N40" s="492" t="s">
        <v>437</v>
      </c>
      <c r="O40" s="523">
        <v>1590</v>
      </c>
      <c r="P40" s="518">
        <v>2.4543738200125866</v>
      </c>
    </row>
    <row r="41" spans="14:16" ht="15.75" customHeight="1">
      <c r="N41" s="492" t="s">
        <v>438</v>
      </c>
      <c r="O41" s="523">
        <v>1640</v>
      </c>
      <c r="P41" s="518">
        <v>2.4405125076266017</v>
      </c>
    </row>
    <row r="42" spans="14:16">
      <c r="N42" s="492" t="s">
        <v>439</v>
      </c>
      <c r="O42" s="523">
        <v>1690</v>
      </c>
      <c r="P42" s="518">
        <v>2.4274718768502073</v>
      </c>
    </row>
    <row r="43" spans="14:16">
      <c r="N43" s="492" t="s">
        <v>440</v>
      </c>
      <c r="O43" s="523">
        <v>1740</v>
      </c>
      <c r="P43" s="518">
        <v>2.4151811385853938</v>
      </c>
    </row>
    <row r="44" spans="14:16">
      <c r="N44" s="492" t="s">
        <v>441</v>
      </c>
      <c r="O44" s="523">
        <v>1790</v>
      </c>
      <c r="P44" s="518">
        <v>2.4035774175517046</v>
      </c>
    </row>
    <row r="45" spans="14:16">
      <c r="N45" s="492" t="s">
        <v>442</v>
      </c>
      <c r="O45" s="523">
        <v>1841</v>
      </c>
      <c r="P45" s="518">
        <v>2.3913043478260869</v>
      </c>
    </row>
    <row r="46" spans="14:16" ht="15.75" thickBot="1">
      <c r="N46" s="493" t="s">
        <v>443</v>
      </c>
      <c r="O46" s="523">
        <v>1891</v>
      </c>
      <c r="P46" s="518">
        <v>2.3809523809523809</v>
      </c>
    </row>
    <row r="47" spans="14:16" ht="15.75" thickTop="1">
      <c r="O47" s="523">
        <v>1942</v>
      </c>
      <c r="P47" s="518">
        <v>2.3699124162802678</v>
      </c>
    </row>
    <row r="48" spans="14:16" ht="15.75" thickBot="1">
      <c r="O48" s="524">
        <v>1992</v>
      </c>
      <c r="P48" s="521">
        <v>2.3606228026117528</v>
      </c>
    </row>
    <row r="49" ht="15.75" thickTop="1"/>
  </sheetData>
  <mergeCells count="3">
    <mergeCell ref="A1:I1"/>
    <mergeCell ref="A19:I19"/>
    <mergeCell ref="N1:P1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 codeName="Sheet122"/>
  <dimension ref="A1:H40"/>
  <sheetViews>
    <sheetView showGridLines="0" workbookViewId="0">
      <selection activeCell="A19" sqref="A19:XFD19"/>
    </sheetView>
  </sheetViews>
  <sheetFormatPr defaultRowHeight="15"/>
  <cols>
    <col min="1" max="4" width="20.7109375" customWidth="1"/>
  </cols>
  <sheetData>
    <row r="1" spans="1:4" ht="30.75" customHeight="1" thickBot="1">
      <c r="A1" s="1690" t="s">
        <v>601</v>
      </c>
      <c r="B1" s="1690"/>
      <c r="C1" s="1690"/>
      <c r="D1" s="1690"/>
    </row>
    <row r="2" spans="1:4" ht="30.75" customHeight="1" thickTop="1" thickBot="1">
      <c r="A2" s="886" t="s">
        <v>384</v>
      </c>
      <c r="B2" s="915" t="s">
        <v>351</v>
      </c>
      <c r="C2" s="913" t="s">
        <v>816</v>
      </c>
      <c r="D2" s="914" t="s">
        <v>355</v>
      </c>
    </row>
    <row r="3" spans="1:4" ht="15.75" customHeight="1" thickTop="1">
      <c r="A3" s="1178" t="s">
        <v>27</v>
      </c>
      <c r="B3" s="1175">
        <v>353</v>
      </c>
      <c r="C3" s="1184" t="s">
        <v>674</v>
      </c>
      <c r="D3" s="1181">
        <v>1.1645838910392567</v>
      </c>
    </row>
    <row r="4" spans="1:4" ht="15.75" customHeight="1">
      <c r="A4" s="1179" t="s">
        <v>28</v>
      </c>
      <c r="B4" s="1176">
        <v>202</v>
      </c>
      <c r="C4" s="1185" t="s">
        <v>674</v>
      </c>
      <c r="D4" s="1182">
        <v>2.1581203519294152</v>
      </c>
    </row>
    <row r="5" spans="1:4" ht="15.75" customHeight="1">
      <c r="A5" s="1179" t="s">
        <v>29</v>
      </c>
      <c r="B5" s="1176">
        <v>163</v>
      </c>
      <c r="C5" s="1173">
        <v>8</v>
      </c>
      <c r="D5" s="1182">
        <v>5.1898918062473651</v>
      </c>
    </row>
    <row r="6" spans="1:4" ht="15.75" customHeight="1">
      <c r="A6" s="1179" t="s">
        <v>30</v>
      </c>
      <c r="B6" s="1176">
        <v>388</v>
      </c>
      <c r="C6" s="1173">
        <v>8</v>
      </c>
      <c r="D6" s="1182">
        <v>2.1461137720916743</v>
      </c>
    </row>
    <row r="7" spans="1:4" ht="15.75" customHeight="1">
      <c r="A7" s="1179" t="s">
        <v>31</v>
      </c>
      <c r="B7" s="1176">
        <v>154</v>
      </c>
      <c r="C7" s="1185" t="s">
        <v>674</v>
      </c>
      <c r="D7" s="1182">
        <v>2.4027488974213442</v>
      </c>
    </row>
    <row r="8" spans="1:4" ht="15.75" customHeight="1">
      <c r="A8" s="1179" t="s">
        <v>32</v>
      </c>
      <c r="B8" s="1176">
        <v>642</v>
      </c>
      <c r="C8" s="1173">
        <v>6</v>
      </c>
      <c r="D8" s="1182">
        <v>0.93242800372857348</v>
      </c>
    </row>
    <row r="9" spans="1:4" ht="15.75" customHeight="1">
      <c r="A9" s="1179" t="s">
        <v>33</v>
      </c>
      <c r="B9" s="1176">
        <v>676</v>
      </c>
      <c r="C9" s="1173">
        <v>12</v>
      </c>
      <c r="D9" s="1182">
        <v>1.7626458010256576</v>
      </c>
    </row>
    <row r="10" spans="1:4" ht="15.75" customHeight="1">
      <c r="A10" s="1179" t="s">
        <v>34</v>
      </c>
      <c r="B10" s="1176">
        <v>395</v>
      </c>
      <c r="C10" s="1173">
        <v>9</v>
      </c>
      <c r="D10" s="1182">
        <v>2.2540635473010688</v>
      </c>
    </row>
    <row r="11" spans="1:4" ht="15.75" customHeight="1">
      <c r="A11" s="1179" t="s">
        <v>35</v>
      </c>
      <c r="B11" s="1176">
        <v>305</v>
      </c>
      <c r="C11" s="1173">
        <v>8</v>
      </c>
      <c r="D11" s="1182">
        <v>2.6108487763021366</v>
      </c>
    </row>
    <row r="12" spans="1:4" ht="15.75" customHeight="1">
      <c r="A12" s="1179" t="s">
        <v>36</v>
      </c>
      <c r="B12" s="1176">
        <v>403</v>
      </c>
      <c r="C12" s="1173">
        <v>8</v>
      </c>
      <c r="D12" s="1182">
        <v>2.0224024715107989</v>
      </c>
    </row>
    <row r="13" spans="1:4" ht="15.75" customHeight="1">
      <c r="A13" s="1179" t="s">
        <v>37</v>
      </c>
      <c r="B13" s="1176">
        <v>358</v>
      </c>
      <c r="C13" s="1173">
        <v>7</v>
      </c>
      <c r="D13" s="1182">
        <v>1.8256186995625132</v>
      </c>
    </row>
    <row r="14" spans="1:4" ht="15.75" customHeight="1">
      <c r="A14" s="1179" t="s">
        <v>38</v>
      </c>
      <c r="B14" s="1176">
        <v>826</v>
      </c>
      <c r="C14" s="1173">
        <v>9</v>
      </c>
      <c r="D14" s="1182">
        <v>1.081706090995681</v>
      </c>
    </row>
    <row r="15" spans="1:4" ht="15.75" customHeight="1">
      <c r="A15" s="1179" t="s">
        <v>39</v>
      </c>
      <c r="B15" s="1176">
        <v>756</v>
      </c>
      <c r="C15" s="1173">
        <v>9</v>
      </c>
      <c r="D15" s="1182">
        <v>1.1954494933157997</v>
      </c>
    </row>
    <row r="16" spans="1:4" ht="15.75" customHeight="1">
      <c r="A16" s="1179" t="s">
        <v>40</v>
      </c>
      <c r="B16" s="1176">
        <v>38</v>
      </c>
      <c r="C16" s="1185" t="s">
        <v>674</v>
      </c>
      <c r="D16" s="1182">
        <v>0</v>
      </c>
    </row>
    <row r="17" spans="1:8" ht="15.75" customHeight="1" thickBot="1">
      <c r="A17" s="1180" t="s">
        <v>41</v>
      </c>
      <c r="B17" s="1177">
        <v>1093</v>
      </c>
      <c r="C17" s="1174">
        <v>9</v>
      </c>
      <c r="D17" s="1183">
        <v>0.85534545232047821</v>
      </c>
    </row>
    <row r="18" spans="1:8" ht="15.75" customHeight="1" thickTop="1">
      <c r="A18" s="1689"/>
      <c r="B18" s="1689"/>
      <c r="C18" s="1689"/>
      <c r="D18" s="1689"/>
    </row>
    <row r="19" spans="1:8" ht="30.75" customHeight="1">
      <c r="A19" s="1462" t="s">
        <v>825</v>
      </c>
      <c r="B19" s="1462"/>
      <c r="C19" s="1462"/>
      <c r="D19" s="1462"/>
      <c r="E19" s="1462"/>
      <c r="F19" s="1462"/>
      <c r="G19" s="1462"/>
      <c r="H19" s="1462"/>
    </row>
    <row r="20" spans="1:8">
      <c r="A20" s="1172"/>
    </row>
    <row r="22" spans="1:8" ht="15.75" customHeight="1"/>
    <row r="40" ht="15.75" customHeight="1"/>
  </sheetData>
  <sheetProtection password="8815" sheet="1" objects="1" scenarios="1"/>
  <mergeCells count="3">
    <mergeCell ref="A1:D1"/>
    <mergeCell ref="A18:D18"/>
    <mergeCell ref="A19:H19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 codeName="Sheet85"/>
  <dimension ref="A2:A31"/>
  <sheetViews>
    <sheetView showGridLines="0" workbookViewId="0">
      <selection activeCell="R22" sqref="R22"/>
    </sheetView>
  </sheetViews>
  <sheetFormatPr defaultRowHeight="15"/>
  <sheetData>
    <row r="2" spans="1:1" ht="24" customHeight="1">
      <c r="A2" s="1" t="s">
        <v>605</v>
      </c>
    </row>
    <row r="31" spans="1:1">
      <c r="A31" t="s">
        <v>468</v>
      </c>
    </row>
  </sheetData>
  <sheetProtection password="8815" sheet="1" objects="1" scenarios="1"/>
  <pageMargins left="0.7" right="0.7" top="0.75" bottom="0.75" header="0.3" footer="0.3"/>
  <pageSetup paperSize="9" orientation="portrait" r:id="rId1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>
  <sheetPr codeName="Sheet96"/>
  <dimension ref="A1:P64"/>
  <sheetViews>
    <sheetView topLeftCell="A2" workbookViewId="0">
      <selection activeCell="I26" sqref="I26"/>
    </sheetView>
  </sheetViews>
  <sheetFormatPr defaultRowHeight="15"/>
  <sheetData>
    <row r="1" spans="1:16" ht="15.75" thickBot="1">
      <c r="A1" s="1691" t="s">
        <v>456</v>
      </c>
      <c r="B1" s="1691"/>
      <c r="C1" s="1691"/>
      <c r="D1" s="1691"/>
      <c r="E1" s="1691"/>
      <c r="F1" s="1691"/>
      <c r="G1" s="1691"/>
      <c r="H1" s="1691"/>
      <c r="I1" s="1691"/>
      <c r="N1" s="1691" t="s">
        <v>377</v>
      </c>
      <c r="O1" s="1691"/>
      <c r="P1" s="1691"/>
    </row>
    <row r="2" spans="1:16" ht="74.25" thickTop="1" thickBot="1">
      <c r="A2" s="540" t="s">
        <v>0</v>
      </c>
      <c r="B2" s="274" t="s">
        <v>384</v>
      </c>
      <c r="C2" s="302" t="s">
        <v>351</v>
      </c>
      <c r="D2" s="571" t="s">
        <v>479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490" t="s">
        <v>0</v>
      </c>
      <c r="O2" s="295" t="s">
        <v>385</v>
      </c>
      <c r="P2" s="303" t="s">
        <v>386</v>
      </c>
    </row>
    <row r="3" spans="1:16" ht="24.75" thickTop="1">
      <c r="A3" s="541" t="s">
        <v>359</v>
      </c>
      <c r="B3" s="542" t="s">
        <v>27</v>
      </c>
      <c r="C3" s="543">
        <v>373</v>
      </c>
      <c r="D3" s="543">
        <v>9</v>
      </c>
      <c r="E3" s="543">
        <v>8.4586554321504384</v>
      </c>
      <c r="F3" s="543">
        <v>2.4128686327077746</v>
      </c>
      <c r="G3" s="543">
        <v>2.4924961479279144</v>
      </c>
      <c r="H3" s="543">
        <v>2.3425740090316105</v>
      </c>
      <c r="I3" s="292">
        <v>0</v>
      </c>
      <c r="N3" s="541" t="s">
        <v>359</v>
      </c>
      <c r="O3" s="553">
        <v>7</v>
      </c>
      <c r="P3" s="544">
        <v>33.333333333333329</v>
      </c>
    </row>
    <row r="4" spans="1:16">
      <c r="A4" s="545" t="s">
        <v>360</v>
      </c>
      <c r="B4" s="546" t="s">
        <v>28</v>
      </c>
      <c r="C4" s="547">
        <v>163</v>
      </c>
      <c r="D4" s="547">
        <v>2</v>
      </c>
      <c r="E4" s="547">
        <v>3.4895352760778899</v>
      </c>
      <c r="F4" s="547">
        <v>1.2269938650306749</v>
      </c>
      <c r="G4" s="547">
        <v>1.342628071474651</v>
      </c>
      <c r="H4" s="547">
        <v>2.3425740090316105</v>
      </c>
      <c r="I4" s="293">
        <v>0</v>
      </c>
      <c r="N4" s="545" t="s">
        <v>360</v>
      </c>
      <c r="O4" s="554">
        <v>20</v>
      </c>
      <c r="P4" s="548">
        <v>15.789473684210526</v>
      </c>
    </row>
    <row r="5" spans="1:16" ht="36">
      <c r="A5" s="545" t="s">
        <v>361</v>
      </c>
      <c r="B5" s="546" t="s">
        <v>29</v>
      </c>
      <c r="C5" s="547">
        <v>140</v>
      </c>
      <c r="D5" s="547">
        <v>3</v>
      </c>
      <c r="E5" s="547">
        <v>2.898728107497615</v>
      </c>
      <c r="F5" s="547">
        <v>2.1428571428571428</v>
      </c>
      <c r="G5" s="547">
        <v>2.4244157321680135</v>
      </c>
      <c r="H5" s="547">
        <v>2.3425740090316105</v>
      </c>
      <c r="I5" s="293">
        <v>200</v>
      </c>
      <c r="N5" s="545" t="s">
        <v>361</v>
      </c>
      <c r="O5" s="554">
        <v>37</v>
      </c>
      <c r="P5" s="548">
        <v>11.111111111111111</v>
      </c>
    </row>
    <row r="6" spans="1:16">
      <c r="A6" s="545" t="s">
        <v>362</v>
      </c>
      <c r="B6" s="546" t="s">
        <v>30</v>
      </c>
      <c r="C6" s="547">
        <v>436</v>
      </c>
      <c r="D6" s="547">
        <v>4</v>
      </c>
      <c r="E6" s="547">
        <v>9.9814535938580935</v>
      </c>
      <c r="F6" s="547">
        <v>0.91743119266055051</v>
      </c>
      <c r="G6" s="547">
        <v>0.93877068585404078</v>
      </c>
      <c r="H6" s="547">
        <v>2.3425740090316105</v>
      </c>
      <c r="I6" s="293">
        <v>200</v>
      </c>
      <c r="N6" s="545" t="s">
        <v>362</v>
      </c>
      <c r="O6" s="554">
        <v>56</v>
      </c>
      <c r="P6" s="548">
        <v>9.0909090909090917</v>
      </c>
    </row>
    <row r="7" spans="1:16" ht="24">
      <c r="A7" s="545" t="s">
        <v>363</v>
      </c>
      <c r="B7" s="546" t="s">
        <v>31</v>
      </c>
      <c r="C7" s="547">
        <v>159</v>
      </c>
      <c r="D7" s="547">
        <v>2</v>
      </c>
      <c r="E7" s="547">
        <v>4.2229628866189177</v>
      </c>
      <c r="F7" s="547">
        <v>1.2578616352201257</v>
      </c>
      <c r="G7" s="547">
        <v>1.1094457005314455</v>
      </c>
      <c r="H7" s="547">
        <v>2.3425740090316105</v>
      </c>
      <c r="I7" s="293">
        <v>400</v>
      </c>
      <c r="N7" s="545" t="s">
        <v>363</v>
      </c>
      <c r="O7" s="554">
        <v>78</v>
      </c>
      <c r="P7" s="548">
        <v>7.7922077922077921</v>
      </c>
    </row>
    <row r="8" spans="1:16">
      <c r="A8" s="545" t="s">
        <v>364</v>
      </c>
      <c r="B8" s="546" t="s">
        <v>32</v>
      </c>
      <c r="C8" s="547">
        <v>633</v>
      </c>
      <c r="D8" s="547">
        <v>7</v>
      </c>
      <c r="E8" s="547">
        <v>14.515240502239509</v>
      </c>
      <c r="F8" s="547">
        <v>1.1058451816745656</v>
      </c>
      <c r="G8" s="547">
        <v>1.1297103937541564</v>
      </c>
      <c r="H8" s="547">
        <v>2.3425740090316105</v>
      </c>
      <c r="I8" s="293">
        <v>400</v>
      </c>
      <c r="N8" s="545" t="s">
        <v>364</v>
      </c>
      <c r="O8" s="554">
        <v>102</v>
      </c>
      <c r="P8" s="548">
        <v>6.9306930693069315</v>
      </c>
    </row>
    <row r="9" spans="1:16" ht="24">
      <c r="A9" s="545" t="s">
        <v>365</v>
      </c>
      <c r="B9" s="546" t="s">
        <v>33</v>
      </c>
      <c r="C9" s="547">
        <v>626</v>
      </c>
      <c r="D9" s="547">
        <v>14</v>
      </c>
      <c r="E9" s="547">
        <v>15.175226193857009</v>
      </c>
      <c r="F9" s="547">
        <v>2.2364217252396168</v>
      </c>
      <c r="G9" s="547">
        <v>2.161156328577067</v>
      </c>
      <c r="H9" s="547">
        <v>2.3425740090316105</v>
      </c>
      <c r="I9" s="293">
        <v>600</v>
      </c>
      <c r="N9" s="545" t="s">
        <v>365</v>
      </c>
      <c r="O9" s="554">
        <v>127</v>
      </c>
      <c r="P9" s="548">
        <v>6.3492063492063489</v>
      </c>
    </row>
    <row r="10" spans="1:16" ht="24">
      <c r="A10" s="545" t="s">
        <v>366</v>
      </c>
      <c r="B10" s="546" t="s">
        <v>34</v>
      </c>
      <c r="C10" s="547">
        <v>391</v>
      </c>
      <c r="D10" s="547">
        <v>10</v>
      </c>
      <c r="E10" s="547">
        <v>9.5505337147402667</v>
      </c>
      <c r="F10" s="547">
        <v>2.5575447570332481</v>
      </c>
      <c r="G10" s="547">
        <v>2.4528199983379868</v>
      </c>
      <c r="H10" s="547">
        <v>2.3425740090316105</v>
      </c>
      <c r="I10" s="293">
        <v>800</v>
      </c>
      <c r="N10" s="545" t="s">
        <v>366</v>
      </c>
      <c r="O10" s="554">
        <v>152</v>
      </c>
      <c r="P10" s="548">
        <v>5.9602649006622519</v>
      </c>
    </row>
    <row r="11" spans="1:16">
      <c r="A11" s="545" t="s">
        <v>367</v>
      </c>
      <c r="B11" s="546" t="s">
        <v>35</v>
      </c>
      <c r="C11" s="547">
        <v>342</v>
      </c>
      <c r="D11" s="547">
        <v>8</v>
      </c>
      <c r="E11" s="547">
        <v>7.695038350076401</v>
      </c>
      <c r="F11" s="547">
        <v>2.3391812865497075</v>
      </c>
      <c r="G11" s="547">
        <v>2.4354124332683562</v>
      </c>
      <c r="H11" s="547">
        <v>2.3425740090316105</v>
      </c>
      <c r="I11" s="293">
        <v>1000</v>
      </c>
      <c r="N11" s="545" t="s">
        <v>367</v>
      </c>
      <c r="O11" s="554">
        <v>179</v>
      </c>
      <c r="P11" s="548">
        <v>5.6179775280898872</v>
      </c>
    </row>
    <row r="12" spans="1:16">
      <c r="A12" s="545" t="s">
        <v>368</v>
      </c>
      <c r="B12" s="546" t="s">
        <v>36</v>
      </c>
      <c r="C12" s="547">
        <v>355</v>
      </c>
      <c r="D12" s="547">
        <v>3</v>
      </c>
      <c r="E12" s="547">
        <v>8.100910138847599</v>
      </c>
      <c r="F12" s="547">
        <v>0.84507042253521125</v>
      </c>
      <c r="G12" s="547">
        <v>0.86752252606699887</v>
      </c>
      <c r="H12" s="547">
        <v>2.3425740090316105</v>
      </c>
      <c r="I12" s="293">
        <v>1000</v>
      </c>
      <c r="N12" s="545" t="s">
        <v>368</v>
      </c>
      <c r="O12" s="554">
        <v>207</v>
      </c>
      <c r="P12" s="548">
        <v>5.3398058252427179</v>
      </c>
    </row>
    <row r="13" spans="1:16" ht="24">
      <c r="A13" s="545" t="s">
        <v>369</v>
      </c>
      <c r="B13" s="546" t="s">
        <v>37</v>
      </c>
      <c r="C13" s="547">
        <v>256</v>
      </c>
      <c r="D13" s="547">
        <v>5</v>
      </c>
      <c r="E13" s="547">
        <v>6.4614159476630322</v>
      </c>
      <c r="F13" s="547">
        <v>1.953125</v>
      </c>
      <c r="G13" s="547">
        <v>1.8127404488476506</v>
      </c>
      <c r="H13" s="547">
        <v>2.3425740090316105</v>
      </c>
      <c r="I13" s="293">
        <v>1200</v>
      </c>
      <c r="N13" s="545" t="s">
        <v>369</v>
      </c>
      <c r="O13" s="554">
        <v>235</v>
      </c>
      <c r="P13" s="548">
        <v>5.1282051282051277</v>
      </c>
    </row>
    <row r="14" spans="1:16">
      <c r="A14" s="545" t="s">
        <v>370</v>
      </c>
      <c r="B14" s="546" t="s">
        <v>38</v>
      </c>
      <c r="C14" s="547">
        <v>780</v>
      </c>
      <c r="D14" s="547">
        <v>19</v>
      </c>
      <c r="E14" s="547">
        <v>18.88881168568517</v>
      </c>
      <c r="F14" s="547">
        <v>2.4358974358974357</v>
      </c>
      <c r="G14" s="547">
        <v>2.3563634871394026</v>
      </c>
      <c r="H14" s="547">
        <v>2.3425740090316105</v>
      </c>
      <c r="I14" s="293">
        <v>1400</v>
      </c>
      <c r="N14" s="545" t="s">
        <v>370</v>
      </c>
      <c r="O14" s="554">
        <v>264</v>
      </c>
      <c r="P14" s="548">
        <v>4.9429657794676807</v>
      </c>
    </row>
    <row r="15" spans="1:16">
      <c r="A15" s="545" t="s">
        <v>371</v>
      </c>
      <c r="B15" s="546" t="s">
        <v>39</v>
      </c>
      <c r="C15" s="547">
        <v>705</v>
      </c>
      <c r="D15" s="547">
        <v>11</v>
      </c>
      <c r="E15" s="547">
        <v>15.916136567924585</v>
      </c>
      <c r="F15" s="547">
        <v>1.5602836879432624</v>
      </c>
      <c r="G15" s="547">
        <v>1.6190055915502757</v>
      </c>
      <c r="H15" s="547">
        <v>2.3425740090316105</v>
      </c>
      <c r="I15" s="293">
        <v>1400</v>
      </c>
      <c r="N15" s="545" t="s">
        <v>371</v>
      </c>
      <c r="O15" s="554">
        <v>293</v>
      </c>
      <c r="P15" s="548">
        <v>4.7945205479452051</v>
      </c>
    </row>
    <row r="16" spans="1:16" ht="24">
      <c r="A16" s="545" t="s">
        <v>372</v>
      </c>
      <c r="B16" s="546" t="s">
        <v>40</v>
      </c>
      <c r="C16" s="547">
        <v>28</v>
      </c>
      <c r="D16" s="547">
        <v>1</v>
      </c>
      <c r="E16" s="547">
        <v>0.51394561434607</v>
      </c>
      <c r="F16" s="547">
        <v>3.5714285714285716</v>
      </c>
      <c r="G16" s="547">
        <v>4.5580192604858318</v>
      </c>
      <c r="H16" s="547">
        <v>2.3425740090316105</v>
      </c>
      <c r="I16" s="293">
        <v>1600</v>
      </c>
      <c r="N16" s="545" t="s">
        <v>372</v>
      </c>
      <c r="O16" s="554">
        <v>323</v>
      </c>
      <c r="P16" s="548">
        <v>4.658385093167702</v>
      </c>
    </row>
    <row r="17" spans="1:16">
      <c r="A17" s="545" t="s">
        <v>373</v>
      </c>
      <c r="B17" s="546" t="s">
        <v>41</v>
      </c>
      <c r="C17" s="547">
        <v>936</v>
      </c>
      <c r="D17" s="547">
        <v>22</v>
      </c>
      <c r="E17" s="547">
        <v>22.490953752244469</v>
      </c>
      <c r="F17" s="547">
        <v>2.3504273504273505</v>
      </c>
      <c r="G17" s="547">
        <v>2.2914380940182393</v>
      </c>
      <c r="H17" s="547">
        <v>2.3425740090316105</v>
      </c>
      <c r="I17" s="293">
        <v>1800</v>
      </c>
      <c r="N17" s="545" t="s">
        <v>373</v>
      </c>
      <c r="O17" s="554">
        <v>353</v>
      </c>
      <c r="P17" s="548">
        <v>4.5454545454545459</v>
      </c>
    </row>
    <row r="18" spans="1:16" ht="36.75" thickBot="1">
      <c r="A18" s="549" t="s">
        <v>374</v>
      </c>
      <c r="B18" s="550" t="s">
        <v>42</v>
      </c>
      <c r="C18" s="551">
        <v>116</v>
      </c>
      <c r="D18" s="551">
        <v>1</v>
      </c>
      <c r="E18" s="551">
        <v>2.7004401020357731</v>
      </c>
      <c r="F18" s="551">
        <v>0.86206896551724133</v>
      </c>
      <c r="G18" s="551">
        <v>0.8674786036785711</v>
      </c>
      <c r="H18" s="551">
        <v>2.3425740090316105</v>
      </c>
      <c r="I18" s="294">
        <v>2000</v>
      </c>
      <c r="N18" s="545" t="s">
        <v>374</v>
      </c>
      <c r="O18" s="554">
        <v>384</v>
      </c>
      <c r="P18" s="548">
        <v>4.4386422976501301</v>
      </c>
    </row>
    <row r="19" spans="1:16" ht="15.75" thickTop="1">
      <c r="A19" s="1692" t="s">
        <v>375</v>
      </c>
      <c r="B19" s="1692"/>
      <c r="C19" s="1692"/>
      <c r="D19" s="1692"/>
      <c r="E19" s="1692"/>
      <c r="F19" s="1692"/>
      <c r="G19" s="1692"/>
      <c r="H19" s="1692"/>
      <c r="I19" s="1692"/>
      <c r="N19" s="545" t="s">
        <v>378</v>
      </c>
      <c r="O19" s="554">
        <v>415</v>
      </c>
      <c r="P19" s="548">
        <v>4.3478260869565215</v>
      </c>
    </row>
    <row r="20" spans="1:16">
      <c r="N20" s="545" t="s">
        <v>379</v>
      </c>
      <c r="O20" s="554">
        <v>446</v>
      </c>
      <c r="P20" s="548">
        <v>4.2696629213483144</v>
      </c>
    </row>
    <row r="21" spans="1:16">
      <c r="N21" s="545" t="s">
        <v>380</v>
      </c>
      <c r="O21" s="554">
        <v>478</v>
      </c>
      <c r="P21" s="548">
        <v>4.1928721174004195</v>
      </c>
    </row>
    <row r="22" spans="1:16">
      <c r="N22" s="545" t="s">
        <v>381</v>
      </c>
      <c r="O22" s="554">
        <v>509</v>
      </c>
      <c r="P22" s="548">
        <v>4.1338582677165361</v>
      </c>
    </row>
    <row r="23" spans="1:16">
      <c r="N23" s="545" t="s">
        <v>382</v>
      </c>
      <c r="O23" s="554">
        <v>542</v>
      </c>
      <c r="P23" s="548">
        <v>4.066543438077634</v>
      </c>
    </row>
    <row r="24" spans="1:16">
      <c r="N24" s="545" t="s">
        <v>383</v>
      </c>
      <c r="O24" s="554">
        <v>574</v>
      </c>
      <c r="P24" s="548">
        <v>4.0139616055846421</v>
      </c>
    </row>
    <row r="25" spans="1:16">
      <c r="N25" s="545" t="s">
        <v>387</v>
      </c>
      <c r="O25" s="554">
        <v>606</v>
      </c>
      <c r="P25" s="548">
        <v>3.9669421487603307</v>
      </c>
    </row>
    <row r="26" spans="1:16">
      <c r="N26" s="545" t="s">
        <v>388</v>
      </c>
      <c r="O26" s="554">
        <v>639</v>
      </c>
      <c r="P26" s="548">
        <v>3.9184952978056429</v>
      </c>
    </row>
    <row r="27" spans="1:16">
      <c r="N27" s="545" t="s">
        <v>389</v>
      </c>
      <c r="O27" s="554">
        <v>672</v>
      </c>
      <c r="P27" s="548">
        <v>3.8748137108792844</v>
      </c>
    </row>
    <row r="28" spans="1:16">
      <c r="N28" s="545" t="s">
        <v>390</v>
      </c>
      <c r="O28" s="554">
        <v>705</v>
      </c>
      <c r="P28" s="548">
        <v>3.8352272727272729</v>
      </c>
    </row>
    <row r="29" spans="1:16">
      <c r="N29" s="545" t="s">
        <v>391</v>
      </c>
      <c r="O29" s="554">
        <v>739</v>
      </c>
      <c r="P29" s="548">
        <v>3.7940379403794036</v>
      </c>
    </row>
    <row r="30" spans="1:16">
      <c r="N30" s="545" t="s">
        <v>396</v>
      </c>
      <c r="O30" s="554">
        <v>772</v>
      </c>
      <c r="P30" s="548">
        <v>3.7613488975356679</v>
      </c>
    </row>
    <row r="31" spans="1:16">
      <c r="N31" s="545" t="s">
        <v>397</v>
      </c>
      <c r="O31" s="554">
        <v>806</v>
      </c>
      <c r="P31" s="548">
        <v>3.7267080745341614</v>
      </c>
    </row>
    <row r="32" spans="1:16">
      <c r="N32" s="545" t="s">
        <v>398</v>
      </c>
      <c r="O32" s="554">
        <v>840</v>
      </c>
      <c r="P32" s="548">
        <v>3.6948748510131106</v>
      </c>
    </row>
    <row r="33" spans="14:16">
      <c r="N33" s="545" t="s">
        <v>399</v>
      </c>
      <c r="O33" s="554">
        <v>873</v>
      </c>
      <c r="P33" s="548">
        <v>3.669724770642202</v>
      </c>
    </row>
    <row r="34" spans="14:16">
      <c r="N34" s="545" t="s">
        <v>402</v>
      </c>
      <c r="O34" s="554">
        <v>908</v>
      </c>
      <c r="P34" s="548">
        <v>3.6383682469680267</v>
      </c>
    </row>
    <row r="35" spans="14:16">
      <c r="N35" s="545" t="s">
        <v>423</v>
      </c>
      <c r="O35" s="554">
        <v>942</v>
      </c>
      <c r="P35" s="548">
        <v>3.6131774707757707</v>
      </c>
    </row>
    <row r="36" spans="14:16">
      <c r="N36" s="545" t="s">
        <v>433</v>
      </c>
      <c r="O36" s="554">
        <v>976</v>
      </c>
      <c r="P36" s="548">
        <v>3.5897435897435894</v>
      </c>
    </row>
    <row r="37" spans="14:16">
      <c r="N37" s="545" t="s">
        <v>434</v>
      </c>
      <c r="O37" s="554">
        <v>1011</v>
      </c>
      <c r="P37" s="548">
        <v>3.564356435643564</v>
      </c>
    </row>
    <row r="38" spans="14:16">
      <c r="N38" s="545" t="s">
        <v>435</v>
      </c>
      <c r="O38" s="554">
        <v>1045</v>
      </c>
      <c r="P38" s="548">
        <v>3.5440613026819925</v>
      </c>
    </row>
    <row r="39" spans="14:16">
      <c r="N39" s="545" t="s">
        <v>436</v>
      </c>
      <c r="O39" s="554">
        <v>1080</v>
      </c>
      <c r="P39" s="548">
        <v>3.5217794253938832</v>
      </c>
    </row>
    <row r="40" spans="14:16">
      <c r="N40" s="545" t="s">
        <v>437</v>
      </c>
      <c r="O40" s="554">
        <v>1115</v>
      </c>
      <c r="P40" s="548">
        <v>3.5008976660682229</v>
      </c>
    </row>
    <row r="41" spans="14:16">
      <c r="N41" s="545" t="s">
        <v>438</v>
      </c>
      <c r="O41" s="554">
        <v>1149</v>
      </c>
      <c r="P41" s="548">
        <v>3.484320557491289</v>
      </c>
    </row>
    <row r="42" spans="14:16">
      <c r="N42" s="545" t="s">
        <v>439</v>
      </c>
      <c r="O42" s="554">
        <v>1184</v>
      </c>
      <c r="P42" s="548">
        <v>3.4657650042265424</v>
      </c>
    </row>
    <row r="43" spans="14:16">
      <c r="N43" s="545" t="s">
        <v>440</v>
      </c>
      <c r="O43" s="554">
        <v>1219</v>
      </c>
      <c r="P43" s="548">
        <v>3.4482758620689653</v>
      </c>
    </row>
    <row r="44" spans="14:16">
      <c r="N44" s="545" t="s">
        <v>441</v>
      </c>
      <c r="O44" s="554">
        <v>1255</v>
      </c>
      <c r="P44" s="548">
        <v>3.4290271132376398</v>
      </c>
    </row>
    <row r="45" spans="14:16">
      <c r="N45" s="545" t="s">
        <v>442</v>
      </c>
      <c r="O45" s="554">
        <v>1290</v>
      </c>
      <c r="P45" s="548">
        <v>3.4134988363072147</v>
      </c>
    </row>
    <row r="46" spans="14:16">
      <c r="N46" s="545" t="s">
        <v>443</v>
      </c>
      <c r="O46" s="554">
        <v>1325</v>
      </c>
      <c r="P46" s="548">
        <v>3.3987915407854987</v>
      </c>
    </row>
    <row r="47" spans="14:16">
      <c r="N47" s="545" t="s">
        <v>447</v>
      </c>
      <c r="O47" s="554">
        <v>1361</v>
      </c>
      <c r="P47" s="548">
        <v>3.3823529411764706</v>
      </c>
    </row>
    <row r="48" spans="14:16">
      <c r="N48" s="545" t="s">
        <v>448</v>
      </c>
      <c r="O48" s="554">
        <v>1396</v>
      </c>
      <c r="P48" s="548">
        <v>3.3691756272401432</v>
      </c>
    </row>
    <row r="49" spans="14:16">
      <c r="N49" s="545" t="s">
        <v>451</v>
      </c>
      <c r="O49" s="554">
        <v>1432</v>
      </c>
      <c r="P49" s="548">
        <v>3.3542976939203357</v>
      </c>
    </row>
    <row r="50" spans="14:16">
      <c r="N50" s="545" t="s">
        <v>452</v>
      </c>
      <c r="O50" s="554">
        <v>1467</v>
      </c>
      <c r="P50" s="548">
        <v>3.3424283765347886</v>
      </c>
    </row>
    <row r="51" spans="14:16">
      <c r="N51" s="545" t="s">
        <v>453</v>
      </c>
      <c r="O51" s="554">
        <v>1503</v>
      </c>
      <c r="P51" s="548">
        <v>3.3288948069241013</v>
      </c>
    </row>
    <row r="52" spans="14:16">
      <c r="N52" s="545" t="s">
        <v>454</v>
      </c>
      <c r="O52" s="554">
        <v>1539</v>
      </c>
      <c r="P52" s="548">
        <v>3.3159947984395317</v>
      </c>
    </row>
    <row r="53" spans="14:16">
      <c r="N53" s="545" t="s">
        <v>455</v>
      </c>
      <c r="O53" s="554">
        <v>1575</v>
      </c>
      <c r="P53" s="548">
        <v>3.3036848792884368</v>
      </c>
    </row>
    <row r="54" spans="14:16">
      <c r="N54" s="545" t="s">
        <v>457</v>
      </c>
      <c r="O54" s="554">
        <v>1611</v>
      </c>
      <c r="P54" s="548">
        <v>3.2919254658385091</v>
      </c>
    </row>
    <row r="55" spans="14:16">
      <c r="N55" s="545" t="s">
        <v>458</v>
      </c>
      <c r="O55" s="554">
        <v>1647</v>
      </c>
      <c r="P55" s="548">
        <v>3.2806804374240586</v>
      </c>
    </row>
    <row r="56" spans="14:16">
      <c r="N56" s="545" t="s">
        <v>459</v>
      </c>
      <c r="O56" s="554">
        <v>1683</v>
      </c>
      <c r="P56" s="548">
        <v>3.2699167657550534</v>
      </c>
    </row>
    <row r="57" spans="14:16">
      <c r="N57" s="545" t="s">
        <v>460</v>
      </c>
      <c r="O57" s="554">
        <v>1719</v>
      </c>
      <c r="P57" s="548">
        <v>3.2596041909196738</v>
      </c>
    </row>
    <row r="58" spans="14:16">
      <c r="N58" s="545" t="s">
        <v>461</v>
      </c>
      <c r="O58" s="554">
        <v>1755</v>
      </c>
      <c r="P58" s="548">
        <v>3.2497149372862029</v>
      </c>
    </row>
    <row r="59" spans="14:16">
      <c r="N59" s="545" t="s">
        <v>462</v>
      </c>
      <c r="O59" s="554">
        <v>1791</v>
      </c>
      <c r="P59" s="548">
        <v>3.2402234636871508</v>
      </c>
    </row>
    <row r="60" spans="14:16">
      <c r="N60" s="545" t="s">
        <v>463</v>
      </c>
      <c r="O60" s="554">
        <v>1827</v>
      </c>
      <c r="P60" s="548">
        <v>3.2311062431544357</v>
      </c>
    </row>
    <row r="61" spans="14:16">
      <c r="N61" s="545" t="s">
        <v>464</v>
      </c>
      <c r="O61" s="554">
        <v>1864</v>
      </c>
      <c r="P61" s="548">
        <v>3.2206119162640898</v>
      </c>
    </row>
    <row r="62" spans="14:16">
      <c r="N62" s="545" t="s">
        <v>465</v>
      </c>
      <c r="O62" s="554">
        <v>1900</v>
      </c>
      <c r="P62" s="548">
        <v>3.2122169562927856</v>
      </c>
    </row>
    <row r="63" spans="14:16">
      <c r="N63" s="545" t="s">
        <v>466</v>
      </c>
      <c r="O63" s="554">
        <v>1936</v>
      </c>
      <c r="P63" s="548">
        <v>3.2041343669250648</v>
      </c>
    </row>
    <row r="64" spans="14:16" ht="15.75" thickBot="1">
      <c r="N64" s="549" t="s">
        <v>467</v>
      </c>
      <c r="O64" s="555">
        <v>1973</v>
      </c>
      <c r="P64" s="552">
        <v>3.1947261663286008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>
  <sheetPr codeName="Sheet123"/>
  <dimension ref="A1:H19"/>
  <sheetViews>
    <sheetView showGridLines="0" workbookViewId="0">
      <selection activeCell="G11" sqref="G11"/>
    </sheetView>
  </sheetViews>
  <sheetFormatPr defaultRowHeight="15"/>
  <cols>
    <col min="1" max="4" width="20.7109375" customWidth="1"/>
  </cols>
  <sheetData>
    <row r="1" spans="1:4" ht="30.75" customHeight="1" thickBot="1">
      <c r="A1" s="1693" t="s">
        <v>605</v>
      </c>
      <c r="B1" s="1693"/>
      <c r="C1" s="1693"/>
      <c r="D1" s="1693"/>
    </row>
    <row r="2" spans="1:4" ht="30.75" customHeight="1" thickTop="1" thickBot="1">
      <c r="A2" s="886" t="s">
        <v>384</v>
      </c>
      <c r="B2" s="976" t="s">
        <v>351</v>
      </c>
      <c r="C2" s="974" t="s">
        <v>817</v>
      </c>
      <c r="D2" s="975" t="s">
        <v>355</v>
      </c>
    </row>
    <row r="3" spans="1:4" ht="15.75" customHeight="1" thickTop="1">
      <c r="A3" s="1192" t="s">
        <v>27</v>
      </c>
      <c r="B3" s="1189">
        <v>373</v>
      </c>
      <c r="C3" s="1188">
        <v>9</v>
      </c>
      <c r="D3" s="1195">
        <v>2.4924961479279144</v>
      </c>
    </row>
    <row r="4" spans="1:4" ht="15.75" customHeight="1">
      <c r="A4" s="1193" t="s">
        <v>28</v>
      </c>
      <c r="B4" s="1190">
        <v>163</v>
      </c>
      <c r="C4" s="1198" t="s">
        <v>674</v>
      </c>
      <c r="D4" s="1196">
        <v>1.342628071474651</v>
      </c>
    </row>
    <row r="5" spans="1:4" ht="15.75" customHeight="1">
      <c r="A5" s="1193" t="s">
        <v>29</v>
      </c>
      <c r="B5" s="1190">
        <v>140</v>
      </c>
      <c r="C5" s="1198" t="s">
        <v>674</v>
      </c>
      <c r="D5" s="1196">
        <v>2.4244157321680135</v>
      </c>
    </row>
    <row r="6" spans="1:4" ht="15.75" customHeight="1">
      <c r="A6" s="1193" t="s">
        <v>30</v>
      </c>
      <c r="B6" s="1190">
        <v>436</v>
      </c>
      <c r="C6" s="1198" t="s">
        <v>674</v>
      </c>
      <c r="D6" s="1196">
        <v>0.93877068585404078</v>
      </c>
    </row>
    <row r="7" spans="1:4" ht="15.75" customHeight="1">
      <c r="A7" s="1193" t="s">
        <v>31</v>
      </c>
      <c r="B7" s="1190">
        <v>159</v>
      </c>
      <c r="C7" s="1198" t="s">
        <v>674</v>
      </c>
      <c r="D7" s="1196">
        <v>1.1094457005314455</v>
      </c>
    </row>
    <row r="8" spans="1:4" ht="15.75" customHeight="1">
      <c r="A8" s="1193" t="s">
        <v>32</v>
      </c>
      <c r="B8" s="1190">
        <v>633</v>
      </c>
      <c r="C8" s="1186">
        <v>7</v>
      </c>
      <c r="D8" s="1196">
        <v>1.1297103937541564</v>
      </c>
    </row>
    <row r="9" spans="1:4" ht="15.75" customHeight="1">
      <c r="A9" s="1193" t="s">
        <v>33</v>
      </c>
      <c r="B9" s="1190">
        <v>626</v>
      </c>
      <c r="C9" s="1186">
        <v>14</v>
      </c>
      <c r="D9" s="1196">
        <v>2.161156328577067</v>
      </c>
    </row>
    <row r="10" spans="1:4" ht="15.75" customHeight="1">
      <c r="A10" s="1193" t="s">
        <v>34</v>
      </c>
      <c r="B10" s="1190">
        <v>391</v>
      </c>
      <c r="C10" s="1186">
        <v>10</v>
      </c>
      <c r="D10" s="1196">
        <v>2.4528199983379868</v>
      </c>
    </row>
    <row r="11" spans="1:4" ht="15.75" customHeight="1">
      <c r="A11" s="1193" t="s">
        <v>35</v>
      </c>
      <c r="B11" s="1190">
        <v>342</v>
      </c>
      <c r="C11" s="1186">
        <v>8</v>
      </c>
      <c r="D11" s="1196">
        <v>2.4354124332683562</v>
      </c>
    </row>
    <row r="12" spans="1:4" ht="15.75" customHeight="1">
      <c r="A12" s="1193" t="s">
        <v>36</v>
      </c>
      <c r="B12" s="1190">
        <v>355</v>
      </c>
      <c r="C12" s="1198" t="s">
        <v>674</v>
      </c>
      <c r="D12" s="1196">
        <v>0.86752252606699887</v>
      </c>
    </row>
    <row r="13" spans="1:4" ht="15.75" customHeight="1">
      <c r="A13" s="1193" t="s">
        <v>37</v>
      </c>
      <c r="B13" s="1190">
        <v>256</v>
      </c>
      <c r="C13" s="1186">
        <v>5</v>
      </c>
      <c r="D13" s="1196">
        <v>1.8127404488476506</v>
      </c>
    </row>
    <row r="14" spans="1:4" ht="15.75" customHeight="1">
      <c r="A14" s="1193" t="s">
        <v>38</v>
      </c>
      <c r="B14" s="1190">
        <v>780</v>
      </c>
      <c r="C14" s="1186">
        <v>19</v>
      </c>
      <c r="D14" s="1196">
        <v>2.3563634871394026</v>
      </c>
    </row>
    <row r="15" spans="1:4" ht="15.75" customHeight="1">
      <c r="A15" s="1193" t="s">
        <v>39</v>
      </c>
      <c r="B15" s="1190">
        <v>705</v>
      </c>
      <c r="C15" s="1186">
        <v>11</v>
      </c>
      <c r="D15" s="1196">
        <v>1.6190055915502757</v>
      </c>
    </row>
    <row r="16" spans="1:4" ht="15.75" customHeight="1">
      <c r="A16" s="1193" t="s">
        <v>40</v>
      </c>
      <c r="B16" s="1190">
        <v>28</v>
      </c>
      <c r="C16" s="1198" t="s">
        <v>674</v>
      </c>
      <c r="D16" s="1196">
        <v>4.5580192604858318</v>
      </c>
    </row>
    <row r="17" spans="1:8" ht="15.75" customHeight="1" thickBot="1">
      <c r="A17" s="1194" t="s">
        <v>41</v>
      </c>
      <c r="B17" s="1191">
        <v>936</v>
      </c>
      <c r="C17" s="1187">
        <v>22</v>
      </c>
      <c r="D17" s="1197">
        <v>2.2914380940182393</v>
      </c>
    </row>
    <row r="18" spans="1:8" ht="15.75" customHeight="1" thickTop="1">
      <c r="A18" s="1692"/>
      <c r="B18" s="1692"/>
      <c r="C18" s="1692"/>
      <c r="D18" s="1692"/>
    </row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3">
    <mergeCell ref="A1:D1"/>
    <mergeCell ref="A18:D18"/>
    <mergeCell ref="A19:H19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>
  <sheetPr codeName="Sheet86"/>
  <dimension ref="A1:A35"/>
  <sheetViews>
    <sheetView showGridLines="0" workbookViewId="0">
      <selection activeCell="S23" sqref="S23"/>
    </sheetView>
  </sheetViews>
  <sheetFormatPr defaultRowHeight="15"/>
  <sheetData>
    <row r="1" spans="1:1" ht="23.25">
      <c r="A1" s="634" t="s">
        <v>659</v>
      </c>
    </row>
    <row r="35" spans="1:1">
      <c r="A35" t="s">
        <v>636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H24"/>
  <sheetViews>
    <sheetView showGridLines="0" workbookViewId="0">
      <selection activeCell="G14" sqref="G14"/>
    </sheetView>
  </sheetViews>
  <sheetFormatPr defaultRowHeight="15"/>
  <cols>
    <col min="1" max="1" width="19.7109375" customWidth="1"/>
    <col min="2" max="7" width="13.7109375" customWidth="1"/>
  </cols>
  <sheetData>
    <row r="2" spans="1:7" ht="24" customHeight="1">
      <c r="A2" s="1" t="s">
        <v>49</v>
      </c>
    </row>
    <row r="3" spans="1:7" ht="45" customHeight="1" thickBot="1">
      <c r="A3" s="10" t="s">
        <v>53</v>
      </c>
      <c r="B3" s="11" t="s">
        <v>50</v>
      </c>
      <c r="C3" s="12" t="s">
        <v>51</v>
      </c>
      <c r="D3" s="13" t="s">
        <v>52</v>
      </c>
      <c r="E3" s="11" t="s">
        <v>54</v>
      </c>
      <c r="F3" s="12" t="s">
        <v>55</v>
      </c>
      <c r="G3" s="14" t="s">
        <v>56</v>
      </c>
    </row>
    <row r="4" spans="1:7" ht="15.75" thickTop="1">
      <c r="A4" s="2" t="s">
        <v>27</v>
      </c>
      <c r="B4" s="3">
        <v>414.75</v>
      </c>
      <c r="C4" s="4">
        <v>454</v>
      </c>
      <c r="D4" s="5">
        <v>448</v>
      </c>
      <c r="E4" s="7">
        <v>54.25</v>
      </c>
      <c r="F4" s="8">
        <v>71</v>
      </c>
      <c r="G4" s="15">
        <v>44</v>
      </c>
    </row>
    <row r="5" spans="1:7">
      <c r="A5" s="6" t="s">
        <v>28</v>
      </c>
      <c r="B5" s="7">
        <v>186.25</v>
      </c>
      <c r="C5" s="8">
        <v>182</v>
      </c>
      <c r="D5" s="9">
        <v>226</v>
      </c>
      <c r="E5" s="7">
        <v>4.75</v>
      </c>
      <c r="F5" s="8">
        <v>9</v>
      </c>
      <c r="G5" s="15">
        <v>11</v>
      </c>
    </row>
    <row r="6" spans="1:7">
      <c r="A6" s="6" t="s">
        <v>29</v>
      </c>
      <c r="B6" s="7">
        <v>162.25</v>
      </c>
      <c r="C6" s="8">
        <v>168</v>
      </c>
      <c r="D6" s="9">
        <v>190</v>
      </c>
      <c r="E6" s="7">
        <v>8</v>
      </c>
      <c r="F6" s="8" t="s">
        <v>674</v>
      </c>
      <c r="G6" s="15" t="s">
        <v>674</v>
      </c>
    </row>
    <row r="7" spans="1:7">
      <c r="A7" s="6" t="s">
        <v>30</v>
      </c>
      <c r="B7" s="7">
        <v>436</v>
      </c>
      <c r="C7" s="8">
        <v>535</v>
      </c>
      <c r="D7" s="9">
        <v>476</v>
      </c>
      <c r="E7" s="7">
        <v>45.5</v>
      </c>
      <c r="F7" s="8">
        <v>50</v>
      </c>
      <c r="G7" s="15">
        <v>45</v>
      </c>
    </row>
    <row r="8" spans="1:7">
      <c r="A8" s="6" t="s">
        <v>31</v>
      </c>
      <c r="B8" s="7">
        <v>187.75</v>
      </c>
      <c r="C8" s="8">
        <v>246</v>
      </c>
      <c r="D8" s="9">
        <v>214</v>
      </c>
      <c r="E8" s="7">
        <v>32</v>
      </c>
      <c r="F8" s="8">
        <v>40</v>
      </c>
      <c r="G8" s="15">
        <v>27</v>
      </c>
    </row>
    <row r="9" spans="1:7">
      <c r="A9" s="6" t="s">
        <v>32</v>
      </c>
      <c r="B9" s="7">
        <v>726</v>
      </c>
      <c r="C9" s="8">
        <v>700</v>
      </c>
      <c r="D9" s="9">
        <v>723</v>
      </c>
      <c r="E9" s="7">
        <v>90.5</v>
      </c>
      <c r="F9" s="8">
        <v>86</v>
      </c>
      <c r="G9" s="15">
        <v>92</v>
      </c>
    </row>
    <row r="10" spans="1:7">
      <c r="A10" s="6" t="s">
        <v>33</v>
      </c>
      <c r="B10" s="7">
        <v>693</v>
      </c>
      <c r="C10" s="8">
        <v>675</v>
      </c>
      <c r="D10" s="9">
        <v>397</v>
      </c>
      <c r="E10" s="7">
        <v>115.5</v>
      </c>
      <c r="F10" s="8">
        <v>86</v>
      </c>
      <c r="G10" s="15">
        <v>56</v>
      </c>
    </row>
    <row r="11" spans="1:7">
      <c r="A11" s="6" t="s">
        <v>34</v>
      </c>
      <c r="B11" s="7">
        <v>410.75</v>
      </c>
      <c r="C11" s="8">
        <v>414</v>
      </c>
      <c r="D11" s="9">
        <v>561</v>
      </c>
      <c r="E11" s="7">
        <v>99.75</v>
      </c>
      <c r="F11" s="8">
        <v>78</v>
      </c>
      <c r="G11" s="15">
        <v>116</v>
      </c>
    </row>
    <row r="12" spans="1:7">
      <c r="A12" s="6" t="s">
        <v>35</v>
      </c>
      <c r="B12" s="7">
        <v>379.75</v>
      </c>
      <c r="C12" s="8">
        <v>408</v>
      </c>
      <c r="D12" s="9">
        <v>402</v>
      </c>
      <c r="E12" s="7">
        <v>57.5</v>
      </c>
      <c r="F12" s="8">
        <v>40</v>
      </c>
      <c r="G12" s="15">
        <v>34</v>
      </c>
    </row>
    <row r="13" spans="1:7">
      <c r="A13" s="6" t="s">
        <v>36</v>
      </c>
      <c r="B13" s="7">
        <v>395.25</v>
      </c>
      <c r="C13" s="8">
        <v>282</v>
      </c>
      <c r="D13" s="9">
        <v>291</v>
      </c>
      <c r="E13" s="7">
        <v>39.5</v>
      </c>
      <c r="F13" s="8">
        <v>20</v>
      </c>
      <c r="G13" s="15">
        <v>26</v>
      </c>
    </row>
    <row r="14" spans="1:7">
      <c r="A14" s="6" t="s">
        <v>37</v>
      </c>
      <c r="B14" s="7">
        <v>389.25</v>
      </c>
      <c r="C14" s="8">
        <v>419</v>
      </c>
      <c r="D14" s="9">
        <v>355</v>
      </c>
      <c r="E14" s="7">
        <v>44.75</v>
      </c>
      <c r="F14" s="8">
        <v>47</v>
      </c>
      <c r="G14" s="15">
        <v>62</v>
      </c>
    </row>
    <row r="15" spans="1:7">
      <c r="A15" s="6" t="s">
        <v>38</v>
      </c>
      <c r="B15" s="7">
        <v>881.75</v>
      </c>
      <c r="C15" s="8">
        <v>824</v>
      </c>
      <c r="D15" s="9">
        <v>851</v>
      </c>
      <c r="E15" s="7">
        <v>147.75</v>
      </c>
      <c r="F15" s="8">
        <v>159</v>
      </c>
      <c r="G15" s="15">
        <v>155</v>
      </c>
    </row>
    <row r="16" spans="1:7">
      <c r="A16" s="6" t="s">
        <v>39</v>
      </c>
      <c r="B16" s="7">
        <v>806.5</v>
      </c>
      <c r="C16" s="8">
        <v>756</v>
      </c>
      <c r="D16" s="9">
        <v>727</v>
      </c>
      <c r="E16" s="7">
        <v>91.75</v>
      </c>
      <c r="F16" s="8">
        <v>85</v>
      </c>
      <c r="G16" s="15">
        <v>66</v>
      </c>
    </row>
    <row r="17" spans="1:8">
      <c r="A17" s="6" t="s">
        <v>40</v>
      </c>
      <c r="B17" s="7">
        <v>39.25</v>
      </c>
      <c r="C17" s="8">
        <v>47</v>
      </c>
      <c r="D17" s="9">
        <v>68</v>
      </c>
      <c r="E17" s="1277">
        <v>2.75</v>
      </c>
      <c r="F17" s="8" t="s">
        <v>674</v>
      </c>
      <c r="G17" s="15" t="s">
        <v>674</v>
      </c>
    </row>
    <row r="18" spans="1:8">
      <c r="A18" s="6" t="s">
        <v>41</v>
      </c>
      <c r="B18" s="7">
        <v>1069.25</v>
      </c>
      <c r="C18" s="8">
        <v>1315</v>
      </c>
      <c r="D18" s="9">
        <v>1649</v>
      </c>
      <c r="E18" s="1277">
        <v>76.75</v>
      </c>
      <c r="F18" s="8">
        <v>70</v>
      </c>
      <c r="G18" s="15">
        <v>92</v>
      </c>
    </row>
    <row r="19" spans="1:8" ht="15.75" thickBot="1">
      <c r="A19" s="6" t="s">
        <v>42</v>
      </c>
      <c r="B19" s="7">
        <v>155.5</v>
      </c>
      <c r="C19" s="8">
        <v>353</v>
      </c>
      <c r="D19" s="9">
        <v>329</v>
      </c>
      <c r="E19" s="1277">
        <v>1.75</v>
      </c>
      <c r="F19" s="8" t="s">
        <v>674</v>
      </c>
      <c r="G19" s="16" t="s">
        <v>674</v>
      </c>
    </row>
    <row r="20" spans="1:8" ht="15.75" thickBot="1">
      <c r="A20" s="706" t="s">
        <v>21</v>
      </c>
      <c r="B20" s="707" t="s">
        <v>668</v>
      </c>
      <c r="C20" s="708" t="s">
        <v>669</v>
      </c>
      <c r="D20" s="709" t="s">
        <v>670</v>
      </c>
      <c r="E20" s="707" t="s">
        <v>671</v>
      </c>
      <c r="F20" s="708" t="s">
        <v>672</v>
      </c>
      <c r="G20" s="710" t="s">
        <v>673</v>
      </c>
    </row>
    <row r="22" spans="1:8">
      <c r="A22" t="s">
        <v>96</v>
      </c>
    </row>
    <row r="24" spans="1:8" ht="30.75" customHeight="1">
      <c r="A24" s="1462" t="s">
        <v>834</v>
      </c>
      <c r="B24" s="1462"/>
      <c r="C24" s="1462"/>
      <c r="D24" s="1462"/>
      <c r="E24" s="1462"/>
      <c r="F24" s="1462"/>
      <c r="G24" s="1462"/>
      <c r="H24" s="1462"/>
    </row>
  </sheetData>
  <sheetProtection password="8815" sheet="1" objects="1" scenarios="1"/>
  <mergeCells count="1">
    <mergeCell ref="A24:H2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0.xml><?xml version="1.0" encoding="utf-8"?>
<worksheet xmlns="http://schemas.openxmlformats.org/spreadsheetml/2006/main" xmlns:r="http://schemas.openxmlformats.org/officeDocument/2006/relationships">
  <sheetPr codeName="Sheet129"/>
  <dimension ref="A1:L198"/>
  <sheetViews>
    <sheetView showGridLines="0" workbookViewId="0">
      <selection sqref="A1:L2"/>
    </sheetView>
  </sheetViews>
  <sheetFormatPr defaultRowHeight="15"/>
  <cols>
    <col min="1" max="1" width="30.5703125" customWidth="1"/>
    <col min="2" max="2" width="36.85546875" bestFit="1" customWidth="1"/>
  </cols>
  <sheetData>
    <row r="1" spans="1:12" ht="15" customHeight="1">
      <c r="A1" s="1615" t="s">
        <v>830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</row>
    <row r="2" spans="1:12" ht="15" customHeight="1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</row>
    <row r="3" spans="1:12" ht="15" customHeight="1" thickBot="1">
      <c r="A3" s="736"/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</row>
    <row r="4" spans="1:12" ht="16.5" thickTop="1" thickBot="1">
      <c r="A4" s="725" t="s">
        <v>789</v>
      </c>
      <c r="B4" s="725" t="s">
        <v>3</v>
      </c>
      <c r="C4" s="1204">
        <v>2005</v>
      </c>
      <c r="D4" s="1068">
        <v>2006</v>
      </c>
      <c r="E4" s="1068">
        <v>2007</v>
      </c>
      <c r="F4" s="1068">
        <v>2008</v>
      </c>
      <c r="G4" s="1068">
        <v>2009</v>
      </c>
      <c r="H4" s="1068">
        <v>2010</v>
      </c>
      <c r="I4" s="1068">
        <v>2011</v>
      </c>
      <c r="J4" s="1068">
        <v>2012</v>
      </c>
      <c r="K4" s="1068">
        <v>2013</v>
      </c>
      <c r="L4" s="1073">
        <v>2014</v>
      </c>
    </row>
    <row r="5" spans="1:12" ht="15.75" thickTop="1">
      <c r="A5" s="1200" t="s">
        <v>717</v>
      </c>
      <c r="B5" s="1206" t="s">
        <v>111</v>
      </c>
      <c r="C5" s="1212">
        <v>158</v>
      </c>
      <c r="D5" s="1119">
        <v>132</v>
      </c>
      <c r="E5" s="1119">
        <v>166</v>
      </c>
      <c r="F5" s="1119">
        <v>135</v>
      </c>
      <c r="G5" s="1119">
        <v>161</v>
      </c>
      <c r="H5" s="1119">
        <v>227</v>
      </c>
      <c r="I5" s="1119">
        <v>228</v>
      </c>
      <c r="J5" s="1119">
        <v>240</v>
      </c>
      <c r="K5" s="1119">
        <v>263</v>
      </c>
      <c r="L5" s="1213">
        <v>260</v>
      </c>
    </row>
    <row r="6" spans="1:12">
      <c r="A6" s="1200" t="s">
        <v>716</v>
      </c>
      <c r="B6" s="1207" t="s">
        <v>790</v>
      </c>
      <c r="C6" s="723" t="s">
        <v>674</v>
      </c>
      <c r="D6" s="1080" t="s">
        <v>674</v>
      </c>
      <c r="E6" s="1080" t="s">
        <v>674</v>
      </c>
      <c r="F6" s="1080" t="s">
        <v>674</v>
      </c>
      <c r="G6" s="1080" t="s">
        <v>674</v>
      </c>
      <c r="H6" s="1080" t="s">
        <v>674</v>
      </c>
      <c r="I6" s="1080" t="s">
        <v>674</v>
      </c>
      <c r="J6" s="1080" t="s">
        <v>674</v>
      </c>
      <c r="K6" s="1080" t="s">
        <v>674</v>
      </c>
      <c r="L6" s="1203" t="s">
        <v>674</v>
      </c>
    </row>
    <row r="7" spans="1:12">
      <c r="A7" s="1200"/>
      <c r="B7" s="1207" t="s">
        <v>791</v>
      </c>
      <c r="C7" s="1205">
        <v>5</v>
      </c>
      <c r="D7" s="767" t="s">
        <v>674</v>
      </c>
      <c r="E7" s="767" t="s">
        <v>674</v>
      </c>
      <c r="F7" s="767" t="s">
        <v>674</v>
      </c>
      <c r="G7" s="767">
        <v>5</v>
      </c>
      <c r="H7" s="767" t="s">
        <v>674</v>
      </c>
      <c r="I7" s="767">
        <v>6</v>
      </c>
      <c r="J7" s="767">
        <v>6</v>
      </c>
      <c r="K7" s="767"/>
      <c r="L7" s="1059"/>
    </row>
    <row r="8" spans="1:12">
      <c r="A8" s="1200"/>
      <c r="B8" s="1208" t="s">
        <v>792</v>
      </c>
      <c r="C8" s="1205">
        <v>7</v>
      </c>
      <c r="D8" s="767">
        <v>7</v>
      </c>
      <c r="E8" s="767" t="s">
        <v>674</v>
      </c>
      <c r="F8" s="767" t="s">
        <v>674</v>
      </c>
      <c r="G8" s="767">
        <v>6</v>
      </c>
      <c r="H8" s="767" t="s">
        <v>674</v>
      </c>
      <c r="I8" s="767"/>
      <c r="J8" s="767"/>
      <c r="K8" s="767"/>
      <c r="L8" s="1059"/>
    </row>
    <row r="9" spans="1:12" ht="15.75" thickBot="1">
      <c r="A9" s="1201"/>
      <c r="B9" s="1209" t="s">
        <v>793</v>
      </c>
      <c r="C9" s="1052">
        <v>7</v>
      </c>
      <c r="D9" s="1049">
        <v>9</v>
      </c>
      <c r="E9" s="1049">
        <v>6</v>
      </c>
      <c r="F9" s="1049" t="s">
        <v>674</v>
      </c>
      <c r="G9" s="1049"/>
      <c r="H9" s="1049"/>
      <c r="I9" s="1049"/>
      <c r="J9" s="1049"/>
      <c r="K9" s="1049"/>
      <c r="L9" s="1060"/>
    </row>
    <row r="10" spans="1:12">
      <c r="A10" s="1199" t="s">
        <v>719</v>
      </c>
      <c r="B10" s="1210" t="s">
        <v>111</v>
      </c>
      <c r="C10" s="1214">
        <v>151</v>
      </c>
      <c r="D10" s="1048">
        <v>130</v>
      </c>
      <c r="E10" s="1048">
        <v>152</v>
      </c>
      <c r="F10" s="1048">
        <v>156</v>
      </c>
      <c r="G10" s="1048">
        <v>185</v>
      </c>
      <c r="H10" s="1048">
        <v>220</v>
      </c>
      <c r="I10" s="1048">
        <v>195</v>
      </c>
      <c r="J10" s="1048">
        <v>216</v>
      </c>
      <c r="K10" s="1048">
        <v>211</v>
      </c>
      <c r="L10" s="1058">
        <v>228</v>
      </c>
    </row>
    <row r="11" spans="1:12">
      <c r="A11" s="1200" t="s">
        <v>718</v>
      </c>
      <c r="B11" s="1207" t="s">
        <v>790</v>
      </c>
      <c r="C11" s="723" t="s">
        <v>674</v>
      </c>
      <c r="D11" s="1080" t="s">
        <v>674</v>
      </c>
      <c r="E11" s="1080" t="s">
        <v>674</v>
      </c>
      <c r="F11" s="1080" t="s">
        <v>674</v>
      </c>
      <c r="G11" s="1080" t="s">
        <v>674</v>
      </c>
      <c r="H11" s="1080" t="s">
        <v>674</v>
      </c>
      <c r="I11" s="1080" t="s">
        <v>674</v>
      </c>
      <c r="J11" s="1080" t="s">
        <v>674</v>
      </c>
      <c r="K11" s="1080" t="s">
        <v>674</v>
      </c>
      <c r="L11" s="1203" t="s">
        <v>674</v>
      </c>
    </row>
    <row r="12" spans="1:12">
      <c r="A12" s="1200"/>
      <c r="B12" s="1207" t="s">
        <v>791</v>
      </c>
      <c r="C12" s="1205" t="s">
        <v>674</v>
      </c>
      <c r="D12" s="767" t="s">
        <v>674</v>
      </c>
      <c r="E12" s="767" t="s">
        <v>674</v>
      </c>
      <c r="F12" s="767" t="s">
        <v>674</v>
      </c>
      <c r="G12" s="767" t="s">
        <v>674</v>
      </c>
      <c r="H12" s="767" t="s">
        <v>674</v>
      </c>
      <c r="I12" s="767" t="s">
        <v>674</v>
      </c>
      <c r="J12" s="767" t="s">
        <v>674</v>
      </c>
      <c r="K12" s="767"/>
      <c r="L12" s="1059"/>
    </row>
    <row r="13" spans="1:12">
      <c r="A13" s="1200"/>
      <c r="B13" s="1208" t="s">
        <v>792</v>
      </c>
      <c r="C13" s="1205" t="s">
        <v>674</v>
      </c>
      <c r="D13" s="767" t="s">
        <v>674</v>
      </c>
      <c r="E13" s="767">
        <v>5</v>
      </c>
      <c r="F13" s="767" t="s">
        <v>674</v>
      </c>
      <c r="G13" s="767" t="s">
        <v>674</v>
      </c>
      <c r="H13" s="767" t="s">
        <v>674</v>
      </c>
      <c r="I13" s="767"/>
      <c r="J13" s="767"/>
      <c r="K13" s="767"/>
      <c r="L13" s="1059"/>
    </row>
    <row r="14" spans="1:12" ht="15.75" thickBot="1">
      <c r="A14" s="1201"/>
      <c r="B14" s="1209" t="s">
        <v>793</v>
      </c>
      <c r="C14" s="1052" t="s">
        <v>674</v>
      </c>
      <c r="D14" s="1049" t="s">
        <v>674</v>
      </c>
      <c r="E14" s="1049">
        <v>5</v>
      </c>
      <c r="F14" s="1049">
        <v>5</v>
      </c>
      <c r="G14" s="1049"/>
      <c r="H14" s="1049"/>
      <c r="I14" s="1049"/>
      <c r="J14" s="1049"/>
      <c r="K14" s="1049"/>
      <c r="L14" s="1060"/>
    </row>
    <row r="15" spans="1:12">
      <c r="A15" s="1199" t="s">
        <v>784</v>
      </c>
      <c r="B15" s="1210" t="s">
        <v>111</v>
      </c>
      <c r="C15" s="1214">
        <v>35</v>
      </c>
      <c r="D15" s="1048">
        <v>13</v>
      </c>
      <c r="E15" s="1048">
        <v>11</v>
      </c>
      <c r="F15" s="1048">
        <v>27</v>
      </c>
      <c r="G15" s="1048">
        <v>49</v>
      </c>
      <c r="H15" s="1048">
        <v>19</v>
      </c>
      <c r="I15" s="1048" t="s">
        <v>674</v>
      </c>
      <c r="J15" s="1048">
        <v>15</v>
      </c>
      <c r="K15" s="1048">
        <v>15</v>
      </c>
      <c r="L15" s="1058">
        <v>13</v>
      </c>
    </row>
    <row r="16" spans="1:12">
      <c r="A16" s="1200" t="s">
        <v>783</v>
      </c>
      <c r="B16" s="1207" t="s">
        <v>790</v>
      </c>
      <c r="C16" s="723" t="s">
        <v>674</v>
      </c>
      <c r="D16" s="1080" t="s">
        <v>674</v>
      </c>
      <c r="E16" s="1080" t="s">
        <v>674</v>
      </c>
      <c r="F16" s="1080" t="s">
        <v>674</v>
      </c>
      <c r="G16" s="1080" t="s">
        <v>674</v>
      </c>
      <c r="H16" s="1080" t="s">
        <v>674</v>
      </c>
      <c r="I16" s="1080" t="s">
        <v>674</v>
      </c>
      <c r="J16" s="1080" t="s">
        <v>674</v>
      </c>
      <c r="K16" s="1080" t="s">
        <v>674</v>
      </c>
      <c r="L16" s="1203" t="s">
        <v>674</v>
      </c>
    </row>
    <row r="17" spans="1:12">
      <c r="A17" s="1200"/>
      <c r="B17" s="1207" t="s">
        <v>791</v>
      </c>
      <c r="C17" s="1205" t="s">
        <v>674</v>
      </c>
      <c r="D17" s="767" t="s">
        <v>674</v>
      </c>
      <c r="E17" s="767" t="s">
        <v>674</v>
      </c>
      <c r="F17" s="767" t="s">
        <v>674</v>
      </c>
      <c r="G17" s="767" t="s">
        <v>674</v>
      </c>
      <c r="H17" s="767" t="s">
        <v>674</v>
      </c>
      <c r="I17" s="767" t="s">
        <v>674</v>
      </c>
      <c r="J17" s="767" t="s">
        <v>674</v>
      </c>
      <c r="K17" s="767"/>
      <c r="L17" s="1059"/>
    </row>
    <row r="18" spans="1:12">
      <c r="A18" s="1200"/>
      <c r="B18" s="1208" t="s">
        <v>792</v>
      </c>
      <c r="C18" s="1205" t="s">
        <v>674</v>
      </c>
      <c r="D18" s="767" t="s">
        <v>674</v>
      </c>
      <c r="E18" s="767" t="s">
        <v>674</v>
      </c>
      <c r="F18" s="767" t="s">
        <v>674</v>
      </c>
      <c r="G18" s="767" t="s">
        <v>674</v>
      </c>
      <c r="H18" s="767" t="s">
        <v>674</v>
      </c>
      <c r="I18" s="767"/>
      <c r="J18" s="767"/>
      <c r="K18" s="767"/>
      <c r="L18" s="1059"/>
    </row>
    <row r="19" spans="1:12" ht="15.75" thickBot="1">
      <c r="A19" s="1201"/>
      <c r="B19" s="1209" t="s">
        <v>793</v>
      </c>
      <c r="C19" s="1052" t="s">
        <v>674</v>
      </c>
      <c r="D19" s="1049" t="s">
        <v>674</v>
      </c>
      <c r="E19" s="1049" t="s">
        <v>674</v>
      </c>
      <c r="F19" s="1049" t="s">
        <v>674</v>
      </c>
      <c r="G19" s="1049"/>
      <c r="H19" s="1049"/>
      <c r="I19" s="1049"/>
      <c r="J19" s="1049"/>
      <c r="K19" s="1049"/>
      <c r="L19" s="1060"/>
    </row>
    <row r="20" spans="1:12">
      <c r="A20" s="1199" t="s">
        <v>721</v>
      </c>
      <c r="B20" s="1210" t="s">
        <v>111</v>
      </c>
      <c r="C20" s="1214">
        <v>95</v>
      </c>
      <c r="D20" s="1048">
        <v>122</v>
      </c>
      <c r="E20" s="1048">
        <v>108</v>
      </c>
      <c r="F20" s="1048">
        <v>143</v>
      </c>
      <c r="G20" s="1048">
        <v>158</v>
      </c>
      <c r="H20" s="1048">
        <v>132</v>
      </c>
      <c r="I20" s="1048">
        <v>143</v>
      </c>
      <c r="J20" s="1048">
        <v>168</v>
      </c>
      <c r="K20" s="1048">
        <v>184</v>
      </c>
      <c r="L20" s="1058">
        <v>178</v>
      </c>
    </row>
    <row r="21" spans="1:12">
      <c r="A21" s="1200" t="s">
        <v>720</v>
      </c>
      <c r="B21" s="1207" t="s">
        <v>790</v>
      </c>
      <c r="C21" s="723" t="s">
        <v>674</v>
      </c>
      <c r="D21" s="1080" t="s">
        <v>674</v>
      </c>
      <c r="E21" s="1080" t="s">
        <v>674</v>
      </c>
      <c r="F21" s="1080" t="s">
        <v>674</v>
      </c>
      <c r="G21" s="1080" t="s">
        <v>674</v>
      </c>
      <c r="H21" s="1080" t="s">
        <v>674</v>
      </c>
      <c r="I21" s="1080" t="s">
        <v>674</v>
      </c>
      <c r="J21" s="1080" t="s">
        <v>674</v>
      </c>
      <c r="K21" s="1080" t="s">
        <v>674</v>
      </c>
      <c r="L21" s="1203" t="s">
        <v>674</v>
      </c>
    </row>
    <row r="22" spans="1:12">
      <c r="A22" s="1200"/>
      <c r="B22" s="1207" t="s">
        <v>791</v>
      </c>
      <c r="C22" s="1205" t="s">
        <v>674</v>
      </c>
      <c r="D22" s="767" t="s">
        <v>674</v>
      </c>
      <c r="E22" s="767" t="s">
        <v>674</v>
      </c>
      <c r="F22" s="767">
        <v>10</v>
      </c>
      <c r="G22" s="767">
        <v>6</v>
      </c>
      <c r="H22" s="767" t="s">
        <v>674</v>
      </c>
      <c r="I22" s="767" t="s">
        <v>674</v>
      </c>
      <c r="J22" s="767" t="s">
        <v>674</v>
      </c>
      <c r="K22" s="767"/>
      <c r="L22" s="1059"/>
    </row>
    <row r="23" spans="1:12">
      <c r="A23" s="1200"/>
      <c r="B23" s="1208" t="s">
        <v>792</v>
      </c>
      <c r="C23" s="1205">
        <v>5</v>
      </c>
      <c r="D23" s="767" t="s">
        <v>674</v>
      </c>
      <c r="E23" s="767" t="s">
        <v>674</v>
      </c>
      <c r="F23" s="767">
        <v>10</v>
      </c>
      <c r="G23" s="767">
        <v>6</v>
      </c>
      <c r="H23" s="767" t="s">
        <v>674</v>
      </c>
      <c r="I23" s="767"/>
      <c r="J23" s="767"/>
      <c r="K23" s="767"/>
      <c r="L23" s="1059"/>
    </row>
    <row r="24" spans="1:12" ht="15.75" thickBot="1">
      <c r="A24" s="1201"/>
      <c r="B24" s="1209" t="s">
        <v>793</v>
      </c>
      <c r="C24" s="1052">
        <v>5</v>
      </c>
      <c r="D24" s="1049" t="s">
        <v>674</v>
      </c>
      <c r="E24" s="1049" t="s">
        <v>674</v>
      </c>
      <c r="F24" s="1049">
        <v>10</v>
      </c>
      <c r="G24" s="1049"/>
      <c r="H24" s="1049"/>
      <c r="I24" s="1049"/>
      <c r="J24" s="1049"/>
      <c r="K24" s="1049"/>
      <c r="L24" s="1060"/>
    </row>
    <row r="25" spans="1:12">
      <c r="A25" s="1199" t="s">
        <v>723</v>
      </c>
      <c r="B25" s="1210" t="s">
        <v>111</v>
      </c>
      <c r="C25" s="1214">
        <v>44</v>
      </c>
      <c r="D25" s="1048">
        <v>9</v>
      </c>
      <c r="E25" s="1048" t="s">
        <v>674</v>
      </c>
      <c r="F25" s="1048" t="s">
        <v>674</v>
      </c>
      <c r="G25" s="1048" t="s">
        <v>674</v>
      </c>
      <c r="H25" s="1048" t="s">
        <v>674</v>
      </c>
      <c r="I25" s="1048" t="s">
        <v>674</v>
      </c>
      <c r="J25" s="1048" t="s">
        <v>674</v>
      </c>
      <c r="K25" s="1048" t="s">
        <v>674</v>
      </c>
      <c r="L25" s="1058" t="s">
        <v>674</v>
      </c>
    </row>
    <row r="26" spans="1:12">
      <c r="A26" s="1200" t="s">
        <v>722</v>
      </c>
      <c r="B26" s="1207" t="s">
        <v>790</v>
      </c>
      <c r="C26" s="723" t="s">
        <v>674</v>
      </c>
      <c r="D26" s="1080" t="s">
        <v>674</v>
      </c>
      <c r="E26" s="1080" t="s">
        <v>674</v>
      </c>
      <c r="F26" s="1080" t="s">
        <v>674</v>
      </c>
      <c r="G26" s="1080" t="s">
        <v>674</v>
      </c>
      <c r="H26" s="1080" t="s">
        <v>674</v>
      </c>
      <c r="I26" s="1080" t="s">
        <v>674</v>
      </c>
      <c r="J26" s="1080" t="s">
        <v>674</v>
      </c>
      <c r="K26" s="1080" t="s">
        <v>674</v>
      </c>
      <c r="L26" s="1203" t="s">
        <v>674</v>
      </c>
    </row>
    <row r="27" spans="1:12">
      <c r="A27" s="1200"/>
      <c r="B27" s="1207" t="s">
        <v>791</v>
      </c>
      <c r="C27" s="1205" t="s">
        <v>674</v>
      </c>
      <c r="D27" s="767" t="s">
        <v>674</v>
      </c>
      <c r="E27" s="767" t="s">
        <v>674</v>
      </c>
      <c r="F27" s="767" t="s">
        <v>674</v>
      </c>
      <c r="G27" s="767" t="s">
        <v>674</v>
      </c>
      <c r="H27" s="767" t="s">
        <v>674</v>
      </c>
      <c r="I27" s="767" t="s">
        <v>674</v>
      </c>
      <c r="J27" s="767" t="s">
        <v>674</v>
      </c>
      <c r="K27" s="767"/>
      <c r="L27" s="1059"/>
    </row>
    <row r="28" spans="1:12">
      <c r="A28" s="1200"/>
      <c r="B28" s="1208" t="s">
        <v>792</v>
      </c>
      <c r="C28" s="1205" t="s">
        <v>674</v>
      </c>
      <c r="D28" s="767" t="s">
        <v>674</v>
      </c>
      <c r="E28" s="767" t="s">
        <v>674</v>
      </c>
      <c r="F28" s="767" t="s">
        <v>674</v>
      </c>
      <c r="G28" s="767" t="s">
        <v>674</v>
      </c>
      <c r="H28" s="767" t="s">
        <v>674</v>
      </c>
      <c r="I28" s="767"/>
      <c r="J28" s="767"/>
      <c r="K28" s="767"/>
      <c r="L28" s="1059"/>
    </row>
    <row r="29" spans="1:12" ht="15.75" thickBot="1">
      <c r="A29" s="1201"/>
      <c r="B29" s="1209" t="s">
        <v>793</v>
      </c>
      <c r="C29" s="1052" t="s">
        <v>674</v>
      </c>
      <c r="D29" s="1049" t="s">
        <v>674</v>
      </c>
      <c r="E29" s="1049" t="s">
        <v>674</v>
      </c>
      <c r="F29" s="1049" t="s">
        <v>674</v>
      </c>
      <c r="G29" s="1049"/>
      <c r="H29" s="1049"/>
      <c r="I29" s="1049"/>
      <c r="J29" s="1049"/>
      <c r="K29" s="1049"/>
      <c r="L29" s="1060"/>
    </row>
    <row r="30" spans="1:12">
      <c r="A30" s="1199" t="s">
        <v>725</v>
      </c>
      <c r="B30" s="1210" t="s">
        <v>111</v>
      </c>
      <c r="C30" s="1214">
        <v>106</v>
      </c>
      <c r="D30" s="1048">
        <v>133</v>
      </c>
      <c r="E30" s="1048">
        <v>115</v>
      </c>
      <c r="F30" s="1048">
        <v>131</v>
      </c>
      <c r="G30" s="1048">
        <v>149</v>
      </c>
      <c r="H30" s="1048">
        <v>114</v>
      </c>
      <c r="I30" s="1048">
        <v>108</v>
      </c>
      <c r="J30" s="1048">
        <v>103</v>
      </c>
      <c r="K30" s="1048">
        <v>113</v>
      </c>
      <c r="L30" s="1058">
        <v>150</v>
      </c>
    </row>
    <row r="31" spans="1:12">
      <c r="A31" s="1200" t="s">
        <v>724</v>
      </c>
      <c r="B31" s="1207" t="s">
        <v>790</v>
      </c>
      <c r="C31" s="723" t="s">
        <v>674</v>
      </c>
      <c r="D31" s="1080" t="s">
        <v>674</v>
      </c>
      <c r="E31" s="1080" t="s">
        <v>674</v>
      </c>
      <c r="F31" s="1080" t="s">
        <v>674</v>
      </c>
      <c r="G31" s="1080" t="s">
        <v>674</v>
      </c>
      <c r="H31" s="1080" t="s">
        <v>674</v>
      </c>
      <c r="I31" s="1080" t="s">
        <v>674</v>
      </c>
      <c r="J31" s="1080" t="s">
        <v>674</v>
      </c>
      <c r="K31" s="1080" t="s">
        <v>674</v>
      </c>
      <c r="L31" s="1203" t="s">
        <v>674</v>
      </c>
    </row>
    <row r="32" spans="1:12">
      <c r="A32" s="1200"/>
      <c r="B32" s="1207" t="s">
        <v>791</v>
      </c>
      <c r="C32" s="1205" t="s">
        <v>674</v>
      </c>
      <c r="D32" s="767" t="s">
        <v>674</v>
      </c>
      <c r="E32" s="767" t="s">
        <v>674</v>
      </c>
      <c r="F32" s="767">
        <v>7</v>
      </c>
      <c r="G32" s="767">
        <v>9</v>
      </c>
      <c r="H32" s="767" t="s">
        <v>674</v>
      </c>
      <c r="I32" s="767" t="s">
        <v>674</v>
      </c>
      <c r="J32" s="767" t="s">
        <v>674</v>
      </c>
      <c r="K32" s="767"/>
      <c r="L32" s="1059"/>
    </row>
    <row r="33" spans="1:12">
      <c r="A33" s="1200"/>
      <c r="B33" s="1208" t="s">
        <v>792</v>
      </c>
      <c r="C33" s="1205" t="s">
        <v>674</v>
      </c>
      <c r="D33" s="767" t="s">
        <v>674</v>
      </c>
      <c r="E33" s="767" t="s">
        <v>674</v>
      </c>
      <c r="F33" s="767">
        <v>7</v>
      </c>
      <c r="G33" s="767">
        <v>14</v>
      </c>
      <c r="H33" s="767" t="s">
        <v>674</v>
      </c>
      <c r="I33" s="767"/>
      <c r="J33" s="767"/>
      <c r="K33" s="767"/>
      <c r="L33" s="1059"/>
    </row>
    <row r="34" spans="1:12" ht="15.75" thickBot="1">
      <c r="A34" s="1201"/>
      <c r="B34" s="1209" t="s">
        <v>793</v>
      </c>
      <c r="C34" s="1052" t="s">
        <v>674</v>
      </c>
      <c r="D34" s="1049" t="s">
        <v>674</v>
      </c>
      <c r="E34" s="1049" t="s">
        <v>674</v>
      </c>
      <c r="F34" s="1049">
        <v>8</v>
      </c>
      <c r="G34" s="1049"/>
      <c r="H34" s="1049"/>
      <c r="I34" s="1049"/>
      <c r="J34" s="1049"/>
      <c r="K34" s="1049"/>
      <c r="L34" s="1060"/>
    </row>
    <row r="35" spans="1:12">
      <c r="A35" s="1199" t="s">
        <v>727</v>
      </c>
      <c r="B35" s="1210" t="s">
        <v>111</v>
      </c>
      <c r="C35" s="1214">
        <v>174</v>
      </c>
      <c r="D35" s="1048">
        <v>186</v>
      </c>
      <c r="E35" s="1048">
        <v>184</v>
      </c>
      <c r="F35" s="1048">
        <v>216</v>
      </c>
      <c r="G35" s="1048">
        <v>266</v>
      </c>
      <c r="H35" s="1048">
        <v>301</v>
      </c>
      <c r="I35" s="1048">
        <v>260</v>
      </c>
      <c r="J35" s="1048">
        <v>277</v>
      </c>
      <c r="K35" s="1048">
        <v>287</v>
      </c>
      <c r="L35" s="1058">
        <v>318</v>
      </c>
    </row>
    <row r="36" spans="1:12">
      <c r="A36" s="1200" t="s">
        <v>726</v>
      </c>
      <c r="B36" s="1207" t="s">
        <v>790</v>
      </c>
      <c r="C36" s="723" t="s">
        <v>674</v>
      </c>
      <c r="D36" s="1080" t="s">
        <v>674</v>
      </c>
      <c r="E36" s="1080" t="s">
        <v>674</v>
      </c>
      <c r="F36" s="1080" t="s">
        <v>674</v>
      </c>
      <c r="G36" s="1080" t="s">
        <v>674</v>
      </c>
      <c r="H36" s="1080" t="s">
        <v>674</v>
      </c>
      <c r="I36" s="1080" t="s">
        <v>674</v>
      </c>
      <c r="J36" s="1080" t="s">
        <v>674</v>
      </c>
      <c r="K36" s="1080" t="s">
        <v>674</v>
      </c>
      <c r="L36" s="1203" t="s">
        <v>674</v>
      </c>
    </row>
    <row r="37" spans="1:12">
      <c r="A37" s="1200"/>
      <c r="B37" s="1207" t="s">
        <v>791</v>
      </c>
      <c r="C37" s="1205" t="s">
        <v>674</v>
      </c>
      <c r="D37" s="767" t="s">
        <v>674</v>
      </c>
      <c r="E37" s="767">
        <v>5</v>
      </c>
      <c r="F37" s="767">
        <v>6</v>
      </c>
      <c r="G37" s="767">
        <v>13</v>
      </c>
      <c r="H37" s="767">
        <v>11</v>
      </c>
      <c r="I37" s="767" t="s">
        <v>674</v>
      </c>
      <c r="J37" s="767">
        <v>5</v>
      </c>
      <c r="K37" s="767"/>
      <c r="L37" s="1059"/>
    </row>
    <row r="38" spans="1:12">
      <c r="A38" s="1200"/>
      <c r="B38" s="1208" t="s">
        <v>792</v>
      </c>
      <c r="C38" s="1205" t="s">
        <v>674</v>
      </c>
      <c r="D38" s="767" t="s">
        <v>674</v>
      </c>
      <c r="E38" s="767">
        <v>6</v>
      </c>
      <c r="F38" s="767">
        <v>8</v>
      </c>
      <c r="G38" s="767">
        <v>16</v>
      </c>
      <c r="H38" s="767">
        <v>15</v>
      </c>
      <c r="I38" s="767"/>
      <c r="J38" s="767"/>
      <c r="K38" s="767"/>
      <c r="L38" s="1059"/>
    </row>
    <row r="39" spans="1:12" ht="15.75" thickBot="1">
      <c r="A39" s="1201"/>
      <c r="B39" s="1209" t="s">
        <v>793</v>
      </c>
      <c r="C39" s="1052">
        <v>7</v>
      </c>
      <c r="D39" s="1049" t="s">
        <v>674</v>
      </c>
      <c r="E39" s="1049">
        <v>7</v>
      </c>
      <c r="F39" s="1049">
        <v>13</v>
      </c>
      <c r="G39" s="1049"/>
      <c r="H39" s="1049"/>
      <c r="I39" s="1049"/>
      <c r="J39" s="1049"/>
      <c r="K39" s="1049"/>
      <c r="L39" s="1060"/>
    </row>
    <row r="40" spans="1:12">
      <c r="A40" s="1199" t="s">
        <v>729</v>
      </c>
      <c r="B40" s="1210" t="s">
        <v>111</v>
      </c>
      <c r="C40" s="1214">
        <v>553</v>
      </c>
      <c r="D40" s="1048">
        <v>683</v>
      </c>
      <c r="E40" s="1048">
        <v>858</v>
      </c>
      <c r="F40" s="1048">
        <v>1082</v>
      </c>
      <c r="G40" s="1048">
        <v>1085</v>
      </c>
      <c r="H40" s="1048">
        <v>1135</v>
      </c>
      <c r="I40" s="1048">
        <v>1120</v>
      </c>
      <c r="J40" s="1048">
        <v>1206</v>
      </c>
      <c r="K40" s="1048">
        <v>1158</v>
      </c>
      <c r="L40" s="1058">
        <v>1418</v>
      </c>
    </row>
    <row r="41" spans="1:12">
      <c r="A41" s="1200" t="s">
        <v>728</v>
      </c>
      <c r="B41" s="1207" t="s">
        <v>790</v>
      </c>
      <c r="C41" s="723" t="s">
        <v>674</v>
      </c>
      <c r="D41" s="1080">
        <v>8</v>
      </c>
      <c r="E41" s="1080" t="s">
        <v>674</v>
      </c>
      <c r="F41" s="1080">
        <v>7</v>
      </c>
      <c r="G41" s="1080" t="s">
        <v>674</v>
      </c>
      <c r="H41" s="1080">
        <v>6</v>
      </c>
      <c r="I41" s="1080" t="s">
        <v>674</v>
      </c>
      <c r="J41" s="1080" t="s">
        <v>674</v>
      </c>
      <c r="K41" s="1080" t="s">
        <v>674</v>
      </c>
      <c r="L41" s="1203" t="s">
        <v>674</v>
      </c>
    </row>
    <row r="42" spans="1:12">
      <c r="A42" s="1200"/>
      <c r="B42" s="1207" t="s">
        <v>791</v>
      </c>
      <c r="C42" s="1205">
        <v>5</v>
      </c>
      <c r="D42" s="767">
        <v>18</v>
      </c>
      <c r="E42" s="767">
        <v>14</v>
      </c>
      <c r="F42" s="767">
        <v>21</v>
      </c>
      <c r="G42" s="767">
        <v>17</v>
      </c>
      <c r="H42" s="767">
        <v>18</v>
      </c>
      <c r="I42" s="767">
        <v>11</v>
      </c>
      <c r="J42" s="767">
        <v>8</v>
      </c>
      <c r="K42" s="767"/>
      <c r="L42" s="1059"/>
    </row>
    <row r="43" spans="1:12">
      <c r="A43" s="1200"/>
      <c r="B43" s="1208" t="s">
        <v>792</v>
      </c>
      <c r="C43" s="1205">
        <v>9</v>
      </c>
      <c r="D43" s="767">
        <v>19</v>
      </c>
      <c r="E43" s="767">
        <v>18</v>
      </c>
      <c r="F43" s="767">
        <v>28</v>
      </c>
      <c r="G43" s="767">
        <v>23</v>
      </c>
      <c r="H43" s="767">
        <v>29</v>
      </c>
      <c r="I43" s="767"/>
      <c r="J43" s="767"/>
      <c r="K43" s="767"/>
      <c r="L43" s="1059"/>
    </row>
    <row r="44" spans="1:12" ht="15.75" thickBot="1">
      <c r="A44" s="1201"/>
      <c r="B44" s="1209" t="s">
        <v>793</v>
      </c>
      <c r="C44" s="1052">
        <v>11</v>
      </c>
      <c r="D44" s="1049">
        <v>23</v>
      </c>
      <c r="E44" s="1049">
        <v>21</v>
      </c>
      <c r="F44" s="1049">
        <v>32</v>
      </c>
      <c r="G44" s="1049"/>
      <c r="H44" s="1049"/>
      <c r="I44" s="1049"/>
      <c r="J44" s="1049"/>
      <c r="K44" s="1049"/>
      <c r="L44" s="1060"/>
    </row>
    <row r="45" spans="1:12">
      <c r="A45" s="1199" t="s">
        <v>731</v>
      </c>
      <c r="B45" s="1210" t="s">
        <v>111</v>
      </c>
      <c r="C45" s="1214">
        <v>6</v>
      </c>
      <c r="D45" s="1048">
        <v>7</v>
      </c>
      <c r="E45" s="1048">
        <v>5</v>
      </c>
      <c r="F45" s="1048" t="s">
        <v>674</v>
      </c>
      <c r="G45" s="1048" t="s">
        <v>674</v>
      </c>
      <c r="H45" s="1048">
        <v>15</v>
      </c>
      <c r="I45" s="1048" t="s">
        <v>674</v>
      </c>
      <c r="J45" s="1048" t="s">
        <v>674</v>
      </c>
      <c r="K45" s="1048" t="s">
        <v>674</v>
      </c>
      <c r="L45" s="1058" t="s">
        <v>674</v>
      </c>
    </row>
    <row r="46" spans="1:12">
      <c r="A46" s="1200" t="s">
        <v>730</v>
      </c>
      <c r="B46" s="1207" t="s">
        <v>790</v>
      </c>
      <c r="C46" s="723" t="s">
        <v>674</v>
      </c>
      <c r="D46" s="1080" t="s">
        <v>674</v>
      </c>
      <c r="E46" s="1080" t="s">
        <v>674</v>
      </c>
      <c r="F46" s="1080" t="s">
        <v>674</v>
      </c>
      <c r="G46" s="1080" t="s">
        <v>674</v>
      </c>
      <c r="H46" s="1080" t="s">
        <v>674</v>
      </c>
      <c r="I46" s="1080" t="s">
        <v>674</v>
      </c>
      <c r="J46" s="1080" t="s">
        <v>674</v>
      </c>
      <c r="K46" s="1080" t="s">
        <v>674</v>
      </c>
      <c r="L46" s="1203" t="s">
        <v>674</v>
      </c>
    </row>
    <row r="47" spans="1:12">
      <c r="A47" s="1200"/>
      <c r="B47" s="1207" t="s">
        <v>791</v>
      </c>
      <c r="C47" s="1205" t="s">
        <v>674</v>
      </c>
      <c r="D47" s="767" t="s">
        <v>674</v>
      </c>
      <c r="E47" s="767" t="s">
        <v>674</v>
      </c>
      <c r="F47" s="767" t="s">
        <v>674</v>
      </c>
      <c r="G47" s="767" t="s">
        <v>674</v>
      </c>
      <c r="H47" s="767" t="s">
        <v>674</v>
      </c>
      <c r="I47" s="767" t="s">
        <v>674</v>
      </c>
      <c r="J47" s="767" t="s">
        <v>674</v>
      </c>
      <c r="K47" s="767"/>
      <c r="L47" s="1059"/>
    </row>
    <row r="48" spans="1:12">
      <c r="A48" s="1200"/>
      <c r="B48" s="1208" t="s">
        <v>792</v>
      </c>
      <c r="C48" s="1205" t="s">
        <v>674</v>
      </c>
      <c r="D48" s="767" t="s">
        <v>674</v>
      </c>
      <c r="E48" s="767" t="s">
        <v>674</v>
      </c>
      <c r="F48" s="767" t="s">
        <v>674</v>
      </c>
      <c r="G48" s="767" t="s">
        <v>674</v>
      </c>
      <c r="H48" s="767" t="s">
        <v>674</v>
      </c>
      <c r="I48" s="767"/>
      <c r="J48" s="767"/>
      <c r="K48" s="767"/>
      <c r="L48" s="1059"/>
    </row>
    <row r="49" spans="1:12" ht="15.75" thickBot="1">
      <c r="A49" s="1201"/>
      <c r="B49" s="1209" t="s">
        <v>793</v>
      </c>
      <c r="C49" s="1052" t="s">
        <v>674</v>
      </c>
      <c r="D49" s="1049" t="s">
        <v>674</v>
      </c>
      <c r="E49" s="1049" t="s">
        <v>674</v>
      </c>
      <c r="F49" s="1049" t="s">
        <v>674</v>
      </c>
      <c r="G49" s="1049"/>
      <c r="H49" s="1049"/>
      <c r="I49" s="1049"/>
      <c r="J49" s="1049"/>
      <c r="K49" s="1049"/>
      <c r="L49" s="1060"/>
    </row>
    <row r="50" spans="1:12">
      <c r="A50" s="1199" t="s">
        <v>733</v>
      </c>
      <c r="B50" s="1210" t="s">
        <v>111</v>
      </c>
      <c r="C50" s="1214">
        <v>320</v>
      </c>
      <c r="D50" s="1048">
        <v>406</v>
      </c>
      <c r="E50" s="1048">
        <v>452</v>
      </c>
      <c r="F50" s="1048">
        <v>345</v>
      </c>
      <c r="G50" s="1048">
        <v>321</v>
      </c>
      <c r="H50" s="1048">
        <v>367</v>
      </c>
      <c r="I50" s="1048">
        <v>419</v>
      </c>
      <c r="J50" s="1048">
        <v>385</v>
      </c>
      <c r="K50" s="1048">
        <v>471</v>
      </c>
      <c r="L50" s="1058">
        <v>546</v>
      </c>
    </row>
    <row r="51" spans="1:12">
      <c r="A51" s="1200" t="s">
        <v>732</v>
      </c>
      <c r="B51" s="1207" t="s">
        <v>790</v>
      </c>
      <c r="C51" s="723" t="s">
        <v>674</v>
      </c>
      <c r="D51" s="1080" t="s">
        <v>674</v>
      </c>
      <c r="E51" s="1080" t="s">
        <v>674</v>
      </c>
      <c r="F51" s="1080">
        <v>6</v>
      </c>
      <c r="G51" s="1080" t="s">
        <v>674</v>
      </c>
      <c r="H51" s="1080" t="s">
        <v>674</v>
      </c>
      <c r="I51" s="1080" t="s">
        <v>674</v>
      </c>
      <c r="J51" s="1080" t="s">
        <v>674</v>
      </c>
      <c r="K51" s="1080" t="s">
        <v>674</v>
      </c>
      <c r="L51" s="1203">
        <v>8</v>
      </c>
    </row>
    <row r="52" spans="1:12">
      <c r="A52" s="1200"/>
      <c r="B52" s="1207" t="s">
        <v>791</v>
      </c>
      <c r="C52" s="1205" t="s">
        <v>674</v>
      </c>
      <c r="D52" s="767">
        <v>13</v>
      </c>
      <c r="E52" s="767">
        <v>9</v>
      </c>
      <c r="F52" s="767">
        <v>14</v>
      </c>
      <c r="G52" s="767">
        <v>5</v>
      </c>
      <c r="H52" s="767">
        <v>8</v>
      </c>
      <c r="I52" s="767">
        <v>9</v>
      </c>
      <c r="J52" s="767">
        <v>8</v>
      </c>
      <c r="K52" s="767"/>
      <c r="L52" s="1059"/>
    </row>
    <row r="53" spans="1:12">
      <c r="A53" s="1200"/>
      <c r="B53" s="1208" t="s">
        <v>792</v>
      </c>
      <c r="C53" s="1205">
        <v>7</v>
      </c>
      <c r="D53" s="767">
        <v>15</v>
      </c>
      <c r="E53" s="767">
        <v>16</v>
      </c>
      <c r="F53" s="767">
        <v>15</v>
      </c>
      <c r="G53" s="767">
        <v>6</v>
      </c>
      <c r="H53" s="767">
        <v>10</v>
      </c>
      <c r="I53" s="767"/>
      <c r="J53" s="767"/>
      <c r="K53" s="767"/>
      <c r="L53" s="1059"/>
    </row>
    <row r="54" spans="1:12" ht="15.75" thickBot="1">
      <c r="A54" s="1201"/>
      <c r="B54" s="1209" t="s">
        <v>793</v>
      </c>
      <c r="C54" s="1052">
        <v>10</v>
      </c>
      <c r="D54" s="1049">
        <v>21</v>
      </c>
      <c r="E54" s="1049">
        <v>17</v>
      </c>
      <c r="F54" s="1049">
        <v>20</v>
      </c>
      <c r="G54" s="1049"/>
      <c r="H54" s="1049"/>
      <c r="I54" s="1049"/>
      <c r="J54" s="1049"/>
      <c r="K54" s="1049"/>
      <c r="L54" s="1060"/>
    </row>
    <row r="55" spans="1:12">
      <c r="A55" s="1199" t="s">
        <v>794</v>
      </c>
      <c r="B55" s="1210" t="s">
        <v>111</v>
      </c>
      <c r="C55" s="1214" t="s">
        <v>674</v>
      </c>
      <c r="D55" s="1048" t="s">
        <v>674</v>
      </c>
      <c r="E55" s="1048" t="s">
        <v>674</v>
      </c>
      <c r="F55" s="1048" t="s">
        <v>674</v>
      </c>
      <c r="G55" s="1048" t="s">
        <v>674</v>
      </c>
      <c r="H55" s="1048" t="s">
        <v>674</v>
      </c>
      <c r="I55" s="1048" t="s">
        <v>674</v>
      </c>
      <c r="J55" s="1048" t="s">
        <v>674</v>
      </c>
      <c r="K55" s="1048" t="s">
        <v>674</v>
      </c>
      <c r="L55" s="1058" t="s">
        <v>674</v>
      </c>
    </row>
    <row r="56" spans="1:12">
      <c r="A56" s="1200" t="s">
        <v>795</v>
      </c>
      <c r="B56" s="1207" t="s">
        <v>790</v>
      </c>
      <c r="C56" s="723" t="s">
        <v>674</v>
      </c>
      <c r="D56" s="1080" t="s">
        <v>674</v>
      </c>
      <c r="E56" s="1080" t="s">
        <v>674</v>
      </c>
      <c r="F56" s="1080" t="s">
        <v>674</v>
      </c>
      <c r="G56" s="1080" t="s">
        <v>674</v>
      </c>
      <c r="H56" s="1080" t="s">
        <v>674</v>
      </c>
      <c r="I56" s="1080" t="s">
        <v>674</v>
      </c>
      <c r="J56" s="1080" t="s">
        <v>674</v>
      </c>
      <c r="K56" s="1080" t="s">
        <v>674</v>
      </c>
      <c r="L56" s="1203" t="s">
        <v>674</v>
      </c>
    </row>
    <row r="57" spans="1:12">
      <c r="A57" s="1200"/>
      <c r="B57" s="1207" t="s">
        <v>791</v>
      </c>
      <c r="C57" s="1205" t="s">
        <v>674</v>
      </c>
      <c r="D57" s="767" t="s">
        <v>674</v>
      </c>
      <c r="E57" s="767" t="s">
        <v>674</v>
      </c>
      <c r="F57" s="767" t="s">
        <v>674</v>
      </c>
      <c r="G57" s="767" t="s">
        <v>674</v>
      </c>
      <c r="H57" s="767" t="s">
        <v>674</v>
      </c>
      <c r="I57" s="767" t="s">
        <v>674</v>
      </c>
      <c r="J57" s="767" t="s">
        <v>674</v>
      </c>
      <c r="K57" s="767"/>
      <c r="L57" s="1059"/>
    </row>
    <row r="58" spans="1:12">
      <c r="A58" s="1200"/>
      <c r="B58" s="1208" t="s">
        <v>792</v>
      </c>
      <c r="C58" s="1205" t="s">
        <v>674</v>
      </c>
      <c r="D58" s="767" t="s">
        <v>674</v>
      </c>
      <c r="E58" s="767" t="s">
        <v>674</v>
      </c>
      <c r="F58" s="767" t="s">
        <v>674</v>
      </c>
      <c r="G58" s="767" t="s">
        <v>674</v>
      </c>
      <c r="H58" s="767" t="s">
        <v>674</v>
      </c>
      <c r="I58" s="767"/>
      <c r="J58" s="767"/>
      <c r="K58" s="767"/>
      <c r="L58" s="1059"/>
    </row>
    <row r="59" spans="1:12" ht="15.75" thickBot="1">
      <c r="A59" s="1201"/>
      <c r="B59" s="1209" t="s">
        <v>793</v>
      </c>
      <c r="C59" s="1052" t="s">
        <v>674</v>
      </c>
      <c r="D59" s="1049" t="s">
        <v>674</v>
      </c>
      <c r="E59" s="1049" t="s">
        <v>674</v>
      </c>
      <c r="F59" s="1049" t="s">
        <v>674</v>
      </c>
      <c r="G59" s="1049"/>
      <c r="H59" s="1049"/>
      <c r="I59" s="1049"/>
      <c r="J59" s="1049"/>
      <c r="K59" s="1049"/>
      <c r="L59" s="1060"/>
    </row>
    <row r="60" spans="1:12">
      <c r="A60" s="1199" t="s">
        <v>735</v>
      </c>
      <c r="B60" s="1210" t="s">
        <v>111</v>
      </c>
      <c r="C60" s="1214">
        <v>365</v>
      </c>
      <c r="D60" s="1048">
        <v>504</v>
      </c>
      <c r="E60" s="1048">
        <v>483</v>
      </c>
      <c r="F60" s="1048">
        <v>385</v>
      </c>
      <c r="G60" s="1048">
        <v>449</v>
      </c>
      <c r="H60" s="1048">
        <v>433</v>
      </c>
      <c r="I60" s="1048">
        <v>486</v>
      </c>
      <c r="J60" s="1048">
        <v>507</v>
      </c>
      <c r="K60" s="1048">
        <v>390</v>
      </c>
      <c r="L60" s="1058">
        <v>366</v>
      </c>
    </row>
    <row r="61" spans="1:12">
      <c r="A61" s="1200" t="s">
        <v>734</v>
      </c>
      <c r="B61" s="1207" t="s">
        <v>790</v>
      </c>
      <c r="C61" s="723">
        <v>7</v>
      </c>
      <c r="D61" s="1080" t="s">
        <v>674</v>
      </c>
      <c r="E61" s="1080" t="s">
        <v>674</v>
      </c>
      <c r="F61" s="1080" t="s">
        <v>674</v>
      </c>
      <c r="G61" s="1080" t="s">
        <v>674</v>
      </c>
      <c r="H61" s="1080" t="s">
        <v>674</v>
      </c>
      <c r="I61" s="1080" t="s">
        <v>674</v>
      </c>
      <c r="J61" s="1080" t="s">
        <v>674</v>
      </c>
      <c r="K61" s="1080" t="s">
        <v>674</v>
      </c>
      <c r="L61" s="1203" t="s">
        <v>674</v>
      </c>
    </row>
    <row r="62" spans="1:12">
      <c r="A62" s="1200"/>
      <c r="B62" s="1207" t="s">
        <v>791</v>
      </c>
      <c r="C62" s="1205">
        <v>15</v>
      </c>
      <c r="D62" s="767">
        <v>13</v>
      </c>
      <c r="E62" s="767">
        <v>11</v>
      </c>
      <c r="F62" s="767">
        <v>6</v>
      </c>
      <c r="G62" s="767">
        <v>5</v>
      </c>
      <c r="H62" s="767">
        <v>7</v>
      </c>
      <c r="I62" s="767">
        <v>7</v>
      </c>
      <c r="J62" s="767">
        <v>7</v>
      </c>
      <c r="K62" s="767"/>
      <c r="L62" s="1059"/>
    </row>
    <row r="63" spans="1:12">
      <c r="A63" s="1200"/>
      <c r="B63" s="1208" t="s">
        <v>792</v>
      </c>
      <c r="C63" s="1205">
        <v>20</v>
      </c>
      <c r="D63" s="767">
        <v>15</v>
      </c>
      <c r="E63" s="767">
        <v>15</v>
      </c>
      <c r="F63" s="767">
        <v>8</v>
      </c>
      <c r="G63" s="767">
        <v>5</v>
      </c>
      <c r="H63" s="767">
        <v>11</v>
      </c>
      <c r="I63" s="767"/>
      <c r="J63" s="767"/>
      <c r="K63" s="767"/>
      <c r="L63" s="1059"/>
    </row>
    <row r="64" spans="1:12" ht="15.75" thickBot="1">
      <c r="A64" s="1201"/>
      <c r="B64" s="1209" t="s">
        <v>793</v>
      </c>
      <c r="C64" s="1052">
        <v>23</v>
      </c>
      <c r="D64" s="1049">
        <v>19</v>
      </c>
      <c r="E64" s="1049">
        <v>17</v>
      </c>
      <c r="F64" s="1049">
        <v>8</v>
      </c>
      <c r="G64" s="1049"/>
      <c r="H64" s="1049"/>
      <c r="I64" s="1049"/>
      <c r="J64" s="1049"/>
      <c r="K64" s="1049"/>
      <c r="L64" s="1060"/>
    </row>
    <row r="65" spans="1:12">
      <c r="A65" s="1199" t="s">
        <v>796</v>
      </c>
      <c r="B65" s="1210" t="s">
        <v>111</v>
      </c>
      <c r="C65" s="1214" t="s">
        <v>674</v>
      </c>
      <c r="D65" s="1048" t="s">
        <v>674</v>
      </c>
      <c r="E65" s="1048" t="s">
        <v>674</v>
      </c>
      <c r="F65" s="1048" t="s">
        <v>674</v>
      </c>
      <c r="G65" s="1048" t="s">
        <v>674</v>
      </c>
      <c r="H65" s="1048" t="s">
        <v>674</v>
      </c>
      <c r="I65" s="1048" t="s">
        <v>674</v>
      </c>
      <c r="J65" s="1048" t="s">
        <v>674</v>
      </c>
      <c r="K65" s="1048" t="s">
        <v>674</v>
      </c>
      <c r="L65" s="1058" t="s">
        <v>674</v>
      </c>
    </row>
    <row r="66" spans="1:12">
      <c r="A66" s="1200" t="s">
        <v>797</v>
      </c>
      <c r="B66" s="1207" t="s">
        <v>790</v>
      </c>
      <c r="C66" s="723" t="s">
        <v>674</v>
      </c>
      <c r="D66" s="1080" t="s">
        <v>674</v>
      </c>
      <c r="E66" s="1080" t="s">
        <v>674</v>
      </c>
      <c r="F66" s="1080" t="s">
        <v>674</v>
      </c>
      <c r="G66" s="1080" t="s">
        <v>674</v>
      </c>
      <c r="H66" s="1080" t="s">
        <v>674</v>
      </c>
      <c r="I66" s="1080" t="s">
        <v>674</v>
      </c>
      <c r="J66" s="1080" t="s">
        <v>674</v>
      </c>
      <c r="K66" s="1080" t="s">
        <v>674</v>
      </c>
      <c r="L66" s="1203" t="s">
        <v>674</v>
      </c>
    </row>
    <row r="67" spans="1:12">
      <c r="A67" s="1200"/>
      <c r="B67" s="1207" t="s">
        <v>791</v>
      </c>
      <c r="C67" s="1205" t="s">
        <v>674</v>
      </c>
      <c r="D67" s="767" t="s">
        <v>674</v>
      </c>
      <c r="E67" s="767" t="s">
        <v>674</v>
      </c>
      <c r="F67" s="767" t="s">
        <v>674</v>
      </c>
      <c r="G67" s="767" t="s">
        <v>674</v>
      </c>
      <c r="H67" s="767" t="s">
        <v>674</v>
      </c>
      <c r="I67" s="767" t="s">
        <v>674</v>
      </c>
      <c r="J67" s="767" t="s">
        <v>674</v>
      </c>
      <c r="K67" s="767"/>
      <c r="L67" s="1059"/>
    </row>
    <row r="68" spans="1:12">
      <c r="A68" s="1200"/>
      <c r="B68" s="1208" t="s">
        <v>792</v>
      </c>
      <c r="C68" s="1205" t="s">
        <v>674</v>
      </c>
      <c r="D68" s="767" t="s">
        <v>674</v>
      </c>
      <c r="E68" s="767" t="s">
        <v>674</v>
      </c>
      <c r="F68" s="767" t="s">
        <v>674</v>
      </c>
      <c r="G68" s="767" t="s">
        <v>674</v>
      </c>
      <c r="H68" s="767" t="s">
        <v>674</v>
      </c>
      <c r="I68" s="767"/>
      <c r="J68" s="767"/>
      <c r="K68" s="767"/>
      <c r="L68" s="1059"/>
    </row>
    <row r="69" spans="1:12" ht="15.75" thickBot="1">
      <c r="A69" s="1201"/>
      <c r="B69" s="1209" t="s">
        <v>793</v>
      </c>
      <c r="C69" s="1052" t="s">
        <v>674</v>
      </c>
      <c r="D69" s="1049" t="s">
        <v>674</v>
      </c>
      <c r="E69" s="1049" t="s">
        <v>674</v>
      </c>
      <c r="F69" s="1049" t="s">
        <v>674</v>
      </c>
      <c r="G69" s="1049"/>
      <c r="H69" s="1049"/>
      <c r="I69" s="1049"/>
      <c r="J69" s="1049"/>
      <c r="K69" s="1049"/>
      <c r="L69" s="1060"/>
    </row>
    <row r="70" spans="1:12">
      <c r="A70" s="1199" t="s">
        <v>737</v>
      </c>
      <c r="B70" s="1210" t="s">
        <v>111</v>
      </c>
      <c r="C70" s="1214">
        <v>55</v>
      </c>
      <c r="D70" s="1048">
        <v>77</v>
      </c>
      <c r="E70" s="1048">
        <v>91</v>
      </c>
      <c r="F70" s="1048">
        <v>86</v>
      </c>
      <c r="G70" s="1048">
        <v>61</v>
      </c>
      <c r="H70" s="1048">
        <v>106</v>
      </c>
      <c r="I70" s="1048">
        <v>138</v>
      </c>
      <c r="J70" s="1048">
        <v>152</v>
      </c>
      <c r="K70" s="1048">
        <v>86</v>
      </c>
      <c r="L70" s="1058">
        <v>101</v>
      </c>
    </row>
    <row r="71" spans="1:12">
      <c r="A71" s="1200" t="s">
        <v>736</v>
      </c>
      <c r="B71" s="1207" t="s">
        <v>790</v>
      </c>
      <c r="C71" s="723" t="s">
        <v>674</v>
      </c>
      <c r="D71" s="1080" t="s">
        <v>674</v>
      </c>
      <c r="E71" s="1080" t="s">
        <v>674</v>
      </c>
      <c r="F71" s="1080" t="s">
        <v>674</v>
      </c>
      <c r="G71" s="1080" t="s">
        <v>674</v>
      </c>
      <c r="H71" s="1080" t="s">
        <v>674</v>
      </c>
      <c r="I71" s="1080" t="s">
        <v>674</v>
      </c>
      <c r="J71" s="1080" t="s">
        <v>674</v>
      </c>
      <c r="K71" s="1080" t="s">
        <v>674</v>
      </c>
      <c r="L71" s="1203" t="s">
        <v>674</v>
      </c>
    </row>
    <row r="72" spans="1:12">
      <c r="A72" s="1200"/>
      <c r="B72" s="1207" t="s">
        <v>791</v>
      </c>
      <c r="C72" s="1205" t="s">
        <v>674</v>
      </c>
      <c r="D72" s="767" t="s">
        <v>674</v>
      </c>
      <c r="E72" s="767" t="s">
        <v>674</v>
      </c>
      <c r="F72" s="767" t="s">
        <v>674</v>
      </c>
      <c r="G72" s="767" t="s">
        <v>674</v>
      </c>
      <c r="H72" s="767" t="s">
        <v>674</v>
      </c>
      <c r="I72" s="767" t="s">
        <v>674</v>
      </c>
      <c r="J72" s="767" t="s">
        <v>674</v>
      </c>
      <c r="K72" s="767"/>
      <c r="L72" s="1059"/>
    </row>
    <row r="73" spans="1:12">
      <c r="A73" s="1200"/>
      <c r="B73" s="1208" t="s">
        <v>792</v>
      </c>
      <c r="C73" s="1205" t="s">
        <v>674</v>
      </c>
      <c r="D73" s="767" t="s">
        <v>674</v>
      </c>
      <c r="E73" s="767" t="s">
        <v>674</v>
      </c>
      <c r="F73" s="767" t="s">
        <v>674</v>
      </c>
      <c r="G73" s="767" t="s">
        <v>674</v>
      </c>
      <c r="H73" s="767" t="s">
        <v>674</v>
      </c>
      <c r="I73" s="767"/>
      <c r="J73" s="767"/>
      <c r="K73" s="767"/>
      <c r="L73" s="1059"/>
    </row>
    <row r="74" spans="1:12" ht="15.75" thickBot="1">
      <c r="A74" s="1201"/>
      <c r="B74" s="1209" t="s">
        <v>793</v>
      </c>
      <c r="C74" s="1052" t="s">
        <v>674</v>
      </c>
      <c r="D74" s="1049" t="s">
        <v>674</v>
      </c>
      <c r="E74" s="1049" t="s">
        <v>674</v>
      </c>
      <c r="F74" s="1049" t="s">
        <v>674</v>
      </c>
      <c r="G74" s="1049"/>
      <c r="H74" s="1049"/>
      <c r="I74" s="1049"/>
      <c r="J74" s="1049"/>
      <c r="K74" s="1049"/>
      <c r="L74" s="1060"/>
    </row>
    <row r="75" spans="1:12">
      <c r="A75" s="1199" t="s">
        <v>739</v>
      </c>
      <c r="B75" s="1210" t="s">
        <v>111</v>
      </c>
      <c r="C75" s="1214">
        <v>308</v>
      </c>
      <c r="D75" s="1048">
        <v>267</v>
      </c>
      <c r="E75" s="1048">
        <v>261</v>
      </c>
      <c r="F75" s="1048">
        <v>269</v>
      </c>
      <c r="G75" s="1048">
        <v>302</v>
      </c>
      <c r="H75" s="1048">
        <v>248</v>
      </c>
      <c r="I75" s="1048">
        <v>221</v>
      </c>
      <c r="J75" s="1048">
        <v>288</v>
      </c>
      <c r="K75" s="1048">
        <v>262</v>
      </c>
      <c r="L75" s="1058">
        <v>265</v>
      </c>
    </row>
    <row r="76" spans="1:12">
      <c r="A76" s="1200" t="s">
        <v>738</v>
      </c>
      <c r="B76" s="1207" t="s">
        <v>790</v>
      </c>
      <c r="C76" s="723" t="s">
        <v>674</v>
      </c>
      <c r="D76" s="1080" t="s">
        <v>674</v>
      </c>
      <c r="E76" s="1080" t="s">
        <v>674</v>
      </c>
      <c r="F76" s="1080" t="s">
        <v>674</v>
      </c>
      <c r="G76" s="1080">
        <v>5</v>
      </c>
      <c r="H76" s="1080" t="s">
        <v>674</v>
      </c>
      <c r="I76" s="1080" t="s">
        <v>674</v>
      </c>
      <c r="J76" s="1080" t="s">
        <v>674</v>
      </c>
      <c r="K76" s="1080" t="s">
        <v>674</v>
      </c>
      <c r="L76" s="1203" t="s">
        <v>674</v>
      </c>
    </row>
    <row r="77" spans="1:12">
      <c r="A77" s="1200"/>
      <c r="B77" s="1207" t="s">
        <v>791</v>
      </c>
      <c r="C77" s="1205">
        <v>6</v>
      </c>
      <c r="D77" s="767" t="s">
        <v>674</v>
      </c>
      <c r="E77" s="767" t="s">
        <v>674</v>
      </c>
      <c r="F77" s="767" t="s">
        <v>674</v>
      </c>
      <c r="G77" s="767">
        <v>12</v>
      </c>
      <c r="H77" s="767">
        <v>6</v>
      </c>
      <c r="I77" s="767">
        <v>8</v>
      </c>
      <c r="J77" s="767">
        <v>11</v>
      </c>
      <c r="K77" s="767"/>
      <c r="L77" s="1059"/>
    </row>
    <row r="78" spans="1:12">
      <c r="A78" s="1200"/>
      <c r="B78" s="1208" t="s">
        <v>792</v>
      </c>
      <c r="C78" s="1205">
        <v>6</v>
      </c>
      <c r="D78" s="767" t="s">
        <v>674</v>
      </c>
      <c r="E78" s="767" t="s">
        <v>674</v>
      </c>
      <c r="F78" s="767">
        <v>6</v>
      </c>
      <c r="G78" s="767">
        <v>14</v>
      </c>
      <c r="H78" s="767">
        <v>7</v>
      </c>
      <c r="I78" s="767"/>
      <c r="J78" s="767"/>
      <c r="K78" s="767"/>
      <c r="L78" s="1059"/>
    </row>
    <row r="79" spans="1:12" ht="15.75" thickBot="1">
      <c r="A79" s="1201"/>
      <c r="B79" s="1209" t="s">
        <v>793</v>
      </c>
      <c r="C79" s="1052">
        <v>9</v>
      </c>
      <c r="D79" s="1049">
        <v>5</v>
      </c>
      <c r="E79" s="1049" t="s">
        <v>674</v>
      </c>
      <c r="F79" s="1049">
        <v>6</v>
      </c>
      <c r="G79" s="1049"/>
      <c r="H79" s="1049"/>
      <c r="I79" s="1049"/>
      <c r="J79" s="1049"/>
      <c r="K79" s="1049"/>
      <c r="L79" s="1060"/>
    </row>
    <row r="80" spans="1:12">
      <c r="A80" s="1199" t="s">
        <v>741</v>
      </c>
      <c r="B80" s="1210" t="s">
        <v>111</v>
      </c>
      <c r="C80" s="1214">
        <v>19</v>
      </c>
      <c r="D80" s="1048">
        <v>17</v>
      </c>
      <c r="E80" s="1048" t="s">
        <v>674</v>
      </c>
      <c r="F80" s="1048" t="s">
        <v>674</v>
      </c>
      <c r="G80" s="1048">
        <v>30</v>
      </c>
      <c r="H80" s="1048">
        <v>5</v>
      </c>
      <c r="I80" s="1048" t="s">
        <v>674</v>
      </c>
      <c r="J80" s="1048">
        <v>11</v>
      </c>
      <c r="K80" s="1048">
        <v>64</v>
      </c>
      <c r="L80" s="1058">
        <v>70</v>
      </c>
    </row>
    <row r="81" spans="1:12">
      <c r="A81" s="1200" t="s">
        <v>740</v>
      </c>
      <c r="B81" s="1207" t="s">
        <v>790</v>
      </c>
      <c r="C81" s="723" t="s">
        <v>674</v>
      </c>
      <c r="D81" s="1080" t="s">
        <v>674</v>
      </c>
      <c r="E81" s="1080" t="s">
        <v>674</v>
      </c>
      <c r="F81" s="1080" t="s">
        <v>674</v>
      </c>
      <c r="G81" s="1080" t="s">
        <v>674</v>
      </c>
      <c r="H81" s="1080" t="s">
        <v>674</v>
      </c>
      <c r="I81" s="1080" t="s">
        <v>674</v>
      </c>
      <c r="J81" s="1080" t="s">
        <v>674</v>
      </c>
      <c r="K81" s="1080" t="s">
        <v>674</v>
      </c>
      <c r="L81" s="1203" t="s">
        <v>674</v>
      </c>
    </row>
    <row r="82" spans="1:12">
      <c r="A82" s="1200"/>
      <c r="B82" s="1207" t="s">
        <v>791</v>
      </c>
      <c r="C82" s="1205" t="s">
        <v>674</v>
      </c>
      <c r="D82" s="767" t="s">
        <v>674</v>
      </c>
      <c r="E82" s="767" t="s">
        <v>674</v>
      </c>
      <c r="F82" s="767" t="s">
        <v>674</v>
      </c>
      <c r="G82" s="767" t="s">
        <v>674</v>
      </c>
      <c r="H82" s="767" t="s">
        <v>674</v>
      </c>
      <c r="I82" s="767" t="s">
        <v>674</v>
      </c>
      <c r="J82" s="767" t="s">
        <v>674</v>
      </c>
      <c r="K82" s="767"/>
      <c r="L82" s="1059"/>
    </row>
    <row r="83" spans="1:12">
      <c r="A83" s="1200"/>
      <c r="B83" s="1208" t="s">
        <v>792</v>
      </c>
      <c r="C83" s="1205" t="s">
        <v>674</v>
      </c>
      <c r="D83" s="767" t="s">
        <v>674</v>
      </c>
      <c r="E83" s="767" t="s">
        <v>674</v>
      </c>
      <c r="F83" s="767" t="s">
        <v>674</v>
      </c>
      <c r="G83" s="767" t="s">
        <v>674</v>
      </c>
      <c r="H83" s="767" t="s">
        <v>674</v>
      </c>
      <c r="I83" s="767"/>
      <c r="J83" s="767"/>
      <c r="K83" s="767"/>
      <c r="L83" s="1059"/>
    </row>
    <row r="84" spans="1:12" ht="15.75" thickBot="1">
      <c r="A84" s="1201"/>
      <c r="B84" s="1209" t="s">
        <v>793</v>
      </c>
      <c r="C84" s="1052" t="s">
        <v>674</v>
      </c>
      <c r="D84" s="1049" t="s">
        <v>674</v>
      </c>
      <c r="E84" s="1049" t="s">
        <v>674</v>
      </c>
      <c r="F84" s="1049" t="s">
        <v>674</v>
      </c>
      <c r="G84" s="1049"/>
      <c r="H84" s="1049"/>
      <c r="I84" s="1049"/>
      <c r="J84" s="1049"/>
      <c r="K84" s="1049"/>
      <c r="L84" s="1060"/>
    </row>
    <row r="85" spans="1:12">
      <c r="A85" s="1199" t="s">
        <v>743</v>
      </c>
      <c r="B85" s="1210" t="s">
        <v>111</v>
      </c>
      <c r="C85" s="1214" t="s">
        <v>674</v>
      </c>
      <c r="D85" s="1048">
        <v>20</v>
      </c>
      <c r="E85" s="1048">
        <v>12</v>
      </c>
      <c r="F85" s="1048">
        <v>68</v>
      </c>
      <c r="G85" s="1048">
        <v>48</v>
      </c>
      <c r="H85" s="1048">
        <v>27</v>
      </c>
      <c r="I85" s="1048" t="s">
        <v>674</v>
      </c>
      <c r="J85" s="1048">
        <v>71</v>
      </c>
      <c r="K85" s="1048">
        <v>32</v>
      </c>
      <c r="L85" s="1058">
        <v>127</v>
      </c>
    </row>
    <row r="86" spans="1:12">
      <c r="A86" s="1200" t="s">
        <v>742</v>
      </c>
      <c r="B86" s="1207" t="s">
        <v>790</v>
      </c>
      <c r="C86" s="723" t="s">
        <v>674</v>
      </c>
      <c r="D86" s="1080" t="s">
        <v>674</v>
      </c>
      <c r="E86" s="1080" t="s">
        <v>674</v>
      </c>
      <c r="F86" s="1080" t="s">
        <v>674</v>
      </c>
      <c r="G86" s="1080" t="s">
        <v>674</v>
      </c>
      <c r="H86" s="1080" t="s">
        <v>674</v>
      </c>
      <c r="I86" s="1080" t="s">
        <v>674</v>
      </c>
      <c r="J86" s="1080" t="s">
        <v>674</v>
      </c>
      <c r="K86" s="1080" t="s">
        <v>674</v>
      </c>
      <c r="L86" s="1203" t="s">
        <v>674</v>
      </c>
    </row>
    <row r="87" spans="1:12">
      <c r="A87" s="1200"/>
      <c r="B87" s="1207" t="s">
        <v>791</v>
      </c>
      <c r="C87" s="1205" t="s">
        <v>674</v>
      </c>
      <c r="D87" s="767" t="s">
        <v>674</v>
      </c>
      <c r="E87" s="767" t="s">
        <v>674</v>
      </c>
      <c r="F87" s="767" t="s">
        <v>674</v>
      </c>
      <c r="G87" s="767" t="s">
        <v>674</v>
      </c>
      <c r="H87" s="767" t="s">
        <v>674</v>
      </c>
      <c r="I87" s="767" t="s">
        <v>674</v>
      </c>
      <c r="J87" s="767" t="s">
        <v>674</v>
      </c>
      <c r="K87" s="767"/>
      <c r="L87" s="1059"/>
    </row>
    <row r="88" spans="1:12">
      <c r="A88" s="1200"/>
      <c r="B88" s="1208" t="s">
        <v>792</v>
      </c>
      <c r="C88" s="1205" t="s">
        <v>674</v>
      </c>
      <c r="D88" s="767" t="s">
        <v>674</v>
      </c>
      <c r="E88" s="767" t="s">
        <v>674</v>
      </c>
      <c r="F88" s="767" t="s">
        <v>674</v>
      </c>
      <c r="G88" s="767" t="s">
        <v>674</v>
      </c>
      <c r="H88" s="767" t="s">
        <v>674</v>
      </c>
      <c r="I88" s="767"/>
      <c r="J88" s="767"/>
      <c r="K88" s="767"/>
      <c r="L88" s="1059"/>
    </row>
    <row r="89" spans="1:12" ht="15.75" thickBot="1">
      <c r="A89" s="1201"/>
      <c r="B89" s="1209" t="s">
        <v>793</v>
      </c>
      <c r="C89" s="1052" t="s">
        <v>674</v>
      </c>
      <c r="D89" s="1049" t="s">
        <v>674</v>
      </c>
      <c r="E89" s="1049" t="s">
        <v>674</v>
      </c>
      <c r="F89" s="1049" t="s">
        <v>674</v>
      </c>
      <c r="G89" s="1049"/>
      <c r="H89" s="1049"/>
      <c r="I89" s="1049"/>
      <c r="J89" s="1049"/>
      <c r="K89" s="1049"/>
      <c r="L89" s="1060"/>
    </row>
    <row r="90" spans="1:12">
      <c r="A90" s="1199" t="s">
        <v>745</v>
      </c>
      <c r="B90" s="1210" t="s">
        <v>111</v>
      </c>
      <c r="C90" s="1214">
        <v>229</v>
      </c>
      <c r="D90" s="1048">
        <v>284</v>
      </c>
      <c r="E90" s="1048">
        <v>282</v>
      </c>
      <c r="F90" s="1048">
        <v>292</v>
      </c>
      <c r="G90" s="1048">
        <v>335</v>
      </c>
      <c r="H90" s="1048">
        <v>286</v>
      </c>
      <c r="I90" s="1048">
        <v>330</v>
      </c>
      <c r="J90" s="1048">
        <v>338</v>
      </c>
      <c r="K90" s="1048">
        <v>356</v>
      </c>
      <c r="L90" s="1058">
        <v>351</v>
      </c>
    </row>
    <row r="91" spans="1:12">
      <c r="A91" s="1200" t="s">
        <v>744</v>
      </c>
      <c r="B91" s="1207" t="s">
        <v>790</v>
      </c>
      <c r="C91" s="723" t="s">
        <v>674</v>
      </c>
      <c r="D91" s="1080" t="s">
        <v>674</v>
      </c>
      <c r="E91" s="1080" t="s">
        <v>674</v>
      </c>
      <c r="F91" s="1080" t="s">
        <v>674</v>
      </c>
      <c r="G91" s="1080" t="s">
        <v>674</v>
      </c>
      <c r="H91" s="1080" t="s">
        <v>674</v>
      </c>
      <c r="I91" s="1080" t="s">
        <v>674</v>
      </c>
      <c r="J91" s="1080" t="s">
        <v>674</v>
      </c>
      <c r="K91" s="1080" t="s">
        <v>674</v>
      </c>
      <c r="L91" s="1203" t="s">
        <v>674</v>
      </c>
    </row>
    <row r="92" spans="1:12">
      <c r="A92" s="1200"/>
      <c r="B92" s="1207" t="s">
        <v>791</v>
      </c>
      <c r="C92" s="1205">
        <v>5</v>
      </c>
      <c r="D92" s="767">
        <v>5</v>
      </c>
      <c r="E92" s="767">
        <v>7</v>
      </c>
      <c r="F92" s="767">
        <v>5</v>
      </c>
      <c r="G92" s="767">
        <v>6</v>
      </c>
      <c r="H92" s="767" t="s">
        <v>674</v>
      </c>
      <c r="I92" s="767">
        <v>5</v>
      </c>
      <c r="J92" s="767">
        <v>5</v>
      </c>
      <c r="K92" s="767"/>
      <c r="L92" s="1059"/>
    </row>
    <row r="93" spans="1:12">
      <c r="A93" s="1200"/>
      <c r="B93" s="1208" t="s">
        <v>792</v>
      </c>
      <c r="C93" s="1205">
        <v>6</v>
      </c>
      <c r="D93" s="767">
        <v>5</v>
      </c>
      <c r="E93" s="767">
        <v>7</v>
      </c>
      <c r="F93" s="767">
        <v>7</v>
      </c>
      <c r="G93" s="767">
        <v>7</v>
      </c>
      <c r="H93" s="767">
        <v>6</v>
      </c>
      <c r="I93" s="767"/>
      <c r="J93" s="767"/>
      <c r="K93" s="767"/>
      <c r="L93" s="1059"/>
    </row>
    <row r="94" spans="1:12" ht="15.75" thickBot="1">
      <c r="A94" s="1201"/>
      <c r="B94" s="1209" t="s">
        <v>793</v>
      </c>
      <c r="C94" s="1052">
        <v>7</v>
      </c>
      <c r="D94" s="1049">
        <v>8</v>
      </c>
      <c r="E94" s="1049">
        <v>8</v>
      </c>
      <c r="F94" s="1049">
        <v>7</v>
      </c>
      <c r="G94" s="1049"/>
      <c r="H94" s="1049"/>
      <c r="I94" s="1049"/>
      <c r="J94" s="1049"/>
      <c r="K94" s="1049"/>
      <c r="L94" s="1060"/>
    </row>
    <row r="95" spans="1:12">
      <c r="A95" s="1199" t="s">
        <v>747</v>
      </c>
      <c r="B95" s="1210" t="s">
        <v>111</v>
      </c>
      <c r="C95" s="1214">
        <v>273</v>
      </c>
      <c r="D95" s="1048">
        <v>323</v>
      </c>
      <c r="E95" s="1048">
        <v>268</v>
      </c>
      <c r="F95" s="1048">
        <v>266</v>
      </c>
      <c r="G95" s="1048">
        <v>298</v>
      </c>
      <c r="H95" s="1048">
        <v>243</v>
      </c>
      <c r="I95" s="1048">
        <v>240</v>
      </c>
      <c r="J95" s="1048">
        <v>326</v>
      </c>
      <c r="K95" s="1048">
        <v>321</v>
      </c>
      <c r="L95" s="1058">
        <v>257</v>
      </c>
    </row>
    <row r="96" spans="1:12">
      <c r="A96" s="1200" t="s">
        <v>746</v>
      </c>
      <c r="B96" s="1207" t="s">
        <v>790</v>
      </c>
      <c r="C96" s="723" t="s">
        <v>674</v>
      </c>
      <c r="D96" s="1080" t="s">
        <v>674</v>
      </c>
      <c r="E96" s="1080" t="s">
        <v>674</v>
      </c>
      <c r="F96" s="1080" t="s">
        <v>674</v>
      </c>
      <c r="G96" s="1080" t="s">
        <v>674</v>
      </c>
      <c r="H96" s="1080" t="s">
        <v>674</v>
      </c>
      <c r="I96" s="1080" t="s">
        <v>674</v>
      </c>
      <c r="J96" s="1080" t="s">
        <v>674</v>
      </c>
      <c r="K96" s="1080" t="s">
        <v>674</v>
      </c>
      <c r="L96" s="1203" t="s">
        <v>674</v>
      </c>
    </row>
    <row r="97" spans="1:12">
      <c r="A97" s="1200"/>
      <c r="B97" s="1207" t="s">
        <v>791</v>
      </c>
      <c r="C97" s="1205" t="s">
        <v>674</v>
      </c>
      <c r="D97" s="767">
        <v>6</v>
      </c>
      <c r="E97" s="767">
        <v>5</v>
      </c>
      <c r="F97" s="767">
        <v>7</v>
      </c>
      <c r="G97" s="767">
        <v>6</v>
      </c>
      <c r="H97" s="767">
        <v>5</v>
      </c>
      <c r="I97" s="767" t="s">
        <v>674</v>
      </c>
      <c r="J97" s="767" t="s">
        <v>674</v>
      </c>
      <c r="K97" s="767"/>
      <c r="L97" s="1059"/>
    </row>
    <row r="98" spans="1:12">
      <c r="A98" s="1200"/>
      <c r="B98" s="1208" t="s">
        <v>792</v>
      </c>
      <c r="C98" s="1205" t="s">
        <v>674</v>
      </c>
      <c r="D98" s="767">
        <v>8</v>
      </c>
      <c r="E98" s="767">
        <v>8</v>
      </c>
      <c r="F98" s="767">
        <v>7</v>
      </c>
      <c r="G98" s="767">
        <v>9</v>
      </c>
      <c r="H98" s="767">
        <v>6</v>
      </c>
      <c r="I98" s="767"/>
      <c r="J98" s="767"/>
      <c r="K98" s="767"/>
      <c r="L98" s="1059"/>
    </row>
    <row r="99" spans="1:12" ht="15.75" thickBot="1">
      <c r="A99" s="1201"/>
      <c r="B99" s="1209" t="s">
        <v>793</v>
      </c>
      <c r="C99" s="1052">
        <v>7</v>
      </c>
      <c r="D99" s="1049">
        <v>8</v>
      </c>
      <c r="E99" s="1049">
        <v>10</v>
      </c>
      <c r="F99" s="1049">
        <v>9</v>
      </c>
      <c r="G99" s="1049"/>
      <c r="H99" s="1049"/>
      <c r="I99" s="1049"/>
      <c r="J99" s="1049"/>
      <c r="K99" s="1049"/>
      <c r="L99" s="1060"/>
    </row>
    <row r="100" spans="1:12">
      <c r="A100" s="1199" t="s">
        <v>749</v>
      </c>
      <c r="B100" s="1210" t="s">
        <v>111</v>
      </c>
      <c r="C100" s="1214">
        <v>88</v>
      </c>
      <c r="D100" s="1048">
        <v>99</v>
      </c>
      <c r="E100" s="1048">
        <v>108</v>
      </c>
      <c r="F100" s="1048">
        <v>99</v>
      </c>
      <c r="G100" s="1048">
        <v>101</v>
      </c>
      <c r="H100" s="1048">
        <v>114</v>
      </c>
      <c r="I100" s="1048">
        <v>84</v>
      </c>
      <c r="J100" s="1048">
        <v>94</v>
      </c>
      <c r="K100" s="1048">
        <v>108</v>
      </c>
      <c r="L100" s="1058">
        <v>113</v>
      </c>
    </row>
    <row r="101" spans="1:12">
      <c r="A101" s="1200" t="s">
        <v>748</v>
      </c>
      <c r="B101" s="1207" t="s">
        <v>790</v>
      </c>
      <c r="C101" s="723" t="s">
        <v>674</v>
      </c>
      <c r="D101" s="1080" t="s">
        <v>674</v>
      </c>
      <c r="E101" s="1080" t="s">
        <v>674</v>
      </c>
      <c r="F101" s="1080" t="s">
        <v>674</v>
      </c>
      <c r="G101" s="1080" t="s">
        <v>674</v>
      </c>
      <c r="H101" s="1080" t="s">
        <v>674</v>
      </c>
      <c r="I101" s="1080" t="s">
        <v>674</v>
      </c>
      <c r="J101" s="1080" t="s">
        <v>674</v>
      </c>
      <c r="K101" s="1080" t="s">
        <v>674</v>
      </c>
      <c r="L101" s="1203" t="s">
        <v>674</v>
      </c>
    </row>
    <row r="102" spans="1:12">
      <c r="A102" s="1200"/>
      <c r="B102" s="1207" t="s">
        <v>791</v>
      </c>
      <c r="C102" s="1205" t="s">
        <v>674</v>
      </c>
      <c r="D102" s="767" t="s">
        <v>674</v>
      </c>
      <c r="E102" s="767">
        <v>7</v>
      </c>
      <c r="F102" s="767">
        <v>5</v>
      </c>
      <c r="G102" s="767">
        <v>6</v>
      </c>
      <c r="H102" s="767">
        <v>6</v>
      </c>
      <c r="I102" s="767" t="s">
        <v>674</v>
      </c>
      <c r="J102" s="767" t="s">
        <v>674</v>
      </c>
      <c r="K102" s="767"/>
      <c r="L102" s="1059"/>
    </row>
    <row r="103" spans="1:12">
      <c r="A103" s="1200"/>
      <c r="B103" s="1208" t="s">
        <v>792</v>
      </c>
      <c r="C103" s="1205" t="s">
        <v>674</v>
      </c>
      <c r="D103" s="767">
        <v>5</v>
      </c>
      <c r="E103" s="767">
        <v>10</v>
      </c>
      <c r="F103" s="767">
        <v>5</v>
      </c>
      <c r="G103" s="767">
        <v>9</v>
      </c>
      <c r="H103" s="767">
        <v>6</v>
      </c>
      <c r="I103" s="767"/>
      <c r="J103" s="767"/>
      <c r="K103" s="767"/>
      <c r="L103" s="1059"/>
    </row>
    <row r="104" spans="1:12" ht="15.75" thickBot="1">
      <c r="A104" s="1201"/>
      <c r="B104" s="1209" t="s">
        <v>793</v>
      </c>
      <c r="C104" s="1052" t="s">
        <v>674</v>
      </c>
      <c r="D104" s="1049">
        <v>5</v>
      </c>
      <c r="E104" s="1049">
        <v>13</v>
      </c>
      <c r="F104" s="1049">
        <v>7</v>
      </c>
      <c r="G104" s="1049"/>
      <c r="H104" s="1049"/>
      <c r="I104" s="1049"/>
      <c r="J104" s="1049"/>
      <c r="K104" s="1049"/>
      <c r="L104" s="1060"/>
    </row>
    <row r="105" spans="1:12">
      <c r="A105" s="1199" t="s">
        <v>751</v>
      </c>
      <c r="B105" s="1210" t="s">
        <v>111</v>
      </c>
      <c r="C105" s="1214">
        <v>153</v>
      </c>
      <c r="D105" s="1048">
        <v>233</v>
      </c>
      <c r="E105" s="1048">
        <v>125</v>
      </c>
      <c r="F105" s="1048">
        <v>115</v>
      </c>
      <c r="G105" s="1048">
        <v>194</v>
      </c>
      <c r="H105" s="1048">
        <v>202</v>
      </c>
      <c r="I105" s="1048">
        <v>195</v>
      </c>
      <c r="J105" s="1048">
        <v>230</v>
      </c>
      <c r="K105" s="1048">
        <v>304</v>
      </c>
      <c r="L105" s="1058">
        <v>304</v>
      </c>
    </row>
    <row r="106" spans="1:12">
      <c r="A106" s="1200" t="s">
        <v>750</v>
      </c>
      <c r="B106" s="1207" t="s">
        <v>790</v>
      </c>
      <c r="C106" s="723" t="s">
        <v>674</v>
      </c>
      <c r="D106" s="1080" t="s">
        <v>674</v>
      </c>
      <c r="E106" s="1080" t="s">
        <v>674</v>
      </c>
      <c r="F106" s="1080" t="s">
        <v>674</v>
      </c>
      <c r="G106" s="1080" t="s">
        <v>674</v>
      </c>
      <c r="H106" s="1080" t="s">
        <v>674</v>
      </c>
      <c r="I106" s="1080" t="s">
        <v>674</v>
      </c>
      <c r="J106" s="1080" t="s">
        <v>674</v>
      </c>
      <c r="K106" s="1080" t="s">
        <v>674</v>
      </c>
      <c r="L106" s="1203" t="s">
        <v>674</v>
      </c>
    </row>
    <row r="107" spans="1:12">
      <c r="A107" s="1200"/>
      <c r="B107" s="1207" t="s">
        <v>791</v>
      </c>
      <c r="C107" s="1205" t="s">
        <v>674</v>
      </c>
      <c r="D107" s="767">
        <v>6</v>
      </c>
      <c r="E107" s="767" t="s">
        <v>674</v>
      </c>
      <c r="F107" s="767" t="s">
        <v>674</v>
      </c>
      <c r="G107" s="767">
        <v>7</v>
      </c>
      <c r="H107" s="767" t="s">
        <v>674</v>
      </c>
      <c r="I107" s="767">
        <v>7</v>
      </c>
      <c r="J107" s="767" t="s">
        <v>674</v>
      </c>
      <c r="K107" s="767"/>
      <c r="L107" s="1059"/>
    </row>
    <row r="108" spans="1:12">
      <c r="A108" s="1200"/>
      <c r="B108" s="1208" t="s">
        <v>792</v>
      </c>
      <c r="C108" s="1205">
        <v>7</v>
      </c>
      <c r="D108" s="767">
        <v>11</v>
      </c>
      <c r="E108" s="767" t="s">
        <v>674</v>
      </c>
      <c r="F108" s="767">
        <v>5</v>
      </c>
      <c r="G108" s="767">
        <v>8</v>
      </c>
      <c r="H108" s="767" t="s">
        <v>674</v>
      </c>
      <c r="I108" s="767"/>
      <c r="J108" s="767"/>
      <c r="K108" s="767"/>
      <c r="L108" s="1059"/>
    </row>
    <row r="109" spans="1:12" ht="15.75" thickBot="1">
      <c r="A109" s="1201"/>
      <c r="B109" s="1209" t="s">
        <v>793</v>
      </c>
      <c r="C109" s="1052">
        <v>10</v>
      </c>
      <c r="D109" s="1049">
        <v>11</v>
      </c>
      <c r="E109" s="1049" t="s">
        <v>674</v>
      </c>
      <c r="F109" s="1049">
        <v>8</v>
      </c>
      <c r="G109" s="1049"/>
      <c r="H109" s="1049"/>
      <c r="I109" s="1049"/>
      <c r="J109" s="1049"/>
      <c r="K109" s="1049"/>
      <c r="L109" s="1060"/>
    </row>
    <row r="110" spans="1:12">
      <c r="A110" s="1199" t="s">
        <v>753</v>
      </c>
      <c r="B110" s="1210" t="s">
        <v>111</v>
      </c>
      <c r="C110" s="1214">
        <v>96</v>
      </c>
      <c r="D110" s="1048">
        <v>85</v>
      </c>
      <c r="E110" s="1048">
        <v>98</v>
      </c>
      <c r="F110" s="1048">
        <v>94</v>
      </c>
      <c r="G110" s="1048">
        <v>112</v>
      </c>
      <c r="H110" s="1048">
        <v>119</v>
      </c>
      <c r="I110" s="1048">
        <v>108</v>
      </c>
      <c r="J110" s="1048">
        <v>98</v>
      </c>
      <c r="K110" s="1048">
        <v>75</v>
      </c>
      <c r="L110" s="1058">
        <v>85</v>
      </c>
    </row>
    <row r="111" spans="1:12">
      <c r="A111" s="1200" t="s">
        <v>752</v>
      </c>
      <c r="B111" s="1207" t="s">
        <v>790</v>
      </c>
      <c r="C111" s="723" t="s">
        <v>674</v>
      </c>
      <c r="D111" s="1080" t="s">
        <v>674</v>
      </c>
      <c r="E111" s="1080" t="s">
        <v>674</v>
      </c>
      <c r="F111" s="1080" t="s">
        <v>674</v>
      </c>
      <c r="G111" s="1080" t="s">
        <v>674</v>
      </c>
      <c r="H111" s="1080" t="s">
        <v>674</v>
      </c>
      <c r="I111" s="1080" t="s">
        <v>674</v>
      </c>
      <c r="J111" s="1080" t="s">
        <v>674</v>
      </c>
      <c r="K111" s="1080" t="s">
        <v>674</v>
      </c>
      <c r="L111" s="1203" t="s">
        <v>674</v>
      </c>
    </row>
    <row r="112" spans="1:12">
      <c r="A112" s="1200"/>
      <c r="B112" s="1207" t="s">
        <v>791</v>
      </c>
      <c r="C112" s="1205" t="s">
        <v>674</v>
      </c>
      <c r="D112" s="767" t="s">
        <v>674</v>
      </c>
      <c r="E112" s="767" t="s">
        <v>674</v>
      </c>
      <c r="F112" s="767" t="s">
        <v>674</v>
      </c>
      <c r="G112" s="767" t="s">
        <v>674</v>
      </c>
      <c r="H112" s="767" t="s">
        <v>674</v>
      </c>
      <c r="I112" s="767" t="s">
        <v>674</v>
      </c>
      <c r="J112" s="767" t="s">
        <v>674</v>
      </c>
      <c r="K112" s="767"/>
      <c r="L112" s="1059"/>
    </row>
    <row r="113" spans="1:12">
      <c r="A113" s="1200"/>
      <c r="B113" s="1208" t="s">
        <v>792</v>
      </c>
      <c r="C113" s="1205" t="s">
        <v>674</v>
      </c>
      <c r="D113" s="767" t="s">
        <v>674</v>
      </c>
      <c r="E113" s="767" t="s">
        <v>674</v>
      </c>
      <c r="F113" s="767" t="s">
        <v>674</v>
      </c>
      <c r="G113" s="767" t="s">
        <v>674</v>
      </c>
      <c r="H113" s="767" t="s">
        <v>674</v>
      </c>
      <c r="I113" s="767"/>
      <c r="J113" s="767"/>
      <c r="K113" s="767"/>
      <c r="L113" s="1059"/>
    </row>
    <row r="114" spans="1:12" ht="15.75" thickBot="1">
      <c r="A114" s="1201"/>
      <c r="B114" s="1209" t="s">
        <v>793</v>
      </c>
      <c r="C114" s="1052" t="s">
        <v>674</v>
      </c>
      <c r="D114" s="1049" t="s">
        <v>674</v>
      </c>
      <c r="E114" s="1049" t="s">
        <v>674</v>
      </c>
      <c r="F114" s="1049" t="s">
        <v>674</v>
      </c>
      <c r="G114" s="1049"/>
      <c r="H114" s="1049"/>
      <c r="I114" s="1049"/>
      <c r="J114" s="1049"/>
      <c r="K114" s="1049"/>
      <c r="L114" s="1060"/>
    </row>
    <row r="115" spans="1:12">
      <c r="A115" s="1199" t="s">
        <v>798</v>
      </c>
      <c r="B115" s="1210" t="s">
        <v>111</v>
      </c>
      <c r="C115" s="1214" t="s">
        <v>674</v>
      </c>
      <c r="D115" s="1048" t="s">
        <v>674</v>
      </c>
      <c r="E115" s="1048" t="s">
        <v>674</v>
      </c>
      <c r="F115" s="1048" t="s">
        <v>674</v>
      </c>
      <c r="G115" s="1048" t="s">
        <v>674</v>
      </c>
      <c r="H115" s="1048" t="s">
        <v>674</v>
      </c>
      <c r="I115" s="1048" t="s">
        <v>674</v>
      </c>
      <c r="J115" s="1048" t="s">
        <v>674</v>
      </c>
      <c r="K115" s="1048" t="s">
        <v>674</v>
      </c>
      <c r="L115" s="1058" t="s">
        <v>674</v>
      </c>
    </row>
    <row r="116" spans="1:12">
      <c r="A116" s="1200" t="s">
        <v>799</v>
      </c>
      <c r="B116" s="1207" t="s">
        <v>790</v>
      </c>
      <c r="C116" s="723" t="s">
        <v>674</v>
      </c>
      <c r="D116" s="1080" t="s">
        <v>674</v>
      </c>
      <c r="E116" s="1080" t="s">
        <v>674</v>
      </c>
      <c r="F116" s="1080" t="s">
        <v>674</v>
      </c>
      <c r="G116" s="1080" t="s">
        <v>674</v>
      </c>
      <c r="H116" s="1080" t="s">
        <v>674</v>
      </c>
      <c r="I116" s="1080" t="s">
        <v>674</v>
      </c>
      <c r="J116" s="1080" t="s">
        <v>674</v>
      </c>
      <c r="K116" s="1080" t="s">
        <v>674</v>
      </c>
      <c r="L116" s="1203" t="s">
        <v>674</v>
      </c>
    </row>
    <row r="117" spans="1:12">
      <c r="A117" s="1200"/>
      <c r="B117" s="1207" t="s">
        <v>791</v>
      </c>
      <c r="C117" s="1205" t="s">
        <v>674</v>
      </c>
      <c r="D117" s="767" t="s">
        <v>674</v>
      </c>
      <c r="E117" s="767" t="s">
        <v>674</v>
      </c>
      <c r="F117" s="767" t="s">
        <v>674</v>
      </c>
      <c r="G117" s="767" t="s">
        <v>674</v>
      </c>
      <c r="H117" s="767" t="s">
        <v>674</v>
      </c>
      <c r="I117" s="767" t="s">
        <v>674</v>
      </c>
      <c r="J117" s="767" t="s">
        <v>674</v>
      </c>
      <c r="K117" s="767"/>
      <c r="L117" s="1059"/>
    </row>
    <row r="118" spans="1:12">
      <c r="A118" s="1200"/>
      <c r="B118" s="1208" t="s">
        <v>792</v>
      </c>
      <c r="C118" s="1205" t="s">
        <v>674</v>
      </c>
      <c r="D118" s="767" t="s">
        <v>674</v>
      </c>
      <c r="E118" s="767" t="s">
        <v>674</v>
      </c>
      <c r="F118" s="767" t="s">
        <v>674</v>
      </c>
      <c r="G118" s="767" t="s">
        <v>674</v>
      </c>
      <c r="H118" s="767" t="s">
        <v>674</v>
      </c>
      <c r="I118" s="767"/>
      <c r="J118" s="767"/>
      <c r="K118" s="767"/>
      <c r="L118" s="1059"/>
    </row>
    <row r="119" spans="1:12" ht="15.75" thickBot="1">
      <c r="A119" s="1201"/>
      <c r="B119" s="1209" t="s">
        <v>793</v>
      </c>
      <c r="C119" s="1052" t="s">
        <v>674</v>
      </c>
      <c r="D119" s="1049" t="s">
        <v>674</v>
      </c>
      <c r="E119" s="1049" t="s">
        <v>674</v>
      </c>
      <c r="F119" s="1049" t="s">
        <v>674</v>
      </c>
      <c r="G119" s="1049"/>
      <c r="H119" s="1049"/>
      <c r="I119" s="1049"/>
      <c r="J119" s="1049"/>
      <c r="K119" s="1049"/>
      <c r="L119" s="1060"/>
    </row>
    <row r="120" spans="1:12">
      <c r="A120" s="1199" t="s">
        <v>755</v>
      </c>
      <c r="B120" s="1210" t="s">
        <v>111</v>
      </c>
      <c r="C120" s="1214">
        <v>39</v>
      </c>
      <c r="D120" s="1048">
        <v>70</v>
      </c>
      <c r="E120" s="1048">
        <v>55</v>
      </c>
      <c r="F120" s="1048">
        <v>41</v>
      </c>
      <c r="G120" s="1048">
        <v>24</v>
      </c>
      <c r="H120" s="1048" t="s">
        <v>674</v>
      </c>
      <c r="I120" s="1048" t="s">
        <v>674</v>
      </c>
      <c r="J120" s="1048" t="s">
        <v>674</v>
      </c>
      <c r="K120" s="1048" t="s">
        <v>674</v>
      </c>
      <c r="L120" s="1058" t="s">
        <v>674</v>
      </c>
    </row>
    <row r="121" spans="1:12">
      <c r="A121" s="1200" t="s">
        <v>754</v>
      </c>
      <c r="B121" s="1207" t="s">
        <v>790</v>
      </c>
      <c r="C121" s="723" t="s">
        <v>674</v>
      </c>
      <c r="D121" s="1080" t="s">
        <v>674</v>
      </c>
      <c r="E121" s="1080" t="s">
        <v>674</v>
      </c>
      <c r="F121" s="1080" t="s">
        <v>674</v>
      </c>
      <c r="G121" s="1080" t="s">
        <v>674</v>
      </c>
      <c r="H121" s="1080" t="s">
        <v>674</v>
      </c>
      <c r="I121" s="1080" t="s">
        <v>674</v>
      </c>
      <c r="J121" s="1080" t="s">
        <v>674</v>
      </c>
      <c r="K121" s="1080" t="s">
        <v>674</v>
      </c>
      <c r="L121" s="1203" t="s">
        <v>674</v>
      </c>
    </row>
    <row r="122" spans="1:12">
      <c r="A122" s="1200"/>
      <c r="B122" s="1207" t="s">
        <v>791</v>
      </c>
      <c r="C122" s="1205" t="s">
        <v>674</v>
      </c>
      <c r="D122" s="767" t="s">
        <v>674</v>
      </c>
      <c r="E122" s="767" t="s">
        <v>674</v>
      </c>
      <c r="F122" s="767" t="s">
        <v>674</v>
      </c>
      <c r="G122" s="767" t="s">
        <v>674</v>
      </c>
      <c r="H122" s="767" t="s">
        <v>674</v>
      </c>
      <c r="I122" s="767" t="s">
        <v>674</v>
      </c>
      <c r="J122" s="767" t="s">
        <v>674</v>
      </c>
      <c r="K122" s="767"/>
      <c r="L122" s="1059"/>
    </row>
    <row r="123" spans="1:12">
      <c r="A123" s="1200"/>
      <c r="B123" s="1208" t="s">
        <v>792</v>
      </c>
      <c r="C123" s="1205" t="s">
        <v>674</v>
      </c>
      <c r="D123" s="767" t="s">
        <v>674</v>
      </c>
      <c r="E123" s="767" t="s">
        <v>674</v>
      </c>
      <c r="F123" s="767" t="s">
        <v>674</v>
      </c>
      <c r="G123" s="767" t="s">
        <v>674</v>
      </c>
      <c r="H123" s="767" t="s">
        <v>674</v>
      </c>
      <c r="I123" s="767"/>
      <c r="J123" s="767"/>
      <c r="K123" s="767"/>
      <c r="L123" s="1059"/>
    </row>
    <row r="124" spans="1:12" ht="15.75" thickBot="1">
      <c r="A124" s="1201"/>
      <c r="B124" s="1209" t="s">
        <v>793</v>
      </c>
      <c r="C124" s="1052" t="s">
        <v>674</v>
      </c>
      <c r="D124" s="1049" t="s">
        <v>674</v>
      </c>
      <c r="E124" s="1049" t="s">
        <v>674</v>
      </c>
      <c r="F124" s="1049" t="s">
        <v>674</v>
      </c>
      <c r="G124" s="1049"/>
      <c r="H124" s="1049"/>
      <c r="I124" s="1049"/>
      <c r="J124" s="1049"/>
      <c r="K124" s="1049"/>
      <c r="L124" s="1060"/>
    </row>
    <row r="125" spans="1:12">
      <c r="A125" s="1199" t="s">
        <v>757</v>
      </c>
      <c r="B125" s="1210" t="s">
        <v>111</v>
      </c>
      <c r="C125" s="1214">
        <v>355</v>
      </c>
      <c r="D125" s="1048">
        <v>423</v>
      </c>
      <c r="E125" s="1048">
        <v>423</v>
      </c>
      <c r="F125" s="1048">
        <v>347</v>
      </c>
      <c r="G125" s="1048">
        <v>427</v>
      </c>
      <c r="H125" s="1048">
        <v>480</v>
      </c>
      <c r="I125" s="1048">
        <v>548</v>
      </c>
      <c r="J125" s="1048">
        <v>451</v>
      </c>
      <c r="K125" s="1048">
        <v>462</v>
      </c>
      <c r="L125" s="1058">
        <v>455</v>
      </c>
    </row>
    <row r="126" spans="1:12">
      <c r="A126" s="1200" t="s">
        <v>756</v>
      </c>
      <c r="B126" s="1207" t="s">
        <v>790</v>
      </c>
      <c r="C126" s="723" t="s">
        <v>674</v>
      </c>
      <c r="D126" s="1080" t="s">
        <v>674</v>
      </c>
      <c r="E126" s="1080" t="s">
        <v>674</v>
      </c>
      <c r="F126" s="1080" t="s">
        <v>674</v>
      </c>
      <c r="G126" s="1080">
        <v>5</v>
      </c>
      <c r="H126" s="1080" t="s">
        <v>674</v>
      </c>
      <c r="I126" s="1080" t="s">
        <v>674</v>
      </c>
      <c r="J126" s="1080" t="s">
        <v>674</v>
      </c>
      <c r="K126" s="1080" t="s">
        <v>674</v>
      </c>
      <c r="L126" s="1203" t="s">
        <v>674</v>
      </c>
    </row>
    <row r="127" spans="1:12">
      <c r="A127" s="1200"/>
      <c r="B127" s="1207" t="s">
        <v>791</v>
      </c>
      <c r="C127" s="1205">
        <v>5</v>
      </c>
      <c r="D127" s="767">
        <v>8</v>
      </c>
      <c r="E127" s="767">
        <v>7</v>
      </c>
      <c r="F127" s="767">
        <v>9</v>
      </c>
      <c r="G127" s="767">
        <v>12</v>
      </c>
      <c r="H127" s="767">
        <v>8</v>
      </c>
      <c r="I127" s="767">
        <v>10</v>
      </c>
      <c r="J127" s="767">
        <v>8</v>
      </c>
      <c r="K127" s="767"/>
      <c r="L127" s="1059"/>
    </row>
    <row r="128" spans="1:12">
      <c r="A128" s="1200"/>
      <c r="B128" s="1208" t="s">
        <v>792</v>
      </c>
      <c r="C128" s="1205">
        <v>13</v>
      </c>
      <c r="D128" s="767">
        <v>12</v>
      </c>
      <c r="E128" s="767">
        <v>9</v>
      </c>
      <c r="F128" s="767">
        <v>10</v>
      </c>
      <c r="G128" s="767">
        <v>14</v>
      </c>
      <c r="H128" s="767">
        <v>10</v>
      </c>
      <c r="I128" s="767"/>
      <c r="J128" s="767"/>
      <c r="K128" s="767"/>
      <c r="L128" s="1059"/>
    </row>
    <row r="129" spans="1:12" ht="15.75" thickBot="1">
      <c r="A129" s="1201"/>
      <c r="B129" s="1209" t="s">
        <v>793</v>
      </c>
      <c r="C129" s="1052">
        <v>14</v>
      </c>
      <c r="D129" s="1049">
        <v>13</v>
      </c>
      <c r="E129" s="1049">
        <v>9</v>
      </c>
      <c r="F129" s="1049">
        <v>12</v>
      </c>
      <c r="G129" s="1049"/>
      <c r="H129" s="1049"/>
      <c r="I129" s="1049"/>
      <c r="J129" s="1049"/>
      <c r="K129" s="1049"/>
      <c r="L129" s="1060"/>
    </row>
    <row r="130" spans="1:12">
      <c r="A130" s="1199" t="s">
        <v>759</v>
      </c>
      <c r="B130" s="1210" t="s">
        <v>111</v>
      </c>
      <c r="C130" s="1214">
        <v>101</v>
      </c>
      <c r="D130" s="1048">
        <v>142</v>
      </c>
      <c r="E130" s="1048">
        <v>135</v>
      </c>
      <c r="F130" s="1048">
        <v>141</v>
      </c>
      <c r="G130" s="1048">
        <v>131</v>
      </c>
      <c r="H130" s="1048">
        <v>116</v>
      </c>
      <c r="I130" s="1048">
        <v>111</v>
      </c>
      <c r="J130" s="1048">
        <v>105</v>
      </c>
      <c r="K130" s="1048">
        <v>98</v>
      </c>
      <c r="L130" s="1058">
        <v>108</v>
      </c>
    </row>
    <row r="131" spans="1:12">
      <c r="A131" s="1200" t="s">
        <v>758</v>
      </c>
      <c r="B131" s="1207" t="s">
        <v>790</v>
      </c>
      <c r="C131" s="723" t="s">
        <v>674</v>
      </c>
      <c r="D131" s="1080" t="s">
        <v>674</v>
      </c>
      <c r="E131" s="1080" t="s">
        <v>674</v>
      </c>
      <c r="F131" s="1080" t="s">
        <v>674</v>
      </c>
      <c r="G131" s="1080" t="s">
        <v>674</v>
      </c>
      <c r="H131" s="1080" t="s">
        <v>674</v>
      </c>
      <c r="I131" s="1080" t="s">
        <v>674</v>
      </c>
      <c r="J131" s="1080" t="s">
        <v>674</v>
      </c>
      <c r="K131" s="1080" t="s">
        <v>674</v>
      </c>
      <c r="L131" s="1203" t="s">
        <v>674</v>
      </c>
    </row>
    <row r="132" spans="1:12">
      <c r="A132" s="1200"/>
      <c r="B132" s="1207" t="s">
        <v>791</v>
      </c>
      <c r="C132" s="1205" t="s">
        <v>674</v>
      </c>
      <c r="D132" s="767" t="s">
        <v>674</v>
      </c>
      <c r="E132" s="767" t="s">
        <v>674</v>
      </c>
      <c r="F132" s="767" t="s">
        <v>674</v>
      </c>
      <c r="G132" s="767" t="s">
        <v>674</v>
      </c>
      <c r="H132" s="767" t="s">
        <v>674</v>
      </c>
      <c r="I132" s="767" t="s">
        <v>674</v>
      </c>
      <c r="J132" s="767" t="s">
        <v>674</v>
      </c>
      <c r="K132" s="767"/>
      <c r="L132" s="1059"/>
    </row>
    <row r="133" spans="1:12">
      <c r="A133" s="1200"/>
      <c r="B133" s="1208" t="s">
        <v>792</v>
      </c>
      <c r="C133" s="1205" t="s">
        <v>674</v>
      </c>
      <c r="D133" s="767" t="s">
        <v>674</v>
      </c>
      <c r="E133" s="767">
        <v>5</v>
      </c>
      <c r="F133" s="767" t="s">
        <v>674</v>
      </c>
      <c r="G133" s="767" t="s">
        <v>674</v>
      </c>
      <c r="H133" s="767" t="s">
        <v>674</v>
      </c>
      <c r="I133" s="767"/>
      <c r="J133" s="767"/>
      <c r="K133" s="767"/>
      <c r="L133" s="1059"/>
    </row>
    <row r="134" spans="1:12" ht="15.75" thickBot="1">
      <c r="A134" s="1201"/>
      <c r="B134" s="1209" t="s">
        <v>793</v>
      </c>
      <c r="C134" s="1052">
        <v>6</v>
      </c>
      <c r="D134" s="1049" t="s">
        <v>674</v>
      </c>
      <c r="E134" s="1049">
        <v>6</v>
      </c>
      <c r="F134" s="1049" t="s">
        <v>674</v>
      </c>
      <c r="G134" s="1049"/>
      <c r="H134" s="1049"/>
      <c r="I134" s="1049"/>
      <c r="J134" s="1049"/>
      <c r="K134" s="1049"/>
      <c r="L134" s="1060"/>
    </row>
    <row r="135" spans="1:12">
      <c r="A135" s="1199" t="s">
        <v>761</v>
      </c>
      <c r="B135" s="1210" t="s">
        <v>111</v>
      </c>
      <c r="C135" s="1214">
        <v>21</v>
      </c>
      <c r="D135" s="1048">
        <v>8</v>
      </c>
      <c r="E135" s="1048">
        <v>13</v>
      </c>
      <c r="F135" s="1048">
        <v>16</v>
      </c>
      <c r="G135" s="1048">
        <v>51</v>
      </c>
      <c r="H135" s="1048">
        <v>63</v>
      </c>
      <c r="I135" s="1048" t="s">
        <v>674</v>
      </c>
      <c r="J135" s="1048">
        <v>105</v>
      </c>
      <c r="K135" s="1048">
        <v>69</v>
      </c>
      <c r="L135" s="1058">
        <v>140</v>
      </c>
    </row>
    <row r="136" spans="1:12">
      <c r="A136" s="1200" t="s">
        <v>760</v>
      </c>
      <c r="B136" s="1207" t="s">
        <v>790</v>
      </c>
      <c r="C136" s="723" t="s">
        <v>674</v>
      </c>
      <c r="D136" s="1080" t="s">
        <v>674</v>
      </c>
      <c r="E136" s="1080" t="s">
        <v>674</v>
      </c>
      <c r="F136" s="1080" t="s">
        <v>674</v>
      </c>
      <c r="G136" s="1080" t="s">
        <v>674</v>
      </c>
      <c r="H136" s="1080" t="s">
        <v>674</v>
      </c>
      <c r="I136" s="1080" t="s">
        <v>674</v>
      </c>
      <c r="J136" s="1080" t="s">
        <v>674</v>
      </c>
      <c r="K136" s="1080" t="s">
        <v>674</v>
      </c>
      <c r="L136" s="1203" t="s">
        <v>674</v>
      </c>
    </row>
    <row r="137" spans="1:12">
      <c r="A137" s="1200"/>
      <c r="B137" s="1207" t="s">
        <v>791</v>
      </c>
      <c r="C137" s="1205" t="s">
        <v>674</v>
      </c>
      <c r="D137" s="767" t="s">
        <v>674</v>
      </c>
      <c r="E137" s="767" t="s">
        <v>674</v>
      </c>
      <c r="F137" s="767" t="s">
        <v>674</v>
      </c>
      <c r="G137" s="767" t="s">
        <v>674</v>
      </c>
      <c r="H137" s="767" t="s">
        <v>674</v>
      </c>
      <c r="I137" s="767" t="s">
        <v>674</v>
      </c>
      <c r="J137" s="767" t="s">
        <v>674</v>
      </c>
      <c r="K137" s="767"/>
      <c r="L137" s="1059"/>
    </row>
    <row r="138" spans="1:12">
      <c r="A138" s="1200"/>
      <c r="B138" s="1208" t="s">
        <v>792</v>
      </c>
      <c r="C138" s="1205" t="s">
        <v>674</v>
      </c>
      <c r="D138" s="767" t="s">
        <v>674</v>
      </c>
      <c r="E138" s="767" t="s">
        <v>674</v>
      </c>
      <c r="F138" s="767" t="s">
        <v>674</v>
      </c>
      <c r="G138" s="767" t="s">
        <v>674</v>
      </c>
      <c r="H138" s="767" t="s">
        <v>674</v>
      </c>
      <c r="I138" s="767"/>
      <c r="J138" s="767"/>
      <c r="K138" s="767"/>
      <c r="L138" s="1059"/>
    </row>
    <row r="139" spans="1:12" ht="15.75" thickBot="1">
      <c r="A139" s="1201"/>
      <c r="B139" s="1209" t="s">
        <v>793</v>
      </c>
      <c r="C139" s="1052" t="s">
        <v>674</v>
      </c>
      <c r="D139" s="1049" t="s">
        <v>674</v>
      </c>
      <c r="E139" s="1049" t="s">
        <v>674</v>
      </c>
      <c r="F139" s="1049" t="s">
        <v>674</v>
      </c>
      <c r="G139" s="1049"/>
      <c r="H139" s="1049"/>
      <c r="I139" s="1049"/>
      <c r="J139" s="1049"/>
      <c r="K139" s="1049"/>
      <c r="L139" s="1060"/>
    </row>
    <row r="140" spans="1:12">
      <c r="A140" s="1199" t="s">
        <v>763</v>
      </c>
      <c r="B140" s="1210" t="s">
        <v>111</v>
      </c>
      <c r="C140" s="1214">
        <v>741</v>
      </c>
      <c r="D140" s="1048">
        <v>947</v>
      </c>
      <c r="E140" s="1048">
        <v>798</v>
      </c>
      <c r="F140" s="1048">
        <v>746</v>
      </c>
      <c r="G140" s="1048">
        <v>734</v>
      </c>
      <c r="H140" s="1048">
        <v>726</v>
      </c>
      <c r="I140" s="1048">
        <v>737</v>
      </c>
      <c r="J140" s="1048">
        <v>854</v>
      </c>
      <c r="K140" s="1048">
        <v>708</v>
      </c>
      <c r="L140" s="1058">
        <v>808</v>
      </c>
    </row>
    <row r="141" spans="1:12">
      <c r="A141" s="1200" t="s">
        <v>762</v>
      </c>
      <c r="B141" s="1207" t="s">
        <v>790</v>
      </c>
      <c r="C141" s="723" t="s">
        <v>674</v>
      </c>
      <c r="D141" s="1080" t="s">
        <v>674</v>
      </c>
      <c r="E141" s="1080" t="s">
        <v>674</v>
      </c>
      <c r="F141" s="1080">
        <v>5</v>
      </c>
      <c r="G141" s="1080" t="s">
        <v>674</v>
      </c>
      <c r="H141" s="1080" t="s">
        <v>674</v>
      </c>
      <c r="I141" s="1080" t="s">
        <v>674</v>
      </c>
      <c r="J141" s="1080">
        <v>5</v>
      </c>
      <c r="K141" s="1080" t="s">
        <v>674</v>
      </c>
      <c r="L141" s="1203" t="s">
        <v>674</v>
      </c>
    </row>
    <row r="142" spans="1:12">
      <c r="A142" s="1200"/>
      <c r="B142" s="1207" t="s">
        <v>791</v>
      </c>
      <c r="C142" s="1205">
        <v>13</v>
      </c>
      <c r="D142" s="767">
        <v>11</v>
      </c>
      <c r="E142" s="767">
        <v>9</v>
      </c>
      <c r="F142" s="767">
        <v>15</v>
      </c>
      <c r="G142" s="767">
        <v>11</v>
      </c>
      <c r="H142" s="767" t="s">
        <v>674</v>
      </c>
      <c r="I142" s="767">
        <v>5</v>
      </c>
      <c r="J142" s="767">
        <v>10</v>
      </c>
      <c r="K142" s="767"/>
      <c r="L142" s="1059"/>
    </row>
    <row r="143" spans="1:12">
      <c r="A143" s="1200"/>
      <c r="B143" s="1208" t="s">
        <v>792</v>
      </c>
      <c r="C143" s="1205">
        <v>18</v>
      </c>
      <c r="D143" s="767">
        <v>17</v>
      </c>
      <c r="E143" s="767">
        <v>15</v>
      </c>
      <c r="F143" s="767">
        <v>18</v>
      </c>
      <c r="G143" s="767">
        <v>13</v>
      </c>
      <c r="H143" s="767">
        <v>6</v>
      </c>
      <c r="I143" s="767"/>
      <c r="J143" s="767"/>
      <c r="K143" s="767"/>
      <c r="L143" s="1059"/>
    </row>
    <row r="144" spans="1:12" ht="15.75" thickBot="1">
      <c r="A144" s="1201"/>
      <c r="B144" s="1209" t="s">
        <v>793</v>
      </c>
      <c r="C144" s="1052">
        <v>21</v>
      </c>
      <c r="D144" s="1049">
        <v>21</v>
      </c>
      <c r="E144" s="1049">
        <v>18</v>
      </c>
      <c r="F144" s="1049">
        <v>20</v>
      </c>
      <c r="G144" s="1049"/>
      <c r="H144" s="1049"/>
      <c r="I144" s="1049"/>
      <c r="J144" s="1049"/>
      <c r="K144" s="1049"/>
      <c r="L144" s="1060"/>
    </row>
    <row r="145" spans="1:12">
      <c r="A145" s="1199" t="s">
        <v>765</v>
      </c>
      <c r="B145" s="1210" t="s">
        <v>111</v>
      </c>
      <c r="C145" s="1214">
        <v>215</v>
      </c>
      <c r="D145" s="1048">
        <v>290</v>
      </c>
      <c r="E145" s="1048">
        <v>196</v>
      </c>
      <c r="F145" s="1048">
        <v>184</v>
      </c>
      <c r="G145" s="1048">
        <v>227</v>
      </c>
      <c r="H145" s="1048">
        <v>229</v>
      </c>
      <c r="I145" s="1048">
        <v>199</v>
      </c>
      <c r="J145" s="1048">
        <v>224</v>
      </c>
      <c r="K145" s="1048">
        <v>300</v>
      </c>
      <c r="L145" s="1058">
        <v>248</v>
      </c>
    </row>
    <row r="146" spans="1:12">
      <c r="A146" s="1200" t="s">
        <v>764</v>
      </c>
      <c r="B146" s="1207" t="s">
        <v>790</v>
      </c>
      <c r="C146" s="723" t="s">
        <v>674</v>
      </c>
      <c r="D146" s="1080" t="s">
        <v>674</v>
      </c>
      <c r="E146" s="1080" t="s">
        <v>674</v>
      </c>
      <c r="F146" s="1080" t="s">
        <v>674</v>
      </c>
      <c r="G146" s="1080" t="s">
        <v>674</v>
      </c>
      <c r="H146" s="1080" t="s">
        <v>674</v>
      </c>
      <c r="I146" s="1080" t="s">
        <v>674</v>
      </c>
      <c r="J146" s="1080" t="s">
        <v>674</v>
      </c>
      <c r="K146" s="1080" t="s">
        <v>674</v>
      </c>
      <c r="L146" s="1203" t="s">
        <v>674</v>
      </c>
    </row>
    <row r="147" spans="1:12">
      <c r="A147" s="1200"/>
      <c r="B147" s="1207" t="s">
        <v>791</v>
      </c>
      <c r="C147" s="1205" t="s">
        <v>674</v>
      </c>
      <c r="D147" s="767">
        <v>11</v>
      </c>
      <c r="E147" s="767" t="s">
        <v>674</v>
      </c>
      <c r="F147" s="767" t="s">
        <v>674</v>
      </c>
      <c r="G147" s="767">
        <v>7</v>
      </c>
      <c r="H147" s="767">
        <v>5</v>
      </c>
      <c r="I147" s="767">
        <v>5</v>
      </c>
      <c r="J147" s="767" t="s">
        <v>674</v>
      </c>
      <c r="K147" s="767"/>
      <c r="L147" s="1059"/>
    </row>
    <row r="148" spans="1:12">
      <c r="A148" s="1200"/>
      <c r="B148" s="1208" t="s">
        <v>792</v>
      </c>
      <c r="C148" s="1205" t="s">
        <v>674</v>
      </c>
      <c r="D148" s="767">
        <v>11</v>
      </c>
      <c r="E148" s="767" t="s">
        <v>674</v>
      </c>
      <c r="F148" s="767" t="s">
        <v>674</v>
      </c>
      <c r="G148" s="767">
        <v>10</v>
      </c>
      <c r="H148" s="767">
        <v>8</v>
      </c>
      <c r="I148" s="767"/>
      <c r="J148" s="767"/>
      <c r="K148" s="767"/>
      <c r="L148" s="1059"/>
    </row>
    <row r="149" spans="1:12" ht="15.75" thickBot="1">
      <c r="A149" s="1201"/>
      <c r="B149" s="1209" t="s">
        <v>793</v>
      </c>
      <c r="C149" s="1052" t="s">
        <v>674</v>
      </c>
      <c r="D149" s="1049">
        <v>12</v>
      </c>
      <c r="E149" s="1049">
        <v>5</v>
      </c>
      <c r="F149" s="1049" t="s">
        <v>674</v>
      </c>
      <c r="G149" s="1049"/>
      <c r="H149" s="1049"/>
      <c r="I149" s="1049"/>
      <c r="J149" s="1049"/>
      <c r="K149" s="1049"/>
      <c r="L149" s="1060"/>
    </row>
    <row r="150" spans="1:12">
      <c r="A150" s="1199" t="s">
        <v>767</v>
      </c>
      <c r="B150" s="1210" t="s">
        <v>111</v>
      </c>
      <c r="C150" s="1214">
        <v>14</v>
      </c>
      <c r="D150" s="1048" t="s">
        <v>674</v>
      </c>
      <c r="E150" s="1048" t="s">
        <v>674</v>
      </c>
      <c r="F150" s="1048" t="s">
        <v>674</v>
      </c>
      <c r="G150" s="1048" t="s">
        <v>674</v>
      </c>
      <c r="H150" s="1048" t="s">
        <v>674</v>
      </c>
      <c r="I150" s="1048" t="s">
        <v>674</v>
      </c>
      <c r="J150" s="1048">
        <v>35</v>
      </c>
      <c r="K150" s="1048">
        <v>24</v>
      </c>
      <c r="L150" s="1058" t="s">
        <v>674</v>
      </c>
    </row>
    <row r="151" spans="1:12">
      <c r="A151" s="1200" t="s">
        <v>766</v>
      </c>
      <c r="B151" s="1207" t="s">
        <v>790</v>
      </c>
      <c r="C151" s="723" t="s">
        <v>674</v>
      </c>
      <c r="D151" s="1080" t="s">
        <v>674</v>
      </c>
      <c r="E151" s="1080" t="s">
        <v>674</v>
      </c>
      <c r="F151" s="1080" t="s">
        <v>674</v>
      </c>
      <c r="G151" s="1080" t="s">
        <v>674</v>
      </c>
      <c r="H151" s="1080" t="s">
        <v>674</v>
      </c>
      <c r="I151" s="1080" t="s">
        <v>674</v>
      </c>
      <c r="J151" s="1080" t="s">
        <v>674</v>
      </c>
      <c r="K151" s="1080" t="s">
        <v>674</v>
      </c>
      <c r="L151" s="1203" t="s">
        <v>674</v>
      </c>
    </row>
    <row r="152" spans="1:12">
      <c r="A152" s="1200"/>
      <c r="B152" s="1207" t="s">
        <v>791</v>
      </c>
      <c r="C152" s="1205" t="s">
        <v>674</v>
      </c>
      <c r="D152" s="767" t="s">
        <v>674</v>
      </c>
      <c r="E152" s="767" t="s">
        <v>674</v>
      </c>
      <c r="F152" s="767" t="s">
        <v>674</v>
      </c>
      <c r="G152" s="767" t="s">
        <v>674</v>
      </c>
      <c r="H152" s="767" t="s">
        <v>674</v>
      </c>
      <c r="I152" s="767" t="s">
        <v>674</v>
      </c>
      <c r="J152" s="767" t="s">
        <v>674</v>
      </c>
      <c r="K152" s="767"/>
      <c r="L152" s="1059"/>
    </row>
    <row r="153" spans="1:12">
      <c r="A153" s="1200"/>
      <c r="B153" s="1208" t="s">
        <v>792</v>
      </c>
      <c r="C153" s="1205" t="s">
        <v>674</v>
      </c>
      <c r="D153" s="767" t="s">
        <v>674</v>
      </c>
      <c r="E153" s="767" t="s">
        <v>674</v>
      </c>
      <c r="F153" s="767" t="s">
        <v>674</v>
      </c>
      <c r="G153" s="767" t="s">
        <v>674</v>
      </c>
      <c r="H153" s="767" t="s">
        <v>674</v>
      </c>
      <c r="I153" s="767"/>
      <c r="J153" s="767"/>
      <c r="K153" s="767"/>
      <c r="L153" s="1059"/>
    </row>
    <row r="154" spans="1:12" ht="15.75" thickBot="1">
      <c r="A154" s="1201"/>
      <c r="B154" s="1209" t="s">
        <v>793</v>
      </c>
      <c r="C154" s="1052" t="s">
        <v>674</v>
      </c>
      <c r="D154" s="1049" t="s">
        <v>674</v>
      </c>
      <c r="E154" s="1049" t="s">
        <v>674</v>
      </c>
      <c r="F154" s="1049" t="s">
        <v>674</v>
      </c>
      <c r="G154" s="1049"/>
      <c r="H154" s="1049"/>
      <c r="I154" s="1049"/>
      <c r="J154" s="1049"/>
      <c r="K154" s="1049"/>
      <c r="L154" s="1060"/>
    </row>
    <row r="155" spans="1:12">
      <c r="A155" s="1199" t="s">
        <v>769</v>
      </c>
      <c r="B155" s="1210" t="s">
        <v>111</v>
      </c>
      <c r="C155" s="1214">
        <v>220</v>
      </c>
      <c r="D155" s="1048">
        <v>266</v>
      </c>
      <c r="E155" s="1048">
        <v>335</v>
      </c>
      <c r="F155" s="1048">
        <v>312</v>
      </c>
      <c r="G155" s="1048">
        <v>280</v>
      </c>
      <c r="H155" s="1048">
        <v>272</v>
      </c>
      <c r="I155" s="1048">
        <v>301</v>
      </c>
      <c r="J155" s="1048">
        <v>365</v>
      </c>
      <c r="K155" s="1048">
        <v>249</v>
      </c>
      <c r="L155" s="1058">
        <v>234</v>
      </c>
    </row>
    <row r="156" spans="1:12">
      <c r="A156" s="1200" t="s">
        <v>768</v>
      </c>
      <c r="B156" s="1207" t="s">
        <v>790</v>
      </c>
      <c r="C156" s="723" t="s">
        <v>674</v>
      </c>
      <c r="D156" s="1080" t="s">
        <v>674</v>
      </c>
      <c r="E156" s="1080" t="s">
        <v>674</v>
      </c>
      <c r="F156" s="1080" t="s">
        <v>674</v>
      </c>
      <c r="G156" s="1080" t="s">
        <v>674</v>
      </c>
      <c r="H156" s="1080" t="s">
        <v>674</v>
      </c>
      <c r="I156" s="1080" t="s">
        <v>674</v>
      </c>
      <c r="J156" s="1080" t="s">
        <v>674</v>
      </c>
      <c r="K156" s="1080" t="s">
        <v>674</v>
      </c>
      <c r="L156" s="1203" t="s">
        <v>674</v>
      </c>
    </row>
    <row r="157" spans="1:12">
      <c r="A157" s="1200"/>
      <c r="B157" s="1207" t="s">
        <v>791</v>
      </c>
      <c r="C157" s="1205" t="s">
        <v>674</v>
      </c>
      <c r="D157" s="767" t="s">
        <v>674</v>
      </c>
      <c r="E157" s="767">
        <v>6</v>
      </c>
      <c r="F157" s="767">
        <v>6</v>
      </c>
      <c r="G157" s="767" t="s">
        <v>674</v>
      </c>
      <c r="H157" s="767" t="s">
        <v>674</v>
      </c>
      <c r="I157" s="767">
        <v>8</v>
      </c>
      <c r="J157" s="767" t="s">
        <v>674</v>
      </c>
      <c r="K157" s="767"/>
      <c r="L157" s="1059"/>
    </row>
    <row r="158" spans="1:12">
      <c r="A158" s="1200"/>
      <c r="B158" s="1208" t="s">
        <v>792</v>
      </c>
      <c r="C158" s="1205" t="s">
        <v>674</v>
      </c>
      <c r="D158" s="767" t="s">
        <v>674</v>
      </c>
      <c r="E158" s="767">
        <v>13</v>
      </c>
      <c r="F158" s="767">
        <v>8</v>
      </c>
      <c r="G158" s="767">
        <v>5</v>
      </c>
      <c r="H158" s="767">
        <v>6</v>
      </c>
      <c r="I158" s="767"/>
      <c r="J158" s="767"/>
      <c r="K158" s="767"/>
      <c r="L158" s="1059"/>
    </row>
    <row r="159" spans="1:12" ht="15.75" thickBot="1">
      <c r="A159" s="1201"/>
      <c r="B159" s="1209" t="s">
        <v>793</v>
      </c>
      <c r="C159" s="1052" t="s">
        <v>674</v>
      </c>
      <c r="D159" s="1049" t="s">
        <v>674</v>
      </c>
      <c r="E159" s="1049">
        <v>15</v>
      </c>
      <c r="F159" s="1049">
        <v>9</v>
      </c>
      <c r="G159" s="1049"/>
      <c r="H159" s="1049"/>
      <c r="I159" s="1049"/>
      <c r="J159" s="1049"/>
      <c r="K159" s="1049"/>
      <c r="L159" s="1060"/>
    </row>
    <row r="160" spans="1:12">
      <c r="A160" s="1199" t="s">
        <v>771</v>
      </c>
      <c r="B160" s="1210" t="s">
        <v>111</v>
      </c>
      <c r="C160" s="1214">
        <v>35</v>
      </c>
      <c r="D160" s="1048">
        <v>20</v>
      </c>
      <c r="E160" s="1048">
        <v>39</v>
      </c>
      <c r="F160" s="1048">
        <v>28</v>
      </c>
      <c r="G160" s="1048">
        <v>26</v>
      </c>
      <c r="H160" s="1048">
        <v>113</v>
      </c>
      <c r="I160" s="1048">
        <v>180</v>
      </c>
      <c r="J160" s="1048">
        <v>138</v>
      </c>
      <c r="K160" s="1048">
        <v>139</v>
      </c>
      <c r="L160" s="1058">
        <v>186</v>
      </c>
    </row>
    <row r="161" spans="1:12">
      <c r="A161" s="1200" t="s">
        <v>770</v>
      </c>
      <c r="B161" s="1207" t="s">
        <v>790</v>
      </c>
      <c r="C161" s="723" t="s">
        <v>674</v>
      </c>
      <c r="D161" s="1080" t="s">
        <v>674</v>
      </c>
      <c r="E161" s="1080" t="s">
        <v>674</v>
      </c>
      <c r="F161" s="1080" t="s">
        <v>674</v>
      </c>
      <c r="G161" s="1080" t="s">
        <v>674</v>
      </c>
      <c r="H161" s="1080" t="s">
        <v>674</v>
      </c>
      <c r="I161" s="1080" t="s">
        <v>674</v>
      </c>
      <c r="J161" s="1080" t="s">
        <v>674</v>
      </c>
      <c r="K161" s="1080" t="s">
        <v>674</v>
      </c>
      <c r="L161" s="1203" t="s">
        <v>674</v>
      </c>
    </row>
    <row r="162" spans="1:12">
      <c r="A162" s="1200"/>
      <c r="B162" s="1207" t="s">
        <v>791</v>
      </c>
      <c r="C162" s="1205" t="s">
        <v>674</v>
      </c>
      <c r="D162" s="767" t="s">
        <v>674</v>
      </c>
      <c r="E162" s="767" t="s">
        <v>674</v>
      </c>
      <c r="F162" s="767" t="s">
        <v>674</v>
      </c>
      <c r="G162" s="767" t="s">
        <v>674</v>
      </c>
      <c r="H162" s="767" t="s">
        <v>674</v>
      </c>
      <c r="I162" s="767">
        <v>6</v>
      </c>
      <c r="J162" s="767" t="s">
        <v>674</v>
      </c>
      <c r="K162" s="767"/>
      <c r="L162" s="1059"/>
    </row>
    <row r="163" spans="1:12">
      <c r="A163" s="1200"/>
      <c r="B163" s="1208" t="s">
        <v>792</v>
      </c>
      <c r="C163" s="1205" t="s">
        <v>674</v>
      </c>
      <c r="D163" s="767" t="s">
        <v>674</v>
      </c>
      <c r="E163" s="767" t="s">
        <v>674</v>
      </c>
      <c r="F163" s="767" t="s">
        <v>674</v>
      </c>
      <c r="G163" s="767" t="s">
        <v>674</v>
      </c>
      <c r="H163" s="767" t="s">
        <v>674</v>
      </c>
      <c r="I163" s="767"/>
      <c r="J163" s="767"/>
      <c r="K163" s="767"/>
      <c r="L163" s="1059"/>
    </row>
    <row r="164" spans="1:12" ht="15.75" thickBot="1">
      <c r="A164" s="1201"/>
      <c r="B164" s="1209" t="s">
        <v>793</v>
      </c>
      <c r="C164" s="1052" t="s">
        <v>674</v>
      </c>
      <c r="D164" s="1049" t="s">
        <v>674</v>
      </c>
      <c r="E164" s="1049" t="s">
        <v>674</v>
      </c>
      <c r="F164" s="1049" t="s">
        <v>674</v>
      </c>
      <c r="G164" s="1049"/>
      <c r="H164" s="1049"/>
      <c r="I164" s="1049"/>
      <c r="J164" s="1049"/>
      <c r="K164" s="1049"/>
      <c r="L164" s="1060"/>
    </row>
    <row r="165" spans="1:12">
      <c r="A165" s="1199" t="s">
        <v>773</v>
      </c>
      <c r="B165" s="1210" t="s">
        <v>111</v>
      </c>
      <c r="C165" s="1214" t="s">
        <v>674</v>
      </c>
      <c r="D165" s="1048" t="s">
        <v>674</v>
      </c>
      <c r="E165" s="1048">
        <v>21</v>
      </c>
      <c r="F165" s="1048">
        <v>196</v>
      </c>
      <c r="G165" s="1048">
        <v>327</v>
      </c>
      <c r="H165" s="1048" t="s">
        <v>674</v>
      </c>
      <c r="I165" s="1048" t="s">
        <v>674</v>
      </c>
      <c r="J165" s="1048" t="s">
        <v>674</v>
      </c>
      <c r="K165" s="1048" t="s">
        <v>674</v>
      </c>
      <c r="L165" s="1058" t="s">
        <v>674</v>
      </c>
    </row>
    <row r="166" spans="1:12">
      <c r="A166" s="1200" t="s">
        <v>772</v>
      </c>
      <c r="B166" s="1207" t="s">
        <v>790</v>
      </c>
      <c r="C166" s="723" t="s">
        <v>674</v>
      </c>
      <c r="D166" s="1080" t="s">
        <v>674</v>
      </c>
      <c r="E166" s="1080" t="s">
        <v>674</v>
      </c>
      <c r="F166" s="1080" t="s">
        <v>674</v>
      </c>
      <c r="G166" s="1080" t="s">
        <v>674</v>
      </c>
      <c r="H166" s="1080" t="s">
        <v>674</v>
      </c>
      <c r="I166" s="1080" t="s">
        <v>674</v>
      </c>
      <c r="J166" s="1080" t="s">
        <v>674</v>
      </c>
      <c r="K166" s="1080" t="s">
        <v>674</v>
      </c>
      <c r="L166" s="1203" t="s">
        <v>674</v>
      </c>
    </row>
    <row r="167" spans="1:12">
      <c r="A167" s="1200"/>
      <c r="B167" s="1207" t="s">
        <v>791</v>
      </c>
      <c r="C167" s="1205" t="s">
        <v>674</v>
      </c>
      <c r="D167" s="767" t="s">
        <v>674</v>
      </c>
      <c r="E167" s="767" t="s">
        <v>674</v>
      </c>
      <c r="F167" s="767">
        <v>6</v>
      </c>
      <c r="G167" s="767">
        <v>9</v>
      </c>
      <c r="H167" s="767" t="s">
        <v>674</v>
      </c>
      <c r="I167" s="767" t="s">
        <v>674</v>
      </c>
      <c r="J167" s="767" t="s">
        <v>674</v>
      </c>
      <c r="K167" s="767"/>
      <c r="L167" s="1059"/>
    </row>
    <row r="168" spans="1:12">
      <c r="A168" s="1200"/>
      <c r="B168" s="1208" t="s">
        <v>792</v>
      </c>
      <c r="C168" s="1205" t="s">
        <v>674</v>
      </c>
      <c r="D168" s="767" t="s">
        <v>674</v>
      </c>
      <c r="E168" s="767" t="s">
        <v>674</v>
      </c>
      <c r="F168" s="767">
        <v>8</v>
      </c>
      <c r="G168" s="767">
        <v>10</v>
      </c>
      <c r="H168" s="767" t="s">
        <v>674</v>
      </c>
      <c r="I168" s="767"/>
      <c r="J168" s="767"/>
      <c r="K168" s="767"/>
      <c r="L168" s="1059"/>
    </row>
    <row r="169" spans="1:12" ht="15.75" thickBot="1">
      <c r="A169" s="1201"/>
      <c r="B169" s="1209" t="s">
        <v>793</v>
      </c>
      <c r="C169" s="1052" t="s">
        <v>674</v>
      </c>
      <c r="D169" s="1049" t="s">
        <v>674</v>
      </c>
      <c r="E169" s="1049" t="s">
        <v>674</v>
      </c>
      <c r="F169" s="1049">
        <v>10</v>
      </c>
      <c r="G169" s="1049"/>
      <c r="H169" s="1049"/>
      <c r="I169" s="1049"/>
      <c r="J169" s="1049"/>
      <c r="K169" s="1049"/>
      <c r="L169" s="1060"/>
    </row>
    <row r="170" spans="1:12">
      <c r="A170" s="1199" t="s">
        <v>775</v>
      </c>
      <c r="B170" s="1210" t="s">
        <v>111</v>
      </c>
      <c r="C170" s="1214">
        <v>145</v>
      </c>
      <c r="D170" s="1048">
        <v>158</v>
      </c>
      <c r="E170" s="1048">
        <v>209</v>
      </c>
      <c r="F170" s="1048">
        <v>191</v>
      </c>
      <c r="G170" s="1048">
        <v>184</v>
      </c>
      <c r="H170" s="1048">
        <v>164</v>
      </c>
      <c r="I170" s="1048">
        <v>100</v>
      </c>
      <c r="J170" s="1048" t="s">
        <v>674</v>
      </c>
      <c r="K170" s="1048" t="s">
        <v>674</v>
      </c>
      <c r="L170" s="1058" t="s">
        <v>674</v>
      </c>
    </row>
    <row r="171" spans="1:12">
      <c r="A171" s="1200" t="s">
        <v>774</v>
      </c>
      <c r="B171" s="1207" t="s">
        <v>790</v>
      </c>
      <c r="C171" s="723" t="s">
        <v>674</v>
      </c>
      <c r="D171" s="1080" t="s">
        <v>674</v>
      </c>
      <c r="E171" s="1080" t="s">
        <v>674</v>
      </c>
      <c r="F171" s="1080" t="s">
        <v>674</v>
      </c>
      <c r="G171" s="1080" t="s">
        <v>674</v>
      </c>
      <c r="H171" s="1080" t="s">
        <v>674</v>
      </c>
      <c r="I171" s="1080" t="s">
        <v>674</v>
      </c>
      <c r="J171" s="1080" t="s">
        <v>674</v>
      </c>
      <c r="K171" s="1080" t="s">
        <v>674</v>
      </c>
      <c r="L171" s="1203" t="s">
        <v>674</v>
      </c>
    </row>
    <row r="172" spans="1:12">
      <c r="A172" s="1200"/>
      <c r="B172" s="1207" t="s">
        <v>791</v>
      </c>
      <c r="C172" s="1205" t="s">
        <v>674</v>
      </c>
      <c r="D172" s="767">
        <v>5</v>
      </c>
      <c r="E172" s="767">
        <v>5</v>
      </c>
      <c r="F172" s="767" t="s">
        <v>674</v>
      </c>
      <c r="G172" s="767" t="s">
        <v>674</v>
      </c>
      <c r="H172" s="767" t="s">
        <v>674</v>
      </c>
      <c r="I172" s="767" t="s">
        <v>674</v>
      </c>
      <c r="J172" s="767" t="s">
        <v>674</v>
      </c>
      <c r="K172" s="767"/>
      <c r="L172" s="1059"/>
    </row>
    <row r="173" spans="1:12">
      <c r="A173" s="1200"/>
      <c r="B173" s="1208" t="s">
        <v>792</v>
      </c>
      <c r="C173" s="1205" t="s">
        <v>674</v>
      </c>
      <c r="D173" s="767">
        <v>7</v>
      </c>
      <c r="E173" s="767">
        <v>9</v>
      </c>
      <c r="F173" s="767">
        <v>5</v>
      </c>
      <c r="G173" s="767" t="s">
        <v>674</v>
      </c>
      <c r="H173" s="767">
        <v>6</v>
      </c>
      <c r="I173" s="767"/>
      <c r="J173" s="767"/>
      <c r="K173" s="767"/>
      <c r="L173" s="1059"/>
    </row>
    <row r="174" spans="1:12" ht="15.75" thickBot="1">
      <c r="A174" s="1201"/>
      <c r="B174" s="1209" t="s">
        <v>793</v>
      </c>
      <c r="C174" s="1052" t="s">
        <v>674</v>
      </c>
      <c r="D174" s="1049">
        <v>10</v>
      </c>
      <c r="E174" s="1049">
        <v>11</v>
      </c>
      <c r="F174" s="1049">
        <v>6</v>
      </c>
      <c r="G174" s="1049"/>
      <c r="H174" s="1049"/>
      <c r="I174" s="1049"/>
      <c r="J174" s="1049"/>
      <c r="K174" s="1049"/>
      <c r="L174" s="1060"/>
    </row>
    <row r="175" spans="1:12">
      <c r="A175" s="1199" t="s">
        <v>786</v>
      </c>
      <c r="B175" s="1210" t="s">
        <v>111</v>
      </c>
      <c r="C175" s="1214" t="s">
        <v>674</v>
      </c>
      <c r="D175" s="1048" t="s">
        <v>674</v>
      </c>
      <c r="E175" s="1048">
        <v>32</v>
      </c>
      <c r="F175" s="1048">
        <v>28</v>
      </c>
      <c r="G175" s="1048">
        <v>16</v>
      </c>
      <c r="H175" s="1048" t="s">
        <v>674</v>
      </c>
      <c r="I175" s="1048" t="s">
        <v>674</v>
      </c>
      <c r="J175" s="1048">
        <v>47</v>
      </c>
      <c r="K175" s="1048">
        <v>15</v>
      </c>
      <c r="L175" s="1058">
        <v>15</v>
      </c>
    </row>
    <row r="176" spans="1:12">
      <c r="A176" s="1200" t="s">
        <v>785</v>
      </c>
      <c r="B176" s="1207" t="s">
        <v>790</v>
      </c>
      <c r="C176" s="723" t="s">
        <v>674</v>
      </c>
      <c r="D176" s="1080" t="s">
        <v>674</v>
      </c>
      <c r="E176" s="1080" t="s">
        <v>674</v>
      </c>
      <c r="F176" s="1080" t="s">
        <v>674</v>
      </c>
      <c r="G176" s="1080" t="s">
        <v>674</v>
      </c>
      <c r="H176" s="1080" t="s">
        <v>674</v>
      </c>
      <c r="I176" s="1080" t="s">
        <v>674</v>
      </c>
      <c r="J176" s="1080" t="s">
        <v>674</v>
      </c>
      <c r="K176" s="1080" t="s">
        <v>674</v>
      </c>
      <c r="L176" s="1203" t="s">
        <v>674</v>
      </c>
    </row>
    <row r="177" spans="1:12">
      <c r="A177" s="1200"/>
      <c r="B177" s="1207" t="s">
        <v>791</v>
      </c>
      <c r="C177" s="1205" t="s">
        <v>674</v>
      </c>
      <c r="D177" s="767" t="s">
        <v>674</v>
      </c>
      <c r="E177" s="767" t="s">
        <v>674</v>
      </c>
      <c r="F177" s="767" t="s">
        <v>674</v>
      </c>
      <c r="G177" s="767" t="s">
        <v>674</v>
      </c>
      <c r="H177" s="767" t="s">
        <v>674</v>
      </c>
      <c r="I177" s="767" t="s">
        <v>674</v>
      </c>
      <c r="J177" s="767" t="s">
        <v>674</v>
      </c>
      <c r="K177" s="767"/>
      <c r="L177" s="1059"/>
    </row>
    <row r="178" spans="1:12">
      <c r="A178" s="1200"/>
      <c r="B178" s="1208" t="s">
        <v>792</v>
      </c>
      <c r="C178" s="1205" t="s">
        <v>674</v>
      </c>
      <c r="D178" s="767" t="s">
        <v>674</v>
      </c>
      <c r="E178" s="767" t="s">
        <v>674</v>
      </c>
      <c r="F178" s="767" t="s">
        <v>674</v>
      </c>
      <c r="G178" s="767" t="s">
        <v>674</v>
      </c>
      <c r="H178" s="767" t="s">
        <v>674</v>
      </c>
      <c r="I178" s="767"/>
      <c r="J178" s="767"/>
      <c r="K178" s="767"/>
      <c r="L178" s="1059"/>
    </row>
    <row r="179" spans="1:12" ht="15.75" thickBot="1">
      <c r="A179" s="1201"/>
      <c r="B179" s="1209" t="s">
        <v>793</v>
      </c>
      <c r="C179" s="1052" t="s">
        <v>674</v>
      </c>
      <c r="D179" s="1049" t="s">
        <v>674</v>
      </c>
      <c r="E179" s="1049">
        <v>5</v>
      </c>
      <c r="F179" s="1049" t="s">
        <v>674</v>
      </c>
      <c r="G179" s="1049"/>
      <c r="H179" s="1049"/>
      <c r="I179" s="1049"/>
      <c r="J179" s="1049"/>
      <c r="K179" s="1049"/>
      <c r="L179" s="1060"/>
    </row>
    <row r="180" spans="1:12">
      <c r="A180" s="1199" t="s">
        <v>777</v>
      </c>
      <c r="B180" s="1210" t="s">
        <v>111</v>
      </c>
      <c r="C180" s="1214" t="s">
        <v>674</v>
      </c>
      <c r="D180" s="1048" t="s">
        <v>674</v>
      </c>
      <c r="E180" s="1048" t="s">
        <v>674</v>
      </c>
      <c r="F180" s="1048" t="s">
        <v>674</v>
      </c>
      <c r="G180" s="1048" t="s">
        <v>674</v>
      </c>
      <c r="H180" s="1048" t="s">
        <v>674</v>
      </c>
      <c r="I180" s="1048">
        <v>99</v>
      </c>
      <c r="J180" s="1048">
        <v>221</v>
      </c>
      <c r="K180" s="1048">
        <v>191</v>
      </c>
      <c r="L180" s="1058">
        <v>247</v>
      </c>
    </row>
    <row r="181" spans="1:12">
      <c r="A181" s="1200" t="s">
        <v>776</v>
      </c>
      <c r="B181" s="1207" t="s">
        <v>790</v>
      </c>
      <c r="C181" s="723" t="s">
        <v>674</v>
      </c>
      <c r="D181" s="1080" t="s">
        <v>674</v>
      </c>
      <c r="E181" s="1080" t="s">
        <v>674</v>
      </c>
      <c r="F181" s="1080" t="s">
        <v>674</v>
      </c>
      <c r="G181" s="1080" t="s">
        <v>674</v>
      </c>
      <c r="H181" s="1080" t="s">
        <v>674</v>
      </c>
      <c r="I181" s="1080" t="s">
        <v>674</v>
      </c>
      <c r="J181" s="1080" t="s">
        <v>674</v>
      </c>
      <c r="K181" s="1080" t="s">
        <v>674</v>
      </c>
      <c r="L181" s="1203" t="s">
        <v>674</v>
      </c>
    </row>
    <row r="182" spans="1:12">
      <c r="A182" s="1200"/>
      <c r="B182" s="1207" t="s">
        <v>791</v>
      </c>
      <c r="C182" s="1205" t="s">
        <v>674</v>
      </c>
      <c r="D182" s="767" t="s">
        <v>674</v>
      </c>
      <c r="E182" s="767" t="s">
        <v>674</v>
      </c>
      <c r="F182" s="767" t="s">
        <v>674</v>
      </c>
      <c r="G182" s="767" t="s">
        <v>674</v>
      </c>
      <c r="H182" s="767" t="s">
        <v>674</v>
      </c>
      <c r="I182" s="767" t="s">
        <v>674</v>
      </c>
      <c r="J182" s="767" t="s">
        <v>674</v>
      </c>
      <c r="K182" s="767"/>
      <c r="L182" s="1059"/>
    </row>
    <row r="183" spans="1:12">
      <c r="A183" s="1200"/>
      <c r="B183" s="1208" t="s">
        <v>792</v>
      </c>
      <c r="C183" s="1205" t="s">
        <v>674</v>
      </c>
      <c r="D183" s="767" t="s">
        <v>674</v>
      </c>
      <c r="E183" s="767" t="s">
        <v>674</v>
      </c>
      <c r="F183" s="767" t="s">
        <v>674</v>
      </c>
      <c r="G183" s="767" t="s">
        <v>674</v>
      </c>
      <c r="H183" s="767" t="s">
        <v>674</v>
      </c>
      <c r="I183" s="767"/>
      <c r="J183" s="767"/>
      <c r="K183" s="767"/>
      <c r="L183" s="1059"/>
    </row>
    <row r="184" spans="1:12" ht="15.75" thickBot="1">
      <c r="A184" s="1201"/>
      <c r="B184" s="1209" t="s">
        <v>793</v>
      </c>
      <c r="C184" s="1052" t="s">
        <v>674</v>
      </c>
      <c r="D184" s="1049" t="s">
        <v>674</v>
      </c>
      <c r="E184" s="1049" t="s">
        <v>674</v>
      </c>
      <c r="F184" s="1049" t="s">
        <v>674</v>
      </c>
      <c r="G184" s="1049"/>
      <c r="H184" s="1049"/>
      <c r="I184" s="1049"/>
      <c r="J184" s="1049"/>
      <c r="K184" s="1049"/>
      <c r="L184" s="1060"/>
    </row>
    <row r="185" spans="1:12">
      <c r="A185" s="1199" t="s">
        <v>779</v>
      </c>
      <c r="B185" s="1210" t="s">
        <v>111</v>
      </c>
      <c r="C185" s="1214">
        <v>13</v>
      </c>
      <c r="D185" s="1048">
        <v>15</v>
      </c>
      <c r="E185" s="1048">
        <v>15</v>
      </c>
      <c r="F185" s="1048">
        <v>18</v>
      </c>
      <c r="G185" s="1048">
        <v>13</v>
      </c>
      <c r="H185" s="1048">
        <v>21</v>
      </c>
      <c r="I185" s="1048">
        <v>13</v>
      </c>
      <c r="J185" s="1048">
        <v>48</v>
      </c>
      <c r="K185" s="1048">
        <v>55</v>
      </c>
      <c r="L185" s="1058">
        <v>46</v>
      </c>
    </row>
    <row r="186" spans="1:12">
      <c r="A186" s="1200" t="s">
        <v>778</v>
      </c>
      <c r="B186" s="1207" t="s">
        <v>790</v>
      </c>
      <c r="C186" s="723" t="s">
        <v>674</v>
      </c>
      <c r="D186" s="1080" t="s">
        <v>674</v>
      </c>
      <c r="E186" s="1080" t="s">
        <v>674</v>
      </c>
      <c r="F186" s="1080" t="s">
        <v>674</v>
      </c>
      <c r="G186" s="1080" t="s">
        <v>674</v>
      </c>
      <c r="H186" s="1080" t="s">
        <v>674</v>
      </c>
      <c r="I186" s="1080" t="s">
        <v>674</v>
      </c>
      <c r="J186" s="1080" t="s">
        <v>674</v>
      </c>
      <c r="K186" s="1080" t="s">
        <v>674</v>
      </c>
      <c r="L186" s="1203" t="s">
        <v>674</v>
      </c>
    </row>
    <row r="187" spans="1:12">
      <c r="A187" s="1200"/>
      <c r="B187" s="1207" t="s">
        <v>791</v>
      </c>
      <c r="C187" s="1205" t="s">
        <v>674</v>
      </c>
      <c r="D187" s="767" t="s">
        <v>674</v>
      </c>
      <c r="E187" s="767" t="s">
        <v>674</v>
      </c>
      <c r="F187" s="767" t="s">
        <v>674</v>
      </c>
      <c r="G187" s="767" t="s">
        <v>674</v>
      </c>
      <c r="H187" s="767" t="s">
        <v>674</v>
      </c>
      <c r="I187" s="767" t="s">
        <v>674</v>
      </c>
      <c r="J187" s="767" t="s">
        <v>674</v>
      </c>
      <c r="K187" s="767"/>
      <c r="L187" s="1059"/>
    </row>
    <row r="188" spans="1:12">
      <c r="A188" s="1200"/>
      <c r="B188" s="1208" t="s">
        <v>792</v>
      </c>
      <c r="C188" s="1205" t="s">
        <v>674</v>
      </c>
      <c r="D188" s="767" t="s">
        <v>674</v>
      </c>
      <c r="E188" s="767" t="s">
        <v>674</v>
      </c>
      <c r="F188" s="767" t="s">
        <v>674</v>
      </c>
      <c r="G188" s="767" t="s">
        <v>674</v>
      </c>
      <c r="H188" s="767" t="s">
        <v>674</v>
      </c>
      <c r="I188" s="767"/>
      <c r="J188" s="767"/>
      <c r="K188" s="767"/>
      <c r="L188" s="1059"/>
    </row>
    <row r="189" spans="1:12" ht="15.75" thickBot="1">
      <c r="A189" s="1201"/>
      <c r="B189" s="1209" t="s">
        <v>793</v>
      </c>
      <c r="C189" s="1052" t="s">
        <v>674</v>
      </c>
      <c r="D189" s="1049" t="s">
        <v>674</v>
      </c>
      <c r="E189" s="1049" t="s">
        <v>674</v>
      </c>
      <c r="F189" s="1049" t="s">
        <v>674</v>
      </c>
      <c r="G189" s="1049"/>
      <c r="H189" s="1049"/>
      <c r="I189" s="1049"/>
      <c r="J189" s="1049"/>
      <c r="K189" s="1049"/>
      <c r="L189" s="1060"/>
    </row>
    <row r="190" spans="1:12">
      <c r="A190" s="1199" t="s">
        <v>781</v>
      </c>
      <c r="B190" s="1210" t="s">
        <v>111</v>
      </c>
      <c r="C190" s="1214">
        <v>76</v>
      </c>
      <c r="D190" s="1048">
        <v>110</v>
      </c>
      <c r="E190" s="1048">
        <v>101</v>
      </c>
      <c r="F190" s="1048">
        <v>134</v>
      </c>
      <c r="G190" s="1048">
        <v>97</v>
      </c>
      <c r="H190" s="1048">
        <v>101</v>
      </c>
      <c r="I190" s="1048">
        <v>164</v>
      </c>
      <c r="J190" s="1048">
        <v>175</v>
      </c>
      <c r="K190" s="1048">
        <v>158</v>
      </c>
      <c r="L190" s="1058">
        <v>171</v>
      </c>
    </row>
    <row r="191" spans="1:12">
      <c r="A191" s="1200" t="s">
        <v>780</v>
      </c>
      <c r="B191" s="1207" t="s">
        <v>790</v>
      </c>
      <c r="C191" s="723" t="s">
        <v>674</v>
      </c>
      <c r="D191" s="1080" t="s">
        <v>674</v>
      </c>
      <c r="E191" s="1080" t="s">
        <v>674</v>
      </c>
      <c r="F191" s="1080" t="s">
        <v>674</v>
      </c>
      <c r="G191" s="1080" t="s">
        <v>674</v>
      </c>
      <c r="H191" s="1080" t="s">
        <v>674</v>
      </c>
      <c r="I191" s="1080" t="s">
        <v>674</v>
      </c>
      <c r="J191" s="1080" t="s">
        <v>674</v>
      </c>
      <c r="K191" s="1080" t="s">
        <v>674</v>
      </c>
      <c r="L191" s="1203" t="s">
        <v>674</v>
      </c>
    </row>
    <row r="192" spans="1:12">
      <c r="A192" s="1200"/>
      <c r="B192" s="1207" t="s">
        <v>791</v>
      </c>
      <c r="C192" s="1205" t="s">
        <v>674</v>
      </c>
      <c r="D192" s="767" t="s">
        <v>674</v>
      </c>
      <c r="E192" s="767" t="s">
        <v>674</v>
      </c>
      <c r="F192" s="767" t="s">
        <v>674</v>
      </c>
      <c r="G192" s="767" t="s">
        <v>674</v>
      </c>
      <c r="H192" s="767" t="s">
        <v>674</v>
      </c>
      <c r="I192" s="767" t="s">
        <v>674</v>
      </c>
      <c r="J192" s="767">
        <v>5</v>
      </c>
      <c r="K192" s="767"/>
      <c r="L192" s="1059"/>
    </row>
    <row r="193" spans="1:12">
      <c r="A193" s="1200"/>
      <c r="B193" s="1208" t="s">
        <v>792</v>
      </c>
      <c r="C193" s="1205" t="s">
        <v>674</v>
      </c>
      <c r="D193" s="767">
        <v>5</v>
      </c>
      <c r="E193" s="767" t="s">
        <v>674</v>
      </c>
      <c r="F193" s="767" t="s">
        <v>674</v>
      </c>
      <c r="G193" s="767" t="s">
        <v>674</v>
      </c>
      <c r="H193" s="767" t="s">
        <v>674</v>
      </c>
      <c r="I193" s="767"/>
      <c r="J193" s="767"/>
      <c r="K193" s="767"/>
      <c r="L193" s="1059"/>
    </row>
    <row r="194" spans="1:12" ht="15.75" thickBot="1">
      <c r="A194" s="1202"/>
      <c r="B194" s="1211" t="s">
        <v>793</v>
      </c>
      <c r="C194" s="719" t="s">
        <v>674</v>
      </c>
      <c r="D194" s="1062">
        <v>5</v>
      </c>
      <c r="E194" s="1062" t="s">
        <v>674</v>
      </c>
      <c r="F194" s="1062" t="s">
        <v>674</v>
      </c>
      <c r="G194" s="1062"/>
      <c r="H194" s="1062"/>
      <c r="I194" s="1062"/>
      <c r="J194" s="1062"/>
      <c r="K194" s="1062"/>
      <c r="L194" s="1063"/>
    </row>
    <row r="195" spans="1:12" ht="15.75" thickTop="1"/>
    <row r="196" spans="1:12">
      <c r="A196" t="s">
        <v>636</v>
      </c>
    </row>
    <row r="198" spans="1:12" ht="30.75" customHeight="1">
      <c r="A198" s="1462" t="s">
        <v>825</v>
      </c>
      <c r="B198" s="1462"/>
      <c r="C198" s="1462"/>
      <c r="D198" s="1462"/>
      <c r="E198" s="1462"/>
      <c r="F198" s="1462"/>
      <c r="G198" s="1462"/>
      <c r="H198" s="1462"/>
    </row>
  </sheetData>
  <mergeCells count="2">
    <mergeCell ref="A1:L2"/>
    <mergeCell ref="A198:H198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 codeName="Sheet142"/>
  <dimension ref="A1:M11"/>
  <sheetViews>
    <sheetView showGridLines="0" workbookViewId="0">
      <selection activeCell="G30" sqref="G30"/>
    </sheetView>
  </sheetViews>
  <sheetFormatPr defaultRowHeight="15"/>
  <cols>
    <col min="3" max="3" width="25" customWidth="1"/>
    <col min="4" max="13" width="13" customWidth="1"/>
  </cols>
  <sheetData>
    <row r="1" spans="1:13" ht="15" customHeight="1">
      <c r="A1" s="1615" t="s">
        <v>835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321"/>
    </row>
    <row r="2" spans="1:13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321"/>
    </row>
    <row r="3" spans="1:13" ht="15.75" thickBot="1"/>
    <row r="4" spans="1:13" ht="15.75" thickTop="1">
      <c r="A4" s="1622"/>
      <c r="B4" s="1623"/>
      <c r="C4" s="1624"/>
      <c r="D4" s="1628" t="s">
        <v>3</v>
      </c>
      <c r="E4" s="1629"/>
      <c r="F4" s="1629"/>
      <c r="G4" s="1629"/>
      <c r="H4" s="1629"/>
      <c r="I4" s="1629"/>
      <c r="J4" s="1629"/>
      <c r="K4" s="1629"/>
      <c r="L4" s="1629"/>
      <c r="M4" s="1630"/>
    </row>
    <row r="5" spans="1:13" ht="15.75" thickBot="1">
      <c r="A5" s="1625"/>
      <c r="B5" s="1626"/>
      <c r="C5" s="1627"/>
      <c r="D5" s="1105" t="s">
        <v>8</v>
      </c>
      <c r="E5" s="1106" t="s">
        <v>9</v>
      </c>
      <c r="F5" s="1106" t="s">
        <v>10</v>
      </c>
      <c r="G5" s="1106" t="s">
        <v>11</v>
      </c>
      <c r="H5" s="1106" t="s">
        <v>12</v>
      </c>
      <c r="I5" s="1106" t="s">
        <v>13</v>
      </c>
      <c r="J5" s="1106" t="s">
        <v>14</v>
      </c>
      <c r="K5" s="1106" t="s">
        <v>15</v>
      </c>
      <c r="L5" s="1106" t="s">
        <v>16</v>
      </c>
      <c r="M5" s="1109" t="s">
        <v>17</v>
      </c>
    </row>
    <row r="6" spans="1:13" ht="15.75" thickTop="1">
      <c r="A6" s="1674" t="s">
        <v>836</v>
      </c>
      <c r="B6" s="1675"/>
      <c r="C6" s="1676"/>
      <c r="D6" s="1423">
        <v>5204</v>
      </c>
      <c r="E6" s="1424">
        <v>6179</v>
      </c>
      <c r="F6" s="1425">
        <v>6158</v>
      </c>
      <c r="G6" s="1426">
        <v>6296</v>
      </c>
      <c r="H6" s="1426">
        <v>6844</v>
      </c>
      <c r="I6" s="1426">
        <v>6600</v>
      </c>
      <c r="J6" s="1424">
        <v>6737</v>
      </c>
      <c r="K6" s="1425">
        <v>7494</v>
      </c>
      <c r="L6" s="1424">
        <v>7168</v>
      </c>
      <c r="M6" s="1427">
        <v>7813</v>
      </c>
    </row>
    <row r="7" spans="1:13" ht="15.75" thickBot="1">
      <c r="A7" s="1668" t="s">
        <v>806</v>
      </c>
      <c r="B7" s="1669"/>
      <c r="C7" s="1670"/>
      <c r="D7" s="1429">
        <v>25</v>
      </c>
      <c r="E7" s="1430">
        <v>39</v>
      </c>
      <c r="F7" s="1431">
        <v>34</v>
      </c>
      <c r="G7" s="1432">
        <v>46</v>
      </c>
      <c r="H7" s="1432">
        <v>49</v>
      </c>
      <c r="I7" s="1432">
        <v>33</v>
      </c>
      <c r="J7" s="1430">
        <v>36</v>
      </c>
      <c r="K7" s="1431">
        <v>37</v>
      </c>
      <c r="L7" s="1422">
        <v>23</v>
      </c>
      <c r="M7" s="1323">
        <v>36</v>
      </c>
    </row>
    <row r="8" spans="1:13" ht="16.5" thickTop="1" thickBot="1">
      <c r="A8" s="1668" t="s">
        <v>782</v>
      </c>
      <c r="B8" s="1669"/>
      <c r="C8" s="1670"/>
      <c r="D8" s="1429">
        <v>89</v>
      </c>
      <c r="E8" s="1430">
        <v>128</v>
      </c>
      <c r="F8" s="1430">
        <v>116</v>
      </c>
      <c r="G8" s="1430">
        <v>146</v>
      </c>
      <c r="H8" s="1430">
        <v>153</v>
      </c>
      <c r="I8" s="1430">
        <v>110</v>
      </c>
      <c r="J8" s="1422">
        <v>119</v>
      </c>
      <c r="K8" s="1428">
        <v>110</v>
      </c>
    </row>
    <row r="9" spans="1:13" ht="16.5" thickTop="1" thickBot="1">
      <c r="A9" s="1668" t="s">
        <v>787</v>
      </c>
      <c r="B9" s="1669"/>
      <c r="C9" s="1670"/>
      <c r="D9" s="1395">
        <v>137</v>
      </c>
      <c r="E9" s="1397">
        <v>166</v>
      </c>
      <c r="F9" s="767">
        <v>170</v>
      </c>
      <c r="G9" s="1396">
        <v>176</v>
      </c>
      <c r="H9" s="1388">
        <v>197</v>
      </c>
      <c r="I9" s="1394">
        <v>161</v>
      </c>
    </row>
    <row r="10" spans="1:13" ht="16.5" thickTop="1" thickBot="1">
      <c r="A10" s="1671" t="s">
        <v>788</v>
      </c>
      <c r="B10" s="1672"/>
      <c r="C10" s="1673"/>
      <c r="D10" s="775">
        <v>173</v>
      </c>
      <c r="E10" s="1387">
        <v>201</v>
      </c>
      <c r="F10" s="1387">
        <v>201</v>
      </c>
      <c r="G10" s="1394">
        <v>214</v>
      </c>
    </row>
    <row r="11" spans="1:13" ht="15.75" thickTop="1"/>
  </sheetData>
  <sheetProtection password="8815" sheet="1" objects="1" scenarios="1"/>
  <mergeCells count="8">
    <mergeCell ref="A10:C10"/>
    <mergeCell ref="A7:C7"/>
    <mergeCell ref="A8:C8"/>
    <mergeCell ref="A1:L2"/>
    <mergeCell ref="A4:C5"/>
    <mergeCell ref="D4:M4"/>
    <mergeCell ref="A6:C6"/>
    <mergeCell ref="A9:C9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>
  <sheetPr codeName="Sheet87"/>
  <dimension ref="A2:A33"/>
  <sheetViews>
    <sheetView showGridLines="0" workbookViewId="0">
      <selection activeCell="K33" sqref="K33"/>
    </sheetView>
  </sheetViews>
  <sheetFormatPr defaultRowHeight="15"/>
  <sheetData>
    <row r="2" spans="1:1" ht="24" customHeight="1">
      <c r="A2" s="1" t="s">
        <v>663</v>
      </c>
    </row>
    <row r="33" spans="1:1">
      <c r="A33" t="s">
        <v>643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 codeName="Sheet130"/>
  <dimension ref="A1:C19"/>
  <sheetViews>
    <sheetView showGridLines="0" workbookViewId="0">
      <selection activeCell="F10" sqref="F10"/>
    </sheetView>
  </sheetViews>
  <sheetFormatPr defaultRowHeight="15"/>
  <cols>
    <col min="1" max="3" width="24.85546875" customWidth="1"/>
  </cols>
  <sheetData>
    <row r="1" spans="1:3" ht="30.75" customHeight="1" thickBot="1">
      <c r="A1" s="1139" t="s">
        <v>663</v>
      </c>
    </row>
    <row r="2" spans="1:3" ht="30.75" customHeight="1" thickTop="1" thickBot="1">
      <c r="A2" s="725" t="s">
        <v>3</v>
      </c>
      <c r="B2" s="1083" t="s">
        <v>341</v>
      </c>
      <c r="C2" s="1216" t="s">
        <v>342</v>
      </c>
    </row>
    <row r="3" spans="1:3" ht="15.75" thickTop="1">
      <c r="A3" s="1219" t="s">
        <v>343</v>
      </c>
      <c r="B3" s="1217">
        <v>9.2592592592592587E-3</v>
      </c>
      <c r="C3" s="1215">
        <v>4.6296296296296294E-3</v>
      </c>
    </row>
    <row r="4" spans="1:3">
      <c r="A4" s="1148" t="s">
        <v>4</v>
      </c>
      <c r="B4" s="1218">
        <v>9.0497737556561094E-3</v>
      </c>
      <c r="C4" s="1141">
        <v>0</v>
      </c>
    </row>
    <row r="5" spans="1:3">
      <c r="A5" s="1148" t="s">
        <v>5</v>
      </c>
      <c r="B5" s="1218">
        <v>0</v>
      </c>
      <c r="C5" s="1141">
        <v>3.8167938931297713E-3</v>
      </c>
    </row>
    <row r="6" spans="1:3">
      <c r="A6" s="1148" t="s">
        <v>6</v>
      </c>
      <c r="B6" s="1218">
        <v>0</v>
      </c>
      <c r="C6" s="1141">
        <v>0.02</v>
      </c>
    </row>
    <row r="7" spans="1:3">
      <c r="A7" s="1148" t="s">
        <v>7</v>
      </c>
      <c r="B7" s="1218">
        <v>1.4285714285714285E-2</v>
      </c>
      <c r="C7" s="1141">
        <v>3.5714285714285713E-3</v>
      </c>
    </row>
    <row r="8" spans="1:3">
      <c r="A8" s="1148" t="s">
        <v>8</v>
      </c>
      <c r="B8" s="1218">
        <v>3.2894736842105266E-3</v>
      </c>
      <c r="C8" s="1141">
        <v>1.3157894736842106E-2</v>
      </c>
    </row>
    <row r="9" spans="1:3">
      <c r="A9" s="1148" t="s">
        <v>9</v>
      </c>
      <c r="B9" s="1218">
        <v>2.7397260273972603E-3</v>
      </c>
      <c r="C9" s="1141">
        <v>2.7397260273972603E-3</v>
      </c>
    </row>
    <row r="10" spans="1:3">
      <c r="A10" s="1148" t="s">
        <v>10</v>
      </c>
      <c r="B10" s="1218">
        <v>1.1461318051575931E-2</v>
      </c>
      <c r="C10" s="1141">
        <v>2.8653295128939827E-3</v>
      </c>
    </row>
    <row r="11" spans="1:3">
      <c r="A11" s="1148" t="s">
        <v>11</v>
      </c>
      <c r="B11" s="1218">
        <v>1.2135922330097087E-2</v>
      </c>
      <c r="C11" s="1141">
        <v>2.4271844660194177E-3</v>
      </c>
    </row>
    <row r="12" spans="1:3">
      <c r="A12" s="1148" t="s">
        <v>12</v>
      </c>
      <c r="B12" s="1218">
        <v>0</v>
      </c>
      <c r="C12" s="1141">
        <v>4.0080160320641288E-3</v>
      </c>
    </row>
    <row r="13" spans="1:3">
      <c r="A13" s="1148" t="s">
        <v>13</v>
      </c>
      <c r="B13" s="1218">
        <v>1.2121212121212121E-2</v>
      </c>
      <c r="C13" s="1141">
        <v>6.0606060606060606E-3</v>
      </c>
    </row>
    <row r="14" spans="1:3">
      <c r="A14" s="1148" t="s">
        <v>14</v>
      </c>
      <c r="B14" s="1218">
        <v>6.5075921908893707E-3</v>
      </c>
      <c r="C14" s="1141">
        <v>0</v>
      </c>
    </row>
    <row r="15" spans="1:3">
      <c r="A15" s="1148" t="s">
        <v>15</v>
      </c>
      <c r="B15" s="1218">
        <v>7.4812967581047388E-3</v>
      </c>
      <c r="C15" s="1141">
        <v>2.4937655860349127E-3</v>
      </c>
    </row>
    <row r="16" spans="1:3">
      <c r="A16" s="1148" t="s">
        <v>16</v>
      </c>
      <c r="B16" s="1218">
        <v>7.2992700729927005E-3</v>
      </c>
      <c r="C16" s="1142">
        <v>0</v>
      </c>
    </row>
    <row r="17" spans="1:3">
      <c r="A17" s="1148" t="s">
        <v>17</v>
      </c>
      <c r="B17" s="1218">
        <v>4.6189376443418013E-3</v>
      </c>
      <c r="C17" s="1141">
        <v>4.6189376443418013E-3</v>
      </c>
    </row>
    <row r="18" spans="1:3" ht="15.75" thickBot="1">
      <c r="A18" s="1149" t="s">
        <v>18</v>
      </c>
      <c r="B18" s="1146">
        <v>4.7281323877068557E-3</v>
      </c>
      <c r="C18" s="1143">
        <v>1.1820330969267139E-2</v>
      </c>
    </row>
    <row r="19" spans="1:3" ht="15.75" thickTop="1"/>
  </sheetData>
  <sheetProtection password="8815" sheet="1" objects="1" scenarios="1"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>
  <sheetPr codeName="Sheet88"/>
  <dimension ref="A2:A35"/>
  <sheetViews>
    <sheetView showGridLines="0" workbookViewId="0">
      <selection activeCell="R21" sqref="R21"/>
    </sheetView>
  </sheetViews>
  <sheetFormatPr defaultRowHeight="15"/>
  <sheetData>
    <row r="2" spans="1:1" ht="24" customHeight="1">
      <c r="A2" s="1" t="s">
        <v>664</v>
      </c>
    </row>
    <row r="35" spans="1:1">
      <c r="A35" t="s">
        <v>643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 codeName="Sheet131"/>
  <dimension ref="A1:B18"/>
  <sheetViews>
    <sheetView showGridLines="0" workbookViewId="0">
      <selection activeCell="C24" sqref="C24"/>
    </sheetView>
  </sheetViews>
  <sheetFormatPr defaultRowHeight="15"/>
  <cols>
    <col min="1" max="2" width="24.85546875" customWidth="1"/>
  </cols>
  <sheetData>
    <row r="1" spans="1:2" ht="30.75" customHeight="1" thickBot="1">
      <c r="A1" s="1139" t="s">
        <v>664</v>
      </c>
    </row>
    <row r="2" spans="1:2" ht="30.75" customHeight="1" thickTop="1" thickBot="1">
      <c r="A2" s="725" t="s">
        <v>3</v>
      </c>
      <c r="B2" s="1073" t="s">
        <v>347</v>
      </c>
    </row>
    <row r="3" spans="1:2" ht="15.75" thickTop="1">
      <c r="A3" s="1156" t="s">
        <v>343</v>
      </c>
      <c r="B3" s="1158">
        <v>0.12037037037037036</v>
      </c>
    </row>
    <row r="4" spans="1:2">
      <c r="A4" s="1154" t="s">
        <v>4</v>
      </c>
      <c r="B4" s="1150">
        <v>9.9547511312217202E-2</v>
      </c>
    </row>
    <row r="5" spans="1:2">
      <c r="A5" s="1154" t="s">
        <v>5</v>
      </c>
      <c r="B5" s="1150">
        <v>9.160305343511449E-2</v>
      </c>
    </row>
    <row r="6" spans="1:2">
      <c r="A6" s="1154" t="s">
        <v>6</v>
      </c>
      <c r="B6" s="1150">
        <v>0.10400000000000001</v>
      </c>
    </row>
    <row r="7" spans="1:2">
      <c r="A7" s="1154" t="s">
        <v>7</v>
      </c>
      <c r="B7" s="1150">
        <v>6.7857142857142852E-2</v>
      </c>
    </row>
    <row r="8" spans="1:2">
      <c r="A8" s="1154" t="s">
        <v>8</v>
      </c>
      <c r="B8" s="1150">
        <v>4.2763157894736843E-2</v>
      </c>
    </row>
    <row r="9" spans="1:2">
      <c r="A9" s="1154" t="s">
        <v>9</v>
      </c>
      <c r="B9" s="1150">
        <v>6.8493150684931503E-2</v>
      </c>
    </row>
    <row r="10" spans="1:2">
      <c r="A10" s="1154" t="s">
        <v>10</v>
      </c>
      <c r="B10" s="1150">
        <v>8.0229226361031525E-2</v>
      </c>
    </row>
    <row r="11" spans="1:2">
      <c r="A11" s="1154" t="s">
        <v>11</v>
      </c>
      <c r="B11" s="1150">
        <v>6.3106796116504854E-2</v>
      </c>
    </row>
    <row r="12" spans="1:2">
      <c r="A12" s="1154" t="s">
        <v>12</v>
      </c>
      <c r="B12" s="1150">
        <v>7.2144288577154311E-2</v>
      </c>
    </row>
    <row r="13" spans="1:2">
      <c r="A13" s="1154" t="s">
        <v>13</v>
      </c>
      <c r="B13" s="1150">
        <v>4.8484848484848485E-2</v>
      </c>
    </row>
    <row r="14" spans="1:2">
      <c r="A14" s="1154" t="s">
        <v>14</v>
      </c>
      <c r="B14" s="1150">
        <v>5.6399132321041219E-2</v>
      </c>
    </row>
    <row r="15" spans="1:2">
      <c r="A15" s="1154" t="s">
        <v>15</v>
      </c>
      <c r="B15" s="1150">
        <v>5.9850374064837911E-2</v>
      </c>
    </row>
    <row r="16" spans="1:2">
      <c r="A16" s="1154" t="s">
        <v>16</v>
      </c>
      <c r="B16" s="1150">
        <v>9.4890510948905119E-2</v>
      </c>
    </row>
    <row r="17" spans="1:2" ht="15.75" thickBot="1">
      <c r="A17" s="1155" t="s">
        <v>17</v>
      </c>
      <c r="B17" s="1151">
        <v>6.4665127020785224E-2</v>
      </c>
    </row>
    <row r="18" spans="1:2" ht="15.75" thickTop="1"/>
  </sheetData>
  <sheetProtection password="8815" sheet="1" objects="1" scenarios="1"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>
  <sheetPr codeName="Sheet89"/>
  <dimension ref="A1:P42"/>
  <sheetViews>
    <sheetView workbookViewId="0">
      <selection activeCell="J28" sqref="J28"/>
    </sheetView>
  </sheetViews>
  <sheetFormatPr defaultRowHeight="15"/>
  <sheetData>
    <row r="1" spans="1:16" ht="15.75" thickBot="1">
      <c r="A1" s="1694" t="s">
        <v>644</v>
      </c>
      <c r="B1" s="1694"/>
      <c r="C1" s="1694"/>
      <c r="D1" s="1694"/>
      <c r="E1" s="1694"/>
      <c r="G1" s="1694" t="s">
        <v>645</v>
      </c>
      <c r="H1" s="1694"/>
      <c r="I1" s="1694"/>
      <c r="J1" s="1694"/>
      <c r="K1" s="1694"/>
      <c r="N1" t="s">
        <v>646</v>
      </c>
    </row>
    <row r="2" spans="1:16" ht="16.5" thickTop="1" thickBot="1">
      <c r="A2" s="1695" t="s">
        <v>0</v>
      </c>
      <c r="B2" s="1696"/>
      <c r="C2" s="1697"/>
      <c r="D2" s="1701" t="s">
        <v>647</v>
      </c>
      <c r="E2" s="1702"/>
      <c r="G2" s="1695" t="s">
        <v>0</v>
      </c>
      <c r="H2" s="1696"/>
      <c r="I2" s="1697"/>
      <c r="J2" s="1701" t="s">
        <v>647</v>
      </c>
      <c r="K2" s="1702"/>
      <c r="N2" t="s">
        <v>101</v>
      </c>
      <c r="O2" t="s">
        <v>505</v>
      </c>
      <c r="P2" t="s">
        <v>506</v>
      </c>
    </row>
    <row r="3" spans="1:16" ht="16.5" thickTop="1" thickBot="1">
      <c r="A3" s="1698"/>
      <c r="B3" s="1699"/>
      <c r="C3" s="1700"/>
      <c r="D3" s="610" t="s">
        <v>648</v>
      </c>
      <c r="E3" s="611" t="s">
        <v>649</v>
      </c>
      <c r="G3" s="1698"/>
      <c r="H3" s="1699"/>
      <c r="I3" s="1700"/>
      <c r="J3" s="610" t="s">
        <v>648</v>
      </c>
      <c r="K3" s="611" t="s">
        <v>649</v>
      </c>
      <c r="N3" s="612" t="s">
        <v>343</v>
      </c>
      <c r="O3" s="613">
        <f>K4/100</f>
        <v>1.2500000000000001E-2</v>
      </c>
      <c r="P3" s="613">
        <f>K26/100</f>
        <v>0</v>
      </c>
    </row>
    <row r="4" spans="1:16" ht="15.75" thickTop="1">
      <c r="A4" s="1703" t="s">
        <v>3</v>
      </c>
      <c r="B4" s="612" t="s">
        <v>343</v>
      </c>
      <c r="C4" s="614" t="s">
        <v>335</v>
      </c>
      <c r="D4" s="615">
        <v>553</v>
      </c>
      <c r="E4" s="616">
        <v>7</v>
      </c>
      <c r="G4" s="1703" t="s">
        <v>3</v>
      </c>
      <c r="H4" s="612" t="s">
        <v>343</v>
      </c>
      <c r="I4" s="614" t="s">
        <v>95</v>
      </c>
      <c r="J4" s="617">
        <v>98.75</v>
      </c>
      <c r="K4" s="618">
        <v>1.25</v>
      </c>
      <c r="N4" s="619" t="s">
        <v>4</v>
      </c>
      <c r="O4" s="613">
        <f t="shared" ref="O4:O18" si="0">K5/100</f>
        <v>3.1847133757961781E-3</v>
      </c>
      <c r="P4" s="613">
        <f t="shared" ref="P4:P18" si="1">K27/100</f>
        <v>0</v>
      </c>
    </row>
    <row r="5" spans="1:16">
      <c r="A5" s="1704"/>
      <c r="B5" s="619" t="s">
        <v>4</v>
      </c>
      <c r="C5" s="620" t="s">
        <v>335</v>
      </c>
      <c r="D5" s="621">
        <v>626</v>
      </c>
      <c r="E5" s="622">
        <v>2</v>
      </c>
      <c r="G5" s="1704"/>
      <c r="H5" s="619" t="s">
        <v>4</v>
      </c>
      <c r="I5" s="620" t="s">
        <v>95</v>
      </c>
      <c r="J5" s="623">
        <v>99.681528662420376</v>
      </c>
      <c r="K5" s="624">
        <v>0.31847133757961782</v>
      </c>
      <c r="N5" s="619" t="s">
        <v>5</v>
      </c>
      <c r="O5" s="613">
        <f t="shared" si="0"/>
        <v>1.0033444816053512E-2</v>
      </c>
      <c r="P5" s="613">
        <f t="shared" si="1"/>
        <v>7.6335877862595426E-3</v>
      </c>
    </row>
    <row r="6" spans="1:16">
      <c r="A6" s="1704"/>
      <c r="B6" s="619" t="s">
        <v>5</v>
      </c>
      <c r="C6" s="620" t="s">
        <v>335</v>
      </c>
      <c r="D6" s="621">
        <v>592</v>
      </c>
      <c r="E6" s="622">
        <v>6</v>
      </c>
      <c r="G6" s="1704"/>
      <c r="H6" s="619" t="s">
        <v>5</v>
      </c>
      <c r="I6" s="620" t="s">
        <v>95</v>
      </c>
      <c r="J6" s="623">
        <v>98.996655518394647</v>
      </c>
      <c r="K6" s="625">
        <v>1.0033444816053512</v>
      </c>
      <c r="N6" s="619" t="s">
        <v>6</v>
      </c>
      <c r="O6" s="613">
        <f t="shared" si="0"/>
        <v>8.6805555555555559E-3</v>
      </c>
      <c r="P6" s="613">
        <f t="shared" si="1"/>
        <v>8.0000000000000002E-3</v>
      </c>
    </row>
    <row r="7" spans="1:16">
      <c r="A7" s="1704"/>
      <c r="B7" s="619" t="s">
        <v>6</v>
      </c>
      <c r="C7" s="620" t="s">
        <v>335</v>
      </c>
      <c r="D7" s="621">
        <v>571</v>
      </c>
      <c r="E7" s="622">
        <v>5</v>
      </c>
      <c r="G7" s="1704"/>
      <c r="H7" s="619" t="s">
        <v>6</v>
      </c>
      <c r="I7" s="620" t="s">
        <v>95</v>
      </c>
      <c r="J7" s="623">
        <v>99.131944444444443</v>
      </c>
      <c r="K7" s="624">
        <v>0.86805555555555558</v>
      </c>
      <c r="N7" s="619" t="s">
        <v>7</v>
      </c>
      <c r="O7" s="613">
        <f t="shared" si="0"/>
        <v>9.3603744149765994E-3</v>
      </c>
      <c r="P7" s="613">
        <f t="shared" si="1"/>
        <v>3.5714285714285713E-3</v>
      </c>
    </row>
    <row r="8" spans="1:16">
      <c r="A8" s="1704"/>
      <c r="B8" s="619" t="s">
        <v>7</v>
      </c>
      <c r="C8" s="620" t="s">
        <v>335</v>
      </c>
      <c r="D8" s="621">
        <v>635</v>
      </c>
      <c r="E8" s="622">
        <v>6</v>
      </c>
      <c r="G8" s="1704"/>
      <c r="H8" s="619" t="s">
        <v>7</v>
      </c>
      <c r="I8" s="620" t="s">
        <v>95</v>
      </c>
      <c r="J8" s="623">
        <v>99.06396255850234</v>
      </c>
      <c r="K8" s="624">
        <v>0.93603744149765988</v>
      </c>
      <c r="N8" s="619" t="s">
        <v>8</v>
      </c>
      <c r="O8" s="613">
        <f t="shared" si="0"/>
        <v>6.7567567567567563E-3</v>
      </c>
      <c r="P8" s="613">
        <f t="shared" si="1"/>
        <v>6.5789473684210531E-3</v>
      </c>
    </row>
    <row r="9" spans="1:16">
      <c r="A9" s="1704"/>
      <c r="B9" s="619" t="s">
        <v>8</v>
      </c>
      <c r="C9" s="620" t="s">
        <v>335</v>
      </c>
      <c r="D9" s="621">
        <v>588</v>
      </c>
      <c r="E9" s="622">
        <v>4</v>
      </c>
      <c r="G9" s="1704"/>
      <c r="H9" s="619" t="s">
        <v>8</v>
      </c>
      <c r="I9" s="620" t="s">
        <v>95</v>
      </c>
      <c r="J9" s="623">
        <v>99.324324324324323</v>
      </c>
      <c r="K9" s="624">
        <v>0.67567567567567566</v>
      </c>
      <c r="N9" s="619" t="s">
        <v>9</v>
      </c>
      <c r="O9" s="613">
        <f t="shared" si="0"/>
        <v>9.0225563909774424E-3</v>
      </c>
      <c r="P9" s="613">
        <f t="shared" si="1"/>
        <v>5.4794520547945206E-3</v>
      </c>
    </row>
    <row r="10" spans="1:16">
      <c r="A10" s="1704"/>
      <c r="B10" s="619" t="s">
        <v>9</v>
      </c>
      <c r="C10" s="620" t="s">
        <v>335</v>
      </c>
      <c r="D10" s="621">
        <v>659</v>
      </c>
      <c r="E10" s="622">
        <v>6</v>
      </c>
      <c r="G10" s="1704"/>
      <c r="H10" s="619" t="s">
        <v>9</v>
      </c>
      <c r="I10" s="620" t="s">
        <v>95</v>
      </c>
      <c r="J10" s="623">
        <v>99.097744360902254</v>
      </c>
      <c r="K10" s="624">
        <v>0.90225563909774431</v>
      </c>
      <c r="N10" s="619" t="s">
        <v>10</v>
      </c>
      <c r="O10" s="613">
        <f t="shared" si="0"/>
        <v>4.30416068866571E-3</v>
      </c>
      <c r="P10" s="613">
        <f t="shared" si="1"/>
        <v>2.8653295128939827E-3</v>
      </c>
    </row>
    <row r="11" spans="1:16">
      <c r="A11" s="1704"/>
      <c r="B11" s="619" t="s">
        <v>10</v>
      </c>
      <c r="C11" s="620" t="s">
        <v>335</v>
      </c>
      <c r="D11" s="621">
        <v>694</v>
      </c>
      <c r="E11" s="622">
        <v>3</v>
      </c>
      <c r="G11" s="1704"/>
      <c r="H11" s="619" t="s">
        <v>10</v>
      </c>
      <c r="I11" s="620" t="s">
        <v>95</v>
      </c>
      <c r="J11" s="623">
        <v>99.569583931133423</v>
      </c>
      <c r="K11" s="624">
        <v>0.43041606886657102</v>
      </c>
      <c r="N11" s="619" t="s">
        <v>11</v>
      </c>
      <c r="O11" s="613">
        <f t="shared" si="0"/>
        <v>7.1633237822349575E-3</v>
      </c>
      <c r="P11" s="613">
        <f t="shared" si="1"/>
        <v>7.2815533980582527E-3</v>
      </c>
    </row>
    <row r="12" spans="1:16">
      <c r="A12" s="1704"/>
      <c r="B12" s="619" t="s">
        <v>11</v>
      </c>
      <c r="C12" s="620" t="s">
        <v>335</v>
      </c>
      <c r="D12" s="621">
        <v>693</v>
      </c>
      <c r="E12" s="622">
        <v>5</v>
      </c>
      <c r="G12" s="1704"/>
      <c r="H12" s="619" t="s">
        <v>11</v>
      </c>
      <c r="I12" s="620" t="s">
        <v>95</v>
      </c>
      <c r="J12" s="623">
        <v>99.283667621776502</v>
      </c>
      <c r="K12" s="624">
        <v>0.71633237822349571</v>
      </c>
      <c r="N12" s="619" t="s">
        <v>12</v>
      </c>
      <c r="O12" s="613">
        <f t="shared" si="0"/>
        <v>6.6225165562913916E-3</v>
      </c>
      <c r="P12" s="613">
        <f t="shared" si="1"/>
        <v>2.0040080160320644E-3</v>
      </c>
    </row>
    <row r="13" spans="1:16">
      <c r="A13" s="1704"/>
      <c r="B13" s="619" t="s">
        <v>12</v>
      </c>
      <c r="C13" s="620" t="s">
        <v>335</v>
      </c>
      <c r="D13" s="621">
        <v>750</v>
      </c>
      <c r="E13" s="622">
        <v>5</v>
      </c>
      <c r="G13" s="1704"/>
      <c r="H13" s="619" t="s">
        <v>12</v>
      </c>
      <c r="I13" s="620" t="s">
        <v>95</v>
      </c>
      <c r="J13" s="623">
        <v>99.337748344370866</v>
      </c>
      <c r="K13" s="624">
        <v>0.66225165562913912</v>
      </c>
      <c r="N13" s="619" t="s">
        <v>13</v>
      </c>
      <c r="O13" s="613">
        <f t="shared" si="0"/>
        <v>9.3312597200622075E-3</v>
      </c>
      <c r="P13" s="613">
        <f t="shared" si="1"/>
        <v>1.0101010101010102E-2</v>
      </c>
    </row>
    <row r="14" spans="1:16">
      <c r="A14" s="1704"/>
      <c r="B14" s="619" t="s">
        <v>13</v>
      </c>
      <c r="C14" s="620" t="s">
        <v>335</v>
      </c>
      <c r="D14" s="621">
        <v>637</v>
      </c>
      <c r="E14" s="622">
        <v>6</v>
      </c>
      <c r="G14" s="1704"/>
      <c r="H14" s="619" t="s">
        <v>13</v>
      </c>
      <c r="I14" s="620" t="s">
        <v>95</v>
      </c>
      <c r="J14" s="623">
        <v>99.066874027993777</v>
      </c>
      <c r="K14" s="624">
        <v>0.93312597200622083</v>
      </c>
      <c r="N14" s="619" t="s">
        <v>14</v>
      </c>
      <c r="O14" s="613">
        <f t="shared" si="0"/>
        <v>1.0057471264367816E-2</v>
      </c>
      <c r="P14" s="613">
        <f t="shared" si="1"/>
        <v>1.0845986984815618E-2</v>
      </c>
    </row>
    <row r="15" spans="1:16">
      <c r="A15" s="1704"/>
      <c r="B15" s="619" t="s">
        <v>14</v>
      </c>
      <c r="C15" s="620" t="s">
        <v>335</v>
      </c>
      <c r="D15" s="621">
        <v>689</v>
      </c>
      <c r="E15" s="622">
        <v>7</v>
      </c>
      <c r="G15" s="1704"/>
      <c r="H15" s="619" t="s">
        <v>14</v>
      </c>
      <c r="I15" s="620" t="s">
        <v>95</v>
      </c>
      <c r="J15" s="623">
        <v>98.994252873563212</v>
      </c>
      <c r="K15" s="625">
        <v>1.0057471264367817</v>
      </c>
      <c r="N15" s="619" t="s">
        <v>15</v>
      </c>
      <c r="O15" s="613">
        <f t="shared" si="0"/>
        <v>1.2587412587412588E-2</v>
      </c>
      <c r="P15" s="613">
        <f t="shared" si="1"/>
        <v>4.9875311720698253E-3</v>
      </c>
    </row>
    <row r="16" spans="1:16">
      <c r="A16" s="1704"/>
      <c r="B16" s="619" t="s">
        <v>15</v>
      </c>
      <c r="C16" s="620" t="s">
        <v>335</v>
      </c>
      <c r="D16" s="621">
        <v>706</v>
      </c>
      <c r="E16" s="622">
        <v>9</v>
      </c>
      <c r="G16" s="1704"/>
      <c r="H16" s="619" t="s">
        <v>15</v>
      </c>
      <c r="I16" s="620" t="s">
        <v>95</v>
      </c>
      <c r="J16" s="623">
        <v>98.741258741258747</v>
      </c>
      <c r="K16" s="625">
        <v>1.2587412587412588</v>
      </c>
      <c r="N16" s="619" t="s">
        <v>16</v>
      </c>
      <c r="O16" s="613">
        <f t="shared" si="0"/>
        <v>1.300578034682081E-2</v>
      </c>
      <c r="P16" s="613">
        <f t="shared" si="1"/>
        <v>1.2165450121654502E-2</v>
      </c>
    </row>
    <row r="17" spans="1:16">
      <c r="A17" s="1704"/>
      <c r="B17" s="619" t="s">
        <v>16</v>
      </c>
      <c r="C17" s="620" t="s">
        <v>335</v>
      </c>
      <c r="D17" s="621">
        <v>683</v>
      </c>
      <c r="E17" s="622">
        <v>9</v>
      </c>
      <c r="G17" s="1704"/>
      <c r="H17" s="619" t="s">
        <v>16</v>
      </c>
      <c r="I17" s="620" t="s">
        <v>95</v>
      </c>
      <c r="J17" s="623">
        <v>98.699421965317924</v>
      </c>
      <c r="K17" s="625">
        <v>1.300578034682081</v>
      </c>
      <c r="N17" s="619" t="s">
        <v>17</v>
      </c>
      <c r="O17" s="613">
        <f t="shared" si="0"/>
        <v>1.9047619047619046E-2</v>
      </c>
      <c r="P17" s="613">
        <f t="shared" si="1"/>
        <v>9.2378752886836026E-3</v>
      </c>
    </row>
    <row r="18" spans="1:16" ht="15.75" thickBot="1">
      <c r="A18" s="1704"/>
      <c r="B18" s="619" t="s">
        <v>17</v>
      </c>
      <c r="C18" s="620" t="s">
        <v>335</v>
      </c>
      <c r="D18" s="621">
        <v>618</v>
      </c>
      <c r="E18" s="622">
        <v>12</v>
      </c>
      <c r="G18" s="1704"/>
      <c r="H18" s="619" t="s">
        <v>17</v>
      </c>
      <c r="I18" s="620" t="s">
        <v>95</v>
      </c>
      <c r="J18" s="623">
        <v>98.095238095238102</v>
      </c>
      <c r="K18" s="625">
        <v>1.9047619047619047</v>
      </c>
      <c r="N18" s="626" t="s">
        <v>18</v>
      </c>
      <c r="O18" s="613">
        <f t="shared" si="0"/>
        <v>1.7211703958691912E-2</v>
      </c>
      <c r="P18" s="613">
        <f t="shared" si="1"/>
        <v>2.3640661938534278E-2</v>
      </c>
    </row>
    <row r="19" spans="1:16" ht="16.5" thickTop="1" thickBot="1">
      <c r="A19" s="1705"/>
      <c r="B19" s="626" t="s">
        <v>18</v>
      </c>
      <c r="C19" s="627" t="s">
        <v>335</v>
      </c>
      <c r="D19" s="628">
        <v>571</v>
      </c>
      <c r="E19" s="629">
        <v>10</v>
      </c>
      <c r="G19" s="1705"/>
      <c r="H19" s="626" t="s">
        <v>18</v>
      </c>
      <c r="I19" s="627" t="s">
        <v>95</v>
      </c>
      <c r="J19" s="630">
        <v>98.278829604130806</v>
      </c>
      <c r="K19" s="631">
        <v>1.7211703958691911</v>
      </c>
    </row>
    <row r="20" spans="1:16" ht="15.75" thickTop="1">
      <c r="A20" s="1706"/>
      <c r="B20" s="1706"/>
      <c r="C20" s="1706"/>
      <c r="D20" s="1706"/>
      <c r="E20" s="1706"/>
      <c r="G20" s="1706"/>
      <c r="H20" s="1706"/>
      <c r="I20" s="1706"/>
      <c r="J20" s="1706"/>
      <c r="K20" s="1706"/>
    </row>
    <row r="23" spans="1:16" ht="15.75" thickBot="1">
      <c r="A23" s="1694" t="s">
        <v>650</v>
      </c>
      <c r="B23" s="1694"/>
      <c r="C23" s="1694"/>
      <c r="D23" s="1694"/>
      <c r="E23" s="1694"/>
      <c r="G23" s="1694" t="s">
        <v>651</v>
      </c>
      <c r="H23" s="1694"/>
      <c r="I23" s="1694"/>
      <c r="J23" s="1694"/>
      <c r="K23" s="1694"/>
    </row>
    <row r="24" spans="1:16" ht="15.75" thickTop="1">
      <c r="A24" s="1695" t="s">
        <v>0</v>
      </c>
      <c r="B24" s="1696"/>
      <c r="C24" s="1697"/>
      <c r="D24" s="1701" t="s">
        <v>647</v>
      </c>
      <c r="E24" s="1702"/>
      <c r="G24" s="1695" t="s">
        <v>0</v>
      </c>
      <c r="H24" s="1696"/>
      <c r="I24" s="1697"/>
      <c r="J24" s="1701" t="s">
        <v>647</v>
      </c>
      <c r="K24" s="1702"/>
    </row>
    <row r="25" spans="1:16" ht="15.75" thickBot="1">
      <c r="A25" s="1698"/>
      <c r="B25" s="1699"/>
      <c r="C25" s="1700"/>
      <c r="D25" s="610" t="s">
        <v>648</v>
      </c>
      <c r="E25" s="611" t="s">
        <v>649</v>
      </c>
      <c r="G25" s="1698"/>
      <c r="H25" s="1699"/>
      <c r="I25" s="1700"/>
      <c r="J25" s="610" t="s">
        <v>648</v>
      </c>
      <c r="K25" s="611" t="s">
        <v>649</v>
      </c>
    </row>
    <row r="26" spans="1:16" ht="15.75" thickTop="1">
      <c r="A26" s="1703" t="s">
        <v>3</v>
      </c>
      <c r="B26" s="612" t="s">
        <v>343</v>
      </c>
      <c r="C26" s="614" t="s">
        <v>335</v>
      </c>
      <c r="D26" s="615">
        <v>216</v>
      </c>
      <c r="E26" s="632" t="s">
        <v>0</v>
      </c>
      <c r="G26" s="1703" t="s">
        <v>3</v>
      </c>
      <c r="H26" s="612" t="s">
        <v>343</v>
      </c>
      <c r="I26" s="614" t="s">
        <v>95</v>
      </c>
      <c r="J26" s="617">
        <v>100</v>
      </c>
      <c r="K26" s="632">
        <v>0</v>
      </c>
    </row>
    <row r="27" spans="1:16">
      <c r="A27" s="1704"/>
      <c r="B27" s="619" t="s">
        <v>4</v>
      </c>
      <c r="C27" s="620" t="s">
        <v>335</v>
      </c>
      <c r="D27" s="621">
        <v>221</v>
      </c>
      <c r="E27" s="633" t="s">
        <v>0</v>
      </c>
      <c r="G27" s="1704"/>
      <c r="H27" s="619" t="s">
        <v>4</v>
      </c>
      <c r="I27" s="620" t="s">
        <v>95</v>
      </c>
      <c r="J27" s="623">
        <v>100</v>
      </c>
      <c r="K27" s="633">
        <v>0</v>
      </c>
    </row>
    <row r="28" spans="1:16">
      <c r="A28" s="1704"/>
      <c r="B28" s="619" t="s">
        <v>5</v>
      </c>
      <c r="C28" s="620" t="s">
        <v>335</v>
      </c>
      <c r="D28" s="621">
        <v>260</v>
      </c>
      <c r="E28" s="622">
        <v>2</v>
      </c>
      <c r="G28" s="1704"/>
      <c r="H28" s="619" t="s">
        <v>5</v>
      </c>
      <c r="I28" s="620" t="s">
        <v>95</v>
      </c>
      <c r="J28" s="623">
        <v>99.236641221374043</v>
      </c>
      <c r="K28" s="624">
        <v>0.76335877862595425</v>
      </c>
    </row>
    <row r="29" spans="1:16">
      <c r="A29" s="1704"/>
      <c r="B29" s="619" t="s">
        <v>6</v>
      </c>
      <c r="C29" s="620" t="s">
        <v>335</v>
      </c>
      <c r="D29" s="621">
        <v>248</v>
      </c>
      <c r="E29" s="622">
        <v>2</v>
      </c>
      <c r="G29" s="1704"/>
      <c r="H29" s="619" t="s">
        <v>6</v>
      </c>
      <c r="I29" s="620" t="s">
        <v>95</v>
      </c>
      <c r="J29" s="623">
        <v>99.2</v>
      </c>
      <c r="K29" s="624">
        <v>0.8</v>
      </c>
    </row>
    <row r="30" spans="1:16">
      <c r="A30" s="1704"/>
      <c r="B30" s="619" t="s">
        <v>7</v>
      </c>
      <c r="C30" s="620" t="s">
        <v>335</v>
      </c>
      <c r="D30" s="621">
        <v>279</v>
      </c>
      <c r="E30" s="622">
        <v>1</v>
      </c>
      <c r="G30" s="1704"/>
      <c r="H30" s="619" t="s">
        <v>7</v>
      </c>
      <c r="I30" s="620" t="s">
        <v>95</v>
      </c>
      <c r="J30" s="623">
        <v>99.642857142857139</v>
      </c>
      <c r="K30" s="624">
        <v>0.35714285714285715</v>
      </c>
    </row>
    <row r="31" spans="1:16">
      <c r="A31" s="1704"/>
      <c r="B31" s="619" t="s">
        <v>8</v>
      </c>
      <c r="C31" s="620" t="s">
        <v>335</v>
      </c>
      <c r="D31" s="621">
        <v>302</v>
      </c>
      <c r="E31" s="622">
        <v>2</v>
      </c>
      <c r="G31" s="1704"/>
      <c r="H31" s="619" t="s">
        <v>8</v>
      </c>
      <c r="I31" s="620" t="s">
        <v>95</v>
      </c>
      <c r="J31" s="623">
        <v>99.34210526315789</v>
      </c>
      <c r="K31" s="624">
        <v>0.65789473684210531</v>
      </c>
    </row>
    <row r="32" spans="1:16">
      <c r="A32" s="1704"/>
      <c r="B32" s="619" t="s">
        <v>9</v>
      </c>
      <c r="C32" s="620" t="s">
        <v>335</v>
      </c>
      <c r="D32" s="621">
        <v>363</v>
      </c>
      <c r="E32" s="622">
        <v>2</v>
      </c>
      <c r="G32" s="1704"/>
      <c r="H32" s="619" t="s">
        <v>9</v>
      </c>
      <c r="I32" s="620" t="s">
        <v>95</v>
      </c>
      <c r="J32" s="623">
        <v>99.452054794520549</v>
      </c>
      <c r="K32" s="624">
        <v>0.54794520547945202</v>
      </c>
    </row>
    <row r="33" spans="1:11">
      <c r="A33" s="1704"/>
      <c r="B33" s="619" t="s">
        <v>10</v>
      </c>
      <c r="C33" s="620" t="s">
        <v>335</v>
      </c>
      <c r="D33" s="621">
        <v>348</v>
      </c>
      <c r="E33" s="622">
        <v>1</v>
      </c>
      <c r="G33" s="1704"/>
      <c r="H33" s="619" t="s">
        <v>10</v>
      </c>
      <c r="I33" s="620" t="s">
        <v>95</v>
      </c>
      <c r="J33" s="623">
        <v>99.713467048710598</v>
      </c>
      <c r="K33" s="624">
        <v>0.28653295128939826</v>
      </c>
    </row>
    <row r="34" spans="1:11">
      <c r="A34" s="1704"/>
      <c r="B34" s="619" t="s">
        <v>11</v>
      </c>
      <c r="C34" s="620" t="s">
        <v>335</v>
      </c>
      <c r="D34" s="621">
        <v>409</v>
      </c>
      <c r="E34" s="622">
        <v>3</v>
      </c>
      <c r="G34" s="1704"/>
      <c r="H34" s="619" t="s">
        <v>11</v>
      </c>
      <c r="I34" s="620" t="s">
        <v>95</v>
      </c>
      <c r="J34" s="623">
        <v>99.271844660194176</v>
      </c>
      <c r="K34" s="624">
        <v>0.72815533980582525</v>
      </c>
    </row>
    <row r="35" spans="1:11">
      <c r="A35" s="1704"/>
      <c r="B35" s="619" t="s">
        <v>12</v>
      </c>
      <c r="C35" s="620" t="s">
        <v>335</v>
      </c>
      <c r="D35" s="621">
        <v>498</v>
      </c>
      <c r="E35" s="622">
        <v>1</v>
      </c>
      <c r="G35" s="1704"/>
      <c r="H35" s="619" t="s">
        <v>12</v>
      </c>
      <c r="I35" s="620" t="s">
        <v>95</v>
      </c>
      <c r="J35" s="623">
        <v>99.799599198396791</v>
      </c>
      <c r="K35" s="624">
        <v>0.20040080160320642</v>
      </c>
    </row>
    <row r="36" spans="1:11">
      <c r="A36" s="1704"/>
      <c r="B36" s="619" t="s">
        <v>13</v>
      </c>
      <c r="C36" s="620" t="s">
        <v>335</v>
      </c>
      <c r="D36" s="621">
        <v>490</v>
      </c>
      <c r="E36" s="622">
        <v>5</v>
      </c>
      <c r="G36" s="1704"/>
      <c r="H36" s="619" t="s">
        <v>13</v>
      </c>
      <c r="I36" s="620" t="s">
        <v>95</v>
      </c>
      <c r="J36" s="623">
        <v>98.98989898989899</v>
      </c>
      <c r="K36" s="625">
        <v>1.0101010101010102</v>
      </c>
    </row>
    <row r="37" spans="1:11">
      <c r="A37" s="1704"/>
      <c r="B37" s="619" t="s">
        <v>14</v>
      </c>
      <c r="C37" s="620" t="s">
        <v>335</v>
      </c>
      <c r="D37" s="621">
        <v>456</v>
      </c>
      <c r="E37" s="622">
        <v>5</v>
      </c>
      <c r="G37" s="1704"/>
      <c r="H37" s="619" t="s">
        <v>14</v>
      </c>
      <c r="I37" s="620" t="s">
        <v>95</v>
      </c>
      <c r="J37" s="623">
        <v>98.915401301518443</v>
      </c>
      <c r="K37" s="625">
        <v>1.0845986984815619</v>
      </c>
    </row>
    <row r="38" spans="1:11">
      <c r="A38" s="1704"/>
      <c r="B38" s="619" t="s">
        <v>15</v>
      </c>
      <c r="C38" s="620" t="s">
        <v>335</v>
      </c>
      <c r="D38" s="621">
        <v>399</v>
      </c>
      <c r="E38" s="622">
        <v>2</v>
      </c>
      <c r="G38" s="1704"/>
      <c r="H38" s="619" t="s">
        <v>15</v>
      </c>
      <c r="I38" s="620" t="s">
        <v>95</v>
      </c>
      <c r="J38" s="623">
        <v>99.501246882793012</v>
      </c>
      <c r="K38" s="624">
        <v>0.49875311720698257</v>
      </c>
    </row>
    <row r="39" spans="1:11">
      <c r="A39" s="1704"/>
      <c r="B39" s="619" t="s">
        <v>16</v>
      </c>
      <c r="C39" s="620" t="s">
        <v>335</v>
      </c>
      <c r="D39" s="621">
        <v>406</v>
      </c>
      <c r="E39" s="622">
        <v>5</v>
      </c>
      <c r="G39" s="1704"/>
      <c r="H39" s="619" t="s">
        <v>16</v>
      </c>
      <c r="I39" s="620" t="s">
        <v>95</v>
      </c>
      <c r="J39" s="623">
        <v>98.783454987834546</v>
      </c>
      <c r="K39" s="625">
        <v>1.2165450121654502</v>
      </c>
    </row>
    <row r="40" spans="1:11">
      <c r="A40" s="1704"/>
      <c r="B40" s="619" t="s">
        <v>17</v>
      </c>
      <c r="C40" s="620" t="s">
        <v>335</v>
      </c>
      <c r="D40" s="621">
        <v>429</v>
      </c>
      <c r="E40" s="622">
        <v>4</v>
      </c>
      <c r="G40" s="1704"/>
      <c r="H40" s="619" t="s">
        <v>17</v>
      </c>
      <c r="I40" s="620" t="s">
        <v>95</v>
      </c>
      <c r="J40" s="623">
        <v>99.07621247113164</v>
      </c>
      <c r="K40" s="624">
        <v>0.92378752886836024</v>
      </c>
    </row>
    <row r="41" spans="1:11" ht="15.75" thickBot="1">
      <c r="A41" s="1705"/>
      <c r="B41" s="626" t="s">
        <v>18</v>
      </c>
      <c r="C41" s="627" t="s">
        <v>335</v>
      </c>
      <c r="D41" s="628">
        <v>413</v>
      </c>
      <c r="E41" s="629">
        <v>10</v>
      </c>
      <c r="G41" s="1705"/>
      <c r="H41" s="626" t="s">
        <v>18</v>
      </c>
      <c r="I41" s="627" t="s">
        <v>95</v>
      </c>
      <c r="J41" s="630">
        <v>97.635933806146568</v>
      </c>
      <c r="K41" s="631">
        <v>2.3640661938534278</v>
      </c>
    </row>
    <row r="42" spans="1:11" ht="15.75" thickTop="1">
      <c r="A42" s="1706"/>
      <c r="B42" s="1706"/>
      <c r="C42" s="1706"/>
      <c r="D42" s="1706"/>
      <c r="E42" s="1706"/>
      <c r="G42" s="1706"/>
      <c r="H42" s="1706"/>
      <c r="I42" s="1706"/>
      <c r="J42" s="1706"/>
      <c r="K42" s="1706"/>
    </row>
  </sheetData>
  <mergeCells count="20">
    <mergeCell ref="A42:E42"/>
    <mergeCell ref="G42:K42"/>
    <mergeCell ref="A24:C25"/>
    <mergeCell ref="D24:E24"/>
    <mergeCell ref="G24:I25"/>
    <mergeCell ref="J24:K24"/>
    <mergeCell ref="A26:A41"/>
    <mergeCell ref="G26:G41"/>
    <mergeCell ref="A4:A19"/>
    <mergeCell ref="G4:G19"/>
    <mergeCell ref="A20:E20"/>
    <mergeCell ref="G20:K20"/>
    <mergeCell ref="A23:E23"/>
    <mergeCell ref="G23:K23"/>
    <mergeCell ref="A1:E1"/>
    <mergeCell ref="G1:K1"/>
    <mergeCell ref="A2:C3"/>
    <mergeCell ref="D2:E2"/>
    <mergeCell ref="G2:I3"/>
    <mergeCell ref="J2:K2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>
  <sheetPr codeName="Sheet91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599</v>
      </c>
    </row>
    <row r="31" spans="1:1">
      <c r="A31" t="s">
        <v>446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 codeName="Sheet92"/>
  <dimension ref="A1:P41"/>
  <sheetViews>
    <sheetView workbookViewId="0">
      <selection activeCell="O23" sqref="O23"/>
    </sheetView>
  </sheetViews>
  <sheetFormatPr defaultRowHeight="15"/>
  <sheetData>
    <row r="1" spans="1:16" ht="15.75" thickBot="1">
      <c r="A1" s="1707" t="s">
        <v>431</v>
      </c>
      <c r="B1" s="1707"/>
      <c r="C1" s="1707"/>
      <c r="D1" s="1707"/>
      <c r="E1" s="1707"/>
      <c r="F1" s="1707"/>
      <c r="G1" s="1707"/>
      <c r="H1" s="1707"/>
      <c r="I1" s="1707"/>
      <c r="N1" s="1707" t="s">
        <v>377</v>
      </c>
      <c r="O1" s="1707"/>
      <c r="P1" s="1707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481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475" t="s">
        <v>359</v>
      </c>
      <c r="B3" s="476" t="s">
        <v>27</v>
      </c>
      <c r="C3" s="477">
        <v>488</v>
      </c>
      <c r="D3" s="477">
        <v>2</v>
      </c>
      <c r="E3" s="477">
        <v>2.4720725222633551</v>
      </c>
      <c r="F3" s="477">
        <v>0.4098360655737705</v>
      </c>
      <c r="G3" s="477">
        <v>0.37275558286079041</v>
      </c>
      <c r="H3" s="477">
        <v>0.46073941695521059</v>
      </c>
      <c r="I3" s="292">
        <v>0</v>
      </c>
      <c r="N3" s="475" t="s">
        <v>359</v>
      </c>
      <c r="O3" s="487">
        <v>3</v>
      </c>
      <c r="P3" s="478">
        <v>50</v>
      </c>
    </row>
    <row r="4" spans="1:16">
      <c r="A4" s="479" t="s">
        <v>360</v>
      </c>
      <c r="B4" s="480" t="s">
        <v>28</v>
      </c>
      <c r="C4" s="481">
        <v>178</v>
      </c>
      <c r="D4" s="481">
        <v>1</v>
      </c>
      <c r="E4" s="481">
        <v>0.83328048067004745</v>
      </c>
      <c r="F4" s="481">
        <v>0.5617977528089888</v>
      </c>
      <c r="G4" s="481">
        <v>0.55292236844996823</v>
      </c>
      <c r="H4" s="481">
        <v>0.46073941695521059</v>
      </c>
      <c r="I4" s="293">
        <v>0</v>
      </c>
      <c r="N4" s="479" t="s">
        <v>360</v>
      </c>
      <c r="O4" s="488">
        <v>33</v>
      </c>
      <c r="P4" s="482">
        <v>6.25</v>
      </c>
    </row>
    <row r="5" spans="1:16" ht="36">
      <c r="A5" s="479" t="s">
        <v>361</v>
      </c>
      <c r="B5" s="480" t="s">
        <v>29</v>
      </c>
      <c r="C5" s="481">
        <v>171</v>
      </c>
      <c r="D5" s="481">
        <v>0</v>
      </c>
      <c r="E5" s="481">
        <v>0.79382735296022322</v>
      </c>
      <c r="F5" s="481">
        <v>0</v>
      </c>
      <c r="G5" s="481">
        <v>0</v>
      </c>
      <c r="H5" s="481">
        <v>0.46073941695521059</v>
      </c>
      <c r="I5" s="293">
        <v>200</v>
      </c>
      <c r="N5" s="479" t="s">
        <v>361</v>
      </c>
      <c r="O5" s="488">
        <v>96</v>
      </c>
      <c r="P5" s="482">
        <v>3.1578947368421053</v>
      </c>
    </row>
    <row r="6" spans="1:16">
      <c r="A6" s="479" t="s">
        <v>362</v>
      </c>
      <c r="B6" s="480" t="s">
        <v>30</v>
      </c>
      <c r="C6" s="481">
        <v>546</v>
      </c>
      <c r="D6" s="481">
        <v>8</v>
      </c>
      <c r="E6" s="481">
        <v>2.5493219113670409</v>
      </c>
      <c r="F6" s="481">
        <v>1.4652014652014651</v>
      </c>
      <c r="G6" s="481">
        <v>1.4458414683554657</v>
      </c>
      <c r="H6" s="481">
        <v>0.46073941695521059</v>
      </c>
      <c r="I6" s="293">
        <v>200</v>
      </c>
      <c r="N6" s="479" t="s">
        <v>362</v>
      </c>
      <c r="O6" s="488">
        <v>180</v>
      </c>
      <c r="P6" s="482">
        <v>2.2346368715083798</v>
      </c>
    </row>
    <row r="7" spans="1:16" ht="24">
      <c r="A7" s="479" t="s">
        <v>363</v>
      </c>
      <c r="B7" s="480" t="s">
        <v>31</v>
      </c>
      <c r="C7" s="481">
        <v>247</v>
      </c>
      <c r="D7" s="481">
        <v>1</v>
      </c>
      <c r="E7" s="481">
        <v>1.2786098581510965</v>
      </c>
      <c r="F7" s="481">
        <v>0.40485829959514169</v>
      </c>
      <c r="G7" s="481">
        <v>0.36034402051416364</v>
      </c>
      <c r="H7" s="481">
        <v>0.46073941695521059</v>
      </c>
      <c r="I7" s="293">
        <v>400</v>
      </c>
      <c r="N7" s="479" t="s">
        <v>363</v>
      </c>
      <c r="O7" s="488">
        <v>279</v>
      </c>
      <c r="P7" s="482">
        <v>1.7985611510791366</v>
      </c>
    </row>
    <row r="8" spans="1:16">
      <c r="A8" s="479" t="s">
        <v>364</v>
      </c>
      <c r="B8" s="480" t="s">
        <v>32</v>
      </c>
      <c r="C8" s="481">
        <v>564</v>
      </c>
      <c r="D8" s="481">
        <v>3</v>
      </c>
      <c r="E8" s="481">
        <v>2.5220171016502824</v>
      </c>
      <c r="F8" s="481">
        <v>0.53191489361702127</v>
      </c>
      <c r="G8" s="481">
        <v>0.54806061781308979</v>
      </c>
      <c r="H8" s="481">
        <v>0.46073941695521059</v>
      </c>
      <c r="I8" s="293">
        <v>400</v>
      </c>
      <c r="N8" s="479" t="s">
        <v>364</v>
      </c>
      <c r="O8" s="488">
        <v>390</v>
      </c>
      <c r="P8" s="482">
        <v>1.5424164524421593</v>
      </c>
    </row>
    <row r="9" spans="1:16" ht="24">
      <c r="A9" s="479" t="s">
        <v>365</v>
      </c>
      <c r="B9" s="480" t="s">
        <v>33</v>
      </c>
      <c r="C9" s="481">
        <v>717</v>
      </c>
      <c r="D9" s="481">
        <v>5</v>
      </c>
      <c r="E9" s="481">
        <v>3.3893634553037253</v>
      </c>
      <c r="F9" s="481">
        <v>0.69735006973500702</v>
      </c>
      <c r="G9" s="481">
        <v>0.67968428737590658</v>
      </c>
      <c r="H9" s="481">
        <v>0.46073941695521059</v>
      </c>
      <c r="I9" s="293">
        <v>600</v>
      </c>
      <c r="N9" s="479" t="s">
        <v>365</v>
      </c>
      <c r="O9" s="488">
        <v>508</v>
      </c>
      <c r="P9" s="482">
        <v>1.3806706114398422</v>
      </c>
    </row>
    <row r="10" spans="1:16" ht="24">
      <c r="A10" s="479" t="s">
        <v>366</v>
      </c>
      <c r="B10" s="480" t="s">
        <v>34</v>
      </c>
      <c r="C10" s="481">
        <v>366</v>
      </c>
      <c r="D10" s="481">
        <v>2</v>
      </c>
      <c r="E10" s="481">
        <v>1.7222598998342846</v>
      </c>
      <c r="F10" s="481">
        <v>0.54644808743169404</v>
      </c>
      <c r="G10" s="481">
        <v>0.53504052088717013</v>
      </c>
      <c r="H10" s="481">
        <v>0.46073941695521059</v>
      </c>
      <c r="I10" s="293">
        <v>800</v>
      </c>
      <c r="N10" s="479" t="s">
        <v>366</v>
      </c>
      <c r="O10" s="488">
        <v>633</v>
      </c>
      <c r="P10" s="482">
        <v>1.2658227848101267</v>
      </c>
    </row>
    <row r="11" spans="1:16">
      <c r="A11" s="479" t="s">
        <v>367</v>
      </c>
      <c r="B11" s="480" t="s">
        <v>35</v>
      </c>
      <c r="C11" s="481">
        <v>468</v>
      </c>
      <c r="D11" s="481">
        <v>1</v>
      </c>
      <c r="E11" s="481">
        <v>2.0578295416620644</v>
      </c>
      <c r="F11" s="481">
        <v>0.21367521367521367</v>
      </c>
      <c r="G11" s="481">
        <v>0.2238958123728175</v>
      </c>
      <c r="H11" s="481">
        <v>0.46073941695521059</v>
      </c>
      <c r="I11" s="293">
        <v>1000</v>
      </c>
      <c r="N11" s="479" t="s">
        <v>367</v>
      </c>
      <c r="O11" s="488">
        <v>764</v>
      </c>
      <c r="P11" s="482">
        <v>1.1795543905635648</v>
      </c>
    </row>
    <row r="12" spans="1:16">
      <c r="A12" s="479" t="s">
        <v>368</v>
      </c>
      <c r="B12" s="480" t="s">
        <v>36</v>
      </c>
      <c r="C12" s="481">
        <v>257</v>
      </c>
      <c r="D12" s="481">
        <v>0</v>
      </c>
      <c r="E12" s="481">
        <v>1.149813834080784</v>
      </c>
      <c r="F12" s="481">
        <v>0</v>
      </c>
      <c r="G12" s="481">
        <v>0</v>
      </c>
      <c r="H12" s="481">
        <v>0.46073941695521059</v>
      </c>
      <c r="I12" s="293">
        <v>1000</v>
      </c>
      <c r="N12" s="479" t="s">
        <v>368</v>
      </c>
      <c r="O12" s="488">
        <v>899</v>
      </c>
      <c r="P12" s="482">
        <v>1.1135857461024499</v>
      </c>
    </row>
    <row r="13" spans="1:16" ht="24">
      <c r="A13" s="479" t="s">
        <v>369</v>
      </c>
      <c r="B13" s="480" t="s">
        <v>37</v>
      </c>
      <c r="C13" s="481">
        <v>502</v>
      </c>
      <c r="D13" s="481">
        <v>3</v>
      </c>
      <c r="E13" s="481">
        <v>2.4011840340309494</v>
      </c>
      <c r="F13" s="481">
        <v>0.59760956175298807</v>
      </c>
      <c r="G13" s="481">
        <v>0.5756402804933094</v>
      </c>
      <c r="H13" s="481">
        <v>0.46073941695521059</v>
      </c>
      <c r="I13" s="293">
        <v>1200</v>
      </c>
      <c r="N13" s="479" t="s">
        <v>369</v>
      </c>
      <c r="O13" s="488">
        <v>1039</v>
      </c>
      <c r="P13" s="482">
        <v>1.0597302504816954</v>
      </c>
    </row>
    <row r="14" spans="1:16">
      <c r="A14" s="479" t="s">
        <v>370</v>
      </c>
      <c r="B14" s="480" t="s">
        <v>38</v>
      </c>
      <c r="C14" s="481">
        <v>808</v>
      </c>
      <c r="D14" s="481">
        <v>3</v>
      </c>
      <c r="E14" s="481">
        <v>3.5753839999435586</v>
      </c>
      <c r="F14" s="481">
        <v>0.37128712871287128</v>
      </c>
      <c r="G14" s="481">
        <v>0.3865929508235903</v>
      </c>
      <c r="H14" s="481">
        <v>0.46073941695521059</v>
      </c>
      <c r="I14" s="293">
        <v>1400</v>
      </c>
      <c r="N14" s="479" t="s">
        <v>370</v>
      </c>
      <c r="O14" s="488">
        <v>1181</v>
      </c>
      <c r="P14" s="482">
        <v>1.0169491525423728</v>
      </c>
    </row>
    <row r="15" spans="1:16">
      <c r="A15" s="479" t="s">
        <v>371</v>
      </c>
      <c r="B15" s="480" t="s">
        <v>39</v>
      </c>
      <c r="C15" s="481">
        <v>668</v>
      </c>
      <c r="D15" s="481">
        <v>2</v>
      </c>
      <c r="E15" s="481">
        <v>2.8501171855059408</v>
      </c>
      <c r="F15" s="481">
        <v>0.29940119760479039</v>
      </c>
      <c r="G15" s="481">
        <v>0.32331261275730461</v>
      </c>
      <c r="H15" s="481">
        <v>0.46073941695521059</v>
      </c>
      <c r="I15" s="293">
        <v>1400</v>
      </c>
      <c r="N15" s="479" t="s">
        <v>371</v>
      </c>
      <c r="O15" s="488">
        <v>1327</v>
      </c>
      <c r="P15" s="482">
        <v>0.98039215686274506</v>
      </c>
    </row>
    <row r="16" spans="1:16" ht="24">
      <c r="A16" s="479" t="s">
        <v>372</v>
      </c>
      <c r="B16" s="480" t="s">
        <v>40</v>
      </c>
      <c r="C16" s="481">
        <v>46</v>
      </c>
      <c r="D16" s="481">
        <v>0</v>
      </c>
      <c r="E16" s="481">
        <v>0.2337941235632553</v>
      </c>
      <c r="F16" s="481">
        <v>0</v>
      </c>
      <c r="G16" s="481">
        <v>0</v>
      </c>
      <c r="H16" s="481">
        <v>0.46073941695521059</v>
      </c>
      <c r="I16" s="293">
        <v>1600</v>
      </c>
      <c r="N16" s="479" t="s">
        <v>372</v>
      </c>
      <c r="O16" s="488">
        <v>1476</v>
      </c>
      <c r="P16" s="482">
        <v>0.94915254237288127</v>
      </c>
    </row>
    <row r="17" spans="1:16">
      <c r="A17" s="479" t="s">
        <v>373</v>
      </c>
      <c r="B17" s="480" t="s">
        <v>41</v>
      </c>
      <c r="C17" s="481">
        <v>1418</v>
      </c>
      <c r="D17" s="481">
        <v>4</v>
      </c>
      <c r="E17" s="481">
        <v>6.5193194653076469</v>
      </c>
      <c r="F17" s="481">
        <v>0.28208744710860367</v>
      </c>
      <c r="G17" s="481">
        <v>0.28269172535999859</v>
      </c>
      <c r="H17" s="481">
        <v>0.46073941695521059</v>
      </c>
      <c r="I17" s="293">
        <v>1800</v>
      </c>
      <c r="N17" s="479" t="s">
        <v>373</v>
      </c>
      <c r="O17" s="488">
        <v>1627</v>
      </c>
      <c r="P17" s="482">
        <v>0.92250922509225086</v>
      </c>
    </row>
    <row r="18" spans="1:16" ht="36.75" thickBot="1">
      <c r="A18" s="483" t="s">
        <v>374</v>
      </c>
      <c r="B18" s="484" t="s">
        <v>42</v>
      </c>
      <c r="C18" s="485">
        <v>369</v>
      </c>
      <c r="D18" s="485">
        <v>1</v>
      </c>
      <c r="E18" s="485">
        <v>1.7792705543343688</v>
      </c>
      <c r="F18" s="485">
        <v>0.27100271002710025</v>
      </c>
      <c r="G18" s="485">
        <v>0.2589484864080015</v>
      </c>
      <c r="H18" s="485">
        <v>0.46073941695521059</v>
      </c>
      <c r="I18" s="294">
        <v>2000</v>
      </c>
      <c r="N18" s="483" t="s">
        <v>374</v>
      </c>
      <c r="O18" s="488">
        <v>1780</v>
      </c>
      <c r="P18" s="482">
        <v>0.89938167509836986</v>
      </c>
    </row>
    <row r="19" spans="1:16" ht="16.5" thickTop="1" thickBot="1">
      <c r="A19" s="1708" t="s">
        <v>375</v>
      </c>
      <c r="B19" s="1708"/>
      <c r="C19" s="1708"/>
      <c r="D19" s="1708"/>
      <c r="E19" s="1708"/>
      <c r="F19" s="1708"/>
      <c r="G19" s="1708"/>
      <c r="H19" s="1708"/>
      <c r="I19" s="1708"/>
      <c r="O19" s="489">
        <v>1935</v>
      </c>
      <c r="P19" s="486">
        <v>0.87900723888314369</v>
      </c>
    </row>
    <row r="20" spans="1:16" ht="15.75" thickTop="1"/>
    <row r="21" spans="1:16">
      <c r="A21" s="459" t="s">
        <v>430</v>
      </c>
    </row>
    <row r="23" spans="1:16" ht="15.75" customHeight="1"/>
    <row r="41" ht="15.75" customHeight="1"/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>
  <sheetPr codeName="Sheet132"/>
  <dimension ref="A1:H37"/>
  <sheetViews>
    <sheetView showGridLines="0" workbookViewId="0">
      <selection activeCell="B3" sqref="B3:B17"/>
    </sheetView>
  </sheetViews>
  <sheetFormatPr defaultRowHeight="15"/>
  <cols>
    <col min="1" max="4" width="21.140625" customWidth="1"/>
  </cols>
  <sheetData>
    <row r="1" spans="1:8" ht="31.5" customHeight="1" thickBot="1">
      <c r="A1" s="1709" t="s">
        <v>818</v>
      </c>
      <c r="B1" s="1709"/>
      <c r="C1" s="1709"/>
      <c r="D1" s="1709"/>
    </row>
    <row r="2" spans="1:8" ht="31.5" customHeight="1" thickTop="1" thickBot="1">
      <c r="A2" s="886" t="s">
        <v>384</v>
      </c>
      <c r="B2" s="976" t="s">
        <v>351</v>
      </c>
      <c r="C2" s="974" t="s">
        <v>815</v>
      </c>
      <c r="D2" s="975" t="s">
        <v>355</v>
      </c>
    </row>
    <row r="3" spans="1:8" ht="15.75" thickTop="1">
      <c r="A3" s="1224" t="s">
        <v>27</v>
      </c>
      <c r="B3" s="1221">
        <v>488</v>
      </c>
      <c r="C3" s="1227" t="s">
        <v>674</v>
      </c>
      <c r="D3" s="1230">
        <v>0.37275558286079041</v>
      </c>
    </row>
    <row r="4" spans="1:8">
      <c r="A4" s="1225" t="s">
        <v>28</v>
      </c>
      <c r="B4" s="1222">
        <v>178</v>
      </c>
      <c r="C4" s="1228" t="s">
        <v>674</v>
      </c>
      <c r="D4" s="1231">
        <v>0.55292236844996823</v>
      </c>
    </row>
    <row r="5" spans="1:8">
      <c r="A5" s="1225" t="s">
        <v>29</v>
      </c>
      <c r="B5" s="1222">
        <v>171</v>
      </c>
      <c r="C5" s="1228" t="s">
        <v>674</v>
      </c>
      <c r="D5" s="1231">
        <v>0</v>
      </c>
    </row>
    <row r="6" spans="1:8">
      <c r="A6" s="1225" t="s">
        <v>30</v>
      </c>
      <c r="B6" s="1222">
        <v>546</v>
      </c>
      <c r="C6" s="1220">
        <v>8</v>
      </c>
      <c r="D6" s="1231">
        <v>1.4458414683554657</v>
      </c>
    </row>
    <row r="7" spans="1:8">
      <c r="A7" s="1225" t="s">
        <v>31</v>
      </c>
      <c r="B7" s="1222">
        <v>247</v>
      </c>
      <c r="C7" s="1228" t="s">
        <v>674</v>
      </c>
      <c r="D7" s="1231">
        <v>0.36034402051416364</v>
      </c>
      <c r="H7" s="1233"/>
    </row>
    <row r="8" spans="1:8">
      <c r="A8" s="1225" t="s">
        <v>32</v>
      </c>
      <c r="B8" s="1222">
        <v>564</v>
      </c>
      <c r="C8" s="1228" t="s">
        <v>674</v>
      </c>
      <c r="D8" s="1231">
        <v>0.54806061781308979</v>
      </c>
    </row>
    <row r="9" spans="1:8">
      <c r="A9" s="1225" t="s">
        <v>33</v>
      </c>
      <c r="B9" s="1222">
        <v>717</v>
      </c>
      <c r="C9" s="1220">
        <v>5</v>
      </c>
      <c r="D9" s="1231">
        <v>0.67968428737590658</v>
      </c>
    </row>
    <row r="10" spans="1:8">
      <c r="A10" s="1225" t="s">
        <v>34</v>
      </c>
      <c r="B10" s="1222">
        <v>366</v>
      </c>
      <c r="C10" s="1228" t="s">
        <v>674</v>
      </c>
      <c r="D10" s="1231">
        <v>0.53504052088717013</v>
      </c>
    </row>
    <row r="11" spans="1:8">
      <c r="A11" s="1225" t="s">
        <v>35</v>
      </c>
      <c r="B11" s="1222">
        <v>468</v>
      </c>
      <c r="C11" s="1228" t="s">
        <v>674</v>
      </c>
      <c r="D11" s="1231">
        <v>0.2238958123728175</v>
      </c>
    </row>
    <row r="12" spans="1:8">
      <c r="A12" s="1225" t="s">
        <v>36</v>
      </c>
      <c r="B12" s="1222">
        <v>257</v>
      </c>
      <c r="C12" s="1228" t="s">
        <v>674</v>
      </c>
      <c r="D12" s="1231">
        <v>0</v>
      </c>
    </row>
    <row r="13" spans="1:8">
      <c r="A13" s="1225" t="s">
        <v>37</v>
      </c>
      <c r="B13" s="1222">
        <v>502</v>
      </c>
      <c r="C13" s="1228" t="s">
        <v>674</v>
      </c>
      <c r="D13" s="1231">
        <v>0.5756402804933094</v>
      </c>
    </row>
    <row r="14" spans="1:8">
      <c r="A14" s="1225" t="s">
        <v>38</v>
      </c>
      <c r="B14" s="1222">
        <v>808</v>
      </c>
      <c r="C14" s="1228" t="s">
        <v>674</v>
      </c>
      <c r="D14" s="1231">
        <v>0.3865929508235903</v>
      </c>
    </row>
    <row r="15" spans="1:8">
      <c r="A15" s="1225" t="s">
        <v>39</v>
      </c>
      <c r="B15" s="1222">
        <v>668</v>
      </c>
      <c r="C15" s="1228" t="s">
        <v>674</v>
      </c>
      <c r="D15" s="1231">
        <v>0.32331261275730461</v>
      </c>
    </row>
    <row r="16" spans="1:8">
      <c r="A16" s="1225" t="s">
        <v>40</v>
      </c>
      <c r="B16" s="1222">
        <v>46</v>
      </c>
      <c r="C16" s="1228" t="s">
        <v>674</v>
      </c>
      <c r="D16" s="1231">
        <v>0</v>
      </c>
    </row>
    <row r="17" spans="1:8" ht="15.75" thickBot="1">
      <c r="A17" s="1226" t="s">
        <v>41</v>
      </c>
      <c r="B17" s="1223">
        <v>1418</v>
      </c>
      <c r="C17" s="1229" t="s">
        <v>674</v>
      </c>
      <c r="D17" s="1232">
        <v>0.28269172535999859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  <row r="37" ht="15.75" customHeight="1"/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H24"/>
  <sheetViews>
    <sheetView showGridLines="0" workbookViewId="0">
      <selection activeCell="H28" sqref="H28"/>
    </sheetView>
  </sheetViews>
  <sheetFormatPr defaultRowHeight="15"/>
  <cols>
    <col min="1" max="1" width="19.7109375" customWidth="1"/>
    <col min="2" max="7" width="13.7109375" customWidth="1"/>
  </cols>
  <sheetData>
    <row r="2" spans="1:7" ht="24" customHeight="1">
      <c r="A2" s="1" t="s">
        <v>57</v>
      </c>
    </row>
    <row r="3" spans="1:7" ht="45" customHeight="1" thickBot="1">
      <c r="A3" s="10" t="s">
        <v>53</v>
      </c>
      <c r="B3" s="11" t="s">
        <v>50</v>
      </c>
      <c r="C3" s="12" t="s">
        <v>51</v>
      </c>
      <c r="D3" s="12" t="s">
        <v>52</v>
      </c>
      <c r="E3" s="11" t="s">
        <v>54</v>
      </c>
      <c r="F3" s="12" t="s">
        <v>55</v>
      </c>
      <c r="G3" s="14" t="s">
        <v>56</v>
      </c>
    </row>
    <row r="4" spans="1:7" ht="15.75" thickTop="1">
      <c r="A4" s="6" t="s">
        <v>27</v>
      </c>
      <c r="B4" s="7">
        <v>453</v>
      </c>
      <c r="C4" s="8">
        <v>493</v>
      </c>
      <c r="D4" s="9">
        <v>406</v>
      </c>
      <c r="E4" s="7">
        <v>36.75</v>
      </c>
      <c r="F4" s="8">
        <v>43</v>
      </c>
      <c r="G4" s="15">
        <v>41</v>
      </c>
    </row>
    <row r="5" spans="1:7">
      <c r="A5" s="6" t="s">
        <v>28</v>
      </c>
      <c r="B5" s="7">
        <v>160.25</v>
      </c>
      <c r="C5" s="8">
        <v>179</v>
      </c>
      <c r="D5" s="9">
        <v>172</v>
      </c>
      <c r="E5" s="7">
        <v>6.5</v>
      </c>
      <c r="F5" s="8">
        <v>9</v>
      </c>
      <c r="G5" s="15">
        <v>7</v>
      </c>
    </row>
    <row r="6" spans="1:7">
      <c r="A6" s="6" t="s">
        <v>29</v>
      </c>
      <c r="B6" s="7">
        <v>150.25</v>
      </c>
      <c r="C6" s="8">
        <v>171</v>
      </c>
      <c r="D6" s="9">
        <v>191</v>
      </c>
      <c r="E6" s="1277">
        <v>1</v>
      </c>
      <c r="F6" s="711" t="s">
        <v>674</v>
      </c>
      <c r="G6" s="15" t="s">
        <v>674</v>
      </c>
    </row>
    <row r="7" spans="1:7">
      <c r="A7" s="6" t="s">
        <v>30</v>
      </c>
      <c r="B7" s="7">
        <v>412.25</v>
      </c>
      <c r="C7" s="8">
        <v>547</v>
      </c>
      <c r="D7" s="9">
        <v>521</v>
      </c>
      <c r="E7" s="1277">
        <v>40</v>
      </c>
      <c r="F7" s="8">
        <v>40</v>
      </c>
      <c r="G7" s="15">
        <v>51</v>
      </c>
    </row>
    <row r="8" spans="1:7">
      <c r="A8" s="6" t="s">
        <v>31</v>
      </c>
      <c r="B8" s="7">
        <v>195.25</v>
      </c>
      <c r="C8" s="8">
        <v>250</v>
      </c>
      <c r="D8" s="9">
        <v>234</v>
      </c>
      <c r="E8" s="1277">
        <v>20</v>
      </c>
      <c r="F8" s="8">
        <v>20</v>
      </c>
      <c r="G8" s="15">
        <v>11</v>
      </c>
    </row>
    <row r="9" spans="1:7">
      <c r="A9" s="6" t="s">
        <v>32</v>
      </c>
      <c r="B9" s="7">
        <v>595.5</v>
      </c>
      <c r="C9" s="8">
        <v>569</v>
      </c>
      <c r="D9" s="9">
        <v>676</v>
      </c>
      <c r="E9" s="1277">
        <v>46.75</v>
      </c>
      <c r="F9" s="8">
        <v>47</v>
      </c>
      <c r="G9" s="15">
        <v>52</v>
      </c>
    </row>
    <row r="10" spans="1:7">
      <c r="A10" s="6" t="s">
        <v>33</v>
      </c>
      <c r="B10" s="7">
        <v>784.25</v>
      </c>
      <c r="C10" s="8">
        <v>720</v>
      </c>
      <c r="D10" s="9">
        <v>539</v>
      </c>
      <c r="E10" s="1277">
        <v>53.25</v>
      </c>
      <c r="F10" s="8">
        <v>54</v>
      </c>
      <c r="G10" s="15">
        <v>49</v>
      </c>
    </row>
    <row r="11" spans="1:7">
      <c r="A11" s="6" t="s">
        <v>34</v>
      </c>
      <c r="B11" s="7">
        <v>382.75</v>
      </c>
      <c r="C11" s="8">
        <v>368</v>
      </c>
      <c r="D11" s="9">
        <v>446</v>
      </c>
      <c r="E11" s="1277">
        <v>35.75</v>
      </c>
      <c r="F11" s="8">
        <v>26</v>
      </c>
      <c r="G11" s="15">
        <v>33</v>
      </c>
    </row>
    <row r="12" spans="1:7">
      <c r="A12" s="6" t="s">
        <v>35</v>
      </c>
      <c r="B12" s="7">
        <v>397</v>
      </c>
      <c r="C12" s="8">
        <v>478</v>
      </c>
      <c r="D12" s="9">
        <v>498</v>
      </c>
      <c r="E12" s="1277">
        <v>37.5</v>
      </c>
      <c r="F12" s="8">
        <v>27</v>
      </c>
      <c r="G12" s="15">
        <v>20</v>
      </c>
    </row>
    <row r="13" spans="1:7">
      <c r="A13" s="6" t="s">
        <v>36</v>
      </c>
      <c r="B13" s="7">
        <v>283.75</v>
      </c>
      <c r="C13" s="8">
        <v>258</v>
      </c>
      <c r="D13" s="9">
        <v>283</v>
      </c>
      <c r="E13" s="1277">
        <v>19.25</v>
      </c>
      <c r="F13" s="8">
        <v>8</v>
      </c>
      <c r="G13" s="15">
        <v>11</v>
      </c>
    </row>
    <row r="14" spans="1:7">
      <c r="A14" s="6" t="s">
        <v>37</v>
      </c>
      <c r="B14" s="7">
        <v>443.25</v>
      </c>
      <c r="C14" s="8">
        <v>521</v>
      </c>
      <c r="D14" s="9">
        <v>475</v>
      </c>
      <c r="E14" s="1277">
        <v>33.75</v>
      </c>
      <c r="F14" s="8">
        <v>37</v>
      </c>
      <c r="G14" s="15">
        <v>42</v>
      </c>
    </row>
    <row r="15" spans="1:7">
      <c r="A15" s="6" t="s">
        <v>38</v>
      </c>
      <c r="B15" s="7">
        <v>762.5</v>
      </c>
      <c r="C15" s="8">
        <v>813</v>
      </c>
      <c r="D15" s="9">
        <v>811</v>
      </c>
      <c r="E15" s="1277">
        <v>63</v>
      </c>
      <c r="F15" s="8">
        <v>73</v>
      </c>
      <c r="G15" s="15">
        <v>69</v>
      </c>
    </row>
    <row r="16" spans="1:7">
      <c r="A16" s="6" t="s">
        <v>39</v>
      </c>
      <c r="B16" s="7">
        <v>682.5</v>
      </c>
      <c r="C16" s="8">
        <v>670</v>
      </c>
      <c r="D16" s="9">
        <v>529</v>
      </c>
      <c r="E16" s="1277">
        <v>47.25</v>
      </c>
      <c r="F16" s="8">
        <v>53</v>
      </c>
      <c r="G16" s="15">
        <v>31</v>
      </c>
    </row>
    <row r="17" spans="1:8">
      <c r="A17" s="6" t="s">
        <v>40</v>
      </c>
      <c r="B17" s="7">
        <v>35</v>
      </c>
      <c r="C17" s="8">
        <v>47</v>
      </c>
      <c r="D17" s="9">
        <v>57</v>
      </c>
      <c r="E17" s="1278">
        <v>0</v>
      </c>
      <c r="F17" s="8" t="s">
        <v>674</v>
      </c>
      <c r="G17" s="15" t="s">
        <v>674</v>
      </c>
    </row>
    <row r="18" spans="1:8">
      <c r="A18" s="6" t="s">
        <v>41</v>
      </c>
      <c r="B18" s="7">
        <v>1156.5</v>
      </c>
      <c r="C18" s="8">
        <v>1419</v>
      </c>
      <c r="D18" s="9">
        <v>1725</v>
      </c>
      <c r="E18" s="1277">
        <v>46.25</v>
      </c>
      <c r="F18" s="8">
        <v>36</v>
      </c>
      <c r="G18" s="15">
        <v>48</v>
      </c>
    </row>
    <row r="19" spans="1:8" ht="15.75" thickBot="1">
      <c r="A19" s="6" t="s">
        <v>42</v>
      </c>
      <c r="B19" s="7">
        <v>160.75</v>
      </c>
      <c r="C19" s="8">
        <v>369</v>
      </c>
      <c r="D19" s="9">
        <v>318</v>
      </c>
      <c r="E19" s="1279">
        <v>0.75</v>
      </c>
      <c r="F19" s="8" t="s">
        <v>674</v>
      </c>
      <c r="G19" s="15" t="s">
        <v>674</v>
      </c>
    </row>
    <row r="20" spans="1:8">
      <c r="A20" s="19" t="s">
        <v>21</v>
      </c>
      <c r="B20" s="40" t="s">
        <v>675</v>
      </c>
      <c r="C20" s="41" t="s">
        <v>676</v>
      </c>
      <c r="D20" s="39" t="s">
        <v>677</v>
      </c>
      <c r="E20" s="1441" t="s">
        <v>1079</v>
      </c>
      <c r="F20" s="41" t="s">
        <v>679</v>
      </c>
      <c r="G20" s="42" t="s">
        <v>680</v>
      </c>
    </row>
    <row r="22" spans="1:8">
      <c r="A22" t="s">
        <v>96</v>
      </c>
    </row>
    <row r="24" spans="1:8" ht="30.75" customHeight="1">
      <c r="A24" s="1462" t="s">
        <v>834</v>
      </c>
      <c r="B24" s="1462"/>
      <c r="C24" s="1462"/>
      <c r="D24" s="1462"/>
      <c r="E24" s="1462"/>
      <c r="F24" s="1462"/>
      <c r="G24" s="1462"/>
      <c r="H24" s="1462"/>
    </row>
  </sheetData>
  <sheetProtection password="8815" sheet="1" objects="1" scenarios="1"/>
  <mergeCells count="1">
    <mergeCell ref="A24:H24"/>
  </mergeCells>
  <pageMargins left="0.7" right="0.7" top="0.75" bottom="0.75" header="0.3" footer="0.3"/>
  <tableParts count="1">
    <tablePart r:id="rId1"/>
  </tableParts>
</worksheet>
</file>

<file path=xl/worksheets/sheet130.xml><?xml version="1.0" encoding="utf-8"?>
<worksheet xmlns="http://schemas.openxmlformats.org/spreadsheetml/2006/main" xmlns:r="http://schemas.openxmlformats.org/officeDocument/2006/relationships">
  <sheetPr codeName="Sheet94"/>
  <dimension ref="A2:A31"/>
  <sheetViews>
    <sheetView showGridLines="0" workbookViewId="0">
      <selection activeCell="I33" sqref="I33"/>
    </sheetView>
  </sheetViews>
  <sheetFormatPr defaultRowHeight="15"/>
  <sheetData>
    <row r="2" spans="1:1" ht="24" customHeight="1">
      <c r="A2" s="1" t="s">
        <v>603</v>
      </c>
    </row>
    <row r="31" spans="1:1">
      <c r="A31" t="s">
        <v>449</v>
      </c>
    </row>
  </sheetData>
  <sheetProtection password="8815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131.xml><?xml version="1.0" encoding="utf-8"?>
<worksheet xmlns="http://schemas.openxmlformats.org/spreadsheetml/2006/main" xmlns:r="http://schemas.openxmlformats.org/officeDocument/2006/relationships">
  <sheetPr codeName="Sheet95"/>
  <dimension ref="A1:P53"/>
  <sheetViews>
    <sheetView topLeftCell="A2" workbookViewId="0">
      <selection activeCell="R22" sqref="R22"/>
    </sheetView>
  </sheetViews>
  <sheetFormatPr defaultRowHeight="15"/>
  <sheetData>
    <row r="1" spans="1:16" ht="15.75" thickBot="1">
      <c r="A1" s="1710" t="s">
        <v>450</v>
      </c>
      <c r="B1" s="1710"/>
      <c r="C1" s="1710"/>
      <c r="D1" s="1710"/>
      <c r="E1" s="1710"/>
      <c r="F1" s="1710"/>
      <c r="G1" s="1710"/>
      <c r="H1" s="1710"/>
      <c r="I1" s="1710"/>
      <c r="N1" s="1712" t="s">
        <v>377</v>
      </c>
      <c r="O1" s="1712"/>
      <c r="P1" s="1712"/>
    </row>
    <row r="2" spans="1:16" ht="74.25" thickTop="1" thickBot="1">
      <c r="A2" s="540" t="s">
        <v>0</v>
      </c>
      <c r="B2" s="274" t="s">
        <v>384</v>
      </c>
      <c r="C2" s="302" t="s">
        <v>351</v>
      </c>
      <c r="D2" s="571" t="s">
        <v>480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490" t="s">
        <v>0</v>
      </c>
      <c r="O2" s="295" t="s">
        <v>385</v>
      </c>
      <c r="P2" s="303" t="s">
        <v>386</v>
      </c>
    </row>
    <row r="3" spans="1:16" ht="24.75" thickTop="1">
      <c r="A3" s="525" t="s">
        <v>359</v>
      </c>
      <c r="B3" s="526" t="s">
        <v>27</v>
      </c>
      <c r="C3" s="527">
        <v>456</v>
      </c>
      <c r="D3" s="527">
        <v>10</v>
      </c>
      <c r="E3" s="527">
        <v>8.8323145917990065</v>
      </c>
      <c r="F3" s="527">
        <v>2.192982456140351</v>
      </c>
      <c r="G3" s="527">
        <v>2.1263650134521224</v>
      </c>
      <c r="H3" s="527">
        <v>1.8780724735804069</v>
      </c>
      <c r="I3" s="292">
        <v>0</v>
      </c>
      <c r="N3" s="525" t="s">
        <v>359</v>
      </c>
      <c r="O3" s="537">
        <v>9</v>
      </c>
      <c r="P3" s="528">
        <v>25</v>
      </c>
    </row>
    <row r="4" spans="1:16">
      <c r="A4" s="529" t="s">
        <v>360</v>
      </c>
      <c r="B4" s="530" t="s">
        <v>28</v>
      </c>
      <c r="C4" s="531">
        <v>168</v>
      </c>
      <c r="D4" s="531">
        <v>1</v>
      </c>
      <c r="E4" s="531">
        <v>3.1805150399133502</v>
      </c>
      <c r="F4" s="531">
        <v>0.59523809523809523</v>
      </c>
      <c r="G4" s="531">
        <v>0.59049319057191851</v>
      </c>
      <c r="H4" s="531">
        <v>1.8780724735804069</v>
      </c>
      <c r="I4" s="293">
        <v>0</v>
      </c>
      <c r="N4" s="529" t="s">
        <v>360</v>
      </c>
      <c r="O4" s="538">
        <v>25</v>
      </c>
      <c r="P4" s="532">
        <v>12.5</v>
      </c>
    </row>
    <row r="5" spans="1:16" ht="36">
      <c r="A5" s="529" t="s">
        <v>361</v>
      </c>
      <c r="B5" s="530" t="s">
        <v>29</v>
      </c>
      <c r="C5" s="531">
        <v>175</v>
      </c>
      <c r="D5" s="531">
        <v>5</v>
      </c>
      <c r="E5" s="531">
        <v>3.3830510043024367</v>
      </c>
      <c r="F5" s="531">
        <v>2.8571428571428572</v>
      </c>
      <c r="G5" s="531">
        <v>2.775708186474199</v>
      </c>
      <c r="H5" s="531">
        <v>1.8780724735804069</v>
      </c>
      <c r="I5" s="293">
        <v>200</v>
      </c>
      <c r="N5" s="529" t="s">
        <v>361</v>
      </c>
      <c r="O5" s="538">
        <v>45</v>
      </c>
      <c r="P5" s="532">
        <v>9.0909090909090917</v>
      </c>
    </row>
    <row r="6" spans="1:16">
      <c r="A6" s="529" t="s">
        <v>362</v>
      </c>
      <c r="B6" s="530" t="s">
        <v>30</v>
      </c>
      <c r="C6" s="531">
        <v>385</v>
      </c>
      <c r="D6" s="531">
        <v>8</v>
      </c>
      <c r="E6" s="531">
        <v>7.1275711772456045</v>
      </c>
      <c r="F6" s="531">
        <v>2.0779220779220777</v>
      </c>
      <c r="G6" s="531">
        <v>2.1079522624212346</v>
      </c>
      <c r="H6" s="531">
        <v>1.8780724735804069</v>
      </c>
      <c r="I6" s="293">
        <v>200</v>
      </c>
      <c r="N6" s="529" t="s">
        <v>362</v>
      </c>
      <c r="O6" s="538">
        <v>70</v>
      </c>
      <c r="P6" s="532">
        <v>7.2463768115942031</v>
      </c>
    </row>
    <row r="7" spans="1:16" ht="24">
      <c r="A7" s="529" t="s">
        <v>363</v>
      </c>
      <c r="B7" s="530" t="s">
        <v>31</v>
      </c>
      <c r="C7" s="531">
        <v>221</v>
      </c>
      <c r="D7" s="531">
        <v>3</v>
      </c>
      <c r="E7" s="531">
        <v>4.1183175997548132</v>
      </c>
      <c r="F7" s="531">
        <v>1.3574660633484164</v>
      </c>
      <c r="G7" s="531">
        <v>1.3680871579881693</v>
      </c>
      <c r="H7" s="531">
        <v>1.8780724735804069</v>
      </c>
      <c r="I7" s="293">
        <v>400</v>
      </c>
      <c r="N7" s="529" t="s">
        <v>363</v>
      </c>
      <c r="O7" s="538">
        <v>97</v>
      </c>
      <c r="P7" s="532">
        <v>6.25</v>
      </c>
    </row>
    <row r="8" spans="1:16">
      <c r="A8" s="529" t="s">
        <v>364</v>
      </c>
      <c r="B8" s="530" t="s">
        <v>32</v>
      </c>
      <c r="C8" s="531">
        <v>556</v>
      </c>
      <c r="D8" s="531">
        <v>10</v>
      </c>
      <c r="E8" s="531">
        <v>10.148597274863242</v>
      </c>
      <c r="F8" s="531">
        <v>1.7985611510791366</v>
      </c>
      <c r="G8" s="531">
        <v>1.8505734563259777</v>
      </c>
      <c r="H8" s="531">
        <v>1.8780724735804069</v>
      </c>
      <c r="I8" s="293">
        <v>400</v>
      </c>
      <c r="N8" s="529" t="s">
        <v>364</v>
      </c>
      <c r="O8" s="538">
        <v>126</v>
      </c>
      <c r="P8" s="532">
        <v>5.6000000000000005</v>
      </c>
    </row>
    <row r="9" spans="1:16" ht="24">
      <c r="A9" s="529" t="s">
        <v>365</v>
      </c>
      <c r="B9" s="530" t="s">
        <v>33</v>
      </c>
      <c r="C9" s="531">
        <v>846</v>
      </c>
      <c r="D9" s="531">
        <v>12</v>
      </c>
      <c r="E9" s="531">
        <v>16.940663149835828</v>
      </c>
      <c r="F9" s="531">
        <v>1.4184397163120568</v>
      </c>
      <c r="G9" s="531">
        <v>1.3303416450484873</v>
      </c>
      <c r="H9" s="531">
        <v>1.8780724735804069</v>
      </c>
      <c r="I9" s="293">
        <v>600</v>
      </c>
      <c r="N9" s="529" t="s">
        <v>365</v>
      </c>
      <c r="O9" s="538">
        <v>157</v>
      </c>
      <c r="P9" s="532">
        <v>5.1282051282051277</v>
      </c>
    </row>
    <row r="10" spans="1:16" ht="24">
      <c r="A10" s="529" t="s">
        <v>366</v>
      </c>
      <c r="B10" s="530" t="s">
        <v>34</v>
      </c>
      <c r="C10" s="531">
        <v>440</v>
      </c>
      <c r="D10" s="531">
        <v>11</v>
      </c>
      <c r="E10" s="531">
        <v>8.2600381160233116</v>
      </c>
      <c r="F10" s="531">
        <v>2.5</v>
      </c>
      <c r="G10" s="531">
        <v>2.5010534962676885</v>
      </c>
      <c r="H10" s="531">
        <v>1.8780724735804069</v>
      </c>
      <c r="I10" s="293">
        <v>800</v>
      </c>
      <c r="N10" s="529" t="s">
        <v>366</v>
      </c>
      <c r="O10" s="538">
        <v>190</v>
      </c>
      <c r="P10" s="532">
        <v>4.7619047619047619</v>
      </c>
    </row>
    <row r="11" spans="1:16">
      <c r="A11" s="529" t="s">
        <v>367</v>
      </c>
      <c r="B11" s="530" t="s">
        <v>35</v>
      </c>
      <c r="C11" s="531">
        <v>380</v>
      </c>
      <c r="D11" s="531">
        <v>7</v>
      </c>
      <c r="E11" s="531">
        <v>7.2545938088513502</v>
      </c>
      <c r="F11" s="531">
        <v>1.8421052631578947</v>
      </c>
      <c r="G11" s="531">
        <v>1.8121631150489441</v>
      </c>
      <c r="H11" s="531">
        <v>1.8780724735804069</v>
      </c>
      <c r="I11" s="293">
        <v>1000</v>
      </c>
      <c r="N11" s="529" t="s">
        <v>367</v>
      </c>
      <c r="O11" s="538">
        <v>223</v>
      </c>
      <c r="P11" s="532">
        <v>4.5045045045045047</v>
      </c>
    </row>
    <row r="12" spans="1:16">
      <c r="A12" s="529" t="s">
        <v>368</v>
      </c>
      <c r="B12" s="530" t="s">
        <v>36</v>
      </c>
      <c r="C12" s="531">
        <v>326</v>
      </c>
      <c r="D12" s="531">
        <v>3</v>
      </c>
      <c r="E12" s="531">
        <v>5.9999652827495504</v>
      </c>
      <c r="F12" s="531">
        <v>0.92024539877300615</v>
      </c>
      <c r="G12" s="531">
        <v>0.93904167028101171</v>
      </c>
      <c r="H12" s="531">
        <v>1.8780724735804069</v>
      </c>
      <c r="I12" s="293">
        <v>1000</v>
      </c>
      <c r="N12" s="529" t="s">
        <v>368</v>
      </c>
      <c r="O12" s="538">
        <v>257</v>
      </c>
      <c r="P12" s="532">
        <v>4.296875</v>
      </c>
    </row>
    <row r="13" spans="1:16" ht="24">
      <c r="A13" s="529" t="s">
        <v>369</v>
      </c>
      <c r="B13" s="530" t="s">
        <v>37</v>
      </c>
      <c r="C13" s="531">
        <v>422</v>
      </c>
      <c r="D13" s="531">
        <v>6</v>
      </c>
      <c r="E13" s="531">
        <v>8.2452027494786542</v>
      </c>
      <c r="F13" s="531">
        <v>1.4218009478672986</v>
      </c>
      <c r="G13" s="531">
        <v>1.3666655852938177</v>
      </c>
      <c r="H13" s="531">
        <v>1.8780724735804069</v>
      </c>
      <c r="I13" s="293">
        <v>1200</v>
      </c>
      <c r="N13" s="529" t="s">
        <v>369</v>
      </c>
      <c r="O13" s="538">
        <v>292</v>
      </c>
      <c r="P13" s="532">
        <v>4.1237113402061851</v>
      </c>
    </row>
    <row r="14" spans="1:16">
      <c r="A14" s="529" t="s">
        <v>370</v>
      </c>
      <c r="B14" s="530" t="s">
        <v>38</v>
      </c>
      <c r="C14" s="531">
        <v>854</v>
      </c>
      <c r="D14" s="531">
        <v>10</v>
      </c>
      <c r="E14" s="531">
        <v>15.906984678629923</v>
      </c>
      <c r="F14" s="531">
        <v>1.1709601873536299</v>
      </c>
      <c r="G14" s="531">
        <v>1.1806590070483216</v>
      </c>
      <c r="H14" s="531">
        <v>1.8780724735804069</v>
      </c>
      <c r="I14" s="293">
        <v>1400</v>
      </c>
      <c r="N14" s="529" t="s">
        <v>370</v>
      </c>
      <c r="O14" s="538">
        <v>328</v>
      </c>
      <c r="P14" s="532">
        <v>3.9755351681957185</v>
      </c>
    </row>
    <row r="15" spans="1:16">
      <c r="A15" s="529" t="s">
        <v>371</v>
      </c>
      <c r="B15" s="530" t="s">
        <v>39</v>
      </c>
      <c r="C15" s="531">
        <v>727</v>
      </c>
      <c r="D15" s="531">
        <v>11</v>
      </c>
      <c r="E15" s="531">
        <v>12.791581735420099</v>
      </c>
      <c r="F15" s="531">
        <v>1.5130674002751032</v>
      </c>
      <c r="G15" s="531">
        <v>1.6150307004003992</v>
      </c>
      <c r="H15" s="531">
        <v>1.8780724735804069</v>
      </c>
      <c r="I15" s="293">
        <v>1400</v>
      </c>
      <c r="N15" s="529" t="s">
        <v>371</v>
      </c>
      <c r="O15" s="538">
        <v>365</v>
      </c>
      <c r="P15" s="532">
        <v>3.8461538461538463</v>
      </c>
    </row>
    <row r="16" spans="1:16" ht="24">
      <c r="A16" s="529" t="s">
        <v>372</v>
      </c>
      <c r="B16" s="530" t="s">
        <v>40</v>
      </c>
      <c r="C16" s="531">
        <v>48</v>
      </c>
      <c r="D16" s="531">
        <v>1</v>
      </c>
      <c r="E16" s="531">
        <v>0.82722587984928142</v>
      </c>
      <c r="F16" s="531">
        <v>2.0833333333333335</v>
      </c>
      <c r="G16" s="531">
        <v>2.2703260612719069</v>
      </c>
      <c r="H16" s="531">
        <v>1.8780724735804069</v>
      </c>
      <c r="I16" s="293">
        <v>1600</v>
      </c>
      <c r="N16" s="529" t="s">
        <v>372</v>
      </c>
      <c r="O16" s="538">
        <v>402</v>
      </c>
      <c r="P16" s="532">
        <v>3.7406483790523692</v>
      </c>
    </row>
    <row r="17" spans="1:16">
      <c r="A17" s="529" t="s">
        <v>373</v>
      </c>
      <c r="B17" s="530" t="s">
        <v>41</v>
      </c>
      <c r="C17" s="531">
        <v>1206</v>
      </c>
      <c r="D17" s="531">
        <v>8</v>
      </c>
      <c r="E17" s="531">
        <v>23.48082530295817</v>
      </c>
      <c r="F17" s="531">
        <v>0.66334991708126034</v>
      </c>
      <c r="G17" s="531">
        <v>0.63986591590332309</v>
      </c>
      <c r="H17" s="531">
        <v>1.8780724735804069</v>
      </c>
      <c r="I17" s="293">
        <v>1800</v>
      </c>
      <c r="N17" s="529" t="s">
        <v>373</v>
      </c>
      <c r="O17" s="538">
        <v>440</v>
      </c>
      <c r="P17" s="532">
        <v>3.6446469248291571</v>
      </c>
    </row>
    <row r="18" spans="1:16" ht="36.75" thickBot="1">
      <c r="A18" s="533" t="s">
        <v>374</v>
      </c>
      <c r="B18" s="534" t="s">
        <v>42</v>
      </c>
      <c r="C18" s="535">
        <v>284</v>
      </c>
      <c r="D18" s="535">
        <v>4</v>
      </c>
      <c r="E18" s="535">
        <v>5.2819492133050687</v>
      </c>
      <c r="F18" s="535">
        <v>1.408450704225352</v>
      </c>
      <c r="G18" s="535">
        <v>1.4222571234495021</v>
      </c>
      <c r="H18" s="535">
        <v>1.8780724735804069</v>
      </c>
      <c r="I18" s="294">
        <v>2000</v>
      </c>
      <c r="N18" s="529" t="s">
        <v>374</v>
      </c>
      <c r="O18" s="538">
        <v>478</v>
      </c>
      <c r="P18" s="532">
        <v>3.5639412997903559</v>
      </c>
    </row>
    <row r="19" spans="1:16" ht="15.75" thickTop="1">
      <c r="A19" s="1711" t="s">
        <v>375</v>
      </c>
      <c r="B19" s="1711"/>
      <c r="C19" s="1711"/>
      <c r="D19" s="1711"/>
      <c r="E19" s="1711"/>
      <c r="F19" s="1711"/>
      <c r="G19" s="1711"/>
      <c r="H19" s="1711"/>
      <c r="I19" s="1711"/>
      <c r="N19" s="529" t="s">
        <v>378</v>
      </c>
      <c r="O19" s="538">
        <v>516</v>
      </c>
      <c r="P19" s="532">
        <v>3.4951456310679614</v>
      </c>
    </row>
    <row r="20" spans="1:16">
      <c r="N20" s="529" t="s">
        <v>379</v>
      </c>
      <c r="O20" s="538">
        <v>555</v>
      </c>
      <c r="P20" s="532">
        <v>3.4296028880866429</v>
      </c>
    </row>
    <row r="21" spans="1:16">
      <c r="N21" s="529" t="s">
        <v>380</v>
      </c>
      <c r="O21" s="538">
        <v>595</v>
      </c>
      <c r="P21" s="532">
        <v>3.3670033670033668</v>
      </c>
    </row>
    <row r="22" spans="1:16">
      <c r="N22" s="529" t="s">
        <v>381</v>
      </c>
      <c r="O22" s="538">
        <v>634</v>
      </c>
      <c r="P22" s="532">
        <v>3.3175355450236967</v>
      </c>
    </row>
    <row r="23" spans="1:16">
      <c r="N23" s="529" t="s">
        <v>382</v>
      </c>
      <c r="O23" s="538">
        <v>674</v>
      </c>
      <c r="P23" s="532">
        <v>3.2689450222882619</v>
      </c>
    </row>
    <row r="24" spans="1:16">
      <c r="N24" s="529" t="s">
        <v>383</v>
      </c>
      <c r="O24" s="538">
        <v>715</v>
      </c>
      <c r="P24" s="532">
        <v>3.2212885154061621</v>
      </c>
    </row>
    <row r="25" spans="1:16">
      <c r="N25" s="529" t="s">
        <v>387</v>
      </c>
      <c r="O25" s="538">
        <v>755</v>
      </c>
      <c r="P25" s="532">
        <v>3.183023872679045</v>
      </c>
    </row>
    <row r="26" spans="1:16">
      <c r="N26" s="529" t="s">
        <v>388</v>
      </c>
      <c r="O26" s="538">
        <v>796</v>
      </c>
      <c r="P26" s="532">
        <v>3.1446540880503147</v>
      </c>
    </row>
    <row r="27" spans="1:16">
      <c r="N27" s="529" t="s">
        <v>389</v>
      </c>
      <c r="O27" s="538">
        <v>837</v>
      </c>
      <c r="P27" s="532">
        <v>3.1100478468899522</v>
      </c>
    </row>
    <row r="28" spans="1:16">
      <c r="N28" s="529" t="s">
        <v>390</v>
      </c>
      <c r="O28" s="538">
        <v>878</v>
      </c>
      <c r="P28" s="532">
        <v>3.0786773090079818</v>
      </c>
    </row>
    <row r="29" spans="1:16">
      <c r="N29" s="529" t="s">
        <v>391</v>
      </c>
      <c r="O29" s="538">
        <v>920</v>
      </c>
      <c r="P29" s="532">
        <v>3.0467899891186074</v>
      </c>
    </row>
    <row r="30" spans="1:16">
      <c r="N30" s="529" t="s">
        <v>396</v>
      </c>
      <c r="O30" s="538">
        <v>962</v>
      </c>
      <c r="P30" s="532">
        <v>3.0176899063475546</v>
      </c>
    </row>
    <row r="31" spans="1:16">
      <c r="N31" s="529" t="s">
        <v>397</v>
      </c>
      <c r="O31" s="538">
        <v>1004</v>
      </c>
      <c r="P31" s="532">
        <v>2.9910269192422732</v>
      </c>
    </row>
    <row r="32" spans="1:16">
      <c r="N32" s="529" t="s">
        <v>398</v>
      </c>
      <c r="O32" s="538">
        <v>1046</v>
      </c>
      <c r="P32" s="532">
        <v>2.9665071770334928</v>
      </c>
    </row>
    <row r="33" spans="14:16">
      <c r="N33" s="529" t="s">
        <v>399</v>
      </c>
      <c r="O33" s="538">
        <v>1088</v>
      </c>
      <c r="P33" s="532">
        <v>2.9438822447102115</v>
      </c>
    </row>
    <row r="34" spans="14:16">
      <c r="N34" s="529" t="s">
        <v>402</v>
      </c>
      <c r="O34" s="538">
        <v>1131</v>
      </c>
      <c r="P34" s="532">
        <v>2.9203539823008851</v>
      </c>
    </row>
    <row r="35" spans="14:16">
      <c r="N35" s="529" t="s">
        <v>423</v>
      </c>
      <c r="O35" s="538">
        <v>1173</v>
      </c>
      <c r="P35" s="532">
        <v>2.901023890784983</v>
      </c>
    </row>
    <row r="36" spans="14:16">
      <c r="N36" s="529" t="s">
        <v>433</v>
      </c>
      <c r="O36" s="538">
        <v>1216</v>
      </c>
      <c r="P36" s="532">
        <v>2.880658436213992</v>
      </c>
    </row>
    <row r="37" spans="14:16">
      <c r="N37" s="529" t="s">
        <v>434</v>
      </c>
      <c r="O37" s="538">
        <v>1259</v>
      </c>
      <c r="P37" s="532">
        <v>2.8616852146263914</v>
      </c>
    </row>
    <row r="38" spans="14:16">
      <c r="N38" s="529" t="s">
        <v>435</v>
      </c>
      <c r="O38" s="538">
        <v>1302</v>
      </c>
      <c r="P38" s="532">
        <v>2.8439661798616447</v>
      </c>
    </row>
    <row r="39" spans="14:16">
      <c r="N39" s="529" t="s">
        <v>436</v>
      </c>
      <c r="O39" s="538">
        <v>1345</v>
      </c>
      <c r="P39" s="532">
        <v>2.8273809523809526</v>
      </c>
    </row>
    <row r="40" spans="14:16">
      <c r="N40" s="529" t="s">
        <v>437</v>
      </c>
      <c r="O40" s="538">
        <v>1389</v>
      </c>
      <c r="P40" s="532">
        <v>2.809798270893372</v>
      </c>
    </row>
    <row r="41" spans="14:16">
      <c r="N41" s="529" t="s">
        <v>438</v>
      </c>
      <c r="O41" s="538">
        <v>1432</v>
      </c>
      <c r="P41" s="532">
        <v>2.7952480782669462</v>
      </c>
    </row>
    <row r="42" spans="14:16">
      <c r="N42" s="529" t="s">
        <v>439</v>
      </c>
      <c r="O42" s="538">
        <v>1476</v>
      </c>
      <c r="P42" s="532">
        <v>2.7796610169491522</v>
      </c>
    </row>
    <row r="43" spans="14:16">
      <c r="N43" s="529" t="s">
        <v>440</v>
      </c>
      <c r="O43" s="538">
        <v>1519</v>
      </c>
      <c r="P43" s="532">
        <v>2.766798418972332</v>
      </c>
    </row>
    <row r="44" spans="14:16">
      <c r="N44" s="529" t="s">
        <v>441</v>
      </c>
      <c r="O44" s="538">
        <v>1563</v>
      </c>
      <c r="P44" s="532">
        <v>2.7528809218950063</v>
      </c>
    </row>
    <row r="45" spans="14:16">
      <c r="N45" s="529" t="s">
        <v>442</v>
      </c>
      <c r="O45" s="538">
        <v>1607</v>
      </c>
      <c r="P45" s="532">
        <v>2.7397260273972601</v>
      </c>
    </row>
    <row r="46" spans="14:16">
      <c r="N46" s="529" t="s">
        <v>443</v>
      </c>
      <c r="O46" s="538">
        <v>1651</v>
      </c>
      <c r="P46" s="532">
        <v>2.7272727272727271</v>
      </c>
    </row>
    <row r="47" spans="14:16">
      <c r="N47" s="529" t="s">
        <v>447</v>
      </c>
      <c r="O47" s="538">
        <v>1695</v>
      </c>
      <c r="P47" s="532">
        <v>2.715466351829988</v>
      </c>
    </row>
    <row r="48" spans="14:16">
      <c r="N48" s="529" t="s">
        <v>448</v>
      </c>
      <c r="O48" s="538">
        <v>1740</v>
      </c>
      <c r="P48" s="532">
        <v>2.7027027027027026</v>
      </c>
    </row>
    <row r="49" spans="14:16">
      <c r="N49" s="529" t="s">
        <v>451</v>
      </c>
      <c r="O49" s="538">
        <v>1784</v>
      </c>
      <c r="P49" s="532">
        <v>2.6920919798093101</v>
      </c>
    </row>
    <row r="50" spans="14:16">
      <c r="N50" s="529" t="s">
        <v>452</v>
      </c>
      <c r="O50" s="538">
        <v>1828</v>
      </c>
      <c r="P50" s="532">
        <v>2.6819923371647509</v>
      </c>
    </row>
    <row r="51" spans="14:16">
      <c r="N51" s="529" t="s">
        <v>453</v>
      </c>
      <c r="O51" s="538">
        <v>1873</v>
      </c>
      <c r="P51" s="532">
        <v>2.6709401709401708</v>
      </c>
    </row>
    <row r="52" spans="14:16">
      <c r="N52" s="529" t="s">
        <v>454</v>
      </c>
      <c r="O52" s="538">
        <v>1917</v>
      </c>
      <c r="P52" s="532">
        <v>2.6617954070981211</v>
      </c>
    </row>
    <row r="53" spans="14:16" ht="15.75" thickBot="1">
      <c r="N53" s="533" t="s">
        <v>455</v>
      </c>
      <c r="O53" s="539">
        <v>1962</v>
      </c>
      <c r="P53" s="536">
        <v>2.6517083120856708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>
  <sheetPr codeName="Sheet133"/>
  <dimension ref="A1:H19"/>
  <sheetViews>
    <sheetView showGridLines="0" workbookViewId="0">
      <selection activeCell="B21" sqref="B21"/>
    </sheetView>
  </sheetViews>
  <sheetFormatPr defaultRowHeight="15"/>
  <cols>
    <col min="1" max="4" width="20.7109375" customWidth="1"/>
  </cols>
  <sheetData>
    <row r="1" spans="1:4" ht="30.75" customHeight="1" thickBot="1">
      <c r="A1" s="1713" t="s">
        <v>819</v>
      </c>
      <c r="B1" s="1713"/>
      <c r="C1" s="1713"/>
      <c r="D1" s="1713"/>
    </row>
    <row r="2" spans="1:4" ht="30.75" customHeight="1" thickTop="1" thickBot="1">
      <c r="A2" s="886" t="s">
        <v>384</v>
      </c>
      <c r="B2" s="976" t="s">
        <v>351</v>
      </c>
      <c r="C2" s="974" t="s">
        <v>816</v>
      </c>
      <c r="D2" s="975" t="s">
        <v>355</v>
      </c>
    </row>
    <row r="3" spans="1:4" ht="15.75" thickTop="1">
      <c r="A3" s="1240" t="s">
        <v>27</v>
      </c>
      <c r="B3" s="1237">
        <v>456</v>
      </c>
      <c r="C3" s="1236">
        <v>10</v>
      </c>
      <c r="D3" s="1244">
        <v>2.1263650134521224</v>
      </c>
    </row>
    <row r="4" spans="1:4">
      <c r="A4" s="1241" t="s">
        <v>28</v>
      </c>
      <c r="B4" s="1238">
        <v>168</v>
      </c>
      <c r="C4" s="1243" t="s">
        <v>674</v>
      </c>
      <c r="D4" s="1245">
        <v>0.59049319057191851</v>
      </c>
    </row>
    <row r="5" spans="1:4">
      <c r="A5" s="1241" t="s">
        <v>29</v>
      </c>
      <c r="B5" s="1238">
        <v>175</v>
      </c>
      <c r="C5" s="1234">
        <v>5</v>
      </c>
      <c r="D5" s="1245">
        <v>2.775708186474199</v>
      </c>
    </row>
    <row r="6" spans="1:4">
      <c r="A6" s="1241" t="s">
        <v>30</v>
      </c>
      <c r="B6" s="1238">
        <v>385</v>
      </c>
      <c r="C6" s="1234">
        <v>8</v>
      </c>
      <c r="D6" s="1245">
        <v>2.1079522624212346</v>
      </c>
    </row>
    <row r="7" spans="1:4">
      <c r="A7" s="1241" t="s">
        <v>31</v>
      </c>
      <c r="B7" s="1238">
        <v>221</v>
      </c>
      <c r="C7" s="1243" t="s">
        <v>674</v>
      </c>
      <c r="D7" s="1245">
        <v>1.3680871579881693</v>
      </c>
    </row>
    <row r="8" spans="1:4">
      <c r="A8" s="1241" t="s">
        <v>32</v>
      </c>
      <c r="B8" s="1238">
        <v>556</v>
      </c>
      <c r="C8" s="1234">
        <v>10</v>
      </c>
      <c r="D8" s="1245">
        <v>1.8505734563259777</v>
      </c>
    </row>
    <row r="9" spans="1:4">
      <c r="A9" s="1241" t="s">
        <v>33</v>
      </c>
      <c r="B9" s="1238">
        <v>846</v>
      </c>
      <c r="C9" s="1234">
        <v>12</v>
      </c>
      <c r="D9" s="1245">
        <v>1.3303416450484873</v>
      </c>
    </row>
    <row r="10" spans="1:4">
      <c r="A10" s="1241" t="s">
        <v>34</v>
      </c>
      <c r="B10" s="1238">
        <v>440</v>
      </c>
      <c r="C10" s="1234">
        <v>11</v>
      </c>
      <c r="D10" s="1245">
        <v>2.5010534962676885</v>
      </c>
    </row>
    <row r="11" spans="1:4">
      <c r="A11" s="1241" t="s">
        <v>35</v>
      </c>
      <c r="B11" s="1238">
        <v>380</v>
      </c>
      <c r="C11" s="1234">
        <v>7</v>
      </c>
      <c r="D11" s="1245">
        <v>1.8121631150489441</v>
      </c>
    </row>
    <row r="12" spans="1:4">
      <c r="A12" s="1241" t="s">
        <v>36</v>
      </c>
      <c r="B12" s="1238">
        <v>326</v>
      </c>
      <c r="C12" s="1243" t="s">
        <v>674</v>
      </c>
      <c r="D12" s="1245">
        <v>0.93904167028101171</v>
      </c>
    </row>
    <row r="13" spans="1:4">
      <c r="A13" s="1241" t="s">
        <v>37</v>
      </c>
      <c r="B13" s="1238">
        <v>422</v>
      </c>
      <c r="C13" s="1234">
        <v>6</v>
      </c>
      <c r="D13" s="1245">
        <v>1.3666655852938177</v>
      </c>
    </row>
    <row r="14" spans="1:4">
      <c r="A14" s="1241" t="s">
        <v>38</v>
      </c>
      <c r="B14" s="1238">
        <v>854</v>
      </c>
      <c r="C14" s="1234">
        <v>10</v>
      </c>
      <c r="D14" s="1245">
        <v>1.1806590070483216</v>
      </c>
    </row>
    <row r="15" spans="1:4">
      <c r="A15" s="1241" t="s">
        <v>39</v>
      </c>
      <c r="B15" s="1238">
        <v>727</v>
      </c>
      <c r="C15" s="1234">
        <v>11</v>
      </c>
      <c r="D15" s="1245">
        <v>1.6150307004003992</v>
      </c>
    </row>
    <row r="16" spans="1:4">
      <c r="A16" s="1241" t="s">
        <v>40</v>
      </c>
      <c r="B16" s="1238">
        <v>48</v>
      </c>
      <c r="C16" s="1243" t="s">
        <v>674</v>
      </c>
      <c r="D16" s="1245">
        <v>2.2703260612719069</v>
      </c>
    </row>
    <row r="17" spans="1:8" ht="15.75" thickBot="1">
      <c r="A17" s="1242" t="s">
        <v>41</v>
      </c>
      <c r="B17" s="1239">
        <v>1206</v>
      </c>
      <c r="C17" s="1235">
        <v>8</v>
      </c>
      <c r="D17" s="1246">
        <v>0.63986591590332309</v>
      </c>
    </row>
    <row r="18" spans="1:8" ht="15.75" thickTop="1">
      <c r="A18" s="1711"/>
      <c r="B18" s="1711"/>
      <c r="C18" s="1711"/>
      <c r="D18" s="1711"/>
    </row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3">
    <mergeCell ref="A18:D18"/>
    <mergeCell ref="A1:D1"/>
    <mergeCell ref="A19:H19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>
  <sheetPr codeName="Sheet97"/>
  <dimension ref="A2:A31"/>
  <sheetViews>
    <sheetView showGridLines="0" workbookViewId="0">
      <selection activeCell="S21" sqref="S21"/>
    </sheetView>
  </sheetViews>
  <sheetFormatPr defaultRowHeight="15"/>
  <sheetData>
    <row r="2" spans="1:1" ht="24" customHeight="1">
      <c r="A2" s="1" t="s">
        <v>607</v>
      </c>
    </row>
    <row r="31" spans="1:1">
      <c r="A31" t="s">
        <v>468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 codeName="Sheet98"/>
  <dimension ref="A1:P73"/>
  <sheetViews>
    <sheetView workbookViewId="0">
      <selection activeCell="R22" sqref="R22"/>
    </sheetView>
  </sheetViews>
  <sheetFormatPr defaultRowHeight="15"/>
  <sheetData>
    <row r="1" spans="1:16" ht="15.75" thickBot="1">
      <c r="A1" s="1714" t="s">
        <v>469</v>
      </c>
      <c r="B1" s="1714"/>
      <c r="C1" s="1714"/>
      <c r="D1" s="1714"/>
      <c r="E1" s="1714"/>
      <c r="F1" s="1714"/>
      <c r="G1" s="1714"/>
      <c r="H1" s="1714"/>
      <c r="I1" s="1714"/>
      <c r="N1" s="1714" t="s">
        <v>377</v>
      </c>
      <c r="O1" s="1714"/>
      <c r="P1" s="1714"/>
    </row>
    <row r="2" spans="1:16" ht="74.25" thickTop="1" thickBot="1">
      <c r="A2" s="540" t="s">
        <v>0</v>
      </c>
      <c r="B2" s="274" t="s">
        <v>384</v>
      </c>
      <c r="C2" s="571" t="s">
        <v>401</v>
      </c>
      <c r="D2" s="571" t="s">
        <v>479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490" t="s">
        <v>0</v>
      </c>
      <c r="O2" s="295" t="s">
        <v>385</v>
      </c>
      <c r="P2" s="303" t="s">
        <v>386</v>
      </c>
    </row>
    <row r="3" spans="1:16" ht="24.75" thickTop="1">
      <c r="A3" s="556" t="s">
        <v>359</v>
      </c>
      <c r="B3" s="557" t="s">
        <v>27</v>
      </c>
      <c r="C3" s="558">
        <v>447</v>
      </c>
      <c r="D3" s="558">
        <v>6</v>
      </c>
      <c r="E3" s="558">
        <v>12.10219466047498</v>
      </c>
      <c r="F3" s="558">
        <v>1.3422818791946309</v>
      </c>
      <c r="G3" s="558">
        <v>1.3446604295095461</v>
      </c>
      <c r="H3" s="558">
        <v>2.7122237116937371</v>
      </c>
      <c r="I3" s="292">
        <v>0</v>
      </c>
      <c r="N3" s="556" t="s">
        <v>359</v>
      </c>
      <c r="O3" s="568">
        <v>6</v>
      </c>
      <c r="P3" s="559">
        <v>40</v>
      </c>
    </row>
    <row r="4" spans="1:16">
      <c r="A4" s="560" t="s">
        <v>360</v>
      </c>
      <c r="B4" s="561" t="s">
        <v>28</v>
      </c>
      <c r="C4" s="562">
        <v>132</v>
      </c>
      <c r="D4" s="562">
        <v>3</v>
      </c>
      <c r="E4" s="562">
        <v>3.5687154682668076</v>
      </c>
      <c r="F4" s="562">
        <v>2.2727272727272729</v>
      </c>
      <c r="G4" s="562">
        <v>2.2799999628529894</v>
      </c>
      <c r="H4" s="562">
        <v>2.7122237116937371</v>
      </c>
      <c r="I4" s="293">
        <v>0</v>
      </c>
      <c r="N4" s="560" t="s">
        <v>360</v>
      </c>
      <c r="O4" s="569">
        <v>17</v>
      </c>
      <c r="P4" s="563">
        <v>18.75</v>
      </c>
    </row>
    <row r="5" spans="1:16" ht="36">
      <c r="A5" s="560" t="s">
        <v>361</v>
      </c>
      <c r="B5" s="561" t="s">
        <v>29</v>
      </c>
      <c r="C5" s="562">
        <v>101</v>
      </c>
      <c r="D5" s="562">
        <v>2</v>
      </c>
      <c r="E5" s="562">
        <v>2.4646058547346419</v>
      </c>
      <c r="F5" s="562">
        <v>1.9801980198019802</v>
      </c>
      <c r="G5" s="562">
        <v>2.2009391128268301</v>
      </c>
      <c r="H5" s="562">
        <v>2.7122237116937371</v>
      </c>
      <c r="I5" s="293">
        <v>200</v>
      </c>
      <c r="N5" s="560" t="s">
        <v>361</v>
      </c>
      <c r="O5" s="569">
        <v>32</v>
      </c>
      <c r="P5" s="563">
        <v>12.903225806451612</v>
      </c>
    </row>
    <row r="6" spans="1:16">
      <c r="A6" s="560" t="s">
        <v>362</v>
      </c>
      <c r="B6" s="561" t="s">
        <v>30</v>
      </c>
      <c r="C6" s="562">
        <v>367</v>
      </c>
      <c r="D6" s="562">
        <v>10</v>
      </c>
      <c r="E6" s="562">
        <v>9.6341679363110977</v>
      </c>
      <c r="F6" s="562">
        <v>2.7247956403269753</v>
      </c>
      <c r="G6" s="562">
        <v>2.8152132385728805</v>
      </c>
      <c r="H6" s="562">
        <v>2.7122237116937371</v>
      </c>
      <c r="I6" s="293">
        <v>200</v>
      </c>
      <c r="N6" s="560" t="s">
        <v>362</v>
      </c>
      <c r="O6" s="569">
        <v>49</v>
      </c>
      <c r="P6" s="563">
        <v>10.416666666666668</v>
      </c>
    </row>
    <row r="7" spans="1:16" ht="24">
      <c r="A7" s="560" t="s">
        <v>363</v>
      </c>
      <c r="B7" s="561" t="s">
        <v>31</v>
      </c>
      <c r="C7" s="562">
        <v>164</v>
      </c>
      <c r="D7" s="562">
        <v>6</v>
      </c>
      <c r="E7" s="562">
        <v>5.2275007045870385</v>
      </c>
      <c r="F7" s="562">
        <v>3.6585365853658538</v>
      </c>
      <c r="G7" s="562">
        <v>3.1130253614089152</v>
      </c>
      <c r="H7" s="562">
        <v>2.7122237116937371</v>
      </c>
      <c r="I7" s="293">
        <v>400</v>
      </c>
      <c r="N7" s="560" t="s">
        <v>363</v>
      </c>
      <c r="O7" s="569">
        <v>68</v>
      </c>
      <c r="P7" s="563">
        <v>8.9552238805970141</v>
      </c>
    </row>
    <row r="8" spans="1:16">
      <c r="A8" s="560" t="s">
        <v>364</v>
      </c>
      <c r="B8" s="561" t="s">
        <v>32</v>
      </c>
      <c r="C8" s="562">
        <v>596</v>
      </c>
      <c r="D8" s="562">
        <v>12</v>
      </c>
      <c r="E8" s="562">
        <v>16.055813164170981</v>
      </c>
      <c r="F8" s="562">
        <v>2.0134228187919465</v>
      </c>
      <c r="G8" s="562">
        <v>2.0270966165048385</v>
      </c>
      <c r="H8" s="562">
        <v>2.7122237116937371</v>
      </c>
      <c r="I8" s="293">
        <v>400</v>
      </c>
      <c r="N8" s="560" t="s">
        <v>364</v>
      </c>
      <c r="O8" s="569">
        <v>88</v>
      </c>
      <c r="P8" s="563">
        <v>8.0459770114942533</v>
      </c>
    </row>
    <row r="9" spans="1:16" ht="24">
      <c r="A9" s="560" t="s">
        <v>365</v>
      </c>
      <c r="B9" s="561" t="s">
        <v>33</v>
      </c>
      <c r="C9" s="562">
        <v>719</v>
      </c>
      <c r="D9" s="562">
        <v>17</v>
      </c>
      <c r="E9" s="562">
        <v>19.665196167654223</v>
      </c>
      <c r="F9" s="562">
        <v>2.364394993045897</v>
      </c>
      <c r="G9" s="562">
        <v>2.3446398757329829</v>
      </c>
      <c r="H9" s="562">
        <v>2.7122237116937371</v>
      </c>
      <c r="I9" s="293">
        <v>600</v>
      </c>
      <c r="N9" s="560" t="s">
        <v>365</v>
      </c>
      <c r="O9" s="569">
        <v>110</v>
      </c>
      <c r="P9" s="563">
        <v>7.3394495412844041</v>
      </c>
    </row>
    <row r="10" spans="1:16" ht="24">
      <c r="A10" s="560" t="s">
        <v>366</v>
      </c>
      <c r="B10" s="561" t="s">
        <v>34</v>
      </c>
      <c r="C10" s="562">
        <v>354</v>
      </c>
      <c r="D10" s="562">
        <v>10</v>
      </c>
      <c r="E10" s="562">
        <v>9.7573992135392089</v>
      </c>
      <c r="F10" s="562">
        <v>2.8248587570621471</v>
      </c>
      <c r="G10" s="562">
        <v>2.7796584441582541</v>
      </c>
      <c r="H10" s="562">
        <v>2.7122237116937371</v>
      </c>
      <c r="I10" s="293">
        <v>800</v>
      </c>
      <c r="N10" s="560" t="s">
        <v>366</v>
      </c>
      <c r="O10" s="569">
        <v>132</v>
      </c>
      <c r="P10" s="563">
        <v>6.8702290076335881</v>
      </c>
    </row>
    <row r="11" spans="1:16">
      <c r="A11" s="560" t="s">
        <v>367</v>
      </c>
      <c r="B11" s="561" t="s">
        <v>35</v>
      </c>
      <c r="C11" s="562">
        <v>415</v>
      </c>
      <c r="D11" s="562">
        <v>19</v>
      </c>
      <c r="E11" s="562">
        <v>11.268348571436718</v>
      </c>
      <c r="F11" s="562">
        <v>4.5783132530120483</v>
      </c>
      <c r="G11" s="562">
        <v>4.5731856975747274</v>
      </c>
      <c r="H11" s="562">
        <v>2.7122237116937371</v>
      </c>
      <c r="I11" s="293">
        <v>1000</v>
      </c>
      <c r="N11" s="560" t="s">
        <v>367</v>
      </c>
      <c r="O11" s="569">
        <v>155</v>
      </c>
      <c r="P11" s="563">
        <v>6.4935064935064926</v>
      </c>
    </row>
    <row r="12" spans="1:16">
      <c r="A12" s="560" t="s">
        <v>368</v>
      </c>
      <c r="B12" s="561" t="s">
        <v>36</v>
      </c>
      <c r="C12" s="562">
        <v>243</v>
      </c>
      <c r="D12" s="562">
        <v>6</v>
      </c>
      <c r="E12" s="562">
        <v>6.5408427376464244</v>
      </c>
      <c r="F12" s="562">
        <v>2.4691358024691357</v>
      </c>
      <c r="G12" s="562">
        <v>2.4879580388777272</v>
      </c>
      <c r="H12" s="562">
        <v>2.7122237116937371</v>
      </c>
      <c r="I12" s="293">
        <v>1000</v>
      </c>
      <c r="N12" s="560" t="s">
        <v>368</v>
      </c>
      <c r="O12" s="569">
        <v>179</v>
      </c>
      <c r="P12" s="563">
        <v>6.179775280898876</v>
      </c>
    </row>
    <row r="13" spans="1:16" ht="24">
      <c r="A13" s="560" t="s">
        <v>369</v>
      </c>
      <c r="B13" s="561" t="s">
        <v>37</v>
      </c>
      <c r="C13" s="562">
        <v>435</v>
      </c>
      <c r="D13" s="562">
        <v>12</v>
      </c>
      <c r="E13" s="562">
        <v>13.124382366477654</v>
      </c>
      <c r="F13" s="562">
        <v>2.7586206896551726</v>
      </c>
      <c r="G13" s="562">
        <v>2.4798640904775611</v>
      </c>
      <c r="H13" s="562">
        <v>2.7122237116937371</v>
      </c>
      <c r="I13" s="293">
        <v>1200</v>
      </c>
      <c r="N13" s="560" t="s">
        <v>369</v>
      </c>
      <c r="O13" s="569">
        <v>203</v>
      </c>
      <c r="P13" s="563">
        <v>5.9405940594059405</v>
      </c>
    </row>
    <row r="14" spans="1:16">
      <c r="A14" s="560" t="s">
        <v>370</v>
      </c>
      <c r="B14" s="561" t="s">
        <v>38</v>
      </c>
      <c r="C14" s="562">
        <v>726</v>
      </c>
      <c r="D14" s="562">
        <v>6</v>
      </c>
      <c r="E14" s="562">
        <v>18.789140187121365</v>
      </c>
      <c r="F14" s="562">
        <v>0.82644628099173556</v>
      </c>
      <c r="G14" s="562">
        <v>0.86610361666877411</v>
      </c>
      <c r="H14" s="562">
        <v>2.7122237116937371</v>
      </c>
      <c r="I14" s="293">
        <v>1400</v>
      </c>
      <c r="N14" s="560" t="s">
        <v>370</v>
      </c>
      <c r="O14" s="569">
        <v>228</v>
      </c>
      <c r="P14" s="563">
        <v>5.7268722466960353</v>
      </c>
    </row>
    <row r="15" spans="1:16">
      <c r="A15" s="560" t="s">
        <v>371</v>
      </c>
      <c r="B15" s="561" t="s">
        <v>39</v>
      </c>
      <c r="C15" s="562">
        <v>614</v>
      </c>
      <c r="D15" s="562">
        <v>17</v>
      </c>
      <c r="E15" s="562">
        <v>16.679214308028143</v>
      </c>
      <c r="F15" s="562">
        <v>2.768729641693811</v>
      </c>
      <c r="G15" s="562">
        <v>2.7643869937327104</v>
      </c>
      <c r="H15" s="562">
        <v>2.7122237116937371</v>
      </c>
      <c r="I15" s="293">
        <v>1400</v>
      </c>
      <c r="N15" s="560" t="s">
        <v>371</v>
      </c>
      <c r="O15" s="569">
        <v>254</v>
      </c>
      <c r="P15" s="563">
        <v>5.5335968379446641</v>
      </c>
    </row>
    <row r="16" spans="1:16" ht="24">
      <c r="A16" s="560" t="s">
        <v>372</v>
      </c>
      <c r="B16" s="561" t="s">
        <v>40</v>
      </c>
      <c r="C16" s="562">
        <v>21</v>
      </c>
      <c r="D16" s="562">
        <v>3</v>
      </c>
      <c r="E16" s="562">
        <v>0.46325421806393025</v>
      </c>
      <c r="F16" s="562">
        <v>14.285714285714286</v>
      </c>
      <c r="G16" s="562">
        <v>17.564159845293258</v>
      </c>
      <c r="H16" s="562">
        <v>2.7122237116937371</v>
      </c>
      <c r="I16" s="293">
        <v>1600</v>
      </c>
      <c r="N16" s="560" t="s">
        <v>372</v>
      </c>
      <c r="O16" s="569">
        <v>279</v>
      </c>
      <c r="P16" s="563">
        <v>5.3956834532374103</v>
      </c>
    </row>
    <row r="17" spans="1:16">
      <c r="A17" s="560" t="s">
        <v>373</v>
      </c>
      <c r="B17" s="561" t="s">
        <v>41</v>
      </c>
      <c r="C17" s="562">
        <v>1135</v>
      </c>
      <c r="D17" s="562">
        <v>29</v>
      </c>
      <c r="E17" s="562">
        <v>31.527602246678519</v>
      </c>
      <c r="F17" s="562">
        <v>2.5550660792951541</v>
      </c>
      <c r="G17" s="562">
        <v>2.4947817795882257</v>
      </c>
      <c r="H17" s="562">
        <v>2.7122237116937371</v>
      </c>
      <c r="I17" s="293">
        <v>1800</v>
      </c>
      <c r="N17" s="560" t="s">
        <v>373</v>
      </c>
      <c r="O17" s="569">
        <v>306</v>
      </c>
      <c r="P17" s="563">
        <v>5.2459016393442619</v>
      </c>
    </row>
    <row r="18" spans="1:16" ht="36.75" thickBot="1">
      <c r="A18" s="564" t="s">
        <v>374</v>
      </c>
      <c r="B18" s="565" t="s">
        <v>42</v>
      </c>
      <c r="C18" s="566">
        <v>131</v>
      </c>
      <c r="D18" s="566">
        <v>3</v>
      </c>
      <c r="E18" s="566">
        <v>3.6850060935038353</v>
      </c>
      <c r="F18" s="566">
        <v>2.2900763358778624</v>
      </c>
      <c r="G18" s="566">
        <v>2.2080482171861417</v>
      </c>
      <c r="H18" s="566">
        <v>2.7122237116937371</v>
      </c>
      <c r="I18" s="294">
        <v>2000</v>
      </c>
      <c r="N18" s="560" t="s">
        <v>374</v>
      </c>
      <c r="O18" s="569">
        <v>332</v>
      </c>
      <c r="P18" s="563">
        <v>5.1359516616314203</v>
      </c>
    </row>
    <row r="19" spans="1:16" ht="15.75" thickTop="1">
      <c r="A19" s="1715" t="s">
        <v>375</v>
      </c>
      <c r="B19" s="1715"/>
      <c r="C19" s="1715"/>
      <c r="D19" s="1715"/>
      <c r="E19" s="1715"/>
      <c r="F19" s="1715"/>
      <c r="G19" s="1715"/>
      <c r="H19" s="1715"/>
      <c r="I19" s="1715"/>
      <c r="N19" s="560" t="s">
        <v>378</v>
      </c>
      <c r="O19" s="569">
        <v>359</v>
      </c>
      <c r="P19" s="563">
        <v>5.027932960893855</v>
      </c>
    </row>
    <row r="20" spans="1:16">
      <c r="N20" s="560" t="s">
        <v>379</v>
      </c>
      <c r="O20" s="569">
        <v>386</v>
      </c>
      <c r="P20" s="563">
        <v>4.9350649350649354</v>
      </c>
    </row>
    <row r="21" spans="1:16">
      <c r="N21" s="560" t="s">
        <v>380</v>
      </c>
      <c r="O21" s="569">
        <v>413</v>
      </c>
      <c r="P21" s="563">
        <v>4.8543689320388346</v>
      </c>
    </row>
    <row r="22" spans="1:16">
      <c r="N22" s="560" t="s">
        <v>381</v>
      </c>
      <c r="O22" s="569">
        <v>441</v>
      </c>
      <c r="P22" s="563">
        <v>4.7727272727272734</v>
      </c>
    </row>
    <row r="23" spans="1:16">
      <c r="N23" s="560" t="s">
        <v>382</v>
      </c>
      <c r="O23" s="569">
        <v>468</v>
      </c>
      <c r="P23" s="563">
        <v>4.7109207708779444</v>
      </c>
    </row>
    <row r="24" spans="1:16">
      <c r="N24" s="560" t="s">
        <v>383</v>
      </c>
      <c r="O24" s="569">
        <v>496</v>
      </c>
      <c r="P24" s="563">
        <v>4.6464646464646462</v>
      </c>
    </row>
    <row r="25" spans="1:16">
      <c r="N25" s="560" t="s">
        <v>387</v>
      </c>
      <c r="O25" s="569">
        <v>524</v>
      </c>
      <c r="P25" s="563">
        <v>4.5889101338432123</v>
      </c>
    </row>
    <row r="26" spans="1:16">
      <c r="N26" s="560" t="s">
        <v>388</v>
      </c>
      <c r="O26" s="569">
        <v>553</v>
      </c>
      <c r="P26" s="563">
        <v>4.5289855072463769</v>
      </c>
    </row>
    <row r="27" spans="1:16">
      <c r="N27" s="560" t="s">
        <v>389</v>
      </c>
      <c r="O27" s="569">
        <v>581</v>
      </c>
      <c r="P27" s="563">
        <v>4.4827586206896548</v>
      </c>
    </row>
    <row r="28" spans="1:16">
      <c r="N28" s="560" t="s">
        <v>390</v>
      </c>
      <c r="O28" s="569">
        <v>610</v>
      </c>
      <c r="P28" s="563">
        <v>4.4334975369458132</v>
      </c>
    </row>
    <row r="29" spans="1:16">
      <c r="N29" s="560" t="s">
        <v>391</v>
      </c>
      <c r="O29" s="569">
        <v>639</v>
      </c>
      <c r="P29" s="563">
        <v>4.3887147335423196</v>
      </c>
    </row>
    <row r="30" spans="1:16">
      <c r="N30" s="560" t="s">
        <v>396</v>
      </c>
      <c r="O30" s="569">
        <v>668</v>
      </c>
      <c r="P30" s="563">
        <v>4.3478260869565215</v>
      </c>
    </row>
    <row r="31" spans="1:16">
      <c r="N31" s="560" t="s">
        <v>397</v>
      </c>
      <c r="O31" s="569">
        <v>697</v>
      </c>
      <c r="P31" s="563">
        <v>4.3103448275862073</v>
      </c>
    </row>
    <row r="32" spans="1:16">
      <c r="N32" s="560" t="s">
        <v>398</v>
      </c>
      <c r="O32" s="569">
        <v>726</v>
      </c>
      <c r="P32" s="563">
        <v>4.2758620689655169</v>
      </c>
    </row>
    <row r="33" spans="14:16">
      <c r="N33" s="560" t="s">
        <v>399</v>
      </c>
      <c r="O33" s="569">
        <v>755</v>
      </c>
      <c r="P33" s="563">
        <v>4.2440318302387263</v>
      </c>
    </row>
    <row r="34" spans="14:16">
      <c r="N34" s="560" t="s">
        <v>402</v>
      </c>
      <c r="O34" s="569">
        <v>785</v>
      </c>
      <c r="P34" s="563">
        <v>4.2091836734693873</v>
      </c>
    </row>
    <row r="35" spans="14:16">
      <c r="N35" s="560" t="s">
        <v>423</v>
      </c>
      <c r="O35" s="569">
        <v>814</v>
      </c>
      <c r="P35" s="563">
        <v>4.1820418204182044</v>
      </c>
    </row>
    <row r="36" spans="14:16">
      <c r="N36" s="560" t="s">
        <v>433</v>
      </c>
      <c r="O36" s="569">
        <v>844</v>
      </c>
      <c r="P36" s="563">
        <v>4.1518386714116247</v>
      </c>
    </row>
    <row r="37" spans="14:16">
      <c r="N37" s="560" t="s">
        <v>434</v>
      </c>
      <c r="O37" s="569">
        <v>874</v>
      </c>
      <c r="P37" s="563">
        <v>4.1237113402061851</v>
      </c>
    </row>
    <row r="38" spans="14:16">
      <c r="N38" s="560" t="s">
        <v>435</v>
      </c>
      <c r="O38" s="569">
        <v>904</v>
      </c>
      <c r="P38" s="563">
        <v>4.097452934662237</v>
      </c>
    </row>
    <row r="39" spans="14:16">
      <c r="N39" s="560" t="s">
        <v>436</v>
      </c>
      <c r="O39" s="569">
        <v>933</v>
      </c>
      <c r="P39" s="563">
        <v>4.0772532188841204</v>
      </c>
    </row>
    <row r="40" spans="14:16">
      <c r="N40" s="560" t="s">
        <v>437</v>
      </c>
      <c r="O40" s="569">
        <v>964</v>
      </c>
      <c r="P40" s="563">
        <v>4.0498442367601246</v>
      </c>
    </row>
    <row r="41" spans="14:16">
      <c r="N41" s="560" t="s">
        <v>438</v>
      </c>
      <c r="O41" s="569">
        <v>994</v>
      </c>
      <c r="P41" s="563">
        <v>4.0281973816717018</v>
      </c>
    </row>
    <row r="42" spans="14:16">
      <c r="N42" s="560" t="s">
        <v>439</v>
      </c>
      <c r="O42" s="569">
        <v>1024</v>
      </c>
      <c r="P42" s="563">
        <v>4.0078201368523949</v>
      </c>
    </row>
    <row r="43" spans="14:16">
      <c r="N43" s="560" t="s">
        <v>440</v>
      </c>
      <c r="O43" s="569">
        <v>1054</v>
      </c>
      <c r="P43" s="563">
        <v>3.9886039886039883</v>
      </c>
    </row>
    <row r="44" spans="14:16">
      <c r="N44" s="560" t="s">
        <v>441</v>
      </c>
      <c r="O44" s="569">
        <v>1085</v>
      </c>
      <c r="P44" s="563">
        <v>3.9667896678966788</v>
      </c>
    </row>
    <row r="45" spans="14:16">
      <c r="N45" s="560" t="s">
        <v>442</v>
      </c>
      <c r="O45" s="569">
        <v>1115</v>
      </c>
      <c r="P45" s="563">
        <v>3.9497307001795332</v>
      </c>
    </row>
    <row r="46" spans="14:16">
      <c r="N46" s="560" t="s">
        <v>443</v>
      </c>
      <c r="O46" s="569">
        <v>1146</v>
      </c>
      <c r="P46" s="563">
        <v>3.9301310043668125</v>
      </c>
    </row>
    <row r="47" spans="14:16">
      <c r="N47" s="560" t="s">
        <v>447</v>
      </c>
      <c r="O47" s="569">
        <v>1176</v>
      </c>
      <c r="P47" s="563">
        <v>3.9148936170212765</v>
      </c>
    </row>
    <row r="48" spans="14:16">
      <c r="N48" s="560" t="s">
        <v>448</v>
      </c>
      <c r="O48" s="569">
        <v>1207</v>
      </c>
      <c r="P48" s="563">
        <v>3.8971807628524049</v>
      </c>
    </row>
    <row r="49" spans="14:16">
      <c r="N49" s="560" t="s">
        <v>451</v>
      </c>
      <c r="O49" s="569">
        <v>1238</v>
      </c>
      <c r="P49" s="563">
        <v>3.8803556992724335</v>
      </c>
    </row>
    <row r="50" spans="14:16">
      <c r="N50" s="560" t="s">
        <v>452</v>
      </c>
      <c r="O50" s="569">
        <v>1268</v>
      </c>
      <c r="P50" s="563">
        <v>3.867403314917127</v>
      </c>
    </row>
    <row r="51" spans="14:16">
      <c r="N51" s="560" t="s">
        <v>453</v>
      </c>
      <c r="O51" s="569">
        <v>1299</v>
      </c>
      <c r="P51" s="563">
        <v>3.8520801232665636</v>
      </c>
    </row>
    <row r="52" spans="14:16">
      <c r="N52" s="560" t="s">
        <v>454</v>
      </c>
      <c r="O52" s="569">
        <v>1330</v>
      </c>
      <c r="P52" s="563">
        <v>3.8374717832957108</v>
      </c>
    </row>
    <row r="53" spans="14:16">
      <c r="N53" s="560" t="s">
        <v>455</v>
      </c>
      <c r="O53" s="569">
        <v>1361</v>
      </c>
      <c r="P53" s="563">
        <v>3.8235294117647061</v>
      </c>
    </row>
    <row r="54" spans="14:16">
      <c r="N54" s="560" t="s">
        <v>457</v>
      </c>
      <c r="O54" s="569">
        <v>1392</v>
      </c>
      <c r="P54" s="563">
        <v>3.8102084831056793</v>
      </c>
    </row>
    <row r="55" spans="14:16">
      <c r="N55" s="560" t="s">
        <v>458</v>
      </c>
      <c r="O55" s="569">
        <v>1423</v>
      </c>
      <c r="P55" s="563">
        <v>3.79746835443038</v>
      </c>
    </row>
    <row r="56" spans="14:16">
      <c r="N56" s="560" t="s">
        <v>459</v>
      </c>
      <c r="O56" s="569">
        <v>1454</v>
      </c>
      <c r="P56" s="563">
        <v>3.7852718513420509</v>
      </c>
    </row>
    <row r="57" spans="14:16">
      <c r="N57" s="560" t="s">
        <v>460</v>
      </c>
      <c r="O57" s="569">
        <v>1486</v>
      </c>
      <c r="P57" s="563">
        <v>3.7710437710437708</v>
      </c>
    </row>
    <row r="58" spans="14:16">
      <c r="N58" s="560" t="s">
        <v>461</v>
      </c>
      <c r="O58" s="569">
        <v>1517</v>
      </c>
      <c r="P58" s="563">
        <v>3.7598944591029024</v>
      </c>
    </row>
    <row r="59" spans="14:16">
      <c r="N59" s="560" t="s">
        <v>462</v>
      </c>
      <c r="O59" s="569">
        <v>1548</v>
      </c>
      <c r="P59" s="563">
        <v>3.7491919844861021</v>
      </c>
    </row>
    <row r="60" spans="14:16">
      <c r="N60" s="560" t="s">
        <v>463</v>
      </c>
      <c r="O60" s="569">
        <v>1579</v>
      </c>
      <c r="P60" s="563">
        <v>3.7389100126742716</v>
      </c>
    </row>
    <row r="61" spans="14:16">
      <c r="N61" s="560" t="s">
        <v>464</v>
      </c>
      <c r="O61" s="569">
        <v>1611</v>
      </c>
      <c r="P61" s="563">
        <v>3.7267080745341614</v>
      </c>
    </row>
    <row r="62" spans="14:16">
      <c r="N62" s="560" t="s">
        <v>465</v>
      </c>
      <c r="O62" s="569">
        <v>1642</v>
      </c>
      <c r="P62" s="563">
        <v>3.7172455819622181</v>
      </c>
    </row>
    <row r="63" spans="14:16">
      <c r="N63" s="560" t="s">
        <v>466</v>
      </c>
      <c r="O63" s="569">
        <v>1674</v>
      </c>
      <c r="P63" s="563">
        <v>3.705917513448894</v>
      </c>
    </row>
    <row r="64" spans="14:16">
      <c r="N64" s="560" t="s">
        <v>467</v>
      </c>
      <c r="O64" s="569">
        <v>1705</v>
      </c>
      <c r="P64" s="563">
        <v>3.697183098591549</v>
      </c>
    </row>
    <row r="65" spans="14:16">
      <c r="N65" s="560" t="s">
        <v>470</v>
      </c>
      <c r="O65" s="569">
        <v>1737</v>
      </c>
      <c r="P65" s="563">
        <v>3.6866359447004609</v>
      </c>
    </row>
    <row r="66" spans="14:16">
      <c r="N66" s="560" t="s">
        <v>471</v>
      </c>
      <c r="O66" s="569">
        <v>1768</v>
      </c>
      <c r="P66" s="563">
        <v>3.6785512167515564</v>
      </c>
    </row>
    <row r="67" spans="14:16">
      <c r="N67" s="560" t="s">
        <v>472</v>
      </c>
      <c r="O67" s="569">
        <v>1800</v>
      </c>
      <c r="P67" s="563">
        <v>3.6687048360200114</v>
      </c>
    </row>
    <row r="68" spans="14:16">
      <c r="N68" s="560" t="s">
        <v>473</v>
      </c>
      <c r="O68" s="569">
        <v>1832</v>
      </c>
      <c r="P68" s="563">
        <v>3.659202621518296</v>
      </c>
    </row>
    <row r="69" spans="14:16">
      <c r="N69" s="560" t="s">
        <v>474</v>
      </c>
      <c r="O69" s="569">
        <v>1863</v>
      </c>
      <c r="P69" s="563">
        <v>3.6519871106337276</v>
      </c>
    </row>
    <row r="70" spans="14:16">
      <c r="N70" s="560" t="s">
        <v>475</v>
      </c>
      <c r="O70" s="569">
        <v>1895</v>
      </c>
      <c r="P70" s="563">
        <v>3.6430834213305174</v>
      </c>
    </row>
    <row r="71" spans="14:16">
      <c r="N71" s="560" t="s">
        <v>476</v>
      </c>
      <c r="O71" s="569">
        <v>1927</v>
      </c>
      <c r="P71" s="563">
        <v>3.6344755970924196</v>
      </c>
    </row>
    <row r="72" spans="14:16">
      <c r="N72" s="560" t="s">
        <v>477</v>
      </c>
      <c r="O72" s="569">
        <v>1959</v>
      </c>
      <c r="P72" s="563">
        <v>3.6261491317671091</v>
      </c>
    </row>
    <row r="73" spans="14:16" ht="15.75" thickBot="1">
      <c r="N73" s="564" t="s">
        <v>478</v>
      </c>
      <c r="O73" s="570">
        <v>1991</v>
      </c>
      <c r="P73" s="567">
        <v>3.6180904522613062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>
  <sheetPr codeName="Sheet134"/>
  <dimension ref="A1:H19"/>
  <sheetViews>
    <sheetView showGridLines="0" workbookViewId="0">
      <selection activeCell="A19" sqref="A19:H19"/>
    </sheetView>
  </sheetViews>
  <sheetFormatPr defaultRowHeight="15"/>
  <cols>
    <col min="1" max="4" width="20.7109375" customWidth="1"/>
  </cols>
  <sheetData>
    <row r="1" spans="1:4" ht="30.75" customHeight="1" thickBot="1">
      <c r="A1" s="1716" t="s">
        <v>820</v>
      </c>
      <c r="B1" s="1716"/>
      <c r="C1" s="1716"/>
      <c r="D1" s="1716"/>
    </row>
    <row r="2" spans="1:4" ht="30.75" customHeight="1" thickTop="1" thickBot="1">
      <c r="A2" s="886" t="s">
        <v>384</v>
      </c>
      <c r="B2" s="1250" t="s">
        <v>401</v>
      </c>
      <c r="C2" s="974" t="s">
        <v>817</v>
      </c>
      <c r="D2" s="975" t="s">
        <v>355</v>
      </c>
    </row>
    <row r="3" spans="1:4" ht="15.75" thickTop="1">
      <c r="A3" s="1254" t="s">
        <v>27</v>
      </c>
      <c r="B3" s="1251">
        <v>447</v>
      </c>
      <c r="C3" s="1249">
        <v>6</v>
      </c>
      <c r="D3" s="1257">
        <v>1.3446604295095461</v>
      </c>
    </row>
    <row r="4" spans="1:4">
      <c r="A4" s="1255" t="s">
        <v>28</v>
      </c>
      <c r="B4" s="1252">
        <v>132</v>
      </c>
      <c r="C4" s="1260" t="s">
        <v>674</v>
      </c>
      <c r="D4" s="1258">
        <v>2.2799999628529894</v>
      </c>
    </row>
    <row r="5" spans="1:4">
      <c r="A5" s="1255" t="s">
        <v>29</v>
      </c>
      <c r="B5" s="1252">
        <v>101</v>
      </c>
      <c r="C5" s="1260" t="s">
        <v>674</v>
      </c>
      <c r="D5" s="1258">
        <v>2.2009391128268301</v>
      </c>
    </row>
    <row r="6" spans="1:4">
      <c r="A6" s="1255" t="s">
        <v>30</v>
      </c>
      <c r="B6" s="1252">
        <v>367</v>
      </c>
      <c r="C6" s="1247">
        <v>10</v>
      </c>
      <c r="D6" s="1258">
        <v>2.8152132385728805</v>
      </c>
    </row>
    <row r="7" spans="1:4">
      <c r="A7" s="1255" t="s">
        <v>31</v>
      </c>
      <c r="B7" s="1252">
        <v>164</v>
      </c>
      <c r="C7" s="1247">
        <v>6</v>
      </c>
      <c r="D7" s="1258">
        <v>3.1130253614089152</v>
      </c>
    </row>
    <row r="8" spans="1:4">
      <c r="A8" s="1255" t="s">
        <v>32</v>
      </c>
      <c r="B8" s="1252">
        <v>596</v>
      </c>
      <c r="C8" s="1247">
        <v>12</v>
      </c>
      <c r="D8" s="1258">
        <v>2.0270966165048385</v>
      </c>
    </row>
    <row r="9" spans="1:4">
      <c r="A9" s="1255" t="s">
        <v>33</v>
      </c>
      <c r="B9" s="1252">
        <v>719</v>
      </c>
      <c r="C9" s="1247">
        <v>17</v>
      </c>
      <c r="D9" s="1258">
        <v>2.3446398757329829</v>
      </c>
    </row>
    <row r="10" spans="1:4">
      <c r="A10" s="1255" t="s">
        <v>34</v>
      </c>
      <c r="B10" s="1252">
        <v>354</v>
      </c>
      <c r="C10" s="1247">
        <v>10</v>
      </c>
      <c r="D10" s="1258">
        <v>2.7796584441582541</v>
      </c>
    </row>
    <row r="11" spans="1:4">
      <c r="A11" s="1255" t="s">
        <v>35</v>
      </c>
      <c r="B11" s="1252">
        <v>415</v>
      </c>
      <c r="C11" s="1247">
        <v>19</v>
      </c>
      <c r="D11" s="1258">
        <v>4.5731856975747274</v>
      </c>
    </row>
    <row r="12" spans="1:4">
      <c r="A12" s="1255" t="s">
        <v>36</v>
      </c>
      <c r="B12" s="1252">
        <v>243</v>
      </c>
      <c r="C12" s="1247">
        <v>6</v>
      </c>
      <c r="D12" s="1258">
        <v>2.4879580388777272</v>
      </c>
    </row>
    <row r="13" spans="1:4">
      <c r="A13" s="1255" t="s">
        <v>37</v>
      </c>
      <c r="B13" s="1252">
        <v>435</v>
      </c>
      <c r="C13" s="1247">
        <v>12</v>
      </c>
      <c r="D13" s="1258">
        <v>2.4798640904775611</v>
      </c>
    </row>
    <row r="14" spans="1:4">
      <c r="A14" s="1255" t="s">
        <v>38</v>
      </c>
      <c r="B14" s="1252">
        <v>726</v>
      </c>
      <c r="C14" s="1247">
        <v>6</v>
      </c>
      <c r="D14" s="1258">
        <v>0.86610361666877411</v>
      </c>
    </row>
    <row r="15" spans="1:4">
      <c r="A15" s="1255" t="s">
        <v>39</v>
      </c>
      <c r="B15" s="1252">
        <v>614</v>
      </c>
      <c r="C15" s="1247">
        <v>17</v>
      </c>
      <c r="D15" s="1258">
        <v>2.7643869937327104</v>
      </c>
    </row>
    <row r="16" spans="1:4">
      <c r="A16" s="1255" t="s">
        <v>40</v>
      </c>
      <c r="B16" s="1252">
        <v>21</v>
      </c>
      <c r="C16" s="1260" t="s">
        <v>674</v>
      </c>
      <c r="D16" s="1258">
        <v>17.564159845293258</v>
      </c>
    </row>
    <row r="17" spans="1:8" ht="15.75" thickBot="1">
      <c r="A17" s="1256" t="s">
        <v>41</v>
      </c>
      <c r="B17" s="1253">
        <v>1135</v>
      </c>
      <c r="C17" s="1248">
        <v>29</v>
      </c>
      <c r="D17" s="1259">
        <v>2.4947817795882257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>
  <sheetPr codeName="Sheet99">
    <pageSetUpPr autoPageBreaks="0"/>
  </sheetPr>
  <dimension ref="A1:A35"/>
  <sheetViews>
    <sheetView showGridLines="0" zoomScaleNormal="100" workbookViewId="0">
      <selection activeCell="S22" sqref="S22"/>
    </sheetView>
  </sheetViews>
  <sheetFormatPr defaultRowHeight="15"/>
  <sheetData>
    <row r="1" spans="1:1" ht="23.25">
      <c r="A1" s="634" t="s">
        <v>660</v>
      </c>
    </row>
    <row r="35" spans="1:1">
      <c r="A35" t="s">
        <v>636</v>
      </c>
    </row>
  </sheetData>
  <sheetProtection password="8815" sheet="1" objects="1" scenarios="1"/>
  <pageMargins left="0.7" right="0.7" top="0.75" bottom="0.75" header="0.3" footer="0.3"/>
  <pageSetup paperSize="9" orientation="portrait" r:id="rId1"/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>
  <sheetPr codeName="Sheet135"/>
  <dimension ref="A1:L212"/>
  <sheetViews>
    <sheetView showGridLines="0" workbookViewId="0">
      <selection activeCell="M31" sqref="M31"/>
    </sheetView>
  </sheetViews>
  <sheetFormatPr defaultRowHeight="15"/>
  <cols>
    <col min="1" max="1" width="30.5703125" customWidth="1"/>
    <col min="2" max="2" width="36.85546875" bestFit="1" customWidth="1"/>
  </cols>
  <sheetData>
    <row r="1" spans="1:12" ht="15" customHeight="1">
      <c r="A1" s="1615" t="s">
        <v>831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</row>
    <row r="2" spans="1:12" ht="15" customHeight="1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</row>
    <row r="3" spans="1:12" ht="15.75" thickBot="1">
      <c r="C3" t="s">
        <v>101</v>
      </c>
    </row>
    <row r="4" spans="1:12" ht="16.5" thickTop="1" thickBot="1">
      <c r="A4" s="725" t="s">
        <v>789</v>
      </c>
      <c r="B4" s="725"/>
      <c r="C4" s="1204">
        <v>2005</v>
      </c>
      <c r="D4" s="1068">
        <v>2006</v>
      </c>
      <c r="E4" s="1068">
        <v>2007</v>
      </c>
      <c r="F4" s="1068">
        <v>2008</v>
      </c>
      <c r="G4" s="1068">
        <v>2009</v>
      </c>
      <c r="H4" s="1068">
        <v>2010</v>
      </c>
      <c r="I4" s="1068">
        <v>2011</v>
      </c>
      <c r="J4" s="1068">
        <v>2012</v>
      </c>
      <c r="K4" s="1068">
        <v>2013</v>
      </c>
      <c r="L4" s="1073">
        <v>2014</v>
      </c>
    </row>
    <row r="5" spans="1:12" ht="15.75" thickTop="1">
      <c r="A5" s="1065" t="s">
        <v>717</v>
      </c>
      <c r="B5" s="1268" t="s">
        <v>822</v>
      </c>
      <c r="C5" s="1269">
        <v>292</v>
      </c>
      <c r="D5" s="1080">
        <v>278</v>
      </c>
      <c r="E5" s="1080">
        <v>332</v>
      </c>
      <c r="F5" s="1080">
        <v>268</v>
      </c>
      <c r="G5" s="1080">
        <v>294</v>
      </c>
      <c r="H5" s="1080">
        <v>420</v>
      </c>
      <c r="I5" s="1080">
        <v>414</v>
      </c>
      <c r="J5" s="1080">
        <v>432</v>
      </c>
      <c r="K5" s="1080">
        <v>487</v>
      </c>
      <c r="L5" s="1203">
        <v>459</v>
      </c>
    </row>
    <row r="6" spans="1:12">
      <c r="A6" s="1065" t="s">
        <v>716</v>
      </c>
      <c r="B6" s="1263" t="s">
        <v>790</v>
      </c>
      <c r="C6" s="1264" t="s">
        <v>674</v>
      </c>
      <c r="D6" s="767" t="s">
        <v>674</v>
      </c>
      <c r="E6" s="767" t="s">
        <v>674</v>
      </c>
      <c r="F6" s="767" t="s">
        <v>674</v>
      </c>
      <c r="G6" s="767" t="s">
        <v>674</v>
      </c>
      <c r="H6" s="767" t="s">
        <v>674</v>
      </c>
      <c r="I6" s="767" t="s">
        <v>674</v>
      </c>
      <c r="J6" s="767" t="s">
        <v>674</v>
      </c>
      <c r="K6" s="767" t="s">
        <v>674</v>
      </c>
      <c r="L6" s="1059" t="s">
        <v>674</v>
      </c>
    </row>
    <row r="7" spans="1:12">
      <c r="A7" s="1065"/>
      <c r="B7" s="1263" t="s">
        <v>791</v>
      </c>
      <c r="C7" s="1264">
        <v>8</v>
      </c>
      <c r="D7" s="767">
        <v>6</v>
      </c>
      <c r="E7" s="767" t="s">
        <v>674</v>
      </c>
      <c r="F7" s="767">
        <v>6</v>
      </c>
      <c r="G7" s="767">
        <v>6</v>
      </c>
      <c r="H7" s="767">
        <v>9</v>
      </c>
      <c r="I7" s="767">
        <v>7</v>
      </c>
      <c r="J7" s="767">
        <v>6</v>
      </c>
      <c r="K7" s="767"/>
      <c r="L7" s="1059"/>
    </row>
    <row r="8" spans="1:12">
      <c r="A8" s="1065"/>
      <c r="B8" s="1265" t="s">
        <v>792</v>
      </c>
      <c r="C8" s="1264">
        <v>10</v>
      </c>
      <c r="D8" s="767">
        <v>9</v>
      </c>
      <c r="E8" s="767">
        <v>7</v>
      </c>
      <c r="F8" s="767">
        <v>7</v>
      </c>
      <c r="G8" s="767">
        <v>7</v>
      </c>
      <c r="H8" s="767">
        <v>12</v>
      </c>
      <c r="I8" s="767"/>
      <c r="J8" s="767"/>
      <c r="K8" s="767"/>
      <c r="L8" s="1059"/>
    </row>
    <row r="9" spans="1:12" ht="15.75" thickBot="1">
      <c r="A9" s="1066"/>
      <c r="B9" s="1266" t="s">
        <v>793</v>
      </c>
      <c r="C9" s="1267">
        <v>10</v>
      </c>
      <c r="D9" s="1049">
        <v>11</v>
      </c>
      <c r="E9" s="1049">
        <v>10</v>
      </c>
      <c r="F9" s="1049">
        <v>8</v>
      </c>
      <c r="G9" s="1049"/>
      <c r="H9" s="1049"/>
      <c r="I9" s="1049"/>
      <c r="J9" s="1049"/>
      <c r="K9" s="1049"/>
      <c r="L9" s="1060"/>
    </row>
    <row r="10" spans="1:12">
      <c r="A10" s="1064" t="s">
        <v>719</v>
      </c>
      <c r="B10" s="1261" t="s">
        <v>822</v>
      </c>
      <c r="C10" s="1262">
        <v>287</v>
      </c>
      <c r="D10" s="1048">
        <v>295</v>
      </c>
      <c r="E10" s="1048">
        <v>339</v>
      </c>
      <c r="F10" s="1048">
        <v>323</v>
      </c>
      <c r="G10" s="1048">
        <v>369</v>
      </c>
      <c r="H10" s="1048">
        <v>400</v>
      </c>
      <c r="I10" s="1048">
        <v>363</v>
      </c>
      <c r="J10" s="1048">
        <v>377</v>
      </c>
      <c r="K10" s="1048">
        <v>414</v>
      </c>
      <c r="L10" s="1058">
        <v>454</v>
      </c>
    </row>
    <row r="11" spans="1:12">
      <c r="A11" s="1065" t="s">
        <v>718</v>
      </c>
      <c r="B11" s="1263" t="s">
        <v>790</v>
      </c>
      <c r="C11" s="1264" t="s">
        <v>674</v>
      </c>
      <c r="D11" s="767" t="s">
        <v>674</v>
      </c>
      <c r="E11" s="767" t="s">
        <v>674</v>
      </c>
      <c r="F11" s="767" t="s">
        <v>674</v>
      </c>
      <c r="G11" s="767" t="s">
        <v>674</v>
      </c>
      <c r="H11" s="767" t="s">
        <v>674</v>
      </c>
      <c r="I11" s="767" t="s">
        <v>674</v>
      </c>
      <c r="J11" s="767" t="s">
        <v>674</v>
      </c>
      <c r="K11" s="767" t="s">
        <v>674</v>
      </c>
      <c r="L11" s="1059" t="s">
        <v>674</v>
      </c>
    </row>
    <row r="12" spans="1:12">
      <c r="A12" s="1065"/>
      <c r="B12" s="1263" t="s">
        <v>791</v>
      </c>
      <c r="C12" s="1264" t="s">
        <v>674</v>
      </c>
      <c r="D12" s="767" t="s">
        <v>674</v>
      </c>
      <c r="E12" s="767" t="s">
        <v>674</v>
      </c>
      <c r="F12" s="767" t="s">
        <v>674</v>
      </c>
      <c r="G12" s="767" t="s">
        <v>674</v>
      </c>
      <c r="H12" s="767" t="s">
        <v>674</v>
      </c>
      <c r="I12" s="767">
        <v>5</v>
      </c>
      <c r="J12" s="767">
        <v>8</v>
      </c>
      <c r="K12" s="767"/>
      <c r="L12" s="1059"/>
    </row>
    <row r="13" spans="1:12">
      <c r="A13" s="1065"/>
      <c r="B13" s="1265" t="s">
        <v>792</v>
      </c>
      <c r="C13" s="1264" t="s">
        <v>674</v>
      </c>
      <c r="D13" s="767" t="s">
        <v>674</v>
      </c>
      <c r="E13" s="767">
        <v>7</v>
      </c>
      <c r="F13" s="767" t="s">
        <v>674</v>
      </c>
      <c r="G13" s="767" t="s">
        <v>674</v>
      </c>
      <c r="H13" s="767" t="s">
        <v>674</v>
      </c>
      <c r="I13" s="767"/>
      <c r="J13" s="767"/>
      <c r="K13" s="767"/>
      <c r="L13" s="1059"/>
    </row>
    <row r="14" spans="1:12" ht="15.75" thickBot="1">
      <c r="A14" s="1066"/>
      <c r="B14" s="1266" t="s">
        <v>793</v>
      </c>
      <c r="C14" s="1267">
        <v>5</v>
      </c>
      <c r="D14" s="1049" t="s">
        <v>674</v>
      </c>
      <c r="E14" s="1049">
        <v>9</v>
      </c>
      <c r="F14" s="1049">
        <v>7</v>
      </c>
      <c r="G14" s="1049"/>
      <c r="H14" s="1049"/>
      <c r="I14" s="1049"/>
      <c r="J14" s="1049"/>
      <c r="K14" s="1049"/>
      <c r="L14" s="1060"/>
    </row>
    <row r="15" spans="1:12">
      <c r="A15" s="1064" t="s">
        <v>784</v>
      </c>
      <c r="B15" s="1261" t="s">
        <v>822</v>
      </c>
      <c r="C15" s="1262">
        <v>64</v>
      </c>
      <c r="D15" s="1048">
        <v>31</v>
      </c>
      <c r="E15" s="1048">
        <v>18</v>
      </c>
      <c r="F15" s="1048">
        <v>53</v>
      </c>
      <c r="G15" s="1048">
        <v>87</v>
      </c>
      <c r="H15" s="1048">
        <v>30</v>
      </c>
      <c r="I15" s="1048" t="s">
        <v>674</v>
      </c>
      <c r="J15" s="1048">
        <v>26</v>
      </c>
      <c r="K15" s="1048">
        <v>26</v>
      </c>
      <c r="L15" s="1058">
        <v>19</v>
      </c>
    </row>
    <row r="16" spans="1:12">
      <c r="A16" s="1065" t="s">
        <v>783</v>
      </c>
      <c r="B16" s="1263" t="s">
        <v>790</v>
      </c>
      <c r="C16" s="1264" t="s">
        <v>674</v>
      </c>
      <c r="D16" s="767" t="s">
        <v>674</v>
      </c>
      <c r="E16" s="767" t="s">
        <v>674</v>
      </c>
      <c r="F16" s="767" t="s">
        <v>674</v>
      </c>
      <c r="G16" s="767" t="s">
        <v>674</v>
      </c>
      <c r="H16" s="767" t="s">
        <v>674</v>
      </c>
      <c r="I16" s="767" t="s">
        <v>674</v>
      </c>
      <c r="J16" s="767" t="s">
        <v>674</v>
      </c>
      <c r="K16" s="767" t="s">
        <v>674</v>
      </c>
      <c r="L16" s="1059" t="s">
        <v>674</v>
      </c>
    </row>
    <row r="17" spans="1:12">
      <c r="A17" s="1065"/>
      <c r="B17" s="1263" t="s">
        <v>791</v>
      </c>
      <c r="C17" s="1264" t="s">
        <v>674</v>
      </c>
      <c r="D17" s="767" t="s">
        <v>674</v>
      </c>
      <c r="E17" s="767" t="s">
        <v>674</v>
      </c>
      <c r="F17" s="767" t="s">
        <v>674</v>
      </c>
      <c r="G17" s="767" t="s">
        <v>674</v>
      </c>
      <c r="H17" s="767" t="s">
        <v>674</v>
      </c>
      <c r="I17" s="767" t="s">
        <v>674</v>
      </c>
      <c r="J17" s="767" t="s">
        <v>674</v>
      </c>
      <c r="K17" s="767"/>
      <c r="L17" s="1059"/>
    </row>
    <row r="18" spans="1:12">
      <c r="A18" s="1065"/>
      <c r="B18" s="1265" t="s">
        <v>792</v>
      </c>
      <c r="C18" s="1264" t="s">
        <v>674</v>
      </c>
      <c r="D18" s="767" t="s">
        <v>674</v>
      </c>
      <c r="E18" s="767" t="s">
        <v>674</v>
      </c>
      <c r="F18" s="767" t="s">
        <v>674</v>
      </c>
      <c r="G18" s="767" t="s">
        <v>674</v>
      </c>
      <c r="H18" s="767" t="s">
        <v>674</v>
      </c>
      <c r="I18" s="767"/>
      <c r="J18" s="767"/>
      <c r="K18" s="767"/>
      <c r="L18" s="1059"/>
    </row>
    <row r="19" spans="1:12" ht="15.75" thickBot="1">
      <c r="A19" s="1066"/>
      <c r="B19" s="1266" t="s">
        <v>793</v>
      </c>
      <c r="C19" s="1267" t="s">
        <v>674</v>
      </c>
      <c r="D19" s="1049" t="s">
        <v>674</v>
      </c>
      <c r="E19" s="1049" t="s">
        <v>674</v>
      </c>
      <c r="F19" s="1049" t="s">
        <v>674</v>
      </c>
      <c r="G19" s="1049"/>
      <c r="H19" s="1049"/>
      <c r="I19" s="1049"/>
      <c r="J19" s="1049"/>
      <c r="K19" s="1049"/>
      <c r="L19" s="1060"/>
    </row>
    <row r="20" spans="1:12">
      <c r="A20" s="1064" t="s">
        <v>721</v>
      </c>
      <c r="B20" s="1261" t="s">
        <v>822</v>
      </c>
      <c r="C20" s="1262">
        <v>242</v>
      </c>
      <c r="D20" s="1048">
        <v>260</v>
      </c>
      <c r="E20" s="1048">
        <v>227</v>
      </c>
      <c r="F20" s="1048">
        <v>284</v>
      </c>
      <c r="G20" s="1048">
        <v>314</v>
      </c>
      <c r="H20" s="1048">
        <v>295</v>
      </c>
      <c r="I20" s="1048">
        <v>293</v>
      </c>
      <c r="J20" s="1048">
        <v>370</v>
      </c>
      <c r="K20" s="1048">
        <v>378</v>
      </c>
      <c r="L20" s="1058">
        <v>357</v>
      </c>
    </row>
    <row r="21" spans="1:12">
      <c r="A21" s="1065" t="s">
        <v>720</v>
      </c>
      <c r="B21" s="1263" t="s">
        <v>790</v>
      </c>
      <c r="C21" s="1264" t="s">
        <v>674</v>
      </c>
      <c r="D21" s="767" t="s">
        <v>674</v>
      </c>
      <c r="E21" s="767" t="s">
        <v>674</v>
      </c>
      <c r="F21" s="767" t="s">
        <v>674</v>
      </c>
      <c r="G21" s="767" t="s">
        <v>674</v>
      </c>
      <c r="H21" s="767" t="s">
        <v>674</v>
      </c>
      <c r="I21" s="767" t="s">
        <v>674</v>
      </c>
      <c r="J21" s="767" t="s">
        <v>674</v>
      </c>
      <c r="K21" s="767" t="s">
        <v>674</v>
      </c>
      <c r="L21" s="1059" t="s">
        <v>674</v>
      </c>
    </row>
    <row r="22" spans="1:12">
      <c r="A22" s="1065"/>
      <c r="B22" s="1263" t="s">
        <v>791</v>
      </c>
      <c r="C22" s="1264">
        <v>5</v>
      </c>
      <c r="D22" s="767" t="s">
        <v>674</v>
      </c>
      <c r="E22" s="767" t="s">
        <v>674</v>
      </c>
      <c r="F22" s="767">
        <v>13</v>
      </c>
      <c r="G22" s="767">
        <v>7</v>
      </c>
      <c r="H22" s="767" t="s">
        <v>674</v>
      </c>
      <c r="I22" s="767" t="s">
        <v>674</v>
      </c>
      <c r="J22" s="767">
        <v>5</v>
      </c>
      <c r="K22" s="767"/>
      <c r="L22" s="1059"/>
    </row>
    <row r="23" spans="1:12">
      <c r="A23" s="1065"/>
      <c r="B23" s="1265" t="s">
        <v>792</v>
      </c>
      <c r="C23" s="1264">
        <v>7</v>
      </c>
      <c r="D23" s="767" t="s">
        <v>674</v>
      </c>
      <c r="E23" s="767" t="s">
        <v>674</v>
      </c>
      <c r="F23" s="767">
        <v>13</v>
      </c>
      <c r="G23" s="767">
        <v>7</v>
      </c>
      <c r="H23" s="767">
        <v>5</v>
      </c>
      <c r="I23" s="767"/>
      <c r="J23" s="767"/>
      <c r="K23" s="767"/>
      <c r="L23" s="1059"/>
    </row>
    <row r="24" spans="1:12" ht="15.75" thickBot="1">
      <c r="A24" s="1066"/>
      <c r="B24" s="1266" t="s">
        <v>793</v>
      </c>
      <c r="C24" s="1267">
        <v>7</v>
      </c>
      <c r="D24" s="1049" t="s">
        <v>674</v>
      </c>
      <c r="E24" s="1049" t="s">
        <v>674</v>
      </c>
      <c r="F24" s="1049">
        <v>14</v>
      </c>
      <c r="G24" s="1049"/>
      <c r="H24" s="1049"/>
      <c r="I24" s="1049"/>
      <c r="J24" s="1049"/>
      <c r="K24" s="1049"/>
      <c r="L24" s="1060"/>
    </row>
    <row r="25" spans="1:12">
      <c r="A25" s="1064" t="s">
        <v>723</v>
      </c>
      <c r="B25" s="1261" t="s">
        <v>822</v>
      </c>
      <c r="C25" s="1262">
        <v>61</v>
      </c>
      <c r="D25" s="1048">
        <v>14</v>
      </c>
      <c r="E25" s="1048" t="s">
        <v>674</v>
      </c>
      <c r="F25" s="1048" t="s">
        <v>674</v>
      </c>
      <c r="G25" s="1048" t="s">
        <v>674</v>
      </c>
      <c r="H25" s="1048" t="s">
        <v>674</v>
      </c>
      <c r="I25" s="1048" t="s">
        <v>674</v>
      </c>
      <c r="J25" s="1048" t="s">
        <v>674</v>
      </c>
      <c r="K25" s="1048" t="s">
        <v>674</v>
      </c>
      <c r="L25" s="1058" t="s">
        <v>674</v>
      </c>
    </row>
    <row r="26" spans="1:12">
      <c r="A26" s="1065" t="s">
        <v>722</v>
      </c>
      <c r="B26" s="1263" t="s">
        <v>790</v>
      </c>
      <c r="C26" s="1264" t="s">
        <v>674</v>
      </c>
      <c r="D26" s="767" t="s">
        <v>674</v>
      </c>
      <c r="E26" s="767" t="s">
        <v>674</v>
      </c>
      <c r="F26" s="767" t="s">
        <v>674</v>
      </c>
      <c r="G26" s="767" t="s">
        <v>674</v>
      </c>
      <c r="H26" s="767" t="s">
        <v>674</v>
      </c>
      <c r="I26" s="767" t="s">
        <v>674</v>
      </c>
      <c r="J26" s="767" t="s">
        <v>674</v>
      </c>
      <c r="K26" s="767" t="s">
        <v>674</v>
      </c>
      <c r="L26" s="1059" t="s">
        <v>674</v>
      </c>
    </row>
    <row r="27" spans="1:12">
      <c r="A27" s="1065"/>
      <c r="B27" s="1263" t="s">
        <v>791</v>
      </c>
      <c r="C27" s="1264" t="s">
        <v>674</v>
      </c>
      <c r="D27" s="767" t="s">
        <v>674</v>
      </c>
      <c r="E27" s="767" t="s">
        <v>674</v>
      </c>
      <c r="F27" s="767" t="s">
        <v>674</v>
      </c>
      <c r="G27" s="767" t="s">
        <v>674</v>
      </c>
      <c r="H27" s="767" t="s">
        <v>674</v>
      </c>
      <c r="I27" s="767" t="s">
        <v>674</v>
      </c>
      <c r="J27" s="767" t="s">
        <v>674</v>
      </c>
      <c r="K27" s="767"/>
      <c r="L27" s="1059"/>
    </row>
    <row r="28" spans="1:12">
      <c r="A28" s="1065"/>
      <c r="B28" s="1265" t="s">
        <v>792</v>
      </c>
      <c r="C28" s="1264" t="s">
        <v>674</v>
      </c>
      <c r="D28" s="767" t="s">
        <v>674</v>
      </c>
      <c r="E28" s="767" t="s">
        <v>674</v>
      </c>
      <c r="F28" s="767" t="s">
        <v>674</v>
      </c>
      <c r="G28" s="767" t="s">
        <v>674</v>
      </c>
      <c r="H28" s="767" t="s">
        <v>674</v>
      </c>
      <c r="I28" s="767"/>
      <c r="J28" s="767"/>
      <c r="K28" s="767"/>
      <c r="L28" s="1059"/>
    </row>
    <row r="29" spans="1:12" ht="15.75" thickBot="1">
      <c r="A29" s="1066"/>
      <c r="B29" s="1266" t="s">
        <v>793</v>
      </c>
      <c r="C29" s="1267" t="s">
        <v>674</v>
      </c>
      <c r="D29" s="1049" t="s">
        <v>674</v>
      </c>
      <c r="E29" s="1049" t="s">
        <v>674</v>
      </c>
      <c r="F29" s="1049" t="s">
        <v>674</v>
      </c>
      <c r="G29" s="1049"/>
      <c r="H29" s="1049"/>
      <c r="I29" s="1049"/>
      <c r="J29" s="1049"/>
      <c r="K29" s="1049"/>
      <c r="L29" s="1060"/>
    </row>
    <row r="30" spans="1:12">
      <c r="A30" s="1064" t="s">
        <v>725</v>
      </c>
      <c r="B30" s="1261" t="s">
        <v>822</v>
      </c>
      <c r="C30" s="1262">
        <v>215</v>
      </c>
      <c r="D30" s="1048">
        <v>234</v>
      </c>
      <c r="E30" s="1048">
        <v>235</v>
      </c>
      <c r="F30" s="1048">
        <v>239</v>
      </c>
      <c r="G30" s="1048">
        <v>264</v>
      </c>
      <c r="H30" s="1048">
        <v>217</v>
      </c>
      <c r="I30" s="1048">
        <v>203</v>
      </c>
      <c r="J30" s="1048">
        <v>155</v>
      </c>
      <c r="K30" s="1048">
        <v>228</v>
      </c>
      <c r="L30" s="1058">
        <v>260</v>
      </c>
    </row>
    <row r="31" spans="1:12">
      <c r="A31" s="1065" t="s">
        <v>724</v>
      </c>
      <c r="B31" s="1263" t="s">
        <v>790</v>
      </c>
      <c r="C31" s="1264" t="s">
        <v>674</v>
      </c>
      <c r="D31" s="767" t="s">
        <v>674</v>
      </c>
      <c r="E31" s="767" t="s">
        <v>674</v>
      </c>
      <c r="F31" s="767">
        <v>5</v>
      </c>
      <c r="G31" s="767">
        <v>5</v>
      </c>
      <c r="H31" s="767" t="s">
        <v>674</v>
      </c>
      <c r="I31" s="767" t="s">
        <v>674</v>
      </c>
      <c r="J31" s="767" t="s">
        <v>674</v>
      </c>
      <c r="K31" s="767" t="s">
        <v>674</v>
      </c>
      <c r="L31" s="1059" t="s">
        <v>674</v>
      </c>
    </row>
    <row r="32" spans="1:12">
      <c r="A32" s="1065"/>
      <c r="B32" s="1263" t="s">
        <v>791</v>
      </c>
      <c r="C32" s="1264" t="s">
        <v>674</v>
      </c>
      <c r="D32" s="767" t="s">
        <v>674</v>
      </c>
      <c r="E32" s="767" t="s">
        <v>674</v>
      </c>
      <c r="F32" s="767">
        <v>9</v>
      </c>
      <c r="G32" s="767">
        <v>13</v>
      </c>
      <c r="H32" s="767">
        <v>5</v>
      </c>
      <c r="I32" s="767">
        <v>5</v>
      </c>
      <c r="J32" s="767" t="s">
        <v>674</v>
      </c>
      <c r="K32" s="767"/>
      <c r="L32" s="1059"/>
    </row>
    <row r="33" spans="1:12">
      <c r="A33" s="1065"/>
      <c r="B33" s="1265" t="s">
        <v>792</v>
      </c>
      <c r="C33" s="1264" t="s">
        <v>674</v>
      </c>
      <c r="D33" s="767">
        <v>5</v>
      </c>
      <c r="E33" s="767" t="s">
        <v>674</v>
      </c>
      <c r="F33" s="767">
        <v>9</v>
      </c>
      <c r="G33" s="767">
        <v>20</v>
      </c>
      <c r="H33" s="767">
        <v>8</v>
      </c>
      <c r="I33" s="767"/>
      <c r="J33" s="767"/>
      <c r="K33" s="767"/>
      <c r="L33" s="1059"/>
    </row>
    <row r="34" spans="1:12" ht="15.75" thickBot="1">
      <c r="A34" s="1066"/>
      <c r="B34" s="1266" t="s">
        <v>793</v>
      </c>
      <c r="C34" s="1267" t="s">
        <v>674</v>
      </c>
      <c r="D34" s="1049">
        <v>5</v>
      </c>
      <c r="E34" s="1049">
        <v>5</v>
      </c>
      <c r="F34" s="1049">
        <v>12</v>
      </c>
      <c r="G34" s="1049"/>
      <c r="H34" s="1049"/>
      <c r="I34" s="1049"/>
      <c r="J34" s="1049"/>
      <c r="K34" s="1049"/>
      <c r="L34" s="1060"/>
    </row>
    <row r="35" spans="1:12">
      <c r="A35" s="1064" t="s">
        <v>727</v>
      </c>
      <c r="B35" s="1261" t="s">
        <v>822</v>
      </c>
      <c r="C35" s="1262">
        <v>347</v>
      </c>
      <c r="D35" s="1048">
        <v>359</v>
      </c>
      <c r="E35" s="1048">
        <v>362</v>
      </c>
      <c r="F35" s="1048">
        <v>409</v>
      </c>
      <c r="G35" s="1048">
        <v>478</v>
      </c>
      <c r="H35" s="1048">
        <v>540</v>
      </c>
      <c r="I35" s="1048">
        <v>496</v>
      </c>
      <c r="J35" s="1048">
        <v>529</v>
      </c>
      <c r="K35" s="1048">
        <v>538</v>
      </c>
      <c r="L35" s="1058">
        <v>564</v>
      </c>
    </row>
    <row r="36" spans="1:12">
      <c r="A36" s="1065" t="s">
        <v>726</v>
      </c>
      <c r="B36" s="1263" t="s">
        <v>790</v>
      </c>
      <c r="C36" s="1264" t="s">
        <v>674</v>
      </c>
      <c r="D36" s="767" t="s">
        <v>674</v>
      </c>
      <c r="E36" s="767" t="s">
        <v>674</v>
      </c>
      <c r="F36" s="767" t="s">
        <v>674</v>
      </c>
      <c r="G36" s="767">
        <v>7</v>
      </c>
      <c r="H36" s="767">
        <v>5</v>
      </c>
      <c r="I36" s="767" t="s">
        <v>674</v>
      </c>
      <c r="J36" s="767">
        <v>5</v>
      </c>
      <c r="K36" s="767" t="s">
        <v>674</v>
      </c>
      <c r="L36" s="1059" t="s">
        <v>674</v>
      </c>
    </row>
    <row r="37" spans="1:12">
      <c r="A37" s="1065"/>
      <c r="B37" s="1263" t="s">
        <v>791</v>
      </c>
      <c r="C37" s="1264">
        <v>6</v>
      </c>
      <c r="D37" s="767" t="s">
        <v>674</v>
      </c>
      <c r="E37" s="767">
        <v>8</v>
      </c>
      <c r="F37" s="767">
        <v>7</v>
      </c>
      <c r="G37" s="767">
        <v>17</v>
      </c>
      <c r="H37" s="767">
        <v>15</v>
      </c>
      <c r="I37" s="767">
        <v>9</v>
      </c>
      <c r="J37" s="767">
        <v>12</v>
      </c>
      <c r="K37" s="767"/>
      <c r="L37" s="1059"/>
    </row>
    <row r="38" spans="1:12">
      <c r="A38" s="1065"/>
      <c r="B38" s="1265" t="s">
        <v>792</v>
      </c>
      <c r="C38" s="1264">
        <v>8</v>
      </c>
      <c r="D38" s="767">
        <v>7</v>
      </c>
      <c r="E38" s="767">
        <v>9</v>
      </c>
      <c r="F38" s="767">
        <v>12</v>
      </c>
      <c r="G38" s="767">
        <v>20</v>
      </c>
      <c r="H38" s="767">
        <v>19</v>
      </c>
      <c r="I38" s="767"/>
      <c r="J38" s="767"/>
      <c r="K38" s="767"/>
      <c r="L38" s="1059"/>
    </row>
    <row r="39" spans="1:12" ht="15.75" thickBot="1">
      <c r="A39" s="1066"/>
      <c r="B39" s="1266" t="s">
        <v>793</v>
      </c>
      <c r="C39" s="1267">
        <v>14</v>
      </c>
      <c r="D39" s="1049">
        <v>8</v>
      </c>
      <c r="E39" s="1049">
        <v>14</v>
      </c>
      <c r="F39" s="1049">
        <v>19</v>
      </c>
      <c r="G39" s="1049"/>
      <c r="H39" s="1049"/>
      <c r="I39" s="1049"/>
      <c r="J39" s="1049"/>
      <c r="K39" s="1049"/>
      <c r="L39" s="1060"/>
    </row>
    <row r="40" spans="1:12">
      <c r="A40" s="1064" t="s">
        <v>729</v>
      </c>
      <c r="B40" s="1261" t="s">
        <v>822</v>
      </c>
      <c r="C40" s="1262">
        <v>1040</v>
      </c>
      <c r="D40" s="1048">
        <v>1215</v>
      </c>
      <c r="E40" s="1048">
        <v>1442</v>
      </c>
      <c r="F40" s="1048">
        <v>1916</v>
      </c>
      <c r="G40" s="1048">
        <v>2009</v>
      </c>
      <c r="H40" s="1048">
        <v>2071</v>
      </c>
      <c r="I40" s="1048">
        <v>2156</v>
      </c>
      <c r="J40" s="1048">
        <v>2299</v>
      </c>
      <c r="K40" s="1048">
        <v>2365</v>
      </c>
      <c r="L40" s="1058">
        <v>2732</v>
      </c>
    </row>
    <row r="41" spans="1:12">
      <c r="A41" s="1065" t="s">
        <v>728</v>
      </c>
      <c r="B41" s="1263" t="s">
        <v>790</v>
      </c>
      <c r="C41" s="1264" t="s">
        <v>674</v>
      </c>
      <c r="D41" s="767">
        <v>10</v>
      </c>
      <c r="E41" s="767">
        <v>8</v>
      </c>
      <c r="F41" s="767">
        <v>18</v>
      </c>
      <c r="G41" s="767">
        <v>16</v>
      </c>
      <c r="H41" s="767">
        <v>19</v>
      </c>
      <c r="I41" s="767">
        <v>10</v>
      </c>
      <c r="J41" s="767">
        <v>8</v>
      </c>
      <c r="K41" s="767">
        <v>12</v>
      </c>
      <c r="L41" s="1059">
        <v>8</v>
      </c>
    </row>
    <row r="42" spans="1:12">
      <c r="A42" s="1065"/>
      <c r="B42" s="1263" t="s">
        <v>791</v>
      </c>
      <c r="C42" s="1264">
        <v>7</v>
      </c>
      <c r="D42" s="767">
        <v>24</v>
      </c>
      <c r="E42" s="767">
        <v>27</v>
      </c>
      <c r="F42" s="767">
        <v>40</v>
      </c>
      <c r="G42" s="767">
        <v>37</v>
      </c>
      <c r="H42" s="767">
        <v>35</v>
      </c>
      <c r="I42" s="767">
        <v>25</v>
      </c>
      <c r="J42" s="767">
        <v>17</v>
      </c>
      <c r="K42" s="767"/>
      <c r="L42" s="1059"/>
    </row>
    <row r="43" spans="1:12">
      <c r="A43" s="1065"/>
      <c r="B43" s="1265" t="s">
        <v>792</v>
      </c>
      <c r="C43" s="1264">
        <v>13</v>
      </c>
      <c r="D43" s="767">
        <v>29</v>
      </c>
      <c r="E43" s="767">
        <v>32</v>
      </c>
      <c r="F43" s="767">
        <v>51</v>
      </c>
      <c r="G43" s="767">
        <v>48</v>
      </c>
      <c r="H43" s="767">
        <v>51</v>
      </c>
      <c r="I43" s="767"/>
      <c r="J43" s="767"/>
      <c r="K43" s="767"/>
      <c r="L43" s="1059"/>
    </row>
    <row r="44" spans="1:12" ht="15.75" thickBot="1">
      <c r="A44" s="1066"/>
      <c r="B44" s="1266" t="s">
        <v>793</v>
      </c>
      <c r="C44" s="1267">
        <v>16</v>
      </c>
      <c r="D44" s="1049">
        <v>37</v>
      </c>
      <c r="E44" s="1049">
        <v>37</v>
      </c>
      <c r="F44" s="1049">
        <v>61</v>
      </c>
      <c r="G44" s="1049"/>
      <c r="H44" s="1049"/>
      <c r="I44" s="1049"/>
      <c r="J44" s="1049"/>
      <c r="K44" s="1049"/>
      <c r="L44" s="1060"/>
    </row>
    <row r="45" spans="1:12">
      <c r="A45" s="1064" t="s">
        <v>731</v>
      </c>
      <c r="B45" s="1261" t="s">
        <v>822</v>
      </c>
      <c r="C45" s="1262">
        <v>9</v>
      </c>
      <c r="D45" s="1048">
        <v>20</v>
      </c>
      <c r="E45" s="1048">
        <v>12</v>
      </c>
      <c r="F45" s="1048" t="s">
        <v>674</v>
      </c>
      <c r="G45" s="1048">
        <v>8</v>
      </c>
      <c r="H45" s="1048">
        <v>34</v>
      </c>
      <c r="I45" s="1048">
        <v>5</v>
      </c>
      <c r="J45" s="1048" t="s">
        <v>674</v>
      </c>
      <c r="K45" s="1048" t="s">
        <v>674</v>
      </c>
      <c r="L45" s="1058" t="s">
        <v>674</v>
      </c>
    </row>
    <row r="46" spans="1:12">
      <c r="A46" s="1065" t="s">
        <v>730</v>
      </c>
      <c r="B46" s="1263" t="s">
        <v>790</v>
      </c>
      <c r="C46" s="1264" t="s">
        <v>674</v>
      </c>
      <c r="D46" s="767" t="s">
        <v>674</v>
      </c>
      <c r="E46" s="767" t="s">
        <v>674</v>
      </c>
      <c r="F46" s="767" t="s">
        <v>674</v>
      </c>
      <c r="G46" s="767" t="s">
        <v>674</v>
      </c>
      <c r="H46" s="767" t="s">
        <v>674</v>
      </c>
      <c r="I46" s="767" t="s">
        <v>674</v>
      </c>
      <c r="J46" s="767" t="s">
        <v>674</v>
      </c>
      <c r="K46" s="767" t="s">
        <v>674</v>
      </c>
      <c r="L46" s="1059" t="s">
        <v>674</v>
      </c>
    </row>
    <row r="47" spans="1:12">
      <c r="A47" s="1065"/>
      <c r="B47" s="1263" t="s">
        <v>791</v>
      </c>
      <c r="C47" s="1264" t="s">
        <v>674</v>
      </c>
      <c r="D47" s="767" t="s">
        <v>674</v>
      </c>
      <c r="E47" s="767" t="s">
        <v>674</v>
      </c>
      <c r="F47" s="767" t="s">
        <v>674</v>
      </c>
      <c r="G47" s="767" t="s">
        <v>674</v>
      </c>
      <c r="H47" s="767" t="s">
        <v>674</v>
      </c>
      <c r="I47" s="767" t="s">
        <v>674</v>
      </c>
      <c r="J47" s="767" t="s">
        <v>674</v>
      </c>
      <c r="K47" s="767"/>
      <c r="L47" s="1059"/>
    </row>
    <row r="48" spans="1:12">
      <c r="A48" s="1065"/>
      <c r="B48" s="1265" t="s">
        <v>792</v>
      </c>
      <c r="C48" s="1264" t="s">
        <v>674</v>
      </c>
      <c r="D48" s="767" t="s">
        <v>674</v>
      </c>
      <c r="E48" s="767" t="s">
        <v>674</v>
      </c>
      <c r="F48" s="767" t="s">
        <v>674</v>
      </c>
      <c r="G48" s="767" t="s">
        <v>674</v>
      </c>
      <c r="H48" s="767" t="s">
        <v>674</v>
      </c>
      <c r="I48" s="767"/>
      <c r="J48" s="767"/>
      <c r="K48" s="767"/>
      <c r="L48" s="1059"/>
    </row>
    <row r="49" spans="1:12" ht="15.75" thickBot="1">
      <c r="A49" s="1066"/>
      <c r="B49" s="1266" t="s">
        <v>793</v>
      </c>
      <c r="C49" s="1267" t="s">
        <v>674</v>
      </c>
      <c r="D49" s="1049" t="s">
        <v>674</v>
      </c>
      <c r="E49" s="1049" t="s">
        <v>674</v>
      </c>
      <c r="F49" s="1049" t="s">
        <v>674</v>
      </c>
      <c r="G49" s="1049"/>
      <c r="H49" s="1049"/>
      <c r="I49" s="1049"/>
      <c r="J49" s="1049"/>
      <c r="K49" s="1049"/>
      <c r="L49" s="1060"/>
    </row>
    <row r="50" spans="1:12">
      <c r="A50" s="1064" t="s">
        <v>733</v>
      </c>
      <c r="B50" s="1261" t="s">
        <v>822</v>
      </c>
      <c r="C50" s="1262">
        <v>619</v>
      </c>
      <c r="D50" s="1048">
        <v>786</v>
      </c>
      <c r="E50" s="1048">
        <v>824</v>
      </c>
      <c r="F50" s="1048">
        <v>663</v>
      </c>
      <c r="G50" s="1048">
        <v>625</v>
      </c>
      <c r="H50" s="1048">
        <v>802</v>
      </c>
      <c r="I50" s="1048">
        <v>842</v>
      </c>
      <c r="J50" s="1048">
        <v>772</v>
      </c>
      <c r="K50" s="1048">
        <v>886</v>
      </c>
      <c r="L50" s="1058">
        <v>1060</v>
      </c>
    </row>
    <row r="51" spans="1:12">
      <c r="A51" s="1065" t="s">
        <v>732</v>
      </c>
      <c r="B51" s="1263" t="s">
        <v>790</v>
      </c>
      <c r="C51" s="1264" t="s">
        <v>674</v>
      </c>
      <c r="D51" s="767">
        <v>7</v>
      </c>
      <c r="E51" s="767" t="s">
        <v>674</v>
      </c>
      <c r="F51" s="767">
        <v>8</v>
      </c>
      <c r="G51" s="767" t="s">
        <v>674</v>
      </c>
      <c r="H51" s="767">
        <v>5</v>
      </c>
      <c r="I51" s="767">
        <v>7</v>
      </c>
      <c r="J51" s="767">
        <v>6</v>
      </c>
      <c r="K51" s="767">
        <v>7</v>
      </c>
      <c r="L51" s="1059">
        <v>14</v>
      </c>
    </row>
    <row r="52" spans="1:12">
      <c r="A52" s="1065"/>
      <c r="B52" s="1263" t="s">
        <v>791</v>
      </c>
      <c r="C52" s="1264">
        <v>7</v>
      </c>
      <c r="D52" s="767">
        <v>19</v>
      </c>
      <c r="E52" s="767">
        <v>15</v>
      </c>
      <c r="F52" s="767">
        <v>17</v>
      </c>
      <c r="G52" s="767">
        <v>8</v>
      </c>
      <c r="H52" s="767">
        <v>12</v>
      </c>
      <c r="I52" s="767">
        <v>17</v>
      </c>
      <c r="J52" s="767">
        <v>16</v>
      </c>
      <c r="K52" s="767"/>
      <c r="L52" s="1059"/>
    </row>
    <row r="53" spans="1:12">
      <c r="A53" s="1065"/>
      <c r="B53" s="1265" t="s">
        <v>792</v>
      </c>
      <c r="C53" s="1264">
        <v>14</v>
      </c>
      <c r="D53" s="767">
        <v>22</v>
      </c>
      <c r="E53" s="767">
        <v>24</v>
      </c>
      <c r="F53" s="767">
        <v>20</v>
      </c>
      <c r="G53" s="767">
        <v>10</v>
      </c>
      <c r="H53" s="767">
        <v>14</v>
      </c>
      <c r="I53" s="767"/>
      <c r="J53" s="767"/>
      <c r="K53" s="767"/>
      <c r="L53" s="1059"/>
    </row>
    <row r="54" spans="1:12" ht="15.75" thickBot="1">
      <c r="A54" s="1066"/>
      <c r="B54" s="1266" t="s">
        <v>793</v>
      </c>
      <c r="C54" s="1267">
        <v>17</v>
      </c>
      <c r="D54" s="1049">
        <v>30</v>
      </c>
      <c r="E54" s="1049">
        <v>28</v>
      </c>
      <c r="F54" s="1049">
        <v>25</v>
      </c>
      <c r="G54" s="1049"/>
      <c r="H54" s="1049"/>
      <c r="I54" s="1049"/>
      <c r="J54" s="1049"/>
      <c r="K54" s="1049"/>
      <c r="L54" s="1060"/>
    </row>
    <row r="55" spans="1:12">
      <c r="A55" s="1064" t="s">
        <v>794</v>
      </c>
      <c r="B55" s="1261" t="s">
        <v>822</v>
      </c>
      <c r="C55" s="1262" t="s">
        <v>674</v>
      </c>
      <c r="D55" s="1048" t="s">
        <v>674</v>
      </c>
      <c r="E55" s="1048" t="s">
        <v>674</v>
      </c>
      <c r="F55" s="1048" t="s">
        <v>674</v>
      </c>
      <c r="G55" s="1048" t="s">
        <v>674</v>
      </c>
      <c r="H55" s="1048" t="s">
        <v>674</v>
      </c>
      <c r="I55" s="1048" t="s">
        <v>674</v>
      </c>
      <c r="J55" s="1048" t="s">
        <v>674</v>
      </c>
      <c r="K55" s="1048" t="s">
        <v>674</v>
      </c>
      <c r="L55" s="1058" t="s">
        <v>674</v>
      </c>
    </row>
    <row r="56" spans="1:12">
      <c r="A56" s="1065" t="s">
        <v>795</v>
      </c>
      <c r="B56" s="1263" t="s">
        <v>790</v>
      </c>
      <c r="C56" s="1264" t="s">
        <v>674</v>
      </c>
      <c r="D56" s="767" t="s">
        <v>674</v>
      </c>
      <c r="E56" s="767" t="s">
        <v>674</v>
      </c>
      <c r="F56" s="767" t="s">
        <v>674</v>
      </c>
      <c r="G56" s="767" t="s">
        <v>674</v>
      </c>
      <c r="H56" s="767" t="s">
        <v>674</v>
      </c>
      <c r="I56" s="767" t="s">
        <v>674</v>
      </c>
      <c r="J56" s="767" t="s">
        <v>674</v>
      </c>
      <c r="K56" s="767" t="s">
        <v>674</v>
      </c>
      <c r="L56" s="1059" t="s">
        <v>674</v>
      </c>
    </row>
    <row r="57" spans="1:12">
      <c r="A57" s="1065"/>
      <c r="B57" s="1263" t="s">
        <v>791</v>
      </c>
      <c r="C57" s="1264" t="s">
        <v>674</v>
      </c>
      <c r="D57" s="767" t="s">
        <v>674</v>
      </c>
      <c r="E57" s="767" t="s">
        <v>674</v>
      </c>
      <c r="F57" s="767" t="s">
        <v>674</v>
      </c>
      <c r="G57" s="767" t="s">
        <v>674</v>
      </c>
      <c r="H57" s="767" t="s">
        <v>674</v>
      </c>
      <c r="I57" s="767" t="s">
        <v>674</v>
      </c>
      <c r="J57" s="767" t="s">
        <v>674</v>
      </c>
      <c r="K57" s="767"/>
      <c r="L57" s="1059"/>
    </row>
    <row r="58" spans="1:12">
      <c r="A58" s="1065"/>
      <c r="B58" s="1265" t="s">
        <v>792</v>
      </c>
      <c r="C58" s="1264" t="s">
        <v>674</v>
      </c>
      <c r="D58" s="767" t="s">
        <v>674</v>
      </c>
      <c r="E58" s="767" t="s">
        <v>674</v>
      </c>
      <c r="F58" s="767" t="s">
        <v>674</v>
      </c>
      <c r="G58" s="767" t="s">
        <v>674</v>
      </c>
      <c r="H58" s="767" t="s">
        <v>674</v>
      </c>
      <c r="I58" s="767"/>
      <c r="J58" s="767"/>
      <c r="K58" s="767"/>
      <c r="L58" s="1059"/>
    </row>
    <row r="59" spans="1:12" ht="15.75" thickBot="1">
      <c r="A59" s="1066"/>
      <c r="B59" s="1266" t="s">
        <v>793</v>
      </c>
      <c r="C59" s="1267" t="s">
        <v>674</v>
      </c>
      <c r="D59" s="1049" t="s">
        <v>674</v>
      </c>
      <c r="E59" s="1049" t="s">
        <v>674</v>
      </c>
      <c r="F59" s="1049" t="s">
        <v>674</v>
      </c>
      <c r="G59" s="1049"/>
      <c r="H59" s="1049"/>
      <c r="I59" s="1049"/>
      <c r="J59" s="1049"/>
      <c r="K59" s="1049"/>
      <c r="L59" s="1060"/>
    </row>
    <row r="60" spans="1:12">
      <c r="A60" s="1064" t="s">
        <v>735</v>
      </c>
      <c r="B60" s="1261" t="s">
        <v>822</v>
      </c>
      <c r="C60" s="1262">
        <v>709</v>
      </c>
      <c r="D60" s="1048">
        <v>874</v>
      </c>
      <c r="E60" s="1048">
        <v>785</v>
      </c>
      <c r="F60" s="1048">
        <v>719</v>
      </c>
      <c r="G60" s="1048">
        <v>775</v>
      </c>
      <c r="H60" s="1048">
        <v>769</v>
      </c>
      <c r="I60" s="1048">
        <v>838</v>
      </c>
      <c r="J60" s="1048">
        <v>832</v>
      </c>
      <c r="K60" s="1048">
        <v>690</v>
      </c>
      <c r="L60" s="1058">
        <v>677</v>
      </c>
    </row>
    <row r="61" spans="1:12">
      <c r="A61" s="1065" t="s">
        <v>734</v>
      </c>
      <c r="B61" s="1263" t="s">
        <v>790</v>
      </c>
      <c r="C61" s="1264">
        <v>8</v>
      </c>
      <c r="D61" s="767" t="s">
        <v>674</v>
      </c>
      <c r="E61" s="767">
        <v>13</v>
      </c>
      <c r="F61" s="767">
        <v>5</v>
      </c>
      <c r="G61" s="767" t="s">
        <v>674</v>
      </c>
      <c r="H61" s="767">
        <v>6</v>
      </c>
      <c r="I61" s="767" t="s">
        <v>674</v>
      </c>
      <c r="J61" s="767" t="s">
        <v>674</v>
      </c>
      <c r="K61" s="767" t="s">
        <v>674</v>
      </c>
      <c r="L61" s="1059">
        <v>7</v>
      </c>
    </row>
    <row r="62" spans="1:12">
      <c r="A62" s="1065"/>
      <c r="B62" s="1263" t="s">
        <v>791</v>
      </c>
      <c r="C62" s="1264">
        <v>17</v>
      </c>
      <c r="D62" s="767">
        <v>16</v>
      </c>
      <c r="E62" s="767">
        <v>21</v>
      </c>
      <c r="F62" s="767">
        <v>12</v>
      </c>
      <c r="G62" s="767">
        <v>11</v>
      </c>
      <c r="H62" s="767">
        <v>15</v>
      </c>
      <c r="I62" s="767">
        <v>13</v>
      </c>
      <c r="J62" s="767">
        <v>11</v>
      </c>
      <c r="K62" s="767"/>
      <c r="L62" s="1059"/>
    </row>
    <row r="63" spans="1:12">
      <c r="A63" s="1065"/>
      <c r="B63" s="1265" t="s">
        <v>792</v>
      </c>
      <c r="C63" s="1264">
        <v>23</v>
      </c>
      <c r="D63" s="767">
        <v>19</v>
      </c>
      <c r="E63" s="767">
        <v>25</v>
      </c>
      <c r="F63" s="767">
        <v>17</v>
      </c>
      <c r="G63" s="767">
        <v>11</v>
      </c>
      <c r="H63" s="767">
        <v>19</v>
      </c>
      <c r="I63" s="767"/>
      <c r="J63" s="767"/>
      <c r="K63" s="767"/>
      <c r="L63" s="1059"/>
    </row>
    <row r="64" spans="1:12" ht="15.75" thickBot="1">
      <c r="A64" s="1066"/>
      <c r="B64" s="1266" t="s">
        <v>793</v>
      </c>
      <c r="C64" s="1267">
        <v>27</v>
      </c>
      <c r="D64" s="1049">
        <v>23</v>
      </c>
      <c r="E64" s="1049">
        <v>30</v>
      </c>
      <c r="F64" s="1049">
        <v>17</v>
      </c>
      <c r="G64" s="1049"/>
      <c r="H64" s="1049"/>
      <c r="I64" s="1049"/>
      <c r="J64" s="1049"/>
      <c r="K64" s="1049"/>
      <c r="L64" s="1060"/>
    </row>
    <row r="65" spans="1:12">
      <c r="A65" s="1064" t="s">
        <v>796</v>
      </c>
      <c r="B65" s="1261" t="s">
        <v>822</v>
      </c>
      <c r="C65" s="1262" t="s">
        <v>674</v>
      </c>
      <c r="D65" s="1048" t="s">
        <v>674</v>
      </c>
      <c r="E65" s="1048" t="s">
        <v>674</v>
      </c>
      <c r="F65" s="1048" t="s">
        <v>674</v>
      </c>
      <c r="G65" s="1048" t="s">
        <v>674</v>
      </c>
      <c r="H65" s="1048" t="s">
        <v>674</v>
      </c>
      <c r="I65" s="1048" t="s">
        <v>674</v>
      </c>
      <c r="J65" s="1048" t="s">
        <v>674</v>
      </c>
      <c r="K65" s="1048" t="s">
        <v>674</v>
      </c>
      <c r="L65" s="1058" t="s">
        <v>674</v>
      </c>
    </row>
    <row r="66" spans="1:12">
      <c r="A66" s="1065" t="s">
        <v>797</v>
      </c>
      <c r="B66" s="1263" t="s">
        <v>790</v>
      </c>
      <c r="C66" s="1264" t="s">
        <v>674</v>
      </c>
      <c r="D66" s="767" t="s">
        <v>674</v>
      </c>
      <c r="E66" s="767" t="s">
        <v>674</v>
      </c>
      <c r="F66" s="767" t="s">
        <v>674</v>
      </c>
      <c r="G66" s="767" t="s">
        <v>674</v>
      </c>
      <c r="H66" s="767" t="s">
        <v>674</v>
      </c>
      <c r="I66" s="767" t="s">
        <v>674</v>
      </c>
      <c r="J66" s="767" t="s">
        <v>674</v>
      </c>
      <c r="K66" s="767" t="s">
        <v>674</v>
      </c>
      <c r="L66" s="1059" t="s">
        <v>674</v>
      </c>
    </row>
    <row r="67" spans="1:12">
      <c r="A67" s="1065"/>
      <c r="B67" s="1263" t="s">
        <v>791</v>
      </c>
      <c r="C67" s="1264" t="s">
        <v>674</v>
      </c>
      <c r="D67" s="767" t="s">
        <v>674</v>
      </c>
      <c r="E67" s="767" t="s">
        <v>674</v>
      </c>
      <c r="F67" s="767" t="s">
        <v>674</v>
      </c>
      <c r="G67" s="767" t="s">
        <v>674</v>
      </c>
      <c r="H67" s="767" t="s">
        <v>674</v>
      </c>
      <c r="I67" s="767" t="s">
        <v>674</v>
      </c>
      <c r="J67" s="767" t="s">
        <v>674</v>
      </c>
      <c r="K67" s="767"/>
      <c r="L67" s="1059"/>
    </row>
    <row r="68" spans="1:12">
      <c r="A68" s="1065"/>
      <c r="B68" s="1265" t="s">
        <v>792</v>
      </c>
      <c r="C68" s="1264" t="s">
        <v>674</v>
      </c>
      <c r="D68" s="767" t="s">
        <v>674</v>
      </c>
      <c r="E68" s="767" t="s">
        <v>674</v>
      </c>
      <c r="F68" s="767" t="s">
        <v>674</v>
      </c>
      <c r="G68" s="767" t="s">
        <v>674</v>
      </c>
      <c r="H68" s="767" t="s">
        <v>674</v>
      </c>
      <c r="I68" s="767"/>
      <c r="J68" s="767"/>
      <c r="K68" s="767"/>
      <c r="L68" s="1059"/>
    </row>
    <row r="69" spans="1:12" ht="15.75" thickBot="1">
      <c r="A69" s="1066"/>
      <c r="B69" s="1266" t="s">
        <v>793</v>
      </c>
      <c r="C69" s="1267" t="s">
        <v>674</v>
      </c>
      <c r="D69" s="1049" t="s">
        <v>674</v>
      </c>
      <c r="E69" s="1049" t="s">
        <v>674</v>
      </c>
      <c r="F69" s="1049" t="s">
        <v>674</v>
      </c>
      <c r="G69" s="1049"/>
      <c r="H69" s="1049"/>
      <c r="I69" s="1049"/>
      <c r="J69" s="1049"/>
      <c r="K69" s="1049"/>
      <c r="L69" s="1060"/>
    </row>
    <row r="70" spans="1:12">
      <c r="A70" s="1064" t="s">
        <v>737</v>
      </c>
      <c r="B70" s="1261" t="s">
        <v>822</v>
      </c>
      <c r="C70" s="1262">
        <v>119</v>
      </c>
      <c r="D70" s="1048">
        <v>164</v>
      </c>
      <c r="E70" s="1048">
        <v>156</v>
      </c>
      <c r="F70" s="1048">
        <v>161</v>
      </c>
      <c r="G70" s="1048">
        <v>142</v>
      </c>
      <c r="H70" s="1048">
        <v>221</v>
      </c>
      <c r="I70" s="1048">
        <v>254</v>
      </c>
      <c r="J70" s="1048">
        <v>311</v>
      </c>
      <c r="K70" s="1048">
        <v>198</v>
      </c>
      <c r="L70" s="1058">
        <v>224</v>
      </c>
    </row>
    <row r="71" spans="1:12">
      <c r="A71" s="1065" t="s">
        <v>736</v>
      </c>
      <c r="B71" s="1263" t="s">
        <v>790</v>
      </c>
      <c r="C71" s="1264" t="s">
        <v>674</v>
      </c>
      <c r="D71" s="767" t="s">
        <v>674</v>
      </c>
      <c r="E71" s="767" t="s">
        <v>674</v>
      </c>
      <c r="F71" s="767" t="s">
        <v>674</v>
      </c>
      <c r="G71" s="767" t="s">
        <v>674</v>
      </c>
      <c r="H71" s="767">
        <v>5</v>
      </c>
      <c r="I71" s="767" t="s">
        <v>674</v>
      </c>
      <c r="J71" s="767" t="s">
        <v>674</v>
      </c>
      <c r="K71" s="767" t="s">
        <v>674</v>
      </c>
      <c r="L71" s="1059" t="s">
        <v>674</v>
      </c>
    </row>
    <row r="72" spans="1:12">
      <c r="A72" s="1065"/>
      <c r="B72" s="1263" t="s">
        <v>791</v>
      </c>
      <c r="C72" s="1264" t="s">
        <v>674</v>
      </c>
      <c r="D72" s="767" t="s">
        <v>674</v>
      </c>
      <c r="E72" s="767" t="s">
        <v>674</v>
      </c>
      <c r="F72" s="767" t="s">
        <v>674</v>
      </c>
      <c r="G72" s="767">
        <v>6</v>
      </c>
      <c r="H72" s="767">
        <v>7</v>
      </c>
      <c r="I72" s="767" t="s">
        <v>674</v>
      </c>
      <c r="J72" s="767" t="s">
        <v>674</v>
      </c>
      <c r="K72" s="767"/>
      <c r="L72" s="1059"/>
    </row>
    <row r="73" spans="1:12">
      <c r="A73" s="1065"/>
      <c r="B73" s="1265" t="s">
        <v>792</v>
      </c>
      <c r="C73" s="1264" t="s">
        <v>674</v>
      </c>
      <c r="D73" s="767" t="s">
        <v>674</v>
      </c>
      <c r="E73" s="767" t="s">
        <v>674</v>
      </c>
      <c r="F73" s="767" t="s">
        <v>674</v>
      </c>
      <c r="G73" s="767">
        <v>8</v>
      </c>
      <c r="H73" s="767">
        <v>7</v>
      </c>
      <c r="I73" s="767"/>
      <c r="J73" s="767"/>
      <c r="K73" s="767"/>
      <c r="L73" s="1059"/>
    </row>
    <row r="74" spans="1:12" ht="15.75" thickBot="1">
      <c r="A74" s="1066"/>
      <c r="B74" s="1266" t="s">
        <v>793</v>
      </c>
      <c r="C74" s="1267" t="s">
        <v>674</v>
      </c>
      <c r="D74" s="1049" t="s">
        <v>674</v>
      </c>
      <c r="E74" s="1049" t="s">
        <v>674</v>
      </c>
      <c r="F74" s="1049" t="s">
        <v>674</v>
      </c>
      <c r="G74" s="1049"/>
      <c r="H74" s="1049"/>
      <c r="I74" s="1049"/>
      <c r="J74" s="1049"/>
      <c r="K74" s="1049"/>
      <c r="L74" s="1060"/>
    </row>
    <row r="75" spans="1:12">
      <c r="A75" s="1064" t="s">
        <v>739</v>
      </c>
      <c r="B75" s="1261" t="s">
        <v>822</v>
      </c>
      <c r="C75" s="1262">
        <v>678</v>
      </c>
      <c r="D75" s="1048">
        <v>584</v>
      </c>
      <c r="E75" s="1048">
        <v>573</v>
      </c>
      <c r="F75" s="1048">
        <v>545</v>
      </c>
      <c r="G75" s="1048">
        <v>643</v>
      </c>
      <c r="H75" s="1048">
        <v>524</v>
      </c>
      <c r="I75" s="1048">
        <v>495</v>
      </c>
      <c r="J75" s="1048">
        <v>524</v>
      </c>
      <c r="K75" s="1048">
        <v>507</v>
      </c>
      <c r="L75" s="1058">
        <v>533</v>
      </c>
    </row>
    <row r="76" spans="1:12">
      <c r="A76" s="1065" t="s">
        <v>738</v>
      </c>
      <c r="B76" s="1263" t="s">
        <v>790</v>
      </c>
      <c r="C76" s="1264">
        <v>7</v>
      </c>
      <c r="D76" s="767">
        <v>11</v>
      </c>
      <c r="E76" s="767">
        <v>9</v>
      </c>
      <c r="F76" s="767">
        <v>6</v>
      </c>
      <c r="G76" s="767">
        <v>14</v>
      </c>
      <c r="H76" s="767" t="s">
        <v>674</v>
      </c>
      <c r="I76" s="767" t="s">
        <v>674</v>
      </c>
      <c r="J76" s="767">
        <v>5</v>
      </c>
      <c r="K76" s="767" t="s">
        <v>674</v>
      </c>
      <c r="L76" s="1059">
        <v>5</v>
      </c>
    </row>
    <row r="77" spans="1:12">
      <c r="A77" s="1065"/>
      <c r="B77" s="1263" t="s">
        <v>791</v>
      </c>
      <c r="C77" s="1264">
        <v>17</v>
      </c>
      <c r="D77" s="767">
        <v>18</v>
      </c>
      <c r="E77" s="767">
        <v>15</v>
      </c>
      <c r="F77" s="767">
        <v>13</v>
      </c>
      <c r="G77" s="767">
        <v>26</v>
      </c>
      <c r="H77" s="767">
        <v>11</v>
      </c>
      <c r="I77" s="767">
        <v>12</v>
      </c>
      <c r="J77" s="767">
        <v>17</v>
      </c>
      <c r="K77" s="767"/>
      <c r="L77" s="1059"/>
    </row>
    <row r="78" spans="1:12">
      <c r="A78" s="1065"/>
      <c r="B78" s="1265" t="s">
        <v>792</v>
      </c>
      <c r="C78" s="1264">
        <v>22</v>
      </c>
      <c r="D78" s="767">
        <v>23</v>
      </c>
      <c r="E78" s="767">
        <v>25</v>
      </c>
      <c r="F78" s="767">
        <v>16</v>
      </c>
      <c r="G78" s="767">
        <v>31</v>
      </c>
      <c r="H78" s="767">
        <v>13</v>
      </c>
      <c r="I78" s="767"/>
      <c r="J78" s="767"/>
      <c r="K78" s="767"/>
      <c r="L78" s="1059"/>
    </row>
    <row r="79" spans="1:12" ht="15.75" thickBot="1">
      <c r="A79" s="1066"/>
      <c r="B79" s="1266" t="s">
        <v>793</v>
      </c>
      <c r="C79" s="1267">
        <v>32</v>
      </c>
      <c r="D79" s="1049">
        <v>30</v>
      </c>
      <c r="E79" s="1049">
        <v>32</v>
      </c>
      <c r="F79" s="1049">
        <v>18</v>
      </c>
      <c r="G79" s="1049"/>
      <c r="H79" s="1049"/>
      <c r="I79" s="1049"/>
      <c r="J79" s="1049"/>
      <c r="K79" s="1049"/>
      <c r="L79" s="1060"/>
    </row>
    <row r="80" spans="1:12">
      <c r="A80" s="1064" t="s">
        <v>741</v>
      </c>
      <c r="B80" s="1261" t="s">
        <v>822</v>
      </c>
      <c r="C80" s="1262">
        <v>24</v>
      </c>
      <c r="D80" s="1048">
        <v>38</v>
      </c>
      <c r="E80" s="1048">
        <v>8</v>
      </c>
      <c r="F80" s="1048">
        <v>12</v>
      </c>
      <c r="G80" s="1048">
        <v>58</v>
      </c>
      <c r="H80" s="1048">
        <v>10</v>
      </c>
      <c r="I80" s="1048" t="s">
        <v>674</v>
      </c>
      <c r="J80" s="1048">
        <v>24</v>
      </c>
      <c r="K80" s="1048">
        <v>131</v>
      </c>
      <c r="L80" s="1058">
        <v>181</v>
      </c>
    </row>
    <row r="81" spans="1:12">
      <c r="A81" s="1065" t="s">
        <v>740</v>
      </c>
      <c r="B81" s="1263" t="s">
        <v>790</v>
      </c>
      <c r="C81" s="1264" t="s">
        <v>674</v>
      </c>
      <c r="D81" s="767" t="s">
        <v>674</v>
      </c>
      <c r="E81" s="767" t="s">
        <v>674</v>
      </c>
      <c r="F81" s="767" t="s">
        <v>674</v>
      </c>
      <c r="G81" s="767" t="s">
        <v>674</v>
      </c>
      <c r="H81" s="767" t="s">
        <v>674</v>
      </c>
      <c r="I81" s="767" t="s">
        <v>674</v>
      </c>
      <c r="J81" s="767" t="s">
        <v>674</v>
      </c>
      <c r="K81" s="767" t="s">
        <v>674</v>
      </c>
      <c r="L81" s="1059" t="s">
        <v>674</v>
      </c>
    </row>
    <row r="82" spans="1:12">
      <c r="A82" s="1065"/>
      <c r="B82" s="1263" t="s">
        <v>791</v>
      </c>
      <c r="C82" s="1264" t="s">
        <v>674</v>
      </c>
      <c r="D82" s="767" t="s">
        <v>674</v>
      </c>
      <c r="E82" s="767" t="s">
        <v>674</v>
      </c>
      <c r="F82" s="767" t="s">
        <v>674</v>
      </c>
      <c r="G82" s="767" t="s">
        <v>674</v>
      </c>
      <c r="H82" s="767" t="s">
        <v>674</v>
      </c>
      <c r="I82" s="767" t="s">
        <v>674</v>
      </c>
      <c r="J82" s="767" t="s">
        <v>674</v>
      </c>
      <c r="K82" s="767"/>
      <c r="L82" s="1059"/>
    </row>
    <row r="83" spans="1:12">
      <c r="A83" s="1065"/>
      <c r="B83" s="1265" t="s">
        <v>792</v>
      </c>
      <c r="C83" s="1264" t="s">
        <v>674</v>
      </c>
      <c r="D83" s="767" t="s">
        <v>674</v>
      </c>
      <c r="E83" s="767" t="s">
        <v>674</v>
      </c>
      <c r="F83" s="767" t="s">
        <v>674</v>
      </c>
      <c r="G83" s="767" t="s">
        <v>674</v>
      </c>
      <c r="H83" s="767" t="s">
        <v>674</v>
      </c>
      <c r="I83" s="767"/>
      <c r="J83" s="767"/>
      <c r="K83" s="767"/>
      <c r="L83" s="1059"/>
    </row>
    <row r="84" spans="1:12" ht="15.75" thickBot="1">
      <c r="A84" s="1066"/>
      <c r="B84" s="1266" t="s">
        <v>793</v>
      </c>
      <c r="C84" s="1267" t="s">
        <v>674</v>
      </c>
      <c r="D84" s="1049" t="s">
        <v>674</v>
      </c>
      <c r="E84" s="1049" t="s">
        <v>674</v>
      </c>
      <c r="F84" s="1049" t="s">
        <v>674</v>
      </c>
      <c r="G84" s="1049"/>
      <c r="H84" s="1049"/>
      <c r="I84" s="1049"/>
      <c r="J84" s="1049"/>
      <c r="K84" s="1049"/>
      <c r="L84" s="1060"/>
    </row>
    <row r="85" spans="1:12">
      <c r="A85" s="1064" t="s">
        <v>743</v>
      </c>
      <c r="B85" s="1261" t="s">
        <v>822</v>
      </c>
      <c r="C85" s="1262" t="s">
        <v>674</v>
      </c>
      <c r="D85" s="1048">
        <v>27</v>
      </c>
      <c r="E85" s="1048">
        <v>24</v>
      </c>
      <c r="F85" s="1048">
        <v>129</v>
      </c>
      <c r="G85" s="1048">
        <v>89</v>
      </c>
      <c r="H85" s="1048">
        <v>55</v>
      </c>
      <c r="I85" s="1048">
        <v>11</v>
      </c>
      <c r="J85" s="1048">
        <v>148</v>
      </c>
      <c r="K85" s="1048">
        <v>63</v>
      </c>
      <c r="L85" s="1058">
        <v>209</v>
      </c>
    </row>
    <row r="86" spans="1:12">
      <c r="A86" s="1065" t="s">
        <v>742</v>
      </c>
      <c r="B86" s="1263" t="s">
        <v>790</v>
      </c>
      <c r="C86" s="1264" t="s">
        <v>674</v>
      </c>
      <c r="D86" s="767" t="s">
        <v>674</v>
      </c>
      <c r="E86" s="767" t="s">
        <v>674</v>
      </c>
      <c r="F86" s="767" t="s">
        <v>674</v>
      </c>
      <c r="G86" s="767" t="s">
        <v>674</v>
      </c>
      <c r="H86" s="767" t="s">
        <v>674</v>
      </c>
      <c r="I86" s="767" t="s">
        <v>674</v>
      </c>
      <c r="J86" s="767" t="s">
        <v>674</v>
      </c>
      <c r="K86" s="767" t="s">
        <v>674</v>
      </c>
      <c r="L86" s="1059" t="s">
        <v>674</v>
      </c>
    </row>
    <row r="87" spans="1:12">
      <c r="A87" s="1065"/>
      <c r="B87" s="1263" t="s">
        <v>791</v>
      </c>
      <c r="C87" s="1264" t="s">
        <v>674</v>
      </c>
      <c r="D87" s="767" t="s">
        <v>674</v>
      </c>
      <c r="E87" s="767" t="s">
        <v>674</v>
      </c>
      <c r="F87" s="767" t="s">
        <v>674</v>
      </c>
      <c r="G87" s="767" t="s">
        <v>674</v>
      </c>
      <c r="H87" s="767" t="s">
        <v>674</v>
      </c>
      <c r="I87" s="767" t="s">
        <v>674</v>
      </c>
      <c r="J87" s="767" t="s">
        <v>674</v>
      </c>
      <c r="K87" s="767"/>
      <c r="L87" s="1059"/>
    </row>
    <row r="88" spans="1:12">
      <c r="A88" s="1065"/>
      <c r="B88" s="1265" t="s">
        <v>792</v>
      </c>
      <c r="C88" s="1264" t="s">
        <v>674</v>
      </c>
      <c r="D88" s="767" t="s">
        <v>674</v>
      </c>
      <c r="E88" s="767" t="s">
        <v>674</v>
      </c>
      <c r="F88" s="767" t="s">
        <v>674</v>
      </c>
      <c r="G88" s="767" t="s">
        <v>674</v>
      </c>
      <c r="H88" s="767" t="s">
        <v>674</v>
      </c>
      <c r="I88" s="767"/>
      <c r="J88" s="767"/>
      <c r="K88" s="767"/>
      <c r="L88" s="1059"/>
    </row>
    <row r="89" spans="1:12" ht="15.75" thickBot="1">
      <c r="A89" s="1066"/>
      <c r="B89" s="1266" t="s">
        <v>793</v>
      </c>
      <c r="C89" s="1267" t="s">
        <v>674</v>
      </c>
      <c r="D89" s="1049" t="s">
        <v>674</v>
      </c>
      <c r="E89" s="1049" t="s">
        <v>674</v>
      </c>
      <c r="F89" s="1049" t="s">
        <v>674</v>
      </c>
      <c r="G89" s="1049"/>
      <c r="H89" s="1049"/>
      <c r="I89" s="1049"/>
      <c r="J89" s="1049"/>
      <c r="K89" s="1049"/>
      <c r="L89" s="1060"/>
    </row>
    <row r="90" spans="1:12">
      <c r="A90" s="1064" t="s">
        <v>745</v>
      </c>
      <c r="B90" s="1261" t="s">
        <v>822</v>
      </c>
      <c r="C90" s="1262">
        <v>423</v>
      </c>
      <c r="D90" s="1048">
        <v>577</v>
      </c>
      <c r="E90" s="1048">
        <v>597</v>
      </c>
      <c r="F90" s="1048">
        <v>597</v>
      </c>
      <c r="G90" s="1048">
        <v>622</v>
      </c>
      <c r="H90" s="1048">
        <v>576</v>
      </c>
      <c r="I90" s="1048">
        <v>652</v>
      </c>
      <c r="J90" s="1048">
        <v>689</v>
      </c>
      <c r="K90" s="1048">
        <v>686</v>
      </c>
      <c r="L90" s="1058">
        <v>672</v>
      </c>
    </row>
    <row r="91" spans="1:12">
      <c r="A91" s="1065" t="s">
        <v>744</v>
      </c>
      <c r="B91" s="1263" t="s">
        <v>790</v>
      </c>
      <c r="C91" s="1264" t="s">
        <v>674</v>
      </c>
      <c r="D91" s="767" t="s">
        <v>674</v>
      </c>
      <c r="E91" s="767" t="s">
        <v>674</v>
      </c>
      <c r="F91" s="767">
        <v>8</v>
      </c>
      <c r="G91" s="767" t="s">
        <v>674</v>
      </c>
      <c r="H91" s="767">
        <v>5</v>
      </c>
      <c r="I91" s="767" t="s">
        <v>674</v>
      </c>
      <c r="J91" s="767">
        <v>9</v>
      </c>
      <c r="K91" s="767" t="s">
        <v>674</v>
      </c>
      <c r="L91" s="1059" t="s">
        <v>674</v>
      </c>
    </row>
    <row r="92" spans="1:12">
      <c r="A92" s="1065"/>
      <c r="B92" s="1263" t="s">
        <v>791</v>
      </c>
      <c r="C92" s="1264">
        <v>11</v>
      </c>
      <c r="D92" s="767">
        <v>11</v>
      </c>
      <c r="E92" s="767">
        <v>10</v>
      </c>
      <c r="F92" s="767">
        <v>19</v>
      </c>
      <c r="G92" s="767">
        <v>12</v>
      </c>
      <c r="H92" s="767">
        <v>8</v>
      </c>
      <c r="I92" s="767">
        <v>10</v>
      </c>
      <c r="J92" s="767">
        <v>13</v>
      </c>
      <c r="K92" s="767"/>
      <c r="L92" s="1059"/>
    </row>
    <row r="93" spans="1:12">
      <c r="A93" s="1065"/>
      <c r="B93" s="1265" t="s">
        <v>792</v>
      </c>
      <c r="C93" s="1264">
        <v>14</v>
      </c>
      <c r="D93" s="767">
        <v>15</v>
      </c>
      <c r="E93" s="767">
        <v>15</v>
      </c>
      <c r="F93" s="767">
        <v>28</v>
      </c>
      <c r="G93" s="767">
        <v>17</v>
      </c>
      <c r="H93" s="767">
        <v>12</v>
      </c>
      <c r="I93" s="767"/>
      <c r="J93" s="767"/>
      <c r="K93" s="767"/>
      <c r="L93" s="1059"/>
    </row>
    <row r="94" spans="1:12" ht="15.75" thickBot="1">
      <c r="A94" s="1066"/>
      <c r="B94" s="1266" t="s">
        <v>793</v>
      </c>
      <c r="C94" s="1267">
        <v>20</v>
      </c>
      <c r="D94" s="1049">
        <v>30</v>
      </c>
      <c r="E94" s="1049">
        <v>23</v>
      </c>
      <c r="F94" s="1049">
        <v>38</v>
      </c>
      <c r="G94" s="1049"/>
      <c r="H94" s="1049"/>
      <c r="I94" s="1049"/>
      <c r="J94" s="1049"/>
      <c r="K94" s="1049"/>
      <c r="L94" s="1060"/>
    </row>
    <row r="95" spans="1:12">
      <c r="A95" s="1064" t="s">
        <v>747</v>
      </c>
      <c r="B95" s="1261" t="s">
        <v>822</v>
      </c>
      <c r="C95" s="1262">
        <v>597</v>
      </c>
      <c r="D95" s="1048">
        <v>722</v>
      </c>
      <c r="E95" s="1048">
        <v>650</v>
      </c>
      <c r="F95" s="1048">
        <v>641</v>
      </c>
      <c r="G95" s="1048">
        <v>684</v>
      </c>
      <c r="H95" s="1048">
        <v>598</v>
      </c>
      <c r="I95" s="1048">
        <v>646</v>
      </c>
      <c r="J95" s="1048">
        <v>729</v>
      </c>
      <c r="K95" s="1048">
        <v>713</v>
      </c>
      <c r="L95" s="1058">
        <v>531</v>
      </c>
    </row>
    <row r="96" spans="1:12">
      <c r="A96" s="1065" t="s">
        <v>746</v>
      </c>
      <c r="B96" s="1263" t="s">
        <v>790</v>
      </c>
      <c r="C96" s="1264" t="s">
        <v>674</v>
      </c>
      <c r="D96" s="767" t="s">
        <v>674</v>
      </c>
      <c r="E96" s="767" t="s">
        <v>674</v>
      </c>
      <c r="F96" s="767">
        <v>5</v>
      </c>
      <c r="G96" s="767" t="s">
        <v>674</v>
      </c>
      <c r="H96" s="767" t="s">
        <v>674</v>
      </c>
      <c r="I96" s="767" t="s">
        <v>674</v>
      </c>
      <c r="J96" s="767">
        <v>7</v>
      </c>
      <c r="K96" s="767">
        <v>5</v>
      </c>
      <c r="L96" s="1059" t="s">
        <v>674</v>
      </c>
    </row>
    <row r="97" spans="1:12">
      <c r="A97" s="1065"/>
      <c r="B97" s="1263" t="s">
        <v>791</v>
      </c>
      <c r="C97" s="1264" t="s">
        <v>674</v>
      </c>
      <c r="D97" s="767">
        <v>8</v>
      </c>
      <c r="E97" s="767">
        <v>7</v>
      </c>
      <c r="F97" s="767">
        <v>9</v>
      </c>
      <c r="G97" s="767">
        <v>7</v>
      </c>
      <c r="H97" s="767">
        <v>7</v>
      </c>
      <c r="I97" s="767">
        <v>8</v>
      </c>
      <c r="J97" s="767">
        <v>11</v>
      </c>
      <c r="K97" s="767"/>
      <c r="L97" s="1059"/>
    </row>
    <row r="98" spans="1:12">
      <c r="A98" s="1065"/>
      <c r="B98" s="1265" t="s">
        <v>792</v>
      </c>
      <c r="C98" s="1264">
        <v>5</v>
      </c>
      <c r="D98" s="767">
        <v>10</v>
      </c>
      <c r="E98" s="767">
        <v>11</v>
      </c>
      <c r="F98" s="767">
        <v>11</v>
      </c>
      <c r="G98" s="767">
        <v>12</v>
      </c>
      <c r="H98" s="767">
        <v>9</v>
      </c>
      <c r="I98" s="767"/>
      <c r="J98" s="767"/>
      <c r="K98" s="767"/>
      <c r="L98" s="1059"/>
    </row>
    <row r="99" spans="1:12" ht="15.75" thickBot="1">
      <c r="A99" s="1066"/>
      <c r="B99" s="1266" t="s">
        <v>793</v>
      </c>
      <c r="C99" s="1267">
        <v>10</v>
      </c>
      <c r="D99" s="1049">
        <v>10</v>
      </c>
      <c r="E99" s="1049">
        <v>13</v>
      </c>
      <c r="F99" s="1049">
        <v>13</v>
      </c>
      <c r="G99" s="1049"/>
      <c r="H99" s="1049"/>
      <c r="I99" s="1049"/>
      <c r="J99" s="1049"/>
      <c r="K99" s="1049"/>
      <c r="L99" s="1060"/>
    </row>
    <row r="100" spans="1:12">
      <c r="A100" s="1064" t="s">
        <v>749</v>
      </c>
      <c r="B100" s="1261" t="s">
        <v>822</v>
      </c>
      <c r="C100" s="1262">
        <v>197</v>
      </c>
      <c r="D100" s="1048">
        <v>194</v>
      </c>
      <c r="E100" s="1048">
        <v>206</v>
      </c>
      <c r="F100" s="1048">
        <v>183</v>
      </c>
      <c r="G100" s="1048">
        <v>200</v>
      </c>
      <c r="H100" s="1048">
        <v>170</v>
      </c>
      <c r="I100" s="1048">
        <v>177</v>
      </c>
      <c r="J100" s="1048">
        <v>187</v>
      </c>
      <c r="K100" s="1048">
        <v>220</v>
      </c>
      <c r="L100" s="1058">
        <v>223</v>
      </c>
    </row>
    <row r="101" spans="1:12">
      <c r="A101" s="1065" t="s">
        <v>748</v>
      </c>
      <c r="B101" s="1263" t="s">
        <v>790</v>
      </c>
      <c r="C101" s="1264" t="s">
        <v>674</v>
      </c>
      <c r="D101" s="767" t="s">
        <v>674</v>
      </c>
      <c r="E101" s="767" t="s">
        <v>674</v>
      </c>
      <c r="F101" s="767" t="s">
        <v>674</v>
      </c>
      <c r="G101" s="767">
        <v>7</v>
      </c>
      <c r="H101" s="767" t="s">
        <v>674</v>
      </c>
      <c r="I101" s="767" t="s">
        <v>674</v>
      </c>
      <c r="J101" s="767" t="s">
        <v>674</v>
      </c>
      <c r="K101" s="767" t="s">
        <v>674</v>
      </c>
      <c r="L101" s="1059" t="s">
        <v>674</v>
      </c>
    </row>
    <row r="102" spans="1:12">
      <c r="A102" s="1065"/>
      <c r="B102" s="1263" t="s">
        <v>791</v>
      </c>
      <c r="C102" s="1264" t="s">
        <v>674</v>
      </c>
      <c r="D102" s="767">
        <v>6</v>
      </c>
      <c r="E102" s="767">
        <v>8</v>
      </c>
      <c r="F102" s="767">
        <v>10</v>
      </c>
      <c r="G102" s="767">
        <v>9</v>
      </c>
      <c r="H102" s="767">
        <v>8</v>
      </c>
      <c r="I102" s="767" t="s">
        <v>674</v>
      </c>
      <c r="J102" s="767" t="s">
        <v>674</v>
      </c>
      <c r="K102" s="767"/>
      <c r="L102" s="1059"/>
    </row>
    <row r="103" spans="1:12">
      <c r="A103" s="1065"/>
      <c r="B103" s="1265" t="s">
        <v>792</v>
      </c>
      <c r="C103" s="1264">
        <v>6</v>
      </c>
      <c r="D103" s="767">
        <v>9</v>
      </c>
      <c r="E103" s="767">
        <v>11</v>
      </c>
      <c r="F103" s="767">
        <v>10</v>
      </c>
      <c r="G103" s="767">
        <v>14</v>
      </c>
      <c r="H103" s="767">
        <v>8</v>
      </c>
      <c r="I103" s="767"/>
      <c r="J103" s="767"/>
      <c r="K103" s="767"/>
      <c r="L103" s="1059"/>
    </row>
    <row r="104" spans="1:12" ht="15.75" thickBot="1">
      <c r="A104" s="1066"/>
      <c r="B104" s="1266" t="s">
        <v>793</v>
      </c>
      <c r="C104" s="1267">
        <v>10</v>
      </c>
      <c r="D104" s="1049">
        <v>11</v>
      </c>
      <c r="E104" s="1049">
        <v>14</v>
      </c>
      <c r="F104" s="1049">
        <v>14</v>
      </c>
      <c r="G104" s="1049"/>
      <c r="H104" s="1049"/>
      <c r="I104" s="1049"/>
      <c r="J104" s="1049"/>
      <c r="K104" s="1049"/>
      <c r="L104" s="1060"/>
    </row>
    <row r="105" spans="1:12">
      <c r="A105" s="1064" t="s">
        <v>751</v>
      </c>
      <c r="B105" s="1261" t="s">
        <v>822</v>
      </c>
      <c r="C105" s="1262">
        <v>280</v>
      </c>
      <c r="D105" s="1048">
        <v>354</v>
      </c>
      <c r="E105" s="1048">
        <v>222</v>
      </c>
      <c r="F105" s="1048">
        <v>208</v>
      </c>
      <c r="G105" s="1048">
        <v>337</v>
      </c>
      <c r="H105" s="1048">
        <v>316</v>
      </c>
      <c r="I105" s="1048">
        <v>356</v>
      </c>
      <c r="J105" s="1048">
        <v>400</v>
      </c>
      <c r="K105" s="1048">
        <v>489</v>
      </c>
      <c r="L105" s="1058">
        <v>478</v>
      </c>
    </row>
    <row r="106" spans="1:12">
      <c r="A106" s="1065" t="s">
        <v>750</v>
      </c>
      <c r="B106" s="1263" t="s">
        <v>790</v>
      </c>
      <c r="C106" s="1264" t="s">
        <v>674</v>
      </c>
      <c r="D106" s="767" t="s">
        <v>674</v>
      </c>
      <c r="E106" s="767" t="s">
        <v>674</v>
      </c>
      <c r="F106" s="767" t="s">
        <v>674</v>
      </c>
      <c r="G106" s="767">
        <v>5</v>
      </c>
      <c r="H106" s="767" t="s">
        <v>674</v>
      </c>
      <c r="I106" s="767" t="s">
        <v>674</v>
      </c>
      <c r="J106" s="767" t="s">
        <v>674</v>
      </c>
      <c r="K106" s="767" t="s">
        <v>674</v>
      </c>
      <c r="L106" s="1059">
        <v>5</v>
      </c>
    </row>
    <row r="107" spans="1:12">
      <c r="A107" s="1065"/>
      <c r="B107" s="1263" t="s">
        <v>791</v>
      </c>
      <c r="C107" s="1264" t="s">
        <v>674</v>
      </c>
      <c r="D107" s="767">
        <v>7</v>
      </c>
      <c r="E107" s="767" t="s">
        <v>674</v>
      </c>
      <c r="F107" s="767">
        <v>8</v>
      </c>
      <c r="G107" s="767">
        <v>10</v>
      </c>
      <c r="H107" s="767" t="s">
        <v>674</v>
      </c>
      <c r="I107" s="767">
        <v>9</v>
      </c>
      <c r="J107" s="767" t="s">
        <v>674</v>
      </c>
      <c r="K107" s="767"/>
      <c r="L107" s="1059"/>
    </row>
    <row r="108" spans="1:12">
      <c r="A108" s="1065"/>
      <c r="B108" s="1265" t="s">
        <v>792</v>
      </c>
      <c r="C108" s="1264">
        <v>10</v>
      </c>
      <c r="D108" s="767">
        <v>12</v>
      </c>
      <c r="E108" s="767">
        <v>6</v>
      </c>
      <c r="F108" s="767">
        <v>9</v>
      </c>
      <c r="G108" s="767">
        <v>12</v>
      </c>
      <c r="H108" s="767" t="s">
        <v>674</v>
      </c>
      <c r="I108" s="767"/>
      <c r="J108" s="767"/>
      <c r="K108" s="767"/>
      <c r="L108" s="1059"/>
    </row>
    <row r="109" spans="1:12" ht="15.75" thickBot="1">
      <c r="A109" s="1066"/>
      <c r="B109" s="1266" t="s">
        <v>793</v>
      </c>
      <c r="C109" s="1267">
        <v>14</v>
      </c>
      <c r="D109" s="1049">
        <v>13</v>
      </c>
      <c r="E109" s="1049">
        <v>7</v>
      </c>
      <c r="F109" s="1049">
        <v>12</v>
      </c>
      <c r="G109" s="1049"/>
      <c r="H109" s="1049"/>
      <c r="I109" s="1049"/>
      <c r="J109" s="1049"/>
      <c r="K109" s="1049"/>
      <c r="L109" s="1060"/>
    </row>
    <row r="110" spans="1:12">
      <c r="A110" s="1064" t="s">
        <v>753</v>
      </c>
      <c r="B110" s="1261" t="s">
        <v>822</v>
      </c>
      <c r="C110" s="1262">
        <v>214</v>
      </c>
      <c r="D110" s="1048">
        <v>221</v>
      </c>
      <c r="E110" s="1048">
        <v>191</v>
      </c>
      <c r="F110" s="1048">
        <v>180</v>
      </c>
      <c r="G110" s="1048">
        <v>217</v>
      </c>
      <c r="H110" s="1048">
        <v>205</v>
      </c>
      <c r="I110" s="1048">
        <v>215</v>
      </c>
      <c r="J110" s="1048">
        <v>193</v>
      </c>
      <c r="K110" s="1048">
        <v>178</v>
      </c>
      <c r="L110" s="1058">
        <v>162</v>
      </c>
    </row>
    <row r="111" spans="1:12">
      <c r="A111" s="1065" t="s">
        <v>752</v>
      </c>
      <c r="B111" s="1263" t="s">
        <v>790</v>
      </c>
      <c r="C111" s="1264" t="s">
        <v>674</v>
      </c>
      <c r="D111" s="767" t="s">
        <v>674</v>
      </c>
      <c r="E111" s="767" t="s">
        <v>674</v>
      </c>
      <c r="F111" s="767" t="s">
        <v>674</v>
      </c>
      <c r="G111" s="767" t="s">
        <v>674</v>
      </c>
      <c r="H111" s="767" t="s">
        <v>674</v>
      </c>
      <c r="I111" s="767" t="s">
        <v>674</v>
      </c>
      <c r="J111" s="767" t="s">
        <v>674</v>
      </c>
      <c r="K111" s="767" t="s">
        <v>674</v>
      </c>
      <c r="L111" s="1059" t="s">
        <v>674</v>
      </c>
    </row>
    <row r="112" spans="1:12">
      <c r="A112" s="1065"/>
      <c r="B112" s="1263" t="s">
        <v>791</v>
      </c>
      <c r="C112" s="1264" t="s">
        <v>674</v>
      </c>
      <c r="D112" s="767" t="s">
        <v>674</v>
      </c>
      <c r="E112" s="767" t="s">
        <v>674</v>
      </c>
      <c r="F112" s="767" t="s">
        <v>674</v>
      </c>
      <c r="G112" s="767">
        <v>5</v>
      </c>
      <c r="H112" s="767" t="s">
        <v>674</v>
      </c>
      <c r="I112" s="767">
        <v>6</v>
      </c>
      <c r="J112" s="767">
        <v>7</v>
      </c>
      <c r="K112" s="767"/>
      <c r="L112" s="1059"/>
    </row>
    <row r="113" spans="1:12">
      <c r="A113" s="1065"/>
      <c r="B113" s="1265" t="s">
        <v>792</v>
      </c>
      <c r="C113" s="1264" t="s">
        <v>674</v>
      </c>
      <c r="D113" s="767" t="s">
        <v>674</v>
      </c>
      <c r="E113" s="767" t="s">
        <v>674</v>
      </c>
      <c r="F113" s="767">
        <v>7</v>
      </c>
      <c r="G113" s="767">
        <v>5</v>
      </c>
      <c r="H113" s="767">
        <v>5</v>
      </c>
      <c r="I113" s="767"/>
      <c r="J113" s="767"/>
      <c r="K113" s="767"/>
      <c r="L113" s="1059"/>
    </row>
    <row r="114" spans="1:12" ht="15.75" thickBot="1">
      <c r="A114" s="1066"/>
      <c r="B114" s="1266" t="s">
        <v>793</v>
      </c>
      <c r="C114" s="1267" t="s">
        <v>674</v>
      </c>
      <c r="D114" s="1049" t="s">
        <v>674</v>
      </c>
      <c r="E114" s="1049" t="s">
        <v>674</v>
      </c>
      <c r="F114" s="1049">
        <v>8</v>
      </c>
      <c r="G114" s="1049"/>
      <c r="H114" s="1049"/>
      <c r="I114" s="1049"/>
      <c r="J114" s="1049"/>
      <c r="K114" s="1049"/>
      <c r="L114" s="1060"/>
    </row>
    <row r="115" spans="1:12">
      <c r="A115" s="1064" t="s">
        <v>798</v>
      </c>
      <c r="B115" s="1261" t="s">
        <v>822</v>
      </c>
      <c r="C115" s="1262" t="s">
        <v>674</v>
      </c>
      <c r="D115" s="1048" t="s">
        <v>674</v>
      </c>
      <c r="E115" s="1048" t="s">
        <v>674</v>
      </c>
      <c r="F115" s="1048" t="s">
        <v>674</v>
      </c>
      <c r="G115" s="1048" t="s">
        <v>674</v>
      </c>
      <c r="H115" s="1048" t="s">
        <v>674</v>
      </c>
      <c r="I115" s="1048" t="s">
        <v>674</v>
      </c>
      <c r="J115" s="1048" t="s">
        <v>674</v>
      </c>
      <c r="K115" s="1048" t="s">
        <v>674</v>
      </c>
      <c r="L115" s="1058" t="s">
        <v>674</v>
      </c>
    </row>
    <row r="116" spans="1:12">
      <c r="A116" s="1065" t="s">
        <v>799</v>
      </c>
      <c r="B116" s="1263" t="s">
        <v>790</v>
      </c>
      <c r="C116" s="1264" t="s">
        <v>674</v>
      </c>
      <c r="D116" s="767" t="s">
        <v>674</v>
      </c>
      <c r="E116" s="767" t="s">
        <v>674</v>
      </c>
      <c r="F116" s="767" t="s">
        <v>674</v>
      </c>
      <c r="G116" s="767" t="s">
        <v>674</v>
      </c>
      <c r="H116" s="767" t="s">
        <v>674</v>
      </c>
      <c r="I116" s="767" t="s">
        <v>674</v>
      </c>
      <c r="J116" s="767" t="s">
        <v>674</v>
      </c>
      <c r="K116" s="767" t="s">
        <v>674</v>
      </c>
      <c r="L116" s="1059" t="s">
        <v>674</v>
      </c>
    </row>
    <row r="117" spans="1:12">
      <c r="A117" s="1065"/>
      <c r="B117" s="1263" t="s">
        <v>791</v>
      </c>
      <c r="C117" s="1264" t="s">
        <v>674</v>
      </c>
      <c r="D117" s="767" t="s">
        <v>674</v>
      </c>
      <c r="E117" s="767" t="s">
        <v>674</v>
      </c>
      <c r="F117" s="767" t="s">
        <v>674</v>
      </c>
      <c r="G117" s="767" t="s">
        <v>674</v>
      </c>
      <c r="H117" s="767" t="s">
        <v>674</v>
      </c>
      <c r="I117" s="767" t="s">
        <v>674</v>
      </c>
      <c r="J117" s="767" t="s">
        <v>674</v>
      </c>
      <c r="K117" s="767"/>
      <c r="L117" s="1059"/>
    </row>
    <row r="118" spans="1:12">
      <c r="A118" s="1065"/>
      <c r="B118" s="1265" t="s">
        <v>792</v>
      </c>
      <c r="C118" s="1264" t="s">
        <v>674</v>
      </c>
      <c r="D118" s="767" t="s">
        <v>674</v>
      </c>
      <c r="E118" s="767" t="s">
        <v>674</v>
      </c>
      <c r="F118" s="767" t="s">
        <v>674</v>
      </c>
      <c r="G118" s="767" t="s">
        <v>674</v>
      </c>
      <c r="H118" s="767" t="s">
        <v>674</v>
      </c>
      <c r="I118" s="767"/>
      <c r="J118" s="767"/>
      <c r="K118" s="767"/>
      <c r="L118" s="1059"/>
    </row>
    <row r="119" spans="1:12" ht="15.75" thickBot="1">
      <c r="A119" s="1066"/>
      <c r="B119" s="1266" t="s">
        <v>793</v>
      </c>
      <c r="C119" s="1267" t="s">
        <v>674</v>
      </c>
      <c r="D119" s="1049" t="s">
        <v>674</v>
      </c>
      <c r="E119" s="1049" t="s">
        <v>674</v>
      </c>
      <c r="F119" s="1049" t="s">
        <v>674</v>
      </c>
      <c r="G119" s="1049"/>
      <c r="H119" s="1049"/>
      <c r="I119" s="1049"/>
      <c r="J119" s="1049"/>
      <c r="K119" s="1049"/>
      <c r="L119" s="1060"/>
    </row>
    <row r="120" spans="1:12">
      <c r="A120" s="1064" t="s">
        <v>755</v>
      </c>
      <c r="B120" s="1261" t="s">
        <v>822</v>
      </c>
      <c r="C120" s="1262">
        <v>77</v>
      </c>
      <c r="D120" s="1048">
        <v>144</v>
      </c>
      <c r="E120" s="1048">
        <v>99</v>
      </c>
      <c r="F120" s="1048">
        <v>72</v>
      </c>
      <c r="G120" s="1048">
        <v>44</v>
      </c>
      <c r="H120" s="1048" t="s">
        <v>674</v>
      </c>
      <c r="I120" s="1048" t="s">
        <v>674</v>
      </c>
      <c r="J120" s="1048" t="s">
        <v>674</v>
      </c>
      <c r="K120" s="1048" t="s">
        <v>674</v>
      </c>
      <c r="L120" s="1058" t="s">
        <v>674</v>
      </c>
    </row>
    <row r="121" spans="1:12">
      <c r="A121" s="1065" t="s">
        <v>754</v>
      </c>
      <c r="B121" s="1263" t="s">
        <v>790</v>
      </c>
      <c r="C121" s="1264" t="s">
        <v>674</v>
      </c>
      <c r="D121" s="767" t="s">
        <v>674</v>
      </c>
      <c r="E121" s="767" t="s">
        <v>674</v>
      </c>
      <c r="F121" s="767" t="s">
        <v>674</v>
      </c>
      <c r="G121" s="767" t="s">
        <v>674</v>
      </c>
      <c r="H121" s="767" t="s">
        <v>674</v>
      </c>
      <c r="I121" s="767" t="s">
        <v>674</v>
      </c>
      <c r="J121" s="767" t="s">
        <v>674</v>
      </c>
      <c r="K121" s="767" t="s">
        <v>674</v>
      </c>
      <c r="L121" s="1059" t="s">
        <v>674</v>
      </c>
    </row>
    <row r="122" spans="1:12">
      <c r="A122" s="1065"/>
      <c r="B122" s="1263" t="s">
        <v>791</v>
      </c>
      <c r="C122" s="1264" t="s">
        <v>674</v>
      </c>
      <c r="D122" s="767">
        <v>5</v>
      </c>
      <c r="E122" s="767" t="s">
        <v>674</v>
      </c>
      <c r="F122" s="767" t="s">
        <v>674</v>
      </c>
      <c r="G122" s="767" t="s">
        <v>674</v>
      </c>
      <c r="H122" s="767" t="s">
        <v>674</v>
      </c>
      <c r="I122" s="767" t="s">
        <v>674</v>
      </c>
      <c r="J122" s="767" t="s">
        <v>674</v>
      </c>
      <c r="K122" s="767"/>
      <c r="L122" s="1059"/>
    </row>
    <row r="123" spans="1:12">
      <c r="A123" s="1065"/>
      <c r="B123" s="1265" t="s">
        <v>792</v>
      </c>
      <c r="C123" s="1264" t="s">
        <v>674</v>
      </c>
      <c r="D123" s="767">
        <v>5</v>
      </c>
      <c r="E123" s="767" t="s">
        <v>674</v>
      </c>
      <c r="F123" s="767" t="s">
        <v>674</v>
      </c>
      <c r="G123" s="767" t="s">
        <v>674</v>
      </c>
      <c r="H123" s="767" t="s">
        <v>674</v>
      </c>
      <c r="I123" s="767"/>
      <c r="J123" s="767"/>
      <c r="K123" s="767"/>
      <c r="L123" s="1059"/>
    </row>
    <row r="124" spans="1:12" ht="15.75" thickBot="1">
      <c r="A124" s="1066"/>
      <c r="B124" s="1266" t="s">
        <v>793</v>
      </c>
      <c r="C124" s="1267" t="s">
        <v>674</v>
      </c>
      <c r="D124" s="1049">
        <v>6</v>
      </c>
      <c r="E124" s="1049" t="s">
        <v>674</v>
      </c>
      <c r="F124" s="1049" t="s">
        <v>674</v>
      </c>
      <c r="G124" s="1049"/>
      <c r="H124" s="1049"/>
      <c r="I124" s="1049"/>
      <c r="J124" s="1049"/>
      <c r="K124" s="1049"/>
      <c r="L124" s="1060"/>
    </row>
    <row r="125" spans="1:12">
      <c r="A125" s="1064" t="s">
        <v>757</v>
      </c>
      <c r="B125" s="1261" t="s">
        <v>822</v>
      </c>
      <c r="C125" s="1262">
        <v>888</v>
      </c>
      <c r="D125" s="1048">
        <v>934</v>
      </c>
      <c r="E125" s="1048">
        <v>992</v>
      </c>
      <c r="F125" s="1048">
        <v>846</v>
      </c>
      <c r="G125" s="1048">
        <v>898</v>
      </c>
      <c r="H125" s="1048">
        <v>949</v>
      </c>
      <c r="I125" s="1048">
        <v>1069</v>
      </c>
      <c r="J125" s="1048">
        <v>948</v>
      </c>
      <c r="K125" s="1048">
        <v>939</v>
      </c>
      <c r="L125" s="1058">
        <v>938</v>
      </c>
    </row>
    <row r="126" spans="1:12">
      <c r="A126" s="1065" t="s">
        <v>756</v>
      </c>
      <c r="B126" s="1263" t="s">
        <v>790</v>
      </c>
      <c r="C126" s="1264" t="s">
        <v>674</v>
      </c>
      <c r="D126" s="767">
        <v>7</v>
      </c>
      <c r="E126" s="767" t="s">
        <v>674</v>
      </c>
      <c r="F126" s="767" t="s">
        <v>674</v>
      </c>
      <c r="G126" s="767">
        <v>9</v>
      </c>
      <c r="H126" s="767">
        <v>5</v>
      </c>
      <c r="I126" s="767">
        <v>10</v>
      </c>
      <c r="J126" s="767">
        <v>5</v>
      </c>
      <c r="K126" s="767">
        <v>6</v>
      </c>
      <c r="L126" s="1059" t="s">
        <v>674</v>
      </c>
    </row>
    <row r="127" spans="1:12">
      <c r="A127" s="1065"/>
      <c r="B127" s="1263" t="s">
        <v>791</v>
      </c>
      <c r="C127" s="1264">
        <v>12</v>
      </c>
      <c r="D127" s="767">
        <v>20</v>
      </c>
      <c r="E127" s="767">
        <v>13</v>
      </c>
      <c r="F127" s="767">
        <v>14</v>
      </c>
      <c r="G127" s="767">
        <v>18</v>
      </c>
      <c r="H127" s="767">
        <v>12</v>
      </c>
      <c r="I127" s="767">
        <v>17</v>
      </c>
      <c r="J127" s="767">
        <v>13</v>
      </c>
      <c r="K127" s="767"/>
      <c r="L127" s="1059"/>
    </row>
    <row r="128" spans="1:12">
      <c r="A128" s="1065"/>
      <c r="B128" s="1265" t="s">
        <v>792</v>
      </c>
      <c r="C128" s="1264">
        <v>23</v>
      </c>
      <c r="D128" s="767">
        <v>30</v>
      </c>
      <c r="E128" s="767">
        <v>17</v>
      </c>
      <c r="F128" s="767">
        <v>17</v>
      </c>
      <c r="G128" s="767">
        <v>20</v>
      </c>
      <c r="H128" s="767">
        <v>16</v>
      </c>
      <c r="I128" s="767"/>
      <c r="J128" s="767"/>
      <c r="K128" s="767"/>
      <c r="L128" s="1059"/>
    </row>
    <row r="129" spans="1:12" ht="15.75" thickBot="1">
      <c r="A129" s="1066"/>
      <c r="B129" s="1266" t="s">
        <v>793</v>
      </c>
      <c r="C129" s="1267">
        <v>25</v>
      </c>
      <c r="D129" s="1049">
        <v>31</v>
      </c>
      <c r="E129" s="1049">
        <v>19</v>
      </c>
      <c r="F129" s="1049">
        <v>22</v>
      </c>
      <c r="G129" s="1049"/>
      <c r="H129" s="1049"/>
      <c r="I129" s="1049"/>
      <c r="J129" s="1049"/>
      <c r="K129" s="1049"/>
      <c r="L129" s="1060"/>
    </row>
    <row r="130" spans="1:12">
      <c r="A130" s="1064" t="s">
        <v>823</v>
      </c>
      <c r="B130" s="1261" t="s">
        <v>822</v>
      </c>
      <c r="C130" s="1262" t="s">
        <v>674</v>
      </c>
      <c r="D130" s="1048" t="s">
        <v>674</v>
      </c>
      <c r="E130" s="1048" t="s">
        <v>674</v>
      </c>
      <c r="F130" s="1048" t="s">
        <v>674</v>
      </c>
      <c r="G130" s="1048" t="s">
        <v>674</v>
      </c>
      <c r="H130" s="1048" t="s">
        <v>674</v>
      </c>
      <c r="I130" s="1048" t="s">
        <v>674</v>
      </c>
      <c r="J130" s="1048" t="s">
        <v>674</v>
      </c>
      <c r="K130" s="1048" t="s">
        <v>674</v>
      </c>
      <c r="L130" s="1058" t="s">
        <v>674</v>
      </c>
    </row>
    <row r="131" spans="1:12">
      <c r="A131" s="1065" t="s">
        <v>824</v>
      </c>
      <c r="B131" s="1263" t="s">
        <v>790</v>
      </c>
      <c r="C131" s="1264" t="s">
        <v>674</v>
      </c>
      <c r="D131" s="767" t="s">
        <v>674</v>
      </c>
      <c r="E131" s="767" t="s">
        <v>674</v>
      </c>
      <c r="F131" s="767" t="s">
        <v>674</v>
      </c>
      <c r="G131" s="767" t="s">
        <v>674</v>
      </c>
      <c r="H131" s="767" t="s">
        <v>674</v>
      </c>
      <c r="I131" s="767" t="s">
        <v>674</v>
      </c>
      <c r="J131" s="767" t="s">
        <v>674</v>
      </c>
      <c r="K131" s="767" t="s">
        <v>674</v>
      </c>
      <c r="L131" s="1059" t="s">
        <v>674</v>
      </c>
    </row>
    <row r="132" spans="1:12">
      <c r="A132" s="1065"/>
      <c r="B132" s="1263" t="s">
        <v>791</v>
      </c>
      <c r="C132" s="1264" t="s">
        <v>674</v>
      </c>
      <c r="D132" s="767" t="s">
        <v>674</v>
      </c>
      <c r="E132" s="767" t="s">
        <v>674</v>
      </c>
      <c r="F132" s="767" t="s">
        <v>674</v>
      </c>
      <c r="G132" s="767" t="s">
        <v>674</v>
      </c>
      <c r="H132" s="767" t="s">
        <v>674</v>
      </c>
      <c r="I132" s="767" t="s">
        <v>674</v>
      </c>
      <c r="J132" s="767" t="s">
        <v>674</v>
      </c>
      <c r="K132" s="767"/>
      <c r="L132" s="1059"/>
    </row>
    <row r="133" spans="1:12">
      <c r="A133" s="1065"/>
      <c r="B133" s="1265" t="s">
        <v>792</v>
      </c>
      <c r="C133" s="1264" t="s">
        <v>674</v>
      </c>
      <c r="D133" s="767" t="s">
        <v>674</v>
      </c>
      <c r="E133" s="767" t="s">
        <v>674</v>
      </c>
      <c r="F133" s="767" t="s">
        <v>674</v>
      </c>
      <c r="G133" s="767" t="s">
        <v>674</v>
      </c>
      <c r="H133" s="767" t="s">
        <v>674</v>
      </c>
      <c r="I133" s="767"/>
      <c r="J133" s="767"/>
      <c r="K133" s="767"/>
      <c r="L133" s="1059"/>
    </row>
    <row r="134" spans="1:12" ht="15.75" thickBot="1">
      <c r="A134" s="1066"/>
      <c r="B134" s="1266" t="s">
        <v>793</v>
      </c>
      <c r="C134" s="1267" t="s">
        <v>674</v>
      </c>
      <c r="D134" s="1049" t="s">
        <v>674</v>
      </c>
      <c r="E134" s="1049" t="s">
        <v>674</v>
      </c>
      <c r="F134" s="1049" t="s">
        <v>674</v>
      </c>
      <c r="G134" s="1049"/>
      <c r="H134" s="1049"/>
      <c r="I134" s="1049"/>
      <c r="J134" s="1049"/>
      <c r="K134" s="1049"/>
      <c r="L134" s="1060"/>
    </row>
    <row r="135" spans="1:12">
      <c r="A135" s="1064" t="s">
        <v>759</v>
      </c>
      <c r="B135" s="1261" t="s">
        <v>822</v>
      </c>
      <c r="C135" s="1262">
        <v>268</v>
      </c>
      <c r="D135" s="1048">
        <v>323</v>
      </c>
      <c r="E135" s="1048">
        <v>301</v>
      </c>
      <c r="F135" s="1048">
        <v>298</v>
      </c>
      <c r="G135" s="1048">
        <v>294</v>
      </c>
      <c r="H135" s="1048">
        <v>277</v>
      </c>
      <c r="I135" s="1048">
        <v>258</v>
      </c>
      <c r="J135" s="1048">
        <v>250</v>
      </c>
      <c r="K135" s="1048">
        <v>253</v>
      </c>
      <c r="L135" s="1058">
        <v>248</v>
      </c>
    </row>
    <row r="136" spans="1:12">
      <c r="A136" s="1065" t="s">
        <v>758</v>
      </c>
      <c r="B136" s="1263" t="s">
        <v>790</v>
      </c>
      <c r="C136" s="1264" t="s">
        <v>674</v>
      </c>
      <c r="D136" s="767" t="s">
        <v>674</v>
      </c>
      <c r="E136" s="767" t="s">
        <v>674</v>
      </c>
      <c r="F136" s="767" t="s">
        <v>674</v>
      </c>
      <c r="G136" s="767" t="s">
        <v>674</v>
      </c>
      <c r="H136" s="767" t="s">
        <v>674</v>
      </c>
      <c r="I136" s="767" t="s">
        <v>674</v>
      </c>
      <c r="J136" s="767" t="s">
        <v>674</v>
      </c>
      <c r="K136" s="767" t="s">
        <v>674</v>
      </c>
      <c r="L136" s="1059" t="s">
        <v>674</v>
      </c>
    </row>
    <row r="137" spans="1:12">
      <c r="A137" s="1065"/>
      <c r="B137" s="1263" t="s">
        <v>791</v>
      </c>
      <c r="C137" s="1264" t="s">
        <v>674</v>
      </c>
      <c r="D137" s="767" t="s">
        <v>674</v>
      </c>
      <c r="E137" s="767">
        <v>6</v>
      </c>
      <c r="F137" s="767" t="s">
        <v>674</v>
      </c>
      <c r="G137" s="767" t="s">
        <v>674</v>
      </c>
      <c r="H137" s="767" t="s">
        <v>674</v>
      </c>
      <c r="I137" s="767">
        <v>6</v>
      </c>
      <c r="J137" s="767" t="s">
        <v>674</v>
      </c>
      <c r="K137" s="767"/>
      <c r="L137" s="1059"/>
    </row>
    <row r="138" spans="1:12">
      <c r="A138" s="1065"/>
      <c r="B138" s="1265" t="s">
        <v>792</v>
      </c>
      <c r="C138" s="1264">
        <v>6</v>
      </c>
      <c r="D138" s="767">
        <v>6</v>
      </c>
      <c r="E138" s="767">
        <v>10</v>
      </c>
      <c r="F138" s="767" t="s">
        <v>674</v>
      </c>
      <c r="G138" s="767" t="s">
        <v>674</v>
      </c>
      <c r="H138" s="767" t="s">
        <v>674</v>
      </c>
      <c r="I138" s="767"/>
      <c r="J138" s="767"/>
      <c r="K138" s="767"/>
      <c r="L138" s="1059"/>
    </row>
    <row r="139" spans="1:12" ht="15.75" thickBot="1">
      <c r="A139" s="1066"/>
      <c r="B139" s="1266" t="s">
        <v>793</v>
      </c>
      <c r="C139" s="1267">
        <v>8</v>
      </c>
      <c r="D139" s="1049">
        <v>7</v>
      </c>
      <c r="E139" s="1049">
        <v>11</v>
      </c>
      <c r="F139" s="1049" t="s">
        <v>674</v>
      </c>
      <c r="G139" s="1049"/>
      <c r="H139" s="1049"/>
      <c r="I139" s="1049"/>
      <c r="J139" s="1049"/>
      <c r="K139" s="1049"/>
      <c r="L139" s="1060"/>
    </row>
    <row r="140" spans="1:12">
      <c r="A140" s="1064" t="s">
        <v>761</v>
      </c>
      <c r="B140" s="1261" t="s">
        <v>822</v>
      </c>
      <c r="C140" s="1262">
        <v>45</v>
      </c>
      <c r="D140" s="1048">
        <v>19</v>
      </c>
      <c r="E140" s="1048">
        <v>18</v>
      </c>
      <c r="F140" s="1048">
        <v>36</v>
      </c>
      <c r="G140" s="1048">
        <v>104</v>
      </c>
      <c r="H140" s="1048">
        <v>113</v>
      </c>
      <c r="I140" s="1048" t="s">
        <v>674</v>
      </c>
      <c r="J140" s="1048">
        <v>201</v>
      </c>
      <c r="K140" s="1048">
        <v>144</v>
      </c>
      <c r="L140" s="1058">
        <v>281</v>
      </c>
    </row>
    <row r="141" spans="1:12">
      <c r="A141" s="1065" t="s">
        <v>760</v>
      </c>
      <c r="B141" s="1263" t="s">
        <v>790</v>
      </c>
      <c r="C141" s="1264" t="s">
        <v>674</v>
      </c>
      <c r="D141" s="767" t="s">
        <v>674</v>
      </c>
      <c r="E141" s="767" t="s">
        <v>674</v>
      </c>
      <c r="F141" s="767" t="s">
        <v>674</v>
      </c>
      <c r="G141" s="767" t="s">
        <v>674</v>
      </c>
      <c r="H141" s="767" t="s">
        <v>674</v>
      </c>
      <c r="I141" s="767" t="s">
        <v>674</v>
      </c>
      <c r="J141" s="767" t="s">
        <v>674</v>
      </c>
      <c r="K141" s="767" t="s">
        <v>674</v>
      </c>
      <c r="L141" s="1059" t="s">
        <v>674</v>
      </c>
    </row>
    <row r="142" spans="1:12">
      <c r="A142" s="1065"/>
      <c r="B142" s="1263" t="s">
        <v>791</v>
      </c>
      <c r="C142" s="1264" t="s">
        <v>674</v>
      </c>
      <c r="D142" s="767" t="s">
        <v>674</v>
      </c>
      <c r="E142" s="767" t="s">
        <v>674</v>
      </c>
      <c r="F142" s="767" t="s">
        <v>674</v>
      </c>
      <c r="G142" s="767" t="s">
        <v>674</v>
      </c>
      <c r="H142" s="767" t="s">
        <v>674</v>
      </c>
      <c r="I142" s="767" t="s">
        <v>674</v>
      </c>
      <c r="J142" s="767" t="s">
        <v>674</v>
      </c>
      <c r="K142" s="767"/>
      <c r="L142" s="1059"/>
    </row>
    <row r="143" spans="1:12">
      <c r="A143" s="1065"/>
      <c r="B143" s="1265" t="s">
        <v>792</v>
      </c>
      <c r="C143" s="1264" t="s">
        <v>674</v>
      </c>
      <c r="D143" s="767" t="s">
        <v>674</v>
      </c>
      <c r="E143" s="767" t="s">
        <v>674</v>
      </c>
      <c r="F143" s="767" t="s">
        <v>674</v>
      </c>
      <c r="G143" s="767" t="s">
        <v>674</v>
      </c>
      <c r="H143" s="767" t="s">
        <v>674</v>
      </c>
      <c r="I143" s="767"/>
      <c r="J143" s="767"/>
      <c r="K143" s="767"/>
      <c r="L143" s="1059"/>
    </row>
    <row r="144" spans="1:12" ht="15.75" thickBot="1">
      <c r="A144" s="1066"/>
      <c r="B144" s="1266" t="s">
        <v>793</v>
      </c>
      <c r="C144" s="1267" t="s">
        <v>674</v>
      </c>
      <c r="D144" s="1049" t="s">
        <v>674</v>
      </c>
      <c r="E144" s="1049" t="s">
        <v>674</v>
      </c>
      <c r="F144" s="1049" t="s">
        <v>674</v>
      </c>
      <c r="G144" s="1049"/>
      <c r="H144" s="1049"/>
      <c r="I144" s="1049"/>
      <c r="J144" s="1049"/>
      <c r="K144" s="1049"/>
      <c r="L144" s="1060"/>
    </row>
    <row r="145" spans="1:12">
      <c r="A145" s="1064" t="s">
        <v>800</v>
      </c>
      <c r="B145" s="1261" t="s">
        <v>822</v>
      </c>
      <c r="C145" s="1262" t="s">
        <v>674</v>
      </c>
      <c r="D145" s="1048" t="s">
        <v>674</v>
      </c>
      <c r="E145" s="1048" t="s">
        <v>674</v>
      </c>
      <c r="F145" s="1048" t="s">
        <v>674</v>
      </c>
      <c r="G145" s="1048" t="s">
        <v>674</v>
      </c>
      <c r="H145" s="1048" t="s">
        <v>674</v>
      </c>
      <c r="I145" s="1048" t="s">
        <v>674</v>
      </c>
      <c r="J145" s="1048" t="s">
        <v>674</v>
      </c>
      <c r="K145" s="1048" t="s">
        <v>674</v>
      </c>
      <c r="L145" s="1058" t="s">
        <v>674</v>
      </c>
    </row>
    <row r="146" spans="1:12">
      <c r="A146" s="1065" t="s">
        <v>801</v>
      </c>
      <c r="B146" s="1263" t="s">
        <v>790</v>
      </c>
      <c r="C146" s="1264" t="s">
        <v>674</v>
      </c>
      <c r="D146" s="767" t="s">
        <v>674</v>
      </c>
      <c r="E146" s="767" t="s">
        <v>674</v>
      </c>
      <c r="F146" s="767" t="s">
        <v>674</v>
      </c>
      <c r="G146" s="767" t="s">
        <v>674</v>
      </c>
      <c r="H146" s="767" t="s">
        <v>674</v>
      </c>
      <c r="I146" s="767" t="s">
        <v>674</v>
      </c>
      <c r="J146" s="767" t="s">
        <v>674</v>
      </c>
      <c r="K146" s="767" t="s">
        <v>674</v>
      </c>
      <c r="L146" s="1059" t="s">
        <v>674</v>
      </c>
    </row>
    <row r="147" spans="1:12">
      <c r="A147" s="1065"/>
      <c r="B147" s="1263" t="s">
        <v>791</v>
      </c>
      <c r="C147" s="1264" t="s">
        <v>674</v>
      </c>
      <c r="D147" s="767" t="s">
        <v>674</v>
      </c>
      <c r="E147" s="767" t="s">
        <v>674</v>
      </c>
      <c r="F147" s="767" t="s">
        <v>674</v>
      </c>
      <c r="G147" s="767" t="s">
        <v>674</v>
      </c>
      <c r="H147" s="767" t="s">
        <v>674</v>
      </c>
      <c r="I147" s="767" t="s">
        <v>674</v>
      </c>
      <c r="J147" s="767" t="s">
        <v>674</v>
      </c>
      <c r="K147" s="767"/>
      <c r="L147" s="1059"/>
    </row>
    <row r="148" spans="1:12">
      <c r="A148" s="1065"/>
      <c r="B148" s="1265" t="s">
        <v>792</v>
      </c>
      <c r="C148" s="1264" t="s">
        <v>674</v>
      </c>
      <c r="D148" s="767" t="s">
        <v>674</v>
      </c>
      <c r="E148" s="767" t="s">
        <v>674</v>
      </c>
      <c r="F148" s="767" t="s">
        <v>674</v>
      </c>
      <c r="G148" s="767" t="s">
        <v>674</v>
      </c>
      <c r="H148" s="767" t="s">
        <v>674</v>
      </c>
      <c r="I148" s="767"/>
      <c r="J148" s="767"/>
      <c r="K148" s="767"/>
      <c r="L148" s="1059"/>
    </row>
    <row r="149" spans="1:12" ht="15.75" thickBot="1">
      <c r="A149" s="1066"/>
      <c r="B149" s="1266" t="s">
        <v>793</v>
      </c>
      <c r="C149" s="1267" t="s">
        <v>674</v>
      </c>
      <c r="D149" s="1049" t="s">
        <v>674</v>
      </c>
      <c r="E149" s="1049" t="s">
        <v>674</v>
      </c>
      <c r="F149" s="1049" t="s">
        <v>674</v>
      </c>
      <c r="G149" s="1049"/>
      <c r="H149" s="1049"/>
      <c r="I149" s="1049"/>
      <c r="J149" s="1049"/>
      <c r="K149" s="1049"/>
      <c r="L149" s="1060"/>
    </row>
    <row r="150" spans="1:12">
      <c r="A150" s="1064" t="s">
        <v>763</v>
      </c>
      <c r="B150" s="1261" t="s">
        <v>822</v>
      </c>
      <c r="C150" s="1262">
        <v>1479</v>
      </c>
      <c r="D150" s="1048">
        <v>1895</v>
      </c>
      <c r="E150" s="1048">
        <v>1642</v>
      </c>
      <c r="F150" s="1048">
        <v>1511</v>
      </c>
      <c r="G150" s="1048">
        <v>1535</v>
      </c>
      <c r="H150" s="1048">
        <v>1506</v>
      </c>
      <c r="I150" s="1048">
        <v>1602</v>
      </c>
      <c r="J150" s="1048">
        <v>1679</v>
      </c>
      <c r="K150" s="1048">
        <v>1436</v>
      </c>
      <c r="L150" s="1058">
        <v>1559</v>
      </c>
    </row>
    <row r="151" spans="1:12">
      <c r="A151" s="1065" t="s">
        <v>762</v>
      </c>
      <c r="B151" s="1263" t="s">
        <v>790</v>
      </c>
      <c r="C151" s="1264">
        <v>11</v>
      </c>
      <c r="D151" s="767">
        <v>16</v>
      </c>
      <c r="E151" s="767">
        <v>6</v>
      </c>
      <c r="F151" s="767">
        <v>8</v>
      </c>
      <c r="G151" s="767">
        <v>11</v>
      </c>
      <c r="H151" s="767">
        <v>7</v>
      </c>
      <c r="I151" s="767">
        <v>9</v>
      </c>
      <c r="J151" s="767">
        <v>12</v>
      </c>
      <c r="K151" s="767">
        <v>10</v>
      </c>
      <c r="L151" s="1059">
        <v>10</v>
      </c>
    </row>
    <row r="152" spans="1:12">
      <c r="A152" s="1065"/>
      <c r="B152" s="1263" t="s">
        <v>791</v>
      </c>
      <c r="C152" s="1264">
        <v>24</v>
      </c>
      <c r="D152" s="767">
        <v>33</v>
      </c>
      <c r="E152" s="767">
        <v>15</v>
      </c>
      <c r="F152" s="767">
        <v>24</v>
      </c>
      <c r="G152" s="767">
        <v>22</v>
      </c>
      <c r="H152" s="767">
        <v>20</v>
      </c>
      <c r="I152" s="767">
        <v>15</v>
      </c>
      <c r="J152" s="767">
        <v>19</v>
      </c>
      <c r="K152" s="767"/>
      <c r="L152" s="1059"/>
    </row>
    <row r="153" spans="1:12">
      <c r="A153" s="1065"/>
      <c r="B153" s="1265" t="s">
        <v>792</v>
      </c>
      <c r="C153" s="1264">
        <v>33</v>
      </c>
      <c r="D153" s="767">
        <v>45</v>
      </c>
      <c r="E153" s="767">
        <v>23</v>
      </c>
      <c r="F153" s="767">
        <v>34</v>
      </c>
      <c r="G153" s="767">
        <v>29</v>
      </c>
      <c r="H153" s="767">
        <v>25</v>
      </c>
      <c r="I153" s="767"/>
      <c r="J153" s="767"/>
      <c r="K153" s="767"/>
      <c r="L153" s="1059"/>
    </row>
    <row r="154" spans="1:12" ht="15.75" thickBot="1">
      <c r="A154" s="1066"/>
      <c r="B154" s="1266" t="s">
        <v>793</v>
      </c>
      <c r="C154" s="1267">
        <v>42</v>
      </c>
      <c r="D154" s="1049">
        <v>53</v>
      </c>
      <c r="E154" s="1049">
        <v>30</v>
      </c>
      <c r="F154" s="1049">
        <v>43</v>
      </c>
      <c r="G154" s="1049"/>
      <c r="H154" s="1049"/>
      <c r="I154" s="1049"/>
      <c r="J154" s="1049"/>
      <c r="K154" s="1049"/>
      <c r="L154" s="1060"/>
    </row>
    <row r="155" spans="1:12">
      <c r="A155" s="1064" t="s">
        <v>765</v>
      </c>
      <c r="B155" s="1261" t="s">
        <v>822</v>
      </c>
      <c r="C155" s="1262">
        <v>468</v>
      </c>
      <c r="D155" s="1048">
        <v>596</v>
      </c>
      <c r="E155" s="1048">
        <v>429</v>
      </c>
      <c r="F155" s="1048">
        <v>436</v>
      </c>
      <c r="G155" s="1048">
        <v>452</v>
      </c>
      <c r="H155" s="1048">
        <v>512</v>
      </c>
      <c r="I155" s="1048">
        <v>431</v>
      </c>
      <c r="J155" s="1048">
        <v>469</v>
      </c>
      <c r="K155" s="1048">
        <v>685</v>
      </c>
      <c r="L155" s="1058">
        <v>548</v>
      </c>
    </row>
    <row r="156" spans="1:12">
      <c r="A156" s="1065" t="s">
        <v>764</v>
      </c>
      <c r="B156" s="1263" t="s">
        <v>790</v>
      </c>
      <c r="C156" s="1264" t="s">
        <v>674</v>
      </c>
      <c r="D156" s="767">
        <v>6</v>
      </c>
      <c r="E156" s="767">
        <v>5</v>
      </c>
      <c r="F156" s="767" t="s">
        <v>674</v>
      </c>
      <c r="G156" s="767">
        <v>6</v>
      </c>
      <c r="H156" s="767" t="s">
        <v>674</v>
      </c>
      <c r="I156" s="767">
        <v>5</v>
      </c>
      <c r="J156" s="767" t="s">
        <v>674</v>
      </c>
      <c r="K156" s="767">
        <v>5</v>
      </c>
      <c r="L156" s="1059" t="s">
        <v>674</v>
      </c>
    </row>
    <row r="157" spans="1:12">
      <c r="A157" s="1065"/>
      <c r="B157" s="1263" t="s">
        <v>791</v>
      </c>
      <c r="C157" s="1264" t="s">
        <v>674</v>
      </c>
      <c r="D157" s="767">
        <v>16</v>
      </c>
      <c r="E157" s="767">
        <v>11</v>
      </c>
      <c r="F157" s="767">
        <v>6</v>
      </c>
      <c r="G157" s="767">
        <v>11</v>
      </c>
      <c r="H157" s="767">
        <v>9</v>
      </c>
      <c r="I157" s="767">
        <v>9</v>
      </c>
      <c r="J157" s="767">
        <v>6</v>
      </c>
      <c r="K157" s="767"/>
      <c r="L157" s="1059"/>
    </row>
    <row r="158" spans="1:12">
      <c r="A158" s="1065"/>
      <c r="B158" s="1265" t="s">
        <v>792</v>
      </c>
      <c r="C158" s="1264">
        <v>7</v>
      </c>
      <c r="D158" s="767">
        <v>19</v>
      </c>
      <c r="E158" s="767">
        <v>13</v>
      </c>
      <c r="F158" s="767">
        <v>9</v>
      </c>
      <c r="G158" s="767">
        <v>17</v>
      </c>
      <c r="H158" s="767">
        <v>14</v>
      </c>
      <c r="I158" s="767"/>
      <c r="J158" s="767"/>
      <c r="K158" s="767"/>
      <c r="L158" s="1059"/>
    </row>
    <row r="159" spans="1:12" ht="15.75" thickBot="1">
      <c r="A159" s="1066"/>
      <c r="B159" s="1266" t="s">
        <v>793</v>
      </c>
      <c r="C159" s="1267">
        <v>10</v>
      </c>
      <c r="D159" s="1049">
        <v>23</v>
      </c>
      <c r="E159" s="1049">
        <v>16</v>
      </c>
      <c r="F159" s="1049">
        <v>13</v>
      </c>
      <c r="G159" s="1049"/>
      <c r="H159" s="1049"/>
      <c r="I159" s="1049"/>
      <c r="J159" s="1049"/>
      <c r="K159" s="1049"/>
      <c r="L159" s="1060"/>
    </row>
    <row r="160" spans="1:12">
      <c r="A160" s="1064" t="s">
        <v>767</v>
      </c>
      <c r="B160" s="1261" t="s">
        <v>822</v>
      </c>
      <c r="C160" s="1262">
        <v>36</v>
      </c>
      <c r="D160" s="1048" t="s">
        <v>674</v>
      </c>
      <c r="E160" s="1048" t="s">
        <v>674</v>
      </c>
      <c r="F160" s="1048" t="s">
        <v>674</v>
      </c>
      <c r="G160" s="1048" t="s">
        <v>674</v>
      </c>
      <c r="H160" s="1048" t="s">
        <v>674</v>
      </c>
      <c r="I160" s="1048">
        <v>14</v>
      </c>
      <c r="J160" s="1048">
        <v>77</v>
      </c>
      <c r="K160" s="1048">
        <v>50</v>
      </c>
      <c r="L160" s="1058">
        <v>11</v>
      </c>
    </row>
    <row r="161" spans="1:12">
      <c r="A161" s="1065" t="s">
        <v>766</v>
      </c>
      <c r="B161" s="1263" t="s">
        <v>790</v>
      </c>
      <c r="C161" s="1264" t="s">
        <v>674</v>
      </c>
      <c r="D161" s="767" t="s">
        <v>674</v>
      </c>
      <c r="E161" s="767" t="s">
        <v>674</v>
      </c>
      <c r="F161" s="767" t="s">
        <v>674</v>
      </c>
      <c r="G161" s="767" t="s">
        <v>674</v>
      </c>
      <c r="H161" s="767" t="s">
        <v>674</v>
      </c>
      <c r="I161" s="767" t="s">
        <v>674</v>
      </c>
      <c r="J161" s="767" t="s">
        <v>674</v>
      </c>
      <c r="K161" s="767" t="s">
        <v>674</v>
      </c>
      <c r="L161" s="1059" t="s">
        <v>674</v>
      </c>
    </row>
    <row r="162" spans="1:12">
      <c r="A162" s="1065"/>
      <c r="B162" s="1263" t="s">
        <v>791</v>
      </c>
      <c r="C162" s="1264" t="s">
        <v>674</v>
      </c>
      <c r="D162" s="767" t="s">
        <v>674</v>
      </c>
      <c r="E162" s="767" t="s">
        <v>674</v>
      </c>
      <c r="F162" s="767" t="s">
        <v>674</v>
      </c>
      <c r="G162" s="767" t="s">
        <v>674</v>
      </c>
      <c r="H162" s="767" t="s">
        <v>674</v>
      </c>
      <c r="I162" s="767" t="s">
        <v>674</v>
      </c>
      <c r="J162" s="767" t="s">
        <v>674</v>
      </c>
      <c r="K162" s="767"/>
      <c r="L162" s="1059"/>
    </row>
    <row r="163" spans="1:12">
      <c r="A163" s="1065"/>
      <c r="B163" s="1265" t="s">
        <v>792</v>
      </c>
      <c r="C163" s="1264" t="s">
        <v>674</v>
      </c>
      <c r="D163" s="767" t="s">
        <v>674</v>
      </c>
      <c r="E163" s="767" t="s">
        <v>674</v>
      </c>
      <c r="F163" s="767" t="s">
        <v>674</v>
      </c>
      <c r="G163" s="767" t="s">
        <v>674</v>
      </c>
      <c r="H163" s="767" t="s">
        <v>674</v>
      </c>
      <c r="I163" s="767"/>
      <c r="J163" s="767"/>
      <c r="K163" s="767"/>
      <c r="L163" s="1059"/>
    </row>
    <row r="164" spans="1:12" ht="15.75" thickBot="1">
      <c r="A164" s="1066"/>
      <c r="B164" s="1266" t="s">
        <v>793</v>
      </c>
      <c r="C164" s="1267" t="s">
        <v>674</v>
      </c>
      <c r="D164" s="1049" t="s">
        <v>674</v>
      </c>
      <c r="E164" s="1049" t="s">
        <v>674</v>
      </c>
      <c r="F164" s="1049" t="s">
        <v>674</v>
      </c>
      <c r="G164" s="1049"/>
      <c r="H164" s="1049"/>
      <c r="I164" s="1049"/>
      <c r="J164" s="1049"/>
      <c r="K164" s="1049"/>
      <c r="L164" s="1060"/>
    </row>
    <row r="165" spans="1:12">
      <c r="A165" s="1064" t="s">
        <v>769</v>
      </c>
      <c r="B165" s="1261" t="s">
        <v>822</v>
      </c>
      <c r="C165" s="1262">
        <v>566</v>
      </c>
      <c r="D165" s="1048">
        <v>692</v>
      </c>
      <c r="E165" s="1048">
        <v>747</v>
      </c>
      <c r="F165" s="1048">
        <v>726</v>
      </c>
      <c r="G165" s="1048">
        <v>688</v>
      </c>
      <c r="H165" s="1048">
        <v>633</v>
      </c>
      <c r="I165" s="1048">
        <v>707</v>
      </c>
      <c r="J165" s="1048">
        <v>728</v>
      </c>
      <c r="K165" s="1048">
        <v>535</v>
      </c>
      <c r="L165" s="1058">
        <v>493</v>
      </c>
    </row>
    <row r="166" spans="1:12">
      <c r="A166" s="1065" t="s">
        <v>768</v>
      </c>
      <c r="B166" s="1263" t="s">
        <v>790</v>
      </c>
      <c r="C166" s="1264" t="s">
        <v>674</v>
      </c>
      <c r="D166" s="767" t="s">
        <v>674</v>
      </c>
      <c r="E166" s="767">
        <v>7</v>
      </c>
      <c r="F166" s="767">
        <v>6</v>
      </c>
      <c r="G166" s="767">
        <v>8</v>
      </c>
      <c r="H166" s="767" t="s">
        <v>674</v>
      </c>
      <c r="I166" s="767">
        <v>7</v>
      </c>
      <c r="J166" s="767" t="s">
        <v>674</v>
      </c>
      <c r="K166" s="767" t="s">
        <v>674</v>
      </c>
      <c r="L166" s="1059">
        <v>6</v>
      </c>
    </row>
    <row r="167" spans="1:12">
      <c r="A167" s="1065"/>
      <c r="B167" s="1263" t="s">
        <v>791</v>
      </c>
      <c r="C167" s="1264" t="s">
        <v>674</v>
      </c>
      <c r="D167" s="767">
        <v>6</v>
      </c>
      <c r="E167" s="767">
        <v>15</v>
      </c>
      <c r="F167" s="767">
        <v>11</v>
      </c>
      <c r="G167" s="767">
        <v>11</v>
      </c>
      <c r="H167" s="767">
        <v>7</v>
      </c>
      <c r="I167" s="767">
        <v>16</v>
      </c>
      <c r="J167" s="767">
        <v>9</v>
      </c>
      <c r="K167" s="767"/>
      <c r="L167" s="1059"/>
    </row>
    <row r="168" spans="1:12">
      <c r="A168" s="1065"/>
      <c r="B168" s="1265" t="s">
        <v>792</v>
      </c>
      <c r="C168" s="1264">
        <v>5</v>
      </c>
      <c r="D168" s="767">
        <v>9</v>
      </c>
      <c r="E168" s="767">
        <v>29</v>
      </c>
      <c r="F168" s="767">
        <v>20</v>
      </c>
      <c r="G168" s="767">
        <v>25</v>
      </c>
      <c r="H168" s="767">
        <v>10</v>
      </c>
      <c r="I168" s="767"/>
      <c r="J168" s="767"/>
      <c r="K168" s="767"/>
      <c r="L168" s="1059"/>
    </row>
    <row r="169" spans="1:12" ht="15.75" thickBot="1">
      <c r="A169" s="1066"/>
      <c r="B169" s="1266" t="s">
        <v>793</v>
      </c>
      <c r="C169" s="1267">
        <v>7</v>
      </c>
      <c r="D169" s="1049">
        <v>13</v>
      </c>
      <c r="E169" s="1049">
        <v>34</v>
      </c>
      <c r="F169" s="1049">
        <v>31</v>
      </c>
      <c r="G169" s="1049"/>
      <c r="H169" s="1049"/>
      <c r="I169" s="1049"/>
      <c r="J169" s="1049"/>
      <c r="K169" s="1049"/>
      <c r="L169" s="1060"/>
    </row>
    <row r="170" spans="1:12">
      <c r="A170" s="1064" t="s">
        <v>771</v>
      </c>
      <c r="B170" s="1261" t="s">
        <v>822</v>
      </c>
      <c r="C170" s="1262">
        <v>35</v>
      </c>
      <c r="D170" s="1048">
        <v>20</v>
      </c>
      <c r="E170" s="1048">
        <v>39</v>
      </c>
      <c r="F170" s="1048">
        <v>28</v>
      </c>
      <c r="G170" s="1048">
        <v>26</v>
      </c>
      <c r="H170" s="1048">
        <v>174</v>
      </c>
      <c r="I170" s="1048">
        <v>293</v>
      </c>
      <c r="J170" s="1048">
        <v>286</v>
      </c>
      <c r="K170" s="1048">
        <v>256</v>
      </c>
      <c r="L170" s="1058">
        <v>318</v>
      </c>
    </row>
    <row r="171" spans="1:12">
      <c r="A171" s="1065" t="s">
        <v>770</v>
      </c>
      <c r="B171" s="1263" t="s">
        <v>790</v>
      </c>
      <c r="C171" s="1264" t="s">
        <v>674</v>
      </c>
      <c r="D171" s="767" t="s">
        <v>674</v>
      </c>
      <c r="E171" s="767" t="s">
        <v>674</v>
      </c>
      <c r="F171" s="767" t="s">
        <v>674</v>
      </c>
      <c r="G171" s="767" t="s">
        <v>674</v>
      </c>
      <c r="H171" s="767" t="s">
        <v>674</v>
      </c>
      <c r="I171" s="767" t="s">
        <v>674</v>
      </c>
      <c r="J171" s="767" t="s">
        <v>674</v>
      </c>
      <c r="K171" s="767" t="s">
        <v>674</v>
      </c>
      <c r="L171" s="1059" t="s">
        <v>674</v>
      </c>
    </row>
    <row r="172" spans="1:12">
      <c r="A172" s="1065"/>
      <c r="B172" s="1263" t="s">
        <v>791</v>
      </c>
      <c r="C172" s="1264" t="s">
        <v>674</v>
      </c>
      <c r="D172" s="767" t="s">
        <v>674</v>
      </c>
      <c r="E172" s="767" t="s">
        <v>674</v>
      </c>
      <c r="F172" s="767" t="s">
        <v>674</v>
      </c>
      <c r="G172" s="767" t="s">
        <v>674</v>
      </c>
      <c r="H172" s="767" t="s">
        <v>674</v>
      </c>
      <c r="I172" s="767">
        <v>8</v>
      </c>
      <c r="J172" s="767">
        <v>5</v>
      </c>
      <c r="K172" s="767"/>
      <c r="L172" s="1059"/>
    </row>
    <row r="173" spans="1:12">
      <c r="A173" s="1065"/>
      <c r="B173" s="1265" t="s">
        <v>792</v>
      </c>
      <c r="C173" s="1264" t="s">
        <v>674</v>
      </c>
      <c r="D173" s="767" t="s">
        <v>674</v>
      </c>
      <c r="E173" s="767" t="s">
        <v>674</v>
      </c>
      <c r="F173" s="767" t="s">
        <v>674</v>
      </c>
      <c r="G173" s="767" t="s">
        <v>674</v>
      </c>
      <c r="H173" s="767" t="s">
        <v>674</v>
      </c>
      <c r="I173" s="767"/>
      <c r="J173" s="767"/>
      <c r="K173" s="767"/>
      <c r="L173" s="1059"/>
    </row>
    <row r="174" spans="1:12" ht="15.75" thickBot="1">
      <c r="A174" s="1066"/>
      <c r="B174" s="1266" t="s">
        <v>793</v>
      </c>
      <c r="C174" s="1267" t="s">
        <v>674</v>
      </c>
      <c r="D174" s="1049" t="s">
        <v>674</v>
      </c>
      <c r="E174" s="1049" t="s">
        <v>674</v>
      </c>
      <c r="F174" s="1049" t="s">
        <v>674</v>
      </c>
      <c r="G174" s="1049"/>
      <c r="H174" s="1049"/>
      <c r="I174" s="1049"/>
      <c r="J174" s="1049"/>
      <c r="K174" s="1049"/>
      <c r="L174" s="1060"/>
    </row>
    <row r="175" spans="1:12">
      <c r="A175" s="1064" t="s">
        <v>773</v>
      </c>
      <c r="B175" s="1261" t="s">
        <v>822</v>
      </c>
      <c r="C175" s="1262" t="s">
        <v>674</v>
      </c>
      <c r="D175" s="1048" t="s">
        <v>674</v>
      </c>
      <c r="E175" s="1048">
        <v>45</v>
      </c>
      <c r="F175" s="1048">
        <v>441</v>
      </c>
      <c r="G175" s="1048">
        <v>692</v>
      </c>
      <c r="H175" s="1048" t="s">
        <v>674</v>
      </c>
      <c r="I175" s="1048" t="s">
        <v>674</v>
      </c>
      <c r="J175" s="1048" t="s">
        <v>674</v>
      </c>
      <c r="K175" s="1048" t="s">
        <v>674</v>
      </c>
      <c r="L175" s="1058" t="s">
        <v>674</v>
      </c>
    </row>
    <row r="176" spans="1:12">
      <c r="A176" s="1065" t="s">
        <v>772</v>
      </c>
      <c r="B176" s="1263" t="s">
        <v>790</v>
      </c>
      <c r="C176" s="1264" t="s">
        <v>674</v>
      </c>
      <c r="D176" s="767" t="s">
        <v>674</v>
      </c>
      <c r="E176" s="767" t="s">
        <v>674</v>
      </c>
      <c r="F176" s="767" t="s">
        <v>674</v>
      </c>
      <c r="G176" s="767" t="s">
        <v>674</v>
      </c>
      <c r="H176" s="767" t="s">
        <v>674</v>
      </c>
      <c r="I176" s="767" t="s">
        <v>674</v>
      </c>
      <c r="J176" s="767" t="s">
        <v>674</v>
      </c>
      <c r="K176" s="767" t="s">
        <v>674</v>
      </c>
      <c r="L176" s="1059" t="s">
        <v>674</v>
      </c>
    </row>
    <row r="177" spans="1:12">
      <c r="A177" s="1065"/>
      <c r="B177" s="1263" t="s">
        <v>791</v>
      </c>
      <c r="C177" s="1264" t="s">
        <v>674</v>
      </c>
      <c r="D177" s="767" t="s">
        <v>674</v>
      </c>
      <c r="E177" s="767" t="s">
        <v>674</v>
      </c>
      <c r="F177" s="767">
        <v>10</v>
      </c>
      <c r="G177" s="767">
        <v>14</v>
      </c>
      <c r="H177" s="767" t="s">
        <v>674</v>
      </c>
      <c r="I177" s="767" t="s">
        <v>674</v>
      </c>
      <c r="J177" s="767" t="s">
        <v>674</v>
      </c>
      <c r="K177" s="767"/>
      <c r="L177" s="1059"/>
    </row>
    <row r="178" spans="1:12">
      <c r="A178" s="1065"/>
      <c r="B178" s="1265" t="s">
        <v>792</v>
      </c>
      <c r="C178" s="1264" t="s">
        <v>674</v>
      </c>
      <c r="D178" s="767" t="s">
        <v>674</v>
      </c>
      <c r="E178" s="767" t="s">
        <v>674</v>
      </c>
      <c r="F178" s="767">
        <v>13</v>
      </c>
      <c r="G178" s="767">
        <v>17</v>
      </c>
      <c r="H178" s="767" t="s">
        <v>674</v>
      </c>
      <c r="I178" s="767"/>
      <c r="J178" s="767"/>
      <c r="K178" s="767"/>
      <c r="L178" s="1059"/>
    </row>
    <row r="179" spans="1:12" ht="15.75" thickBot="1">
      <c r="A179" s="1066"/>
      <c r="B179" s="1266" t="s">
        <v>793</v>
      </c>
      <c r="C179" s="1267" t="s">
        <v>674</v>
      </c>
      <c r="D179" s="1049" t="s">
        <v>674</v>
      </c>
      <c r="E179" s="1049" t="s">
        <v>674</v>
      </c>
      <c r="F179" s="1049">
        <v>17</v>
      </c>
      <c r="G179" s="1049"/>
      <c r="H179" s="1049"/>
      <c r="I179" s="1049"/>
      <c r="J179" s="1049"/>
      <c r="K179" s="1049"/>
      <c r="L179" s="1060"/>
    </row>
    <row r="180" spans="1:12">
      <c r="A180" s="1064" t="s">
        <v>802</v>
      </c>
      <c r="B180" s="1261" t="s">
        <v>822</v>
      </c>
      <c r="C180" s="1262" t="s">
        <v>674</v>
      </c>
      <c r="D180" s="1048" t="s">
        <v>674</v>
      </c>
      <c r="E180" s="1048" t="s">
        <v>674</v>
      </c>
      <c r="F180" s="1048" t="s">
        <v>674</v>
      </c>
      <c r="G180" s="1048" t="s">
        <v>674</v>
      </c>
      <c r="H180" s="1048" t="s">
        <v>674</v>
      </c>
      <c r="I180" s="1048" t="s">
        <v>674</v>
      </c>
      <c r="J180" s="1048" t="s">
        <v>674</v>
      </c>
      <c r="K180" s="1048" t="s">
        <v>674</v>
      </c>
      <c r="L180" s="1058" t="s">
        <v>674</v>
      </c>
    </row>
    <row r="181" spans="1:12">
      <c r="A181" s="1065" t="s">
        <v>803</v>
      </c>
      <c r="B181" s="1263" t="s">
        <v>790</v>
      </c>
      <c r="C181" s="1264" t="s">
        <v>674</v>
      </c>
      <c r="D181" s="767" t="s">
        <v>674</v>
      </c>
      <c r="E181" s="767" t="s">
        <v>674</v>
      </c>
      <c r="F181" s="767" t="s">
        <v>674</v>
      </c>
      <c r="G181" s="767" t="s">
        <v>674</v>
      </c>
      <c r="H181" s="767" t="s">
        <v>674</v>
      </c>
      <c r="I181" s="767" t="s">
        <v>674</v>
      </c>
      <c r="J181" s="767" t="s">
        <v>674</v>
      </c>
      <c r="K181" s="767" t="s">
        <v>674</v>
      </c>
      <c r="L181" s="1059" t="s">
        <v>674</v>
      </c>
    </row>
    <row r="182" spans="1:12">
      <c r="A182" s="1065"/>
      <c r="B182" s="1263" t="s">
        <v>791</v>
      </c>
      <c r="C182" s="1264" t="s">
        <v>674</v>
      </c>
      <c r="D182" s="767" t="s">
        <v>674</v>
      </c>
      <c r="E182" s="767" t="s">
        <v>674</v>
      </c>
      <c r="F182" s="767" t="s">
        <v>674</v>
      </c>
      <c r="G182" s="767" t="s">
        <v>674</v>
      </c>
      <c r="H182" s="767" t="s">
        <v>674</v>
      </c>
      <c r="I182" s="767" t="s">
        <v>674</v>
      </c>
      <c r="J182" s="767" t="s">
        <v>674</v>
      </c>
      <c r="K182" s="767"/>
      <c r="L182" s="1059"/>
    </row>
    <row r="183" spans="1:12">
      <c r="A183" s="1065"/>
      <c r="B183" s="1265" t="s">
        <v>792</v>
      </c>
      <c r="C183" s="1264" t="s">
        <v>674</v>
      </c>
      <c r="D183" s="767" t="s">
        <v>674</v>
      </c>
      <c r="E183" s="767" t="s">
        <v>674</v>
      </c>
      <c r="F183" s="767" t="s">
        <v>674</v>
      </c>
      <c r="G183" s="767" t="s">
        <v>674</v>
      </c>
      <c r="H183" s="767" t="s">
        <v>674</v>
      </c>
      <c r="I183" s="767"/>
      <c r="J183" s="767"/>
      <c r="K183" s="767"/>
      <c r="L183" s="1059"/>
    </row>
    <row r="184" spans="1:12" ht="15.75" thickBot="1">
      <c r="A184" s="1066"/>
      <c r="B184" s="1266" t="s">
        <v>793</v>
      </c>
      <c r="C184" s="1267" t="s">
        <v>674</v>
      </c>
      <c r="D184" s="1049" t="s">
        <v>674</v>
      </c>
      <c r="E184" s="1049" t="s">
        <v>674</v>
      </c>
      <c r="F184" s="1049" t="s">
        <v>674</v>
      </c>
      <c r="G184" s="1049"/>
      <c r="H184" s="1049"/>
      <c r="I184" s="1049"/>
      <c r="J184" s="1049"/>
      <c r="K184" s="1049"/>
      <c r="L184" s="1060"/>
    </row>
    <row r="185" spans="1:12">
      <c r="A185" s="1064" t="s">
        <v>775</v>
      </c>
      <c r="B185" s="1261" t="s">
        <v>822</v>
      </c>
      <c r="C185" s="1262">
        <v>299</v>
      </c>
      <c r="D185" s="1048">
        <v>320</v>
      </c>
      <c r="E185" s="1048">
        <v>368</v>
      </c>
      <c r="F185" s="1048">
        <v>336</v>
      </c>
      <c r="G185" s="1048">
        <v>346</v>
      </c>
      <c r="H185" s="1048">
        <v>322</v>
      </c>
      <c r="I185" s="1048">
        <v>178</v>
      </c>
      <c r="J185" s="1048" t="s">
        <v>674</v>
      </c>
      <c r="K185" s="1048" t="s">
        <v>674</v>
      </c>
      <c r="L185" s="1058" t="s">
        <v>674</v>
      </c>
    </row>
    <row r="186" spans="1:12">
      <c r="A186" s="1065" t="s">
        <v>774</v>
      </c>
      <c r="B186" s="1263" t="s">
        <v>790</v>
      </c>
      <c r="C186" s="1264" t="s">
        <v>674</v>
      </c>
      <c r="D186" s="767" t="s">
        <v>674</v>
      </c>
      <c r="E186" s="767">
        <v>5</v>
      </c>
      <c r="F186" s="767" t="s">
        <v>674</v>
      </c>
      <c r="G186" s="767" t="s">
        <v>674</v>
      </c>
      <c r="H186" s="767" t="s">
        <v>674</v>
      </c>
      <c r="I186" s="767" t="s">
        <v>674</v>
      </c>
      <c r="J186" s="767" t="s">
        <v>674</v>
      </c>
      <c r="K186" s="767" t="s">
        <v>674</v>
      </c>
      <c r="L186" s="1059" t="s">
        <v>674</v>
      </c>
    </row>
    <row r="187" spans="1:12">
      <c r="A187" s="1065"/>
      <c r="B187" s="1263" t="s">
        <v>791</v>
      </c>
      <c r="C187" s="1264" t="s">
        <v>674</v>
      </c>
      <c r="D187" s="767">
        <v>5</v>
      </c>
      <c r="E187" s="767">
        <v>9</v>
      </c>
      <c r="F187" s="767">
        <v>8</v>
      </c>
      <c r="G187" s="767" t="s">
        <v>674</v>
      </c>
      <c r="H187" s="767">
        <v>5</v>
      </c>
      <c r="I187" s="767">
        <v>6</v>
      </c>
      <c r="J187" s="767" t="s">
        <v>674</v>
      </c>
      <c r="K187" s="767"/>
      <c r="L187" s="1059"/>
    </row>
    <row r="188" spans="1:12">
      <c r="A188" s="1065"/>
      <c r="B188" s="1265" t="s">
        <v>792</v>
      </c>
      <c r="C188" s="1264">
        <v>7</v>
      </c>
      <c r="D188" s="767">
        <v>9</v>
      </c>
      <c r="E188" s="767">
        <v>18</v>
      </c>
      <c r="F188" s="767">
        <v>13</v>
      </c>
      <c r="G188" s="767">
        <v>6</v>
      </c>
      <c r="H188" s="767">
        <v>8</v>
      </c>
      <c r="I188" s="767"/>
      <c r="J188" s="767"/>
      <c r="K188" s="767"/>
      <c r="L188" s="1059"/>
    </row>
    <row r="189" spans="1:12" ht="15.75" thickBot="1">
      <c r="A189" s="1066"/>
      <c r="B189" s="1266" t="s">
        <v>793</v>
      </c>
      <c r="C189" s="1267">
        <v>11</v>
      </c>
      <c r="D189" s="1049">
        <v>14</v>
      </c>
      <c r="E189" s="1049">
        <v>23</v>
      </c>
      <c r="F189" s="1049">
        <v>14</v>
      </c>
      <c r="G189" s="1049"/>
      <c r="H189" s="1049"/>
      <c r="I189" s="1049"/>
      <c r="J189" s="1049"/>
      <c r="K189" s="1049"/>
      <c r="L189" s="1060"/>
    </row>
    <row r="190" spans="1:12">
      <c r="A190" s="1064" t="s">
        <v>786</v>
      </c>
      <c r="B190" s="1261" t="s">
        <v>822</v>
      </c>
      <c r="C190" s="1262" t="s">
        <v>674</v>
      </c>
      <c r="D190" s="1048" t="s">
        <v>674</v>
      </c>
      <c r="E190" s="1048">
        <v>76</v>
      </c>
      <c r="F190" s="1048">
        <v>48</v>
      </c>
      <c r="G190" s="1048">
        <v>28</v>
      </c>
      <c r="H190" s="1048">
        <v>5</v>
      </c>
      <c r="I190" s="1048" t="s">
        <v>674</v>
      </c>
      <c r="J190" s="1048">
        <v>72</v>
      </c>
      <c r="K190" s="1048">
        <v>26</v>
      </c>
      <c r="L190" s="1058">
        <v>21</v>
      </c>
    </row>
    <row r="191" spans="1:12">
      <c r="A191" s="1065" t="s">
        <v>785</v>
      </c>
      <c r="B191" s="1263" t="s">
        <v>790</v>
      </c>
      <c r="C191" s="1264" t="s">
        <v>674</v>
      </c>
      <c r="D191" s="767" t="s">
        <v>674</v>
      </c>
      <c r="E191" s="767" t="s">
        <v>674</v>
      </c>
      <c r="F191" s="767" t="s">
        <v>674</v>
      </c>
      <c r="G191" s="767" t="s">
        <v>674</v>
      </c>
      <c r="H191" s="767" t="s">
        <v>674</v>
      </c>
      <c r="I191" s="767" t="s">
        <v>674</v>
      </c>
      <c r="J191" s="767" t="s">
        <v>674</v>
      </c>
      <c r="K191" s="767" t="s">
        <v>674</v>
      </c>
      <c r="L191" s="1059" t="s">
        <v>674</v>
      </c>
    </row>
    <row r="192" spans="1:12">
      <c r="A192" s="1065"/>
      <c r="B192" s="1263" t="s">
        <v>791</v>
      </c>
      <c r="C192" s="1264" t="s">
        <v>674</v>
      </c>
      <c r="D192" s="767" t="s">
        <v>674</v>
      </c>
      <c r="E192" s="767">
        <v>6</v>
      </c>
      <c r="F192" s="767" t="s">
        <v>674</v>
      </c>
      <c r="G192" s="767" t="s">
        <v>674</v>
      </c>
      <c r="H192" s="767" t="s">
        <v>674</v>
      </c>
      <c r="I192" s="767" t="s">
        <v>674</v>
      </c>
      <c r="J192" s="767" t="s">
        <v>674</v>
      </c>
      <c r="K192" s="767"/>
      <c r="L192" s="1059"/>
    </row>
    <row r="193" spans="1:12">
      <c r="A193" s="1065"/>
      <c r="B193" s="1265" t="s">
        <v>792</v>
      </c>
      <c r="C193" s="1264" t="s">
        <v>674</v>
      </c>
      <c r="D193" s="767" t="s">
        <v>674</v>
      </c>
      <c r="E193" s="767">
        <v>8</v>
      </c>
      <c r="F193" s="767" t="s">
        <v>674</v>
      </c>
      <c r="G193" s="767" t="s">
        <v>674</v>
      </c>
      <c r="H193" s="767" t="s">
        <v>674</v>
      </c>
      <c r="I193" s="767"/>
      <c r="J193" s="767"/>
      <c r="K193" s="767"/>
      <c r="L193" s="1059"/>
    </row>
    <row r="194" spans="1:12" ht="15.75" thickBot="1">
      <c r="A194" s="1066"/>
      <c r="B194" s="1266" t="s">
        <v>793</v>
      </c>
      <c r="C194" s="1267" t="s">
        <v>674</v>
      </c>
      <c r="D194" s="1049" t="s">
        <v>674</v>
      </c>
      <c r="E194" s="1049">
        <v>10</v>
      </c>
      <c r="F194" s="1049">
        <v>5</v>
      </c>
      <c r="G194" s="1049"/>
      <c r="H194" s="1049"/>
      <c r="I194" s="1049"/>
      <c r="J194" s="1049"/>
      <c r="K194" s="1049"/>
      <c r="L194" s="1060"/>
    </row>
    <row r="195" spans="1:12">
      <c r="A195" s="1064" t="s">
        <v>777</v>
      </c>
      <c r="B195" s="1261" t="s">
        <v>822</v>
      </c>
      <c r="C195" s="1262" t="s">
        <v>674</v>
      </c>
      <c r="D195" s="1048" t="s">
        <v>674</v>
      </c>
      <c r="E195" s="1048" t="s">
        <v>674</v>
      </c>
      <c r="F195" s="1048" t="s">
        <v>674</v>
      </c>
      <c r="G195" s="1048" t="s">
        <v>674</v>
      </c>
      <c r="H195" s="1048" t="s">
        <v>674</v>
      </c>
      <c r="I195" s="1048">
        <v>189</v>
      </c>
      <c r="J195" s="1048">
        <v>375</v>
      </c>
      <c r="K195" s="1048">
        <v>361</v>
      </c>
      <c r="L195" s="1058">
        <v>465</v>
      </c>
    </row>
    <row r="196" spans="1:12">
      <c r="A196" s="1065" t="s">
        <v>776</v>
      </c>
      <c r="B196" s="1263" t="s">
        <v>790</v>
      </c>
      <c r="C196" s="1264" t="s">
        <v>674</v>
      </c>
      <c r="D196" s="767" t="s">
        <v>674</v>
      </c>
      <c r="E196" s="767" t="s">
        <v>674</v>
      </c>
      <c r="F196" s="767" t="s">
        <v>674</v>
      </c>
      <c r="G196" s="767" t="s">
        <v>674</v>
      </c>
      <c r="H196" s="767" t="s">
        <v>674</v>
      </c>
      <c r="I196" s="767" t="s">
        <v>674</v>
      </c>
      <c r="J196" s="767" t="s">
        <v>674</v>
      </c>
      <c r="K196" s="767" t="s">
        <v>674</v>
      </c>
      <c r="L196" s="1059" t="s">
        <v>674</v>
      </c>
    </row>
    <row r="197" spans="1:12">
      <c r="A197" s="1065"/>
      <c r="B197" s="1263" t="s">
        <v>791</v>
      </c>
      <c r="C197" s="1264" t="s">
        <v>674</v>
      </c>
      <c r="D197" s="767" t="s">
        <v>674</v>
      </c>
      <c r="E197" s="767" t="s">
        <v>674</v>
      </c>
      <c r="F197" s="767" t="s">
        <v>674</v>
      </c>
      <c r="G197" s="767" t="s">
        <v>674</v>
      </c>
      <c r="H197" s="767" t="s">
        <v>674</v>
      </c>
      <c r="I197" s="767">
        <v>5</v>
      </c>
      <c r="J197" s="767">
        <v>7</v>
      </c>
      <c r="K197" s="767"/>
      <c r="L197" s="1059"/>
    </row>
    <row r="198" spans="1:12">
      <c r="A198" s="1065"/>
      <c r="B198" s="1265" t="s">
        <v>792</v>
      </c>
      <c r="C198" s="1264" t="s">
        <v>674</v>
      </c>
      <c r="D198" s="767" t="s">
        <v>674</v>
      </c>
      <c r="E198" s="767" t="s">
        <v>674</v>
      </c>
      <c r="F198" s="767" t="s">
        <v>674</v>
      </c>
      <c r="G198" s="767" t="s">
        <v>674</v>
      </c>
      <c r="H198" s="767" t="s">
        <v>674</v>
      </c>
      <c r="I198" s="767"/>
      <c r="J198" s="767"/>
      <c r="K198" s="767"/>
      <c r="L198" s="1059"/>
    </row>
    <row r="199" spans="1:12" ht="15.75" thickBot="1">
      <c r="A199" s="1066"/>
      <c r="B199" s="1266" t="s">
        <v>793</v>
      </c>
      <c r="C199" s="1267" t="s">
        <v>674</v>
      </c>
      <c r="D199" s="1049" t="s">
        <v>674</v>
      </c>
      <c r="E199" s="1049" t="s">
        <v>674</v>
      </c>
      <c r="F199" s="1049" t="s">
        <v>674</v>
      </c>
      <c r="G199" s="1049"/>
      <c r="H199" s="1049"/>
      <c r="I199" s="1049"/>
      <c r="J199" s="1049"/>
      <c r="K199" s="1049"/>
      <c r="L199" s="1060"/>
    </row>
    <row r="200" spans="1:12">
      <c r="A200" s="1064" t="s">
        <v>779</v>
      </c>
      <c r="B200" s="1261" t="s">
        <v>822</v>
      </c>
      <c r="C200" s="1262">
        <v>50</v>
      </c>
      <c r="D200" s="1048">
        <v>54</v>
      </c>
      <c r="E200" s="1048">
        <v>49</v>
      </c>
      <c r="F200" s="1048">
        <v>57</v>
      </c>
      <c r="G200" s="1048">
        <v>56</v>
      </c>
      <c r="H200" s="1048">
        <v>49</v>
      </c>
      <c r="I200" s="1048">
        <v>42</v>
      </c>
      <c r="J200" s="1048">
        <v>86</v>
      </c>
      <c r="K200" s="1048">
        <v>105</v>
      </c>
      <c r="L200" s="1058">
        <v>91</v>
      </c>
    </row>
    <row r="201" spans="1:12">
      <c r="A201" s="1065" t="s">
        <v>778</v>
      </c>
      <c r="B201" s="1263" t="s">
        <v>790</v>
      </c>
      <c r="C201" s="1264" t="s">
        <v>674</v>
      </c>
      <c r="D201" s="767" t="s">
        <v>674</v>
      </c>
      <c r="E201" s="767" t="s">
        <v>674</v>
      </c>
      <c r="F201" s="767" t="s">
        <v>674</v>
      </c>
      <c r="G201" s="767" t="s">
        <v>674</v>
      </c>
      <c r="H201" s="767" t="s">
        <v>674</v>
      </c>
      <c r="I201" s="767" t="s">
        <v>674</v>
      </c>
      <c r="J201" s="767" t="s">
        <v>674</v>
      </c>
      <c r="K201" s="767" t="s">
        <v>674</v>
      </c>
      <c r="L201" s="1059" t="s">
        <v>674</v>
      </c>
    </row>
    <row r="202" spans="1:12">
      <c r="A202" s="1065"/>
      <c r="B202" s="1263" t="s">
        <v>791</v>
      </c>
      <c r="C202" s="1264" t="s">
        <v>674</v>
      </c>
      <c r="D202" s="767" t="s">
        <v>674</v>
      </c>
      <c r="E202" s="767" t="s">
        <v>674</v>
      </c>
      <c r="F202" s="767" t="s">
        <v>674</v>
      </c>
      <c r="G202" s="767" t="s">
        <v>674</v>
      </c>
      <c r="H202" s="767" t="s">
        <v>674</v>
      </c>
      <c r="I202" s="767" t="s">
        <v>674</v>
      </c>
      <c r="J202" s="767" t="s">
        <v>674</v>
      </c>
      <c r="K202" s="767"/>
      <c r="L202" s="1059"/>
    </row>
    <row r="203" spans="1:12">
      <c r="A203" s="1065"/>
      <c r="B203" s="1265" t="s">
        <v>792</v>
      </c>
      <c r="C203" s="1264" t="s">
        <v>674</v>
      </c>
      <c r="D203" s="767" t="s">
        <v>674</v>
      </c>
      <c r="E203" s="767" t="s">
        <v>674</v>
      </c>
      <c r="F203" s="767" t="s">
        <v>674</v>
      </c>
      <c r="G203" s="767" t="s">
        <v>674</v>
      </c>
      <c r="H203" s="767" t="s">
        <v>674</v>
      </c>
      <c r="I203" s="767"/>
      <c r="J203" s="767"/>
      <c r="K203" s="767"/>
      <c r="L203" s="1059"/>
    </row>
    <row r="204" spans="1:12" ht="15.75" thickBot="1">
      <c r="A204" s="1066"/>
      <c r="B204" s="1266" t="s">
        <v>793</v>
      </c>
      <c r="C204" s="1267" t="s">
        <v>674</v>
      </c>
      <c r="D204" s="1049" t="s">
        <v>674</v>
      </c>
      <c r="E204" s="1049" t="s">
        <v>674</v>
      </c>
      <c r="F204" s="1049" t="s">
        <v>674</v>
      </c>
      <c r="G204" s="1049"/>
      <c r="H204" s="1049"/>
      <c r="I204" s="1049"/>
      <c r="J204" s="1049"/>
      <c r="K204" s="1049"/>
      <c r="L204" s="1060"/>
    </row>
    <row r="205" spans="1:12">
      <c r="A205" s="1064" t="s">
        <v>781</v>
      </c>
      <c r="B205" s="1261" t="s">
        <v>822</v>
      </c>
      <c r="C205" s="1262">
        <v>173</v>
      </c>
      <c r="D205" s="1048">
        <v>241</v>
      </c>
      <c r="E205" s="1048">
        <v>211</v>
      </c>
      <c r="F205" s="1048">
        <v>251</v>
      </c>
      <c r="G205" s="1048">
        <v>207</v>
      </c>
      <c r="H205" s="1048">
        <v>241</v>
      </c>
      <c r="I205" s="1048">
        <v>326</v>
      </c>
      <c r="J205" s="1048">
        <v>338</v>
      </c>
      <c r="K205" s="1048">
        <v>318</v>
      </c>
      <c r="L205" s="1058">
        <v>329</v>
      </c>
    </row>
    <row r="206" spans="1:12">
      <c r="A206" s="1065" t="s">
        <v>780</v>
      </c>
      <c r="B206" s="1263" t="s">
        <v>790</v>
      </c>
      <c r="C206" s="1264" t="s">
        <v>674</v>
      </c>
      <c r="D206" s="767" t="s">
        <v>674</v>
      </c>
      <c r="E206" s="767" t="s">
        <v>674</v>
      </c>
      <c r="F206" s="767" t="s">
        <v>674</v>
      </c>
      <c r="G206" s="767" t="s">
        <v>674</v>
      </c>
      <c r="H206" s="767" t="s">
        <v>674</v>
      </c>
      <c r="I206" s="767" t="s">
        <v>674</v>
      </c>
      <c r="J206" s="767">
        <v>8</v>
      </c>
      <c r="K206" s="767" t="s">
        <v>674</v>
      </c>
      <c r="L206" s="1059" t="s">
        <v>674</v>
      </c>
    </row>
    <row r="207" spans="1:12">
      <c r="A207" s="1065"/>
      <c r="B207" s="1263" t="s">
        <v>791</v>
      </c>
      <c r="C207" s="1264" t="s">
        <v>674</v>
      </c>
      <c r="D207" s="767">
        <v>6</v>
      </c>
      <c r="E207" s="767" t="s">
        <v>674</v>
      </c>
      <c r="F207" s="767" t="s">
        <v>674</v>
      </c>
      <c r="G207" s="767">
        <v>5</v>
      </c>
      <c r="H207" s="767" t="s">
        <v>674</v>
      </c>
      <c r="I207" s="767">
        <v>7</v>
      </c>
      <c r="J207" s="767">
        <v>13</v>
      </c>
      <c r="K207" s="767"/>
      <c r="L207" s="1059"/>
    </row>
    <row r="208" spans="1:12">
      <c r="A208" s="1065"/>
      <c r="B208" s="1265" t="s">
        <v>792</v>
      </c>
      <c r="C208" s="1264">
        <v>5</v>
      </c>
      <c r="D208" s="767">
        <v>8</v>
      </c>
      <c r="E208" s="767">
        <v>8</v>
      </c>
      <c r="F208" s="767" t="s">
        <v>674</v>
      </c>
      <c r="G208" s="767">
        <v>7</v>
      </c>
      <c r="H208" s="767">
        <v>5</v>
      </c>
      <c r="I208" s="767"/>
      <c r="J208" s="767"/>
      <c r="K208" s="767"/>
      <c r="L208" s="1059"/>
    </row>
    <row r="209" spans="1:12" ht="15.75" thickBot="1">
      <c r="A209" s="1067"/>
      <c r="B209" s="1271" t="s">
        <v>793</v>
      </c>
      <c r="C209" s="1272">
        <v>5</v>
      </c>
      <c r="D209" s="1062">
        <v>8</v>
      </c>
      <c r="E209" s="1062">
        <v>11</v>
      </c>
      <c r="F209" s="1062">
        <v>5</v>
      </c>
      <c r="G209" s="1062"/>
      <c r="H209" s="1062"/>
      <c r="I209" s="1062"/>
      <c r="J209" s="1062"/>
      <c r="K209" s="1062"/>
      <c r="L209" s="1063"/>
    </row>
    <row r="210" spans="1:12" ht="15.75" thickTop="1">
      <c r="A210" t="s">
        <v>636</v>
      </c>
    </row>
    <row r="212" spans="1:12" ht="30.75" customHeight="1">
      <c r="A212" s="1462" t="s">
        <v>825</v>
      </c>
      <c r="B212" s="1462"/>
      <c r="C212" s="1462"/>
      <c r="D212" s="1462"/>
      <c r="E212" s="1462"/>
      <c r="F212" s="1462"/>
      <c r="G212" s="1462"/>
      <c r="H212" s="1462"/>
    </row>
  </sheetData>
  <mergeCells count="2">
    <mergeCell ref="A1:L2"/>
    <mergeCell ref="A212:H212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>
  <sheetPr codeName="Sheet141"/>
  <dimension ref="A1:M11"/>
  <sheetViews>
    <sheetView showGridLines="0" workbookViewId="0">
      <selection activeCell="E16" sqref="E16"/>
    </sheetView>
  </sheetViews>
  <sheetFormatPr defaultRowHeight="15"/>
  <cols>
    <col min="3" max="3" width="25" customWidth="1"/>
    <col min="4" max="13" width="13" customWidth="1"/>
  </cols>
  <sheetData>
    <row r="1" spans="1:13" ht="15" customHeight="1">
      <c r="A1" s="1615" t="s">
        <v>821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321"/>
    </row>
    <row r="2" spans="1:13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321"/>
    </row>
    <row r="3" spans="1:13" ht="15.75" thickBot="1"/>
    <row r="4" spans="1:13" ht="15.75" thickTop="1">
      <c r="A4" s="1622"/>
      <c r="B4" s="1623"/>
      <c r="C4" s="1624"/>
      <c r="D4" s="1628" t="s">
        <v>3</v>
      </c>
      <c r="E4" s="1629"/>
      <c r="F4" s="1629"/>
      <c r="G4" s="1629"/>
      <c r="H4" s="1629"/>
      <c r="I4" s="1629"/>
      <c r="J4" s="1629"/>
      <c r="K4" s="1629"/>
      <c r="L4" s="1629"/>
      <c r="M4" s="1630"/>
    </row>
    <row r="5" spans="1:13" ht="15.75" thickBot="1">
      <c r="A5" s="1625"/>
      <c r="B5" s="1626"/>
      <c r="C5" s="1627"/>
      <c r="D5" s="1105" t="s">
        <v>8</v>
      </c>
      <c r="E5" s="1106" t="s">
        <v>9</v>
      </c>
      <c r="F5" s="1106" t="s">
        <v>10</v>
      </c>
      <c r="G5" s="1106" t="s">
        <v>11</v>
      </c>
      <c r="H5" s="1106" t="s">
        <v>12</v>
      </c>
      <c r="I5" s="1106" t="s">
        <v>13</v>
      </c>
      <c r="J5" s="1106" t="s">
        <v>14</v>
      </c>
      <c r="K5" s="1106" t="s">
        <v>15</v>
      </c>
      <c r="L5" s="1106" t="s">
        <v>16</v>
      </c>
      <c r="M5" s="1109" t="s">
        <v>17</v>
      </c>
    </row>
    <row r="6" spans="1:13" ht="15.75" thickTop="1">
      <c r="A6" s="1674" t="s">
        <v>832</v>
      </c>
      <c r="B6" s="1675"/>
      <c r="C6" s="1676"/>
      <c r="D6" s="1423">
        <v>10806</v>
      </c>
      <c r="E6" s="1424">
        <v>12494</v>
      </c>
      <c r="F6" s="1425">
        <v>12225</v>
      </c>
      <c r="G6" s="1426">
        <v>12620</v>
      </c>
      <c r="H6" s="1426">
        <v>13587</v>
      </c>
      <c r="I6" s="1426">
        <v>13039</v>
      </c>
      <c r="J6" s="1424">
        <v>13529</v>
      </c>
      <c r="K6" s="1425">
        <v>14510</v>
      </c>
      <c r="L6" s="1424">
        <v>14305</v>
      </c>
      <c r="M6" s="1427">
        <v>15101</v>
      </c>
    </row>
    <row r="7" spans="1:13" ht="15.75" thickBot="1">
      <c r="A7" s="1717" t="s">
        <v>1078</v>
      </c>
      <c r="B7" s="1718"/>
      <c r="C7" s="1719"/>
      <c r="D7" s="1436">
        <v>59</v>
      </c>
      <c r="E7" s="1437">
        <v>91</v>
      </c>
      <c r="F7" s="1438">
        <v>82</v>
      </c>
      <c r="G7" s="1439">
        <v>102</v>
      </c>
      <c r="H7" s="1439">
        <v>119</v>
      </c>
      <c r="I7" s="1439">
        <v>87</v>
      </c>
      <c r="J7" s="1437">
        <v>96</v>
      </c>
      <c r="K7" s="1438">
        <v>97</v>
      </c>
      <c r="L7" s="1422">
        <v>81</v>
      </c>
      <c r="M7" s="1323">
        <v>87</v>
      </c>
    </row>
    <row r="8" spans="1:13" ht="16.5" thickTop="1" thickBot="1">
      <c r="A8" s="1717" t="s">
        <v>782</v>
      </c>
      <c r="B8" s="1718"/>
      <c r="C8" s="1719"/>
      <c r="D8" s="1436">
        <v>158</v>
      </c>
      <c r="E8" s="1437">
        <v>227</v>
      </c>
      <c r="F8" s="1437">
        <v>217</v>
      </c>
      <c r="G8" s="1437">
        <v>259</v>
      </c>
      <c r="H8" s="1437">
        <v>274</v>
      </c>
      <c r="I8" s="1437">
        <v>210</v>
      </c>
      <c r="J8" s="1422">
        <v>223</v>
      </c>
      <c r="K8" s="1428">
        <v>218</v>
      </c>
    </row>
    <row r="9" spans="1:13" ht="16.5" thickTop="1" thickBot="1">
      <c r="A9" s="1717" t="s">
        <v>787</v>
      </c>
      <c r="B9" s="1718"/>
      <c r="C9" s="1719"/>
      <c r="D9" s="1433">
        <v>243</v>
      </c>
      <c r="E9" s="1434">
        <v>310</v>
      </c>
      <c r="F9" s="1080">
        <v>321</v>
      </c>
      <c r="G9" s="1435">
        <v>341</v>
      </c>
      <c r="H9" s="1388">
        <v>363</v>
      </c>
      <c r="I9" s="1394">
        <v>282</v>
      </c>
    </row>
    <row r="10" spans="1:13" ht="16.5" thickTop="1" thickBot="1">
      <c r="A10" s="1671" t="s">
        <v>788</v>
      </c>
      <c r="B10" s="1672"/>
      <c r="C10" s="1673"/>
      <c r="D10" s="775">
        <v>315</v>
      </c>
      <c r="E10" s="1387">
        <v>388</v>
      </c>
      <c r="F10" s="1387">
        <v>401</v>
      </c>
      <c r="G10" s="1394">
        <v>435</v>
      </c>
    </row>
    <row r="11" spans="1:13" ht="15.75" thickTop="1"/>
  </sheetData>
  <sheetProtection password="8815" sheet="1" objects="1" scenarios="1"/>
  <mergeCells count="8">
    <mergeCell ref="A10:C10"/>
    <mergeCell ref="A1:L2"/>
    <mergeCell ref="A4:C5"/>
    <mergeCell ref="D4:M4"/>
    <mergeCell ref="A6:C6"/>
    <mergeCell ref="A8:C8"/>
    <mergeCell ref="A9:C9"/>
    <mergeCell ref="A7:C7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>
  <sheetPr codeName="Sheet100"/>
  <dimension ref="A1"/>
  <sheetViews>
    <sheetView showGridLines="0" topLeftCell="A10" workbookViewId="0">
      <selection activeCell="S11" sqref="S11"/>
    </sheetView>
  </sheetViews>
  <sheetFormatPr defaultRowHeight="15"/>
  <sheetData>
    <row r="1" spans="1:1">
      <c r="A1" s="1" t="s">
        <v>665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2:J58"/>
  <sheetViews>
    <sheetView showGridLines="0" workbookViewId="0">
      <selection activeCell="C12" sqref="C12"/>
    </sheetView>
  </sheetViews>
  <sheetFormatPr defaultRowHeight="15"/>
  <cols>
    <col min="1" max="1" width="19.7109375" customWidth="1"/>
    <col min="2" max="7" width="13.7109375" customWidth="1"/>
  </cols>
  <sheetData>
    <row r="2" spans="1:10" ht="24" customHeight="1">
      <c r="A2" s="1" t="s">
        <v>65</v>
      </c>
    </row>
    <row r="3" spans="1:10" ht="45" customHeight="1" thickBot="1">
      <c r="A3" s="29" t="s">
        <v>53</v>
      </c>
      <c r="B3" s="30" t="s">
        <v>50</v>
      </c>
      <c r="C3" s="31" t="s">
        <v>51</v>
      </c>
      <c r="D3" s="32" t="s">
        <v>52</v>
      </c>
      <c r="E3" s="30" t="s">
        <v>54</v>
      </c>
      <c r="F3" s="31" t="s">
        <v>55</v>
      </c>
      <c r="G3" s="33" t="s">
        <v>56</v>
      </c>
    </row>
    <row r="4" spans="1:10" ht="24.75" customHeight="1" thickTop="1">
      <c r="A4" s="20" t="s">
        <v>27</v>
      </c>
      <c r="B4" s="21">
        <v>569</v>
      </c>
      <c r="C4" s="22">
        <v>673</v>
      </c>
      <c r="D4" s="23">
        <v>628</v>
      </c>
      <c r="E4" s="25">
        <v>72.25</v>
      </c>
      <c r="F4" s="26">
        <v>87</v>
      </c>
      <c r="G4" s="34">
        <v>52</v>
      </c>
    </row>
    <row r="5" spans="1:10">
      <c r="A5" s="24" t="s">
        <v>28</v>
      </c>
      <c r="B5" s="25">
        <v>234.25</v>
      </c>
      <c r="C5" s="26">
        <v>239</v>
      </c>
      <c r="D5" s="27">
        <v>286</v>
      </c>
      <c r="E5" s="25">
        <v>22.25</v>
      </c>
      <c r="F5" s="26">
        <v>23</v>
      </c>
      <c r="G5" s="34">
        <v>27</v>
      </c>
    </row>
    <row r="6" spans="1:10">
      <c r="A6" s="24" t="s">
        <v>29</v>
      </c>
      <c r="B6" s="25">
        <v>253.5</v>
      </c>
      <c r="C6" s="26">
        <v>262</v>
      </c>
      <c r="D6" s="27">
        <v>278</v>
      </c>
      <c r="E6" s="25">
        <v>41.25</v>
      </c>
      <c r="F6" s="26">
        <v>31</v>
      </c>
      <c r="G6" s="34">
        <v>31</v>
      </c>
    </row>
    <row r="7" spans="1:10">
      <c r="A7" s="24" t="s">
        <v>30</v>
      </c>
      <c r="B7" s="25">
        <v>539</v>
      </c>
      <c r="C7" s="26">
        <v>617</v>
      </c>
      <c r="D7" s="27">
        <v>543</v>
      </c>
      <c r="E7" s="25">
        <v>55.5</v>
      </c>
      <c r="F7" s="26">
        <v>64</v>
      </c>
      <c r="G7" s="34">
        <v>55</v>
      </c>
    </row>
    <row r="8" spans="1:10">
      <c r="A8" s="24" t="s">
        <v>31</v>
      </c>
      <c r="B8" s="25">
        <v>396.5</v>
      </c>
      <c r="C8" s="26">
        <v>432</v>
      </c>
      <c r="D8" s="27">
        <v>504</v>
      </c>
      <c r="E8" s="25">
        <v>53.5</v>
      </c>
      <c r="F8" s="26">
        <v>48</v>
      </c>
      <c r="G8" s="34">
        <v>39</v>
      </c>
    </row>
    <row r="9" spans="1:10">
      <c r="A9" s="24" t="s">
        <v>32</v>
      </c>
      <c r="B9" s="25">
        <v>767</v>
      </c>
      <c r="C9" s="26">
        <v>843</v>
      </c>
      <c r="D9" s="27">
        <v>870</v>
      </c>
      <c r="E9" s="25">
        <v>83</v>
      </c>
      <c r="F9" s="26">
        <v>76</v>
      </c>
      <c r="G9" s="34">
        <v>80</v>
      </c>
    </row>
    <row r="10" spans="1:10">
      <c r="A10" s="24" t="s">
        <v>58</v>
      </c>
      <c r="B10" s="25">
        <v>1232.75</v>
      </c>
      <c r="C10" s="26">
        <v>1294</v>
      </c>
      <c r="D10" s="27">
        <v>1281</v>
      </c>
      <c r="E10" s="25">
        <v>191</v>
      </c>
      <c r="F10" s="26">
        <v>151</v>
      </c>
      <c r="G10" s="34">
        <v>159</v>
      </c>
      <c r="J10" s="38"/>
    </row>
    <row r="11" spans="1:10">
      <c r="A11" s="24" t="s">
        <v>36</v>
      </c>
      <c r="B11" s="25">
        <v>570.75</v>
      </c>
      <c r="C11" s="26">
        <v>481</v>
      </c>
      <c r="D11" s="27">
        <v>492</v>
      </c>
      <c r="E11" s="25">
        <v>60</v>
      </c>
      <c r="F11" s="26">
        <v>39</v>
      </c>
      <c r="G11" s="34">
        <v>50</v>
      </c>
      <c r="J11" s="38"/>
    </row>
    <row r="12" spans="1:10">
      <c r="A12" s="24" t="s">
        <v>37</v>
      </c>
      <c r="B12" s="25">
        <v>785</v>
      </c>
      <c r="C12" s="26">
        <v>840</v>
      </c>
      <c r="D12" s="27">
        <v>899</v>
      </c>
      <c r="E12" s="25">
        <v>98.5</v>
      </c>
      <c r="F12" s="26">
        <v>88</v>
      </c>
      <c r="G12" s="34">
        <v>114</v>
      </c>
    </row>
    <row r="13" spans="1:10">
      <c r="A13" s="24" t="s">
        <v>59</v>
      </c>
      <c r="B13" s="25">
        <v>1117.5</v>
      </c>
      <c r="C13" s="26">
        <v>1237</v>
      </c>
      <c r="D13" s="27">
        <v>1274</v>
      </c>
      <c r="E13" s="25">
        <v>124.75</v>
      </c>
      <c r="F13" s="26">
        <v>138</v>
      </c>
      <c r="G13" s="34">
        <v>130</v>
      </c>
    </row>
    <row r="14" spans="1:10">
      <c r="A14" s="24" t="s">
        <v>60</v>
      </c>
      <c r="B14" s="25">
        <v>43</v>
      </c>
      <c r="C14" s="26">
        <v>50</v>
      </c>
      <c r="D14" s="27">
        <v>51</v>
      </c>
      <c r="E14" s="25">
        <v>5.75</v>
      </c>
      <c r="F14" s="26">
        <v>7</v>
      </c>
      <c r="G14" s="34">
        <v>13</v>
      </c>
    </row>
    <row r="15" spans="1:10">
      <c r="A15" s="24" t="s">
        <v>61</v>
      </c>
      <c r="B15" s="25">
        <v>41.5</v>
      </c>
      <c r="C15" s="26">
        <v>57</v>
      </c>
      <c r="D15" s="27">
        <v>50</v>
      </c>
      <c r="E15" s="25">
        <v>5.25</v>
      </c>
      <c r="F15" s="26">
        <v>5</v>
      </c>
      <c r="G15" s="34">
        <v>6</v>
      </c>
    </row>
    <row r="16" spans="1:10">
      <c r="A16" s="24" t="s">
        <v>39</v>
      </c>
      <c r="B16" s="25">
        <v>684.75</v>
      </c>
      <c r="C16" s="26">
        <v>664</v>
      </c>
      <c r="D16" s="27">
        <v>643</v>
      </c>
      <c r="E16" s="25">
        <v>84</v>
      </c>
      <c r="F16" s="26">
        <v>81</v>
      </c>
      <c r="G16" s="34">
        <v>62</v>
      </c>
    </row>
    <row r="17" spans="1:8">
      <c r="A17" s="24" t="s">
        <v>40</v>
      </c>
      <c r="B17" s="25">
        <v>66.25</v>
      </c>
      <c r="C17" s="26">
        <v>61</v>
      </c>
      <c r="D17" s="27">
        <v>86</v>
      </c>
      <c r="E17" s="1280">
        <v>11.5</v>
      </c>
      <c r="F17" s="26">
        <v>6</v>
      </c>
      <c r="G17" s="34" t="s">
        <v>674</v>
      </c>
    </row>
    <row r="18" spans="1:8">
      <c r="A18" s="24" t="s">
        <v>62</v>
      </c>
      <c r="B18" s="25">
        <v>24.5</v>
      </c>
      <c r="C18" s="26">
        <v>24</v>
      </c>
      <c r="D18" s="27">
        <v>17</v>
      </c>
      <c r="E18" s="1280">
        <v>3.25</v>
      </c>
      <c r="F18" s="28" t="s">
        <v>674</v>
      </c>
      <c r="G18" s="34">
        <v>6</v>
      </c>
    </row>
    <row r="19" spans="1:8">
      <c r="A19" s="24" t="s">
        <v>63</v>
      </c>
      <c r="B19" s="1280">
        <v>3</v>
      </c>
      <c r="C19" s="28" t="s">
        <v>674</v>
      </c>
      <c r="D19" s="27" t="s">
        <v>674</v>
      </c>
      <c r="E19" s="1281">
        <v>0.75</v>
      </c>
      <c r="F19" s="28" t="s">
        <v>674</v>
      </c>
      <c r="G19" s="35" t="s">
        <v>674</v>
      </c>
    </row>
    <row r="20" spans="1:8" ht="15.75" thickBot="1">
      <c r="A20" s="24" t="s">
        <v>64</v>
      </c>
      <c r="B20" s="25">
        <v>5</v>
      </c>
      <c r="C20" s="26" t="s">
        <v>674</v>
      </c>
      <c r="D20" s="27" t="s">
        <v>674</v>
      </c>
      <c r="E20" s="1282">
        <v>0</v>
      </c>
      <c r="F20" s="28" t="s">
        <v>674</v>
      </c>
      <c r="G20" s="34" t="s">
        <v>674</v>
      </c>
    </row>
    <row r="21" spans="1:8" ht="15.75" thickBot="1">
      <c r="A21" s="17" t="s">
        <v>21</v>
      </c>
      <c r="B21" s="43" t="s">
        <v>668</v>
      </c>
      <c r="C21" s="44" t="s">
        <v>669</v>
      </c>
      <c r="D21" s="36" t="s">
        <v>670</v>
      </c>
      <c r="E21" s="43" t="s">
        <v>671</v>
      </c>
      <c r="F21" s="44" t="s">
        <v>672</v>
      </c>
      <c r="G21" s="37" t="s">
        <v>673</v>
      </c>
    </row>
    <row r="23" spans="1:8">
      <c r="A23" t="s">
        <v>96</v>
      </c>
    </row>
    <row r="25" spans="1:8" ht="30.75" customHeight="1">
      <c r="A25" s="1462" t="s">
        <v>834</v>
      </c>
      <c r="B25" s="1462"/>
      <c r="C25" s="1462"/>
      <c r="D25" s="1462"/>
      <c r="E25" s="1462"/>
      <c r="F25" s="1462"/>
      <c r="G25" s="1462"/>
      <c r="H25" s="1462"/>
    </row>
    <row r="58" spans="1:4">
      <c r="A58" s="1463"/>
      <c r="B58" s="1463"/>
      <c r="C58" s="1463"/>
      <c r="D58" s="1463"/>
    </row>
  </sheetData>
  <sheetProtection password="8815" sheet="1" objects="1" scenarios="1"/>
  <mergeCells count="2">
    <mergeCell ref="A58:D58"/>
    <mergeCell ref="A25:H2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0.xml><?xml version="1.0" encoding="utf-8"?>
<worksheet xmlns="http://schemas.openxmlformats.org/spreadsheetml/2006/main" xmlns:r="http://schemas.openxmlformats.org/officeDocument/2006/relationships">
  <sheetPr codeName="Sheet136"/>
  <dimension ref="A1:C19"/>
  <sheetViews>
    <sheetView showGridLines="0" workbookViewId="0">
      <selection activeCell="A24" sqref="A24"/>
    </sheetView>
  </sheetViews>
  <sheetFormatPr defaultRowHeight="15"/>
  <cols>
    <col min="1" max="3" width="20.7109375" customWidth="1"/>
  </cols>
  <sheetData>
    <row r="1" spans="1:3" ht="30.75" customHeight="1" thickBot="1">
      <c r="A1" s="766" t="s">
        <v>665</v>
      </c>
    </row>
    <row r="2" spans="1:3" ht="30.75" customHeight="1" thickTop="1" thickBot="1">
      <c r="A2" s="725" t="s">
        <v>101</v>
      </c>
      <c r="B2" s="1083" t="s">
        <v>505</v>
      </c>
      <c r="C2" s="1073" t="s">
        <v>506</v>
      </c>
    </row>
    <row r="3" spans="1:3" ht="15.75" thickTop="1">
      <c r="A3" s="722" t="s">
        <v>343</v>
      </c>
      <c r="B3" s="1274">
        <v>1.2500000000000001E-2</v>
      </c>
      <c r="C3" s="729">
        <v>0</v>
      </c>
    </row>
    <row r="4" spans="1:3">
      <c r="A4" s="1270" t="s">
        <v>4</v>
      </c>
      <c r="B4" s="1275">
        <v>3.1847133757961781E-3</v>
      </c>
      <c r="C4" s="1273">
        <v>0</v>
      </c>
    </row>
    <row r="5" spans="1:3">
      <c r="A5" s="1270" t="s">
        <v>5</v>
      </c>
      <c r="B5" s="1275">
        <v>1.0033444816053512E-2</v>
      </c>
      <c r="C5" s="1273">
        <v>7.6335877862595426E-3</v>
      </c>
    </row>
    <row r="6" spans="1:3">
      <c r="A6" s="1270" t="s">
        <v>6</v>
      </c>
      <c r="B6" s="1275">
        <v>8.6805555555555559E-3</v>
      </c>
      <c r="C6" s="1273">
        <v>8.0000000000000002E-3</v>
      </c>
    </row>
    <row r="7" spans="1:3">
      <c r="A7" s="1270" t="s">
        <v>7</v>
      </c>
      <c r="B7" s="1275">
        <v>9.3603744149765994E-3</v>
      </c>
      <c r="C7" s="1273">
        <v>3.5714285714285713E-3</v>
      </c>
    </row>
    <row r="8" spans="1:3">
      <c r="A8" s="1270" t="s">
        <v>8</v>
      </c>
      <c r="B8" s="1275">
        <v>6.7567567567567563E-3</v>
      </c>
      <c r="C8" s="1273">
        <v>6.5789473684210531E-3</v>
      </c>
    </row>
    <row r="9" spans="1:3">
      <c r="A9" s="1270" t="s">
        <v>9</v>
      </c>
      <c r="B9" s="1275">
        <v>9.0225563909774424E-3</v>
      </c>
      <c r="C9" s="1273">
        <v>5.4794520547945206E-3</v>
      </c>
    </row>
    <row r="10" spans="1:3">
      <c r="A10" s="1270" t="s">
        <v>10</v>
      </c>
      <c r="B10" s="1275">
        <v>4.30416068866571E-3</v>
      </c>
      <c r="C10" s="1273">
        <v>2.8653295128939827E-3</v>
      </c>
    </row>
    <row r="11" spans="1:3">
      <c r="A11" s="1270" t="s">
        <v>11</v>
      </c>
      <c r="B11" s="1275">
        <v>7.1633237822349575E-3</v>
      </c>
      <c r="C11" s="1273">
        <v>7.2815533980582527E-3</v>
      </c>
    </row>
    <row r="12" spans="1:3">
      <c r="A12" s="1270" t="s">
        <v>12</v>
      </c>
      <c r="B12" s="1275">
        <v>6.6225165562913916E-3</v>
      </c>
      <c r="C12" s="1273">
        <v>2.0040080160320644E-3</v>
      </c>
    </row>
    <row r="13" spans="1:3">
      <c r="A13" s="1270" t="s">
        <v>13</v>
      </c>
      <c r="B13" s="1275">
        <v>9.3312597200622075E-3</v>
      </c>
      <c r="C13" s="1273">
        <v>1.0101010101010102E-2</v>
      </c>
    </row>
    <row r="14" spans="1:3">
      <c r="A14" s="1270" t="s">
        <v>14</v>
      </c>
      <c r="B14" s="1275">
        <v>1.0057471264367816E-2</v>
      </c>
      <c r="C14" s="1273">
        <v>1.0845986984815618E-2</v>
      </c>
    </row>
    <row r="15" spans="1:3">
      <c r="A15" s="1270" t="s">
        <v>15</v>
      </c>
      <c r="B15" s="1275">
        <v>1.2587412587412588E-2</v>
      </c>
      <c r="C15" s="1273">
        <v>4.9875311720698253E-3</v>
      </c>
    </row>
    <row r="16" spans="1:3">
      <c r="A16" s="1270" t="s">
        <v>16</v>
      </c>
      <c r="B16" s="1275">
        <v>1.300578034682081E-2</v>
      </c>
      <c r="C16" s="1273">
        <v>1.2165450121654502E-2</v>
      </c>
    </row>
    <row r="17" spans="1:3">
      <c r="A17" s="1270" t="s">
        <v>17</v>
      </c>
      <c r="B17" s="1275">
        <v>1.9047619047619046E-2</v>
      </c>
      <c r="C17" s="1273">
        <v>9.2378752886836026E-3</v>
      </c>
    </row>
    <row r="18" spans="1:3" ht="15.75" thickBot="1">
      <c r="A18" s="721" t="s">
        <v>18</v>
      </c>
      <c r="B18" s="1276">
        <v>1.7211703958691912E-2</v>
      </c>
      <c r="C18" s="731">
        <v>2.3640661938534278E-2</v>
      </c>
    </row>
    <row r="19" spans="1:3" ht="15.75" thickTop="1"/>
  </sheetData>
  <sheetProtection password="8815" sheet="1" objects="1" scenarios="1"/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>
  <sheetPr codeName="Sheet101"/>
  <dimension ref="A2"/>
  <sheetViews>
    <sheetView showGridLines="0" workbookViewId="0">
      <selection activeCell="R18" sqref="R18"/>
    </sheetView>
  </sheetViews>
  <sheetFormatPr defaultRowHeight="15"/>
  <sheetData>
    <row r="2" spans="1:1" ht="24" customHeight="1">
      <c r="A2" s="1" t="s">
        <v>609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 codeName="Sheet102"/>
  <dimension ref="A2"/>
  <sheetViews>
    <sheetView showGridLines="0" workbookViewId="0">
      <selection activeCell="S17" sqref="S17"/>
    </sheetView>
  </sheetViews>
  <sheetFormatPr defaultRowHeight="15"/>
  <sheetData>
    <row r="2" spans="1:1" ht="24" customHeight="1">
      <c r="A2" s="1" t="s">
        <v>611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 codeName="Sheet137"/>
  <dimension ref="A1:J132"/>
  <sheetViews>
    <sheetView workbookViewId="0">
      <selection activeCell="R37" sqref="R37"/>
    </sheetView>
  </sheetViews>
  <sheetFormatPr defaultRowHeight="12"/>
  <cols>
    <col min="1" max="2" width="9.140625" style="1313"/>
    <col min="3" max="3" width="14.5703125" style="1320" customWidth="1"/>
    <col min="4" max="4" width="9.140625" style="1316"/>
    <col min="5" max="7" width="9.140625" style="1313"/>
    <col min="8" max="8" width="12.42578125" style="1313" bestFit="1" customWidth="1"/>
    <col min="9" max="16384" width="9.140625" style="1313"/>
  </cols>
  <sheetData>
    <row r="1" spans="1:10" ht="12.75">
      <c r="A1" s="1313">
        <v>106</v>
      </c>
      <c r="B1" s="1314">
        <v>1</v>
      </c>
      <c r="C1" s="1315">
        <v>41128</v>
      </c>
      <c r="D1" s="1316">
        <v>0</v>
      </c>
      <c r="H1" s="1317">
        <v>36526</v>
      </c>
      <c r="I1" s="1318">
        <f>H1</f>
        <v>36526</v>
      </c>
      <c r="J1" s="1313">
        <v>2</v>
      </c>
    </row>
    <row r="2" spans="1:10" ht="12.75">
      <c r="A2" s="1313">
        <v>106</v>
      </c>
      <c r="B2" s="1314">
        <v>1</v>
      </c>
      <c r="C2" s="1315">
        <v>41162</v>
      </c>
      <c r="D2" s="1316">
        <v>0</v>
      </c>
      <c r="E2" s="1313">
        <v>0</v>
      </c>
      <c r="H2" s="1317">
        <v>36892</v>
      </c>
      <c r="I2" s="1318">
        <f>H2</f>
        <v>36892</v>
      </c>
      <c r="J2" s="1313">
        <v>2</v>
      </c>
    </row>
    <row r="3" spans="1:10" ht="12.75">
      <c r="A3" s="1313">
        <v>106</v>
      </c>
      <c r="B3" s="1314">
        <v>1</v>
      </c>
      <c r="C3" s="1315">
        <v>41183</v>
      </c>
      <c r="D3" s="1316">
        <v>0</v>
      </c>
      <c r="E3" s="1313">
        <v>0</v>
      </c>
      <c r="H3" s="1317">
        <v>37257</v>
      </c>
      <c r="I3" s="1318">
        <f t="shared" ref="I3:I17" si="0">H3</f>
        <v>37257</v>
      </c>
      <c r="J3" s="1313">
        <v>2</v>
      </c>
    </row>
    <row r="4" spans="1:10" ht="12.75">
      <c r="A4" s="1313">
        <v>106</v>
      </c>
      <c r="B4" s="1314">
        <v>1</v>
      </c>
      <c r="C4" s="1315">
        <v>41205</v>
      </c>
      <c r="D4" s="1316">
        <v>0</v>
      </c>
      <c r="E4" s="1313">
        <v>0</v>
      </c>
      <c r="H4" s="1317">
        <v>37622</v>
      </c>
      <c r="I4" s="1318">
        <f t="shared" si="0"/>
        <v>37622</v>
      </c>
      <c r="J4" s="1313">
        <v>2</v>
      </c>
    </row>
    <row r="5" spans="1:10" ht="12.75">
      <c r="A5" s="1313">
        <v>106</v>
      </c>
      <c r="B5" s="1314">
        <v>1</v>
      </c>
      <c r="C5" s="1315">
        <v>41224</v>
      </c>
      <c r="D5" s="1316">
        <v>0</v>
      </c>
      <c r="E5" s="1313">
        <v>0</v>
      </c>
      <c r="H5" s="1317">
        <v>37987</v>
      </c>
      <c r="I5" s="1318">
        <f t="shared" si="0"/>
        <v>37987</v>
      </c>
      <c r="J5" s="1313">
        <v>2</v>
      </c>
    </row>
    <row r="6" spans="1:10" ht="12.75">
      <c r="A6" s="1313">
        <v>106</v>
      </c>
      <c r="B6" s="1314">
        <v>1</v>
      </c>
      <c r="C6" s="1315">
        <v>41261</v>
      </c>
      <c r="D6" s="1316">
        <v>0</v>
      </c>
      <c r="E6" s="1313">
        <v>0</v>
      </c>
      <c r="H6" s="1317">
        <v>38353</v>
      </c>
      <c r="I6" s="1318">
        <f t="shared" si="0"/>
        <v>38353</v>
      </c>
      <c r="J6" s="1313">
        <v>2</v>
      </c>
    </row>
    <row r="7" spans="1:10" ht="12.75">
      <c r="A7" s="1313">
        <v>106</v>
      </c>
      <c r="B7" s="1314">
        <v>1</v>
      </c>
      <c r="C7" s="1315">
        <v>41287</v>
      </c>
      <c r="D7" s="1316">
        <v>0</v>
      </c>
      <c r="E7" s="1313">
        <v>0</v>
      </c>
      <c r="H7" s="1317">
        <v>38718</v>
      </c>
      <c r="I7" s="1318">
        <f t="shared" si="0"/>
        <v>38718</v>
      </c>
      <c r="J7" s="1313">
        <v>2</v>
      </c>
    </row>
    <row r="8" spans="1:10" ht="12.75">
      <c r="A8" s="1313">
        <v>106</v>
      </c>
      <c r="B8" s="1314">
        <v>1</v>
      </c>
      <c r="C8" s="1315">
        <v>41444</v>
      </c>
      <c r="D8" s="1316">
        <v>0</v>
      </c>
      <c r="E8" s="1313">
        <v>0</v>
      </c>
      <c r="H8" s="1317">
        <v>39083</v>
      </c>
      <c r="I8" s="1318">
        <f t="shared" si="0"/>
        <v>39083</v>
      </c>
      <c r="J8" s="1313">
        <v>2</v>
      </c>
    </row>
    <row r="9" spans="1:10" ht="12.75">
      <c r="A9" s="1313">
        <v>106</v>
      </c>
      <c r="B9" s="1314">
        <v>1</v>
      </c>
      <c r="C9" s="1315">
        <v>41455</v>
      </c>
      <c r="D9" s="1316">
        <v>0</v>
      </c>
      <c r="E9" s="1313">
        <v>0</v>
      </c>
      <c r="H9" s="1317">
        <v>39448</v>
      </c>
      <c r="I9" s="1318">
        <f t="shared" si="0"/>
        <v>39448</v>
      </c>
      <c r="J9" s="1313">
        <v>2</v>
      </c>
    </row>
    <row r="10" spans="1:10" ht="12.75">
      <c r="A10" s="1313">
        <v>106</v>
      </c>
      <c r="B10" s="1314">
        <v>1</v>
      </c>
      <c r="C10" s="1315">
        <v>41522</v>
      </c>
      <c r="D10" s="1316">
        <v>0</v>
      </c>
      <c r="E10" s="1313">
        <v>0</v>
      </c>
      <c r="H10" s="1317">
        <v>39814</v>
      </c>
      <c r="I10" s="1318">
        <f t="shared" si="0"/>
        <v>39814</v>
      </c>
      <c r="J10" s="1313">
        <v>2</v>
      </c>
    </row>
    <row r="11" spans="1:10" ht="12.75">
      <c r="A11" s="1313">
        <v>106</v>
      </c>
      <c r="B11" s="1314">
        <v>1</v>
      </c>
      <c r="C11" s="1315">
        <v>41544</v>
      </c>
      <c r="D11" s="1316">
        <v>0</v>
      </c>
      <c r="E11" s="1313">
        <v>0</v>
      </c>
      <c r="H11" s="1317">
        <v>40179</v>
      </c>
      <c r="I11" s="1318">
        <f t="shared" si="0"/>
        <v>40179</v>
      </c>
      <c r="J11" s="1313">
        <v>2</v>
      </c>
    </row>
    <row r="12" spans="1:10" ht="12.75">
      <c r="A12" s="1313">
        <v>106</v>
      </c>
      <c r="B12" s="1314">
        <v>1</v>
      </c>
      <c r="C12" s="1315">
        <v>41550</v>
      </c>
      <c r="D12" s="1316">
        <v>0</v>
      </c>
      <c r="E12" s="1313">
        <v>0</v>
      </c>
      <c r="H12" s="1317">
        <v>40544</v>
      </c>
      <c r="I12" s="1318">
        <f t="shared" si="0"/>
        <v>40544</v>
      </c>
      <c r="J12" s="1313">
        <v>2</v>
      </c>
    </row>
    <row r="13" spans="1:10" ht="12.75">
      <c r="A13" s="1313">
        <v>106</v>
      </c>
      <c r="B13" s="1314">
        <v>1</v>
      </c>
      <c r="C13" s="1315">
        <v>41569</v>
      </c>
      <c r="D13" s="1316">
        <v>0</v>
      </c>
      <c r="E13" s="1313">
        <v>0</v>
      </c>
      <c r="H13" s="1317">
        <v>40909</v>
      </c>
      <c r="I13" s="1318">
        <f t="shared" si="0"/>
        <v>40909</v>
      </c>
      <c r="J13" s="1313">
        <v>2</v>
      </c>
    </row>
    <row r="14" spans="1:10" ht="12.75">
      <c r="A14" s="1313">
        <v>106</v>
      </c>
      <c r="B14" s="1314">
        <v>1</v>
      </c>
      <c r="C14" s="1315">
        <v>41594</v>
      </c>
      <c r="D14" s="1316">
        <v>0</v>
      </c>
      <c r="E14" s="1313">
        <v>0</v>
      </c>
      <c r="H14" s="1317">
        <v>41275</v>
      </c>
      <c r="I14" s="1318">
        <f t="shared" si="0"/>
        <v>41275</v>
      </c>
      <c r="J14" s="1313">
        <v>2</v>
      </c>
    </row>
    <row r="15" spans="1:10" ht="12.75">
      <c r="A15" s="1313">
        <v>106</v>
      </c>
      <c r="B15" s="1314">
        <v>1</v>
      </c>
      <c r="C15" s="1315">
        <v>41738</v>
      </c>
      <c r="D15" s="1316">
        <v>0</v>
      </c>
      <c r="E15" s="1313">
        <v>0</v>
      </c>
      <c r="H15" s="1317">
        <v>41640</v>
      </c>
      <c r="I15" s="1318">
        <f t="shared" si="0"/>
        <v>41640</v>
      </c>
      <c r="J15" s="1313">
        <v>2</v>
      </c>
    </row>
    <row r="16" spans="1:10" ht="12.75">
      <c r="A16" s="1313">
        <v>106</v>
      </c>
      <c r="B16" s="1314">
        <v>1</v>
      </c>
      <c r="C16" s="1315">
        <v>41753</v>
      </c>
      <c r="D16" s="1316">
        <v>0</v>
      </c>
      <c r="E16" s="1313">
        <v>0</v>
      </c>
      <c r="H16" s="1317">
        <v>42005</v>
      </c>
      <c r="I16" s="1318">
        <f t="shared" si="0"/>
        <v>42005</v>
      </c>
      <c r="J16" s="1313">
        <v>2</v>
      </c>
    </row>
    <row r="17" spans="1:10" ht="12.75">
      <c r="A17" s="1313">
        <v>106</v>
      </c>
      <c r="B17" s="1314">
        <v>1</v>
      </c>
      <c r="C17" s="1315">
        <v>41827</v>
      </c>
      <c r="D17" s="1316">
        <v>0</v>
      </c>
      <c r="E17" s="1313">
        <v>0</v>
      </c>
      <c r="H17" s="1317">
        <v>42370</v>
      </c>
      <c r="I17" s="1318">
        <f t="shared" si="0"/>
        <v>42370</v>
      </c>
      <c r="J17" s="1313">
        <v>2</v>
      </c>
    </row>
    <row r="18" spans="1:10" ht="12.75">
      <c r="A18" s="1313">
        <v>106</v>
      </c>
      <c r="B18" s="1314">
        <v>1</v>
      </c>
      <c r="C18" s="1315">
        <v>41885</v>
      </c>
      <c r="D18" s="1316">
        <v>0</v>
      </c>
      <c r="E18" s="1313">
        <v>0</v>
      </c>
      <c r="H18" s="1317">
        <v>42736</v>
      </c>
      <c r="I18" s="1318">
        <v>42737</v>
      </c>
      <c r="J18" s="1313">
        <v>2</v>
      </c>
    </row>
    <row r="19" spans="1:10" ht="12.75">
      <c r="A19" s="1313">
        <v>106</v>
      </c>
      <c r="B19" s="1314">
        <v>1</v>
      </c>
      <c r="C19" s="1315">
        <v>41947</v>
      </c>
      <c r="D19" s="1316">
        <v>0</v>
      </c>
      <c r="E19" s="1313">
        <v>0</v>
      </c>
    </row>
    <row r="20" spans="1:10" ht="12.75">
      <c r="A20" s="1313">
        <v>106</v>
      </c>
      <c r="B20" s="1314">
        <v>1</v>
      </c>
      <c r="C20" s="1315">
        <v>42000</v>
      </c>
      <c r="D20" s="1316">
        <v>0</v>
      </c>
      <c r="E20" s="1313">
        <v>0</v>
      </c>
    </row>
    <row r="21" spans="1:10" ht="12.75">
      <c r="A21" s="1313">
        <v>106</v>
      </c>
      <c r="B21" s="1314">
        <v>1</v>
      </c>
      <c r="C21" s="1315">
        <v>42008</v>
      </c>
      <c r="D21" s="1316">
        <v>0</v>
      </c>
      <c r="E21" s="1313">
        <v>0</v>
      </c>
    </row>
    <row r="22" spans="1:10" ht="12.75">
      <c r="A22" s="1313">
        <v>106</v>
      </c>
      <c r="B22" s="1314">
        <v>1</v>
      </c>
      <c r="C22" s="1315">
        <v>42023</v>
      </c>
      <c r="D22" s="1316">
        <v>0.67</v>
      </c>
      <c r="E22" s="1313">
        <v>1</v>
      </c>
    </row>
    <row r="23" spans="1:10" ht="12.75">
      <c r="A23" s="1313">
        <v>106</v>
      </c>
      <c r="B23" s="1314">
        <v>1</v>
      </c>
      <c r="C23" s="1315">
        <v>42058</v>
      </c>
      <c r="D23" s="1316">
        <v>1.34</v>
      </c>
      <c r="E23" s="1313">
        <v>1</v>
      </c>
    </row>
    <row r="24" spans="1:10" ht="12.75">
      <c r="A24" s="1313">
        <v>106</v>
      </c>
      <c r="B24" s="1314">
        <v>1</v>
      </c>
      <c r="C24" s="1315">
        <v>42112</v>
      </c>
      <c r="D24" s="1316">
        <v>1.33</v>
      </c>
      <c r="E24" s="1313">
        <v>0</v>
      </c>
    </row>
    <row r="25" spans="1:10" ht="12.75">
      <c r="A25" s="1313">
        <v>106</v>
      </c>
      <c r="B25" s="1314">
        <v>1</v>
      </c>
      <c r="C25" s="1315">
        <v>42185</v>
      </c>
      <c r="D25" s="1316">
        <v>2.0699999999999998</v>
      </c>
      <c r="E25" s="1313">
        <v>1</v>
      </c>
    </row>
    <row r="26" spans="1:10" ht="12.75">
      <c r="B26" s="1314"/>
      <c r="C26" s="1315"/>
    </row>
    <row r="27" spans="1:10" ht="12.75">
      <c r="B27" s="1314"/>
      <c r="C27" s="1315"/>
    </row>
    <row r="28" spans="1:10" ht="12.75">
      <c r="B28" s="1314"/>
      <c r="C28" s="1315"/>
    </row>
    <row r="29" spans="1:10" ht="12.75">
      <c r="B29" s="1314"/>
      <c r="C29" s="1315"/>
    </row>
    <row r="30" spans="1:10" ht="12.75">
      <c r="B30" s="1314"/>
      <c r="C30" s="1315"/>
    </row>
    <row r="31" spans="1:10" ht="12.75">
      <c r="B31" s="1314"/>
      <c r="C31" s="1315"/>
    </row>
    <row r="32" spans="1:10" ht="12.75">
      <c r="B32" s="1314"/>
      <c r="C32" s="1315"/>
    </row>
    <row r="33" spans="2:3" ht="12.75">
      <c r="B33" s="1314"/>
      <c r="C33" s="1315"/>
    </row>
    <row r="34" spans="2:3" ht="12.75">
      <c r="B34" s="1314"/>
      <c r="C34" s="1315"/>
    </row>
    <row r="35" spans="2:3" ht="12.75">
      <c r="B35" s="1314"/>
      <c r="C35" s="1315"/>
    </row>
    <row r="36" spans="2:3" ht="12.75">
      <c r="B36" s="1314"/>
      <c r="C36" s="1315"/>
    </row>
    <row r="37" spans="2:3" ht="12.75">
      <c r="B37" s="1314"/>
      <c r="C37" s="1315"/>
    </row>
    <row r="38" spans="2:3" ht="12.75">
      <c r="B38" s="1314"/>
      <c r="C38" s="1315"/>
    </row>
    <row r="39" spans="2:3" ht="12.75">
      <c r="B39" s="1314"/>
      <c r="C39" s="1315"/>
    </row>
    <row r="40" spans="2:3" ht="12.75">
      <c r="B40" s="1314"/>
      <c r="C40" s="1315"/>
    </row>
    <row r="41" spans="2:3" ht="12.75">
      <c r="B41" s="1314"/>
      <c r="C41" s="1315"/>
    </row>
    <row r="42" spans="2:3" ht="12.75">
      <c r="B42" s="1314"/>
      <c r="C42" s="1315"/>
    </row>
    <row r="43" spans="2:3" ht="12.75">
      <c r="B43" s="1314"/>
      <c r="C43" s="1315"/>
    </row>
    <row r="44" spans="2:3" ht="12.75">
      <c r="B44" s="1314"/>
      <c r="C44" s="1315"/>
    </row>
    <row r="45" spans="2:3" ht="12.75">
      <c r="B45" s="1314"/>
      <c r="C45" s="1315"/>
    </row>
    <row r="46" spans="2:3" ht="12.75">
      <c r="B46" s="1314"/>
      <c r="C46" s="1315"/>
    </row>
    <row r="47" spans="2:3" ht="12.75">
      <c r="B47" s="1314"/>
      <c r="C47" s="1315"/>
    </row>
    <row r="48" spans="2:3" ht="12.75">
      <c r="B48" s="1314"/>
      <c r="C48" s="1315"/>
    </row>
    <row r="49" spans="1:3" ht="12.75">
      <c r="B49" s="1314"/>
      <c r="C49" s="1315"/>
    </row>
    <row r="50" spans="1:3" ht="12.75">
      <c r="B50" s="1314"/>
      <c r="C50" s="1315"/>
    </row>
    <row r="51" spans="1:3" ht="12.75">
      <c r="B51" s="1314"/>
      <c r="C51" s="1315"/>
    </row>
    <row r="52" spans="1:3" ht="12.75">
      <c r="B52" s="1314"/>
      <c r="C52" s="1315"/>
    </row>
    <row r="53" spans="1:3" ht="12.75">
      <c r="B53" s="1314"/>
      <c r="C53" s="1315"/>
    </row>
    <row r="54" spans="1:3" ht="12.75">
      <c r="B54" s="1314"/>
      <c r="C54" s="1315"/>
    </row>
    <row r="55" spans="1:3" ht="12.75">
      <c r="B55" s="1314"/>
      <c r="C55" s="1315"/>
    </row>
    <row r="56" spans="1:3" ht="12.75">
      <c r="B56" s="1314"/>
      <c r="C56" s="1315"/>
    </row>
    <row r="57" spans="1:3" ht="12.75">
      <c r="A57" s="1319"/>
      <c r="B57" s="1314"/>
      <c r="C57" s="1315"/>
    </row>
    <row r="58" spans="1:3" ht="12.75">
      <c r="B58" s="1314"/>
      <c r="C58" s="1315"/>
    </row>
    <row r="59" spans="1:3" ht="12.75">
      <c r="B59" s="1314"/>
      <c r="C59" s="1315"/>
    </row>
    <row r="60" spans="1:3" ht="12.75">
      <c r="B60" s="1314"/>
      <c r="C60" s="1315"/>
    </row>
    <row r="61" spans="1:3" ht="12.75">
      <c r="B61" s="1314"/>
      <c r="C61" s="1315"/>
    </row>
    <row r="62" spans="1:3" ht="12.75">
      <c r="B62" s="1314"/>
      <c r="C62" s="1315"/>
    </row>
    <row r="63" spans="1:3" ht="12.75">
      <c r="B63" s="1314"/>
      <c r="C63" s="1315"/>
    </row>
    <row r="64" spans="1:3" ht="12.75">
      <c r="B64" s="1314"/>
      <c r="C64" s="1315"/>
    </row>
    <row r="65" spans="2:3" ht="12.75">
      <c r="B65" s="1314"/>
      <c r="C65" s="1315"/>
    </row>
    <row r="66" spans="2:3" ht="12.75">
      <c r="B66" s="1314"/>
      <c r="C66" s="1315"/>
    </row>
    <row r="67" spans="2:3" ht="12.75">
      <c r="B67" s="1314"/>
      <c r="C67" s="1315"/>
    </row>
    <row r="68" spans="2:3" ht="12.75">
      <c r="B68" s="1314"/>
      <c r="C68" s="1315"/>
    </row>
    <row r="69" spans="2:3" ht="12.75">
      <c r="B69" s="1314"/>
      <c r="C69" s="1315"/>
    </row>
    <row r="70" spans="2:3" ht="12.75">
      <c r="B70" s="1314"/>
      <c r="C70" s="1315"/>
    </row>
    <row r="71" spans="2:3" ht="12.75">
      <c r="B71" s="1314"/>
      <c r="C71" s="1315"/>
    </row>
    <row r="72" spans="2:3" ht="12.75">
      <c r="B72" s="1314"/>
      <c r="C72" s="1315"/>
    </row>
    <row r="73" spans="2:3" ht="12.75">
      <c r="B73" s="1314"/>
      <c r="C73" s="1315"/>
    </row>
    <row r="74" spans="2:3" ht="12.75">
      <c r="B74" s="1314"/>
      <c r="C74" s="1315"/>
    </row>
    <row r="75" spans="2:3" ht="12.75">
      <c r="B75" s="1314"/>
      <c r="C75" s="1315"/>
    </row>
    <row r="76" spans="2:3" ht="12.75">
      <c r="B76" s="1314"/>
      <c r="C76" s="1315"/>
    </row>
    <row r="77" spans="2:3" ht="12.75">
      <c r="B77" s="1314"/>
      <c r="C77" s="1315"/>
    </row>
    <row r="78" spans="2:3" ht="12.75">
      <c r="B78" s="1314"/>
      <c r="C78" s="1315"/>
    </row>
    <row r="79" spans="2:3" ht="12.75">
      <c r="B79" s="1314"/>
      <c r="C79" s="1315"/>
    </row>
    <row r="80" spans="2:3" ht="12.75">
      <c r="B80" s="1314"/>
      <c r="C80" s="1315"/>
    </row>
    <row r="81" spans="2:3" ht="12.75">
      <c r="B81" s="1314"/>
      <c r="C81" s="1315"/>
    </row>
    <row r="82" spans="2:3" ht="12.75">
      <c r="B82" s="1314"/>
      <c r="C82" s="1315"/>
    </row>
    <row r="83" spans="2:3" ht="12.75">
      <c r="B83" s="1314"/>
      <c r="C83" s="1315"/>
    </row>
    <row r="84" spans="2:3" ht="12.75">
      <c r="B84" s="1314"/>
      <c r="C84" s="1315"/>
    </row>
    <row r="85" spans="2:3" ht="12.75">
      <c r="B85" s="1314"/>
      <c r="C85" s="1315"/>
    </row>
    <row r="86" spans="2:3" ht="12.75">
      <c r="B86" s="1314"/>
      <c r="C86" s="1315"/>
    </row>
    <row r="87" spans="2:3" ht="12.75">
      <c r="B87" s="1314"/>
      <c r="C87" s="1315"/>
    </row>
    <row r="88" spans="2:3" ht="12.75">
      <c r="B88" s="1314"/>
      <c r="C88" s="1315"/>
    </row>
    <row r="89" spans="2:3" ht="12.75">
      <c r="B89" s="1314"/>
      <c r="C89" s="1315"/>
    </row>
    <row r="90" spans="2:3" ht="12.75">
      <c r="B90" s="1314"/>
      <c r="C90" s="1315"/>
    </row>
    <row r="91" spans="2:3" ht="12.75">
      <c r="B91" s="1314"/>
      <c r="C91" s="1315"/>
    </row>
    <row r="92" spans="2:3" ht="12.75">
      <c r="B92" s="1314"/>
      <c r="C92" s="1315"/>
    </row>
    <row r="93" spans="2:3" ht="12.75">
      <c r="B93" s="1314"/>
      <c r="C93" s="1315"/>
    </row>
    <row r="94" spans="2:3" ht="12.75">
      <c r="B94" s="1314"/>
      <c r="C94" s="1315"/>
    </row>
    <row r="95" spans="2:3" ht="12.75">
      <c r="B95" s="1314"/>
      <c r="C95" s="1315"/>
    </row>
    <row r="96" spans="2:3" ht="12.75">
      <c r="B96" s="1314"/>
      <c r="C96" s="1315"/>
    </row>
    <row r="97" spans="2:3" ht="12.75">
      <c r="B97" s="1314"/>
      <c r="C97" s="1315"/>
    </row>
    <row r="98" spans="2:3" ht="12.75">
      <c r="B98" s="1314"/>
      <c r="C98" s="1315"/>
    </row>
    <row r="99" spans="2:3" ht="12.75">
      <c r="B99" s="1314"/>
      <c r="C99" s="1315"/>
    </row>
    <row r="100" spans="2:3" ht="12.75">
      <c r="B100" s="1314"/>
      <c r="C100" s="1315"/>
    </row>
    <row r="101" spans="2:3" ht="12.75">
      <c r="B101" s="1314"/>
      <c r="C101" s="1315"/>
    </row>
    <row r="102" spans="2:3" ht="12.75">
      <c r="B102" s="1314"/>
      <c r="C102" s="1315"/>
    </row>
    <row r="103" spans="2:3" ht="12.75">
      <c r="B103" s="1314"/>
      <c r="C103" s="1315"/>
    </row>
    <row r="104" spans="2:3" ht="12.75">
      <c r="B104" s="1314"/>
      <c r="C104" s="1315"/>
    </row>
    <row r="105" spans="2:3" ht="12.75">
      <c r="B105" s="1314"/>
      <c r="C105" s="1315"/>
    </row>
    <row r="106" spans="2:3" ht="12.75">
      <c r="B106" s="1314"/>
      <c r="C106" s="1315"/>
    </row>
    <row r="107" spans="2:3" ht="12.75">
      <c r="B107" s="1314"/>
      <c r="C107" s="1315"/>
    </row>
    <row r="108" spans="2:3" ht="12.75">
      <c r="B108" s="1314"/>
      <c r="C108" s="1315"/>
    </row>
    <row r="109" spans="2:3" ht="12.75">
      <c r="B109" s="1314"/>
      <c r="C109" s="1315"/>
    </row>
    <row r="110" spans="2:3" ht="12.75">
      <c r="B110" s="1314"/>
      <c r="C110" s="1315"/>
    </row>
    <row r="111" spans="2:3" ht="12.75">
      <c r="B111" s="1314"/>
      <c r="C111" s="1315"/>
    </row>
    <row r="112" spans="2:3" ht="12.75">
      <c r="B112" s="1314"/>
      <c r="C112" s="1315"/>
    </row>
    <row r="113" spans="2:3" ht="12.75">
      <c r="B113" s="1314"/>
      <c r="C113" s="1315"/>
    </row>
    <row r="114" spans="2:3" ht="12.75">
      <c r="B114" s="1314"/>
      <c r="C114" s="1315"/>
    </row>
    <row r="115" spans="2:3" ht="12.75">
      <c r="B115" s="1314"/>
      <c r="C115" s="1315"/>
    </row>
    <row r="116" spans="2:3" ht="12.75">
      <c r="B116" s="1314"/>
      <c r="C116" s="1315"/>
    </row>
    <row r="117" spans="2:3" ht="12.75">
      <c r="B117" s="1314"/>
      <c r="C117" s="1315"/>
    </row>
    <row r="118" spans="2:3" ht="12.75">
      <c r="B118" s="1314"/>
      <c r="C118" s="1315"/>
    </row>
    <row r="119" spans="2:3" ht="12.75">
      <c r="B119" s="1314"/>
      <c r="C119" s="1315"/>
    </row>
    <row r="120" spans="2:3" ht="12.75">
      <c r="B120" s="1314"/>
      <c r="C120" s="1315"/>
    </row>
    <row r="121" spans="2:3" ht="12.75">
      <c r="B121" s="1314"/>
      <c r="C121" s="1315"/>
    </row>
    <row r="122" spans="2:3" ht="12.75">
      <c r="B122" s="1314"/>
      <c r="C122" s="1315"/>
    </row>
    <row r="123" spans="2:3" ht="12.75">
      <c r="B123" s="1314"/>
      <c r="C123" s="1315"/>
    </row>
    <row r="124" spans="2:3" ht="12.75">
      <c r="B124" s="1314"/>
      <c r="C124" s="1315"/>
    </row>
    <row r="125" spans="2:3" ht="12.75">
      <c r="B125" s="1314"/>
      <c r="C125" s="1315"/>
    </row>
    <row r="126" spans="2:3" ht="12.75">
      <c r="B126" s="1314"/>
      <c r="C126" s="1315"/>
    </row>
    <row r="127" spans="2:3" ht="12.75">
      <c r="B127" s="1314"/>
      <c r="C127" s="1315"/>
    </row>
    <row r="128" spans="2:3" ht="12.75">
      <c r="B128" s="1314"/>
      <c r="C128" s="1315"/>
    </row>
    <row r="129" spans="2:3" ht="12.75">
      <c r="B129" s="1314"/>
      <c r="C129" s="1315"/>
    </row>
    <row r="130" spans="2:3" ht="12.75">
      <c r="B130" s="1314"/>
      <c r="C130" s="1315"/>
    </row>
    <row r="131" spans="2:3" ht="12.75">
      <c r="B131" s="1314"/>
      <c r="C131" s="1315"/>
    </row>
    <row r="132" spans="2:3" ht="12.75">
      <c r="B132" s="1314"/>
      <c r="C132" s="1315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44.xml><?xml version="1.0" encoding="utf-8"?>
<worksheet xmlns="http://schemas.openxmlformats.org/spreadsheetml/2006/main" xmlns:r="http://schemas.openxmlformats.org/officeDocument/2006/relationships">
  <sheetPr codeName="Sheet103"/>
  <dimension ref="A1:M86"/>
  <sheetViews>
    <sheetView workbookViewId="0">
      <selection sqref="A1:D1"/>
    </sheetView>
  </sheetViews>
  <sheetFormatPr defaultRowHeight="15"/>
  <sheetData>
    <row r="1" spans="1:13">
      <c r="A1" s="572">
        <v>41640</v>
      </c>
      <c r="B1" s="574" t="s">
        <v>486</v>
      </c>
      <c r="F1" t="s">
        <v>493</v>
      </c>
    </row>
    <row r="2" spans="1:13">
      <c r="A2" s="572">
        <v>41640</v>
      </c>
      <c r="B2" s="573" t="s">
        <v>487</v>
      </c>
      <c r="F2" t="s">
        <v>494</v>
      </c>
      <c r="G2" t="s">
        <v>495</v>
      </c>
      <c r="H2" t="s">
        <v>499</v>
      </c>
      <c r="I2" t="s">
        <v>500</v>
      </c>
      <c r="J2" t="s">
        <v>496</v>
      </c>
      <c r="K2" t="s">
        <v>497</v>
      </c>
      <c r="L2" t="s">
        <v>498</v>
      </c>
      <c r="M2" t="s">
        <v>501</v>
      </c>
    </row>
    <row r="3" spans="1:13">
      <c r="A3" s="572">
        <v>41640</v>
      </c>
      <c r="B3" s="574" t="s">
        <v>488</v>
      </c>
      <c r="F3">
        <f>COUNTA(B1:B12)</f>
        <v>12</v>
      </c>
      <c r="G3">
        <f>COUNTA(B13:B22)</f>
        <v>10</v>
      </c>
      <c r="H3">
        <f>COUNTA(B23:B32)</f>
        <v>10</v>
      </c>
      <c r="I3">
        <f>COUNTA(B33:B44)</f>
        <v>12</v>
      </c>
      <c r="J3">
        <f>COUNTA(B45:B55)</f>
        <v>11</v>
      </c>
      <c r="K3">
        <f>COUNTA(B56:B66)</f>
        <v>11</v>
      </c>
      <c r="L3">
        <f>COUNTA(B67:B73)</f>
        <v>6</v>
      </c>
      <c r="M3">
        <f>COUNTA(B74:B86)</f>
        <v>13</v>
      </c>
    </row>
    <row r="4" spans="1:13">
      <c r="A4" s="572">
        <v>41671</v>
      </c>
      <c r="B4" s="574" t="s">
        <v>489</v>
      </c>
    </row>
    <row r="5" spans="1:13">
      <c r="A5" s="572">
        <v>41671</v>
      </c>
      <c r="B5" s="574" t="s">
        <v>489</v>
      </c>
    </row>
    <row r="6" spans="1:13">
      <c r="A6" s="572">
        <v>41671</v>
      </c>
      <c r="B6" s="574" t="s">
        <v>489</v>
      </c>
    </row>
    <row r="7" spans="1:13">
      <c r="A7" s="572">
        <v>41671</v>
      </c>
      <c r="B7" s="574" t="s">
        <v>489</v>
      </c>
    </row>
    <row r="8" spans="1:13">
      <c r="A8" s="572">
        <v>41671</v>
      </c>
      <c r="B8" s="574" t="s">
        <v>490</v>
      </c>
      <c r="F8" t="s">
        <v>503</v>
      </c>
    </row>
    <row r="9" spans="1:13">
      <c r="A9" s="572">
        <v>41671</v>
      </c>
      <c r="B9" s="574" t="s">
        <v>488</v>
      </c>
      <c r="G9" s="574" t="s">
        <v>492</v>
      </c>
      <c r="H9" s="573" t="s">
        <v>489</v>
      </c>
      <c r="I9" s="573" t="s">
        <v>490</v>
      </c>
      <c r="J9" s="575" t="s">
        <v>491</v>
      </c>
      <c r="K9" s="573" t="s">
        <v>487</v>
      </c>
      <c r="L9" s="574" t="s">
        <v>486</v>
      </c>
      <c r="M9" s="574" t="s">
        <v>488</v>
      </c>
    </row>
    <row r="10" spans="1:13">
      <c r="A10" s="572">
        <v>41699</v>
      </c>
      <c r="B10" s="574" t="s">
        <v>486</v>
      </c>
      <c r="F10">
        <v>2014</v>
      </c>
      <c r="G10">
        <f>COUNTIF($B$1:$B$44,G9)</f>
        <v>3</v>
      </c>
      <c r="H10">
        <f t="shared" ref="H10:M10" si="0">COUNTIF($B$1:$B$44,H9)</f>
        <v>10</v>
      </c>
      <c r="I10">
        <f t="shared" si="0"/>
        <v>5</v>
      </c>
      <c r="J10">
        <f t="shared" si="0"/>
        <v>2</v>
      </c>
      <c r="K10">
        <f t="shared" si="0"/>
        <v>3</v>
      </c>
      <c r="L10">
        <f t="shared" si="0"/>
        <v>10</v>
      </c>
      <c r="M10">
        <f t="shared" si="0"/>
        <v>11</v>
      </c>
    </row>
    <row r="11" spans="1:13">
      <c r="A11" s="572">
        <v>41699</v>
      </c>
      <c r="B11" s="573" t="s">
        <v>490</v>
      </c>
      <c r="F11">
        <v>2015</v>
      </c>
      <c r="G11">
        <f>COUNTIF($B$45:$B$86,G9)</f>
        <v>7</v>
      </c>
      <c r="H11">
        <f t="shared" ref="H11:M11" si="1">COUNTIF($B$45:$B$86,H9)</f>
        <v>3</v>
      </c>
      <c r="I11">
        <f t="shared" si="1"/>
        <v>7</v>
      </c>
      <c r="J11">
        <f t="shared" si="1"/>
        <v>1</v>
      </c>
      <c r="K11">
        <f t="shared" si="1"/>
        <v>5</v>
      </c>
      <c r="L11">
        <f t="shared" si="1"/>
        <v>10</v>
      </c>
      <c r="M11">
        <f t="shared" si="1"/>
        <v>8</v>
      </c>
    </row>
    <row r="12" spans="1:13">
      <c r="A12" s="572">
        <v>41699</v>
      </c>
      <c r="B12" s="573" t="s">
        <v>487</v>
      </c>
    </row>
    <row r="13" spans="1:13">
      <c r="A13" s="572">
        <v>41730</v>
      </c>
      <c r="B13" s="574" t="s">
        <v>491</v>
      </c>
    </row>
    <row r="14" spans="1:13">
      <c r="A14" s="572">
        <v>41730</v>
      </c>
      <c r="B14" s="573" t="s">
        <v>486</v>
      </c>
      <c r="F14" s="592" t="s">
        <v>504</v>
      </c>
    </row>
    <row r="15" spans="1:13">
      <c r="A15" s="572">
        <v>41730</v>
      </c>
      <c r="B15" s="573" t="s">
        <v>488</v>
      </c>
    </row>
    <row r="16" spans="1:13">
      <c r="A16" s="572">
        <v>41730</v>
      </c>
      <c r="B16" s="575" t="s">
        <v>488</v>
      </c>
    </row>
    <row r="17" spans="1:2">
      <c r="A17" s="577">
        <v>41760</v>
      </c>
      <c r="B17" s="575" t="s">
        <v>489</v>
      </c>
    </row>
    <row r="18" spans="1:2">
      <c r="A18" s="577">
        <v>41760</v>
      </c>
      <c r="B18" s="574" t="s">
        <v>486</v>
      </c>
    </row>
    <row r="19" spans="1:2">
      <c r="A19" s="577">
        <v>41760</v>
      </c>
      <c r="B19" s="574" t="s">
        <v>488</v>
      </c>
    </row>
    <row r="20" spans="1:2">
      <c r="A20" s="577">
        <v>41760</v>
      </c>
      <c r="B20" s="574" t="s">
        <v>488</v>
      </c>
    </row>
    <row r="21" spans="1:2">
      <c r="A21" s="572">
        <v>41791</v>
      </c>
      <c r="B21" s="574" t="s">
        <v>492</v>
      </c>
    </row>
    <row r="22" spans="1:2">
      <c r="A22" s="572">
        <v>41791</v>
      </c>
      <c r="B22" s="573" t="s">
        <v>486</v>
      </c>
    </row>
    <row r="23" spans="1:2">
      <c r="A23" s="572">
        <v>41821</v>
      </c>
      <c r="B23" s="573" t="s">
        <v>489</v>
      </c>
    </row>
    <row r="24" spans="1:2">
      <c r="A24" s="572">
        <v>41821</v>
      </c>
      <c r="B24" s="574" t="s">
        <v>489</v>
      </c>
    </row>
    <row r="25" spans="1:2">
      <c r="A25" s="577">
        <v>41821</v>
      </c>
      <c r="B25" s="575" t="s">
        <v>489</v>
      </c>
    </row>
    <row r="26" spans="1:2">
      <c r="A26" s="577">
        <v>41821</v>
      </c>
      <c r="B26" s="576" t="s">
        <v>486</v>
      </c>
    </row>
    <row r="27" spans="1:2">
      <c r="A27" s="578">
        <v>41852</v>
      </c>
      <c r="B27" s="576" t="s">
        <v>492</v>
      </c>
    </row>
    <row r="28" spans="1:2">
      <c r="A28" s="577">
        <v>41852</v>
      </c>
      <c r="B28" s="576" t="s">
        <v>489</v>
      </c>
    </row>
    <row r="29" spans="1:2">
      <c r="A29" s="577">
        <v>41852</v>
      </c>
      <c r="B29" s="576" t="s">
        <v>488</v>
      </c>
    </row>
    <row r="30" spans="1:2">
      <c r="A30" s="577">
        <v>41883</v>
      </c>
      <c r="B30" s="575" t="s">
        <v>486</v>
      </c>
    </row>
    <row r="31" spans="1:2">
      <c r="A31" s="577">
        <v>41883</v>
      </c>
      <c r="B31" s="576" t="s">
        <v>486</v>
      </c>
    </row>
    <row r="32" spans="1:2">
      <c r="A32" s="577">
        <v>41883</v>
      </c>
      <c r="B32" s="575" t="s">
        <v>487</v>
      </c>
    </row>
    <row r="33" spans="1:2">
      <c r="A33" s="577">
        <v>41913</v>
      </c>
      <c r="B33" s="575" t="s">
        <v>486</v>
      </c>
    </row>
    <row r="34" spans="1:2">
      <c r="A34" s="572">
        <v>41913</v>
      </c>
      <c r="B34" s="573" t="s">
        <v>488</v>
      </c>
    </row>
    <row r="35" spans="1:2">
      <c r="A35" s="579">
        <v>41944</v>
      </c>
      <c r="B35" s="580" t="s">
        <v>486</v>
      </c>
    </row>
    <row r="36" spans="1:2">
      <c r="A36" s="578">
        <v>41944</v>
      </c>
      <c r="B36" s="576" t="s">
        <v>490</v>
      </c>
    </row>
    <row r="37" spans="1:2">
      <c r="A37" s="572">
        <v>41944</v>
      </c>
      <c r="B37" s="574" t="s">
        <v>488</v>
      </c>
    </row>
    <row r="38" spans="1:2">
      <c r="A38" s="572">
        <v>41974</v>
      </c>
      <c r="B38" s="575" t="s">
        <v>492</v>
      </c>
    </row>
    <row r="39" spans="1:2">
      <c r="A39" s="572">
        <v>41974</v>
      </c>
      <c r="B39" s="576" t="s">
        <v>489</v>
      </c>
    </row>
    <row r="40" spans="1:2">
      <c r="A40" s="572">
        <v>41974</v>
      </c>
      <c r="B40" s="575" t="s">
        <v>491</v>
      </c>
    </row>
    <row r="41" spans="1:2">
      <c r="A41" s="572">
        <v>41974</v>
      </c>
      <c r="B41" s="575" t="s">
        <v>490</v>
      </c>
    </row>
    <row r="42" spans="1:2">
      <c r="A42" s="572">
        <v>41974</v>
      </c>
      <c r="B42" s="575" t="s">
        <v>490</v>
      </c>
    </row>
    <row r="43" spans="1:2">
      <c r="A43" s="581">
        <v>41974</v>
      </c>
      <c r="B43" s="582" t="s">
        <v>488</v>
      </c>
    </row>
    <row r="44" spans="1:2">
      <c r="A44" s="572">
        <v>41974</v>
      </c>
      <c r="B44" s="575" t="s">
        <v>488</v>
      </c>
    </row>
    <row r="45" spans="1:2">
      <c r="A45" s="572">
        <v>42005</v>
      </c>
      <c r="B45" s="575" t="s">
        <v>492</v>
      </c>
    </row>
    <row r="46" spans="1:2">
      <c r="A46" s="572">
        <v>42005</v>
      </c>
      <c r="B46" s="574" t="s">
        <v>489</v>
      </c>
    </row>
    <row r="47" spans="1:2">
      <c r="A47" s="572">
        <v>42005</v>
      </c>
      <c r="B47" s="574" t="s">
        <v>491</v>
      </c>
    </row>
    <row r="48" spans="1:2">
      <c r="A48" s="572">
        <v>42005</v>
      </c>
      <c r="B48" s="574" t="s">
        <v>486</v>
      </c>
    </row>
    <row r="49" spans="1:2">
      <c r="A49" s="572">
        <v>42005</v>
      </c>
      <c r="B49" s="574" t="s">
        <v>490</v>
      </c>
    </row>
    <row r="50" spans="1:2">
      <c r="A50" s="572">
        <v>42036</v>
      </c>
      <c r="B50" s="574" t="s">
        <v>488</v>
      </c>
    </row>
    <row r="51" spans="1:2">
      <c r="A51" s="572">
        <v>42064</v>
      </c>
      <c r="B51" s="574" t="s">
        <v>486</v>
      </c>
    </row>
    <row r="52" spans="1:2">
      <c r="A52" s="572">
        <v>42064</v>
      </c>
      <c r="B52" s="574" t="s">
        <v>490</v>
      </c>
    </row>
    <row r="53" spans="1:2">
      <c r="A53" s="572">
        <v>42064</v>
      </c>
      <c r="B53" s="574" t="s">
        <v>490</v>
      </c>
    </row>
    <row r="54" spans="1:2">
      <c r="A54" s="572">
        <v>42064</v>
      </c>
      <c r="B54" s="574" t="s">
        <v>487</v>
      </c>
    </row>
    <row r="55" spans="1:2">
      <c r="A55" s="581">
        <v>42064</v>
      </c>
      <c r="B55" s="591" t="s">
        <v>488</v>
      </c>
    </row>
    <row r="56" spans="1:2">
      <c r="A56" s="583">
        <v>42095</v>
      </c>
      <c r="B56" s="574" t="s">
        <v>492</v>
      </c>
    </row>
    <row r="57" spans="1:2">
      <c r="A57" s="572">
        <v>42095</v>
      </c>
      <c r="B57" s="584" t="s">
        <v>486</v>
      </c>
    </row>
    <row r="58" spans="1:2">
      <c r="A58" s="572">
        <v>42095</v>
      </c>
      <c r="B58" s="584" t="s">
        <v>490</v>
      </c>
    </row>
    <row r="59" spans="1:2">
      <c r="A59" s="585">
        <v>42095</v>
      </c>
      <c r="B59" s="586" t="s">
        <v>487</v>
      </c>
    </row>
    <row r="60" spans="1:2">
      <c r="A60" s="572">
        <v>42125</v>
      </c>
      <c r="B60" s="574" t="s">
        <v>492</v>
      </c>
    </row>
    <row r="61" spans="1:2">
      <c r="A61" s="572">
        <v>42125</v>
      </c>
      <c r="B61" s="574" t="s">
        <v>489</v>
      </c>
    </row>
    <row r="62" spans="1:2">
      <c r="A62" s="572">
        <v>42125</v>
      </c>
      <c r="B62" s="574" t="s">
        <v>486</v>
      </c>
    </row>
    <row r="63" spans="1:2">
      <c r="A63" s="572">
        <v>42125</v>
      </c>
      <c r="B63" t="s">
        <v>488</v>
      </c>
    </row>
    <row r="64" spans="1:2">
      <c r="A64" s="581">
        <v>42125</v>
      </c>
      <c r="B64" s="591" t="s">
        <v>488</v>
      </c>
    </row>
    <row r="65" spans="1:3">
      <c r="A65" s="579">
        <v>42156</v>
      </c>
      <c r="B65" s="580" t="s">
        <v>490</v>
      </c>
    </row>
    <row r="66" spans="1:3">
      <c r="A66" s="572">
        <v>42156</v>
      </c>
      <c r="B66" s="574" t="s">
        <v>487</v>
      </c>
    </row>
    <row r="67" spans="1:3">
      <c r="A67" s="572">
        <v>42186</v>
      </c>
      <c r="B67" s="574" t="s">
        <v>492</v>
      </c>
    </row>
    <row r="68" spans="1:3">
      <c r="A68" s="587">
        <v>42186</v>
      </c>
      <c r="B68" s="588" t="s">
        <v>488</v>
      </c>
    </row>
    <row r="69" spans="1:3">
      <c r="A69" s="581">
        <v>42186</v>
      </c>
      <c r="B69" s="582"/>
      <c r="C69" t="s">
        <v>502</v>
      </c>
    </row>
    <row r="70" spans="1:3">
      <c r="A70" s="579">
        <v>42217</v>
      </c>
      <c r="B70" s="580" t="s">
        <v>486</v>
      </c>
    </row>
    <row r="71" spans="1:3">
      <c r="A71" s="572">
        <v>42248</v>
      </c>
      <c r="B71" s="574" t="s">
        <v>486</v>
      </c>
    </row>
    <row r="72" spans="1:3">
      <c r="A72" s="572">
        <v>42248</v>
      </c>
      <c r="B72" s="574" t="s">
        <v>486</v>
      </c>
    </row>
    <row r="73" spans="1:3">
      <c r="A73" s="572">
        <v>42248</v>
      </c>
      <c r="B73" s="574" t="s">
        <v>486</v>
      </c>
    </row>
    <row r="74" spans="1:3">
      <c r="A74" s="579">
        <v>42278</v>
      </c>
      <c r="B74" s="580" t="s">
        <v>492</v>
      </c>
    </row>
    <row r="75" spans="1:3">
      <c r="A75" s="579">
        <v>42278</v>
      </c>
      <c r="B75" s="580" t="s">
        <v>489</v>
      </c>
    </row>
    <row r="76" spans="1:3">
      <c r="A76" s="579">
        <v>42278</v>
      </c>
      <c r="B76" s="580" t="s">
        <v>487</v>
      </c>
    </row>
    <row r="77" spans="1:3">
      <c r="A77" s="587">
        <v>42278</v>
      </c>
      <c r="B77" s="588" t="s">
        <v>488</v>
      </c>
    </row>
    <row r="78" spans="1:3">
      <c r="A78" s="585">
        <v>42278</v>
      </c>
      <c r="B78" s="586" t="s">
        <v>488</v>
      </c>
    </row>
    <row r="79" spans="1:3">
      <c r="A79" s="579">
        <v>42309</v>
      </c>
      <c r="B79" s="580" t="s">
        <v>492</v>
      </c>
    </row>
    <row r="80" spans="1:3">
      <c r="A80" s="579">
        <v>42309</v>
      </c>
      <c r="B80" s="580" t="s">
        <v>487</v>
      </c>
    </row>
    <row r="81" spans="1:2">
      <c r="A81" s="589">
        <v>42339</v>
      </c>
      <c r="B81" s="590" t="s">
        <v>492</v>
      </c>
    </row>
    <row r="82" spans="1:2">
      <c r="A82" s="579">
        <v>42339</v>
      </c>
      <c r="B82" s="580" t="s">
        <v>486</v>
      </c>
    </row>
    <row r="83" spans="1:2">
      <c r="A83" s="579">
        <v>42339</v>
      </c>
      <c r="B83" s="580" t="s">
        <v>486</v>
      </c>
    </row>
    <row r="84" spans="1:2">
      <c r="A84" s="589">
        <v>42339</v>
      </c>
      <c r="B84" s="590" t="s">
        <v>490</v>
      </c>
    </row>
    <row r="85" spans="1:2">
      <c r="A85" s="579">
        <v>42339</v>
      </c>
      <c r="B85" s="580" t="s">
        <v>490</v>
      </c>
    </row>
    <row r="86" spans="1:2">
      <c r="A86" s="579">
        <v>42339</v>
      </c>
      <c r="B86" s="580" t="s">
        <v>488</v>
      </c>
    </row>
  </sheetData>
  <conditionalFormatting sqref="A1:B86">
    <cfRule type="expression" dxfId="7" priority="13" stopIfTrue="1">
      <formula>ISBLANK($L1)&lt;&gt;TRUE</formula>
    </cfRule>
  </conditionalFormatting>
  <conditionalFormatting sqref="G9">
    <cfRule type="expression" dxfId="6" priority="7" stopIfTrue="1">
      <formula>ISBLANK($L9)&lt;&gt;TRUE</formula>
    </cfRule>
  </conditionalFormatting>
  <conditionalFormatting sqref="H9">
    <cfRule type="expression" dxfId="5" priority="6" stopIfTrue="1">
      <formula>ISBLANK($L9)&lt;&gt;TRUE</formula>
    </cfRule>
  </conditionalFormatting>
  <conditionalFormatting sqref="I9">
    <cfRule type="expression" dxfId="4" priority="5" stopIfTrue="1">
      <formula>ISBLANK($L9)&lt;&gt;TRUE</formula>
    </cfRule>
  </conditionalFormatting>
  <conditionalFormatting sqref="J9">
    <cfRule type="expression" dxfId="3" priority="4" stopIfTrue="1">
      <formula>ISBLANK($L9)&lt;&gt;TRUE</formula>
    </cfRule>
  </conditionalFormatting>
  <conditionalFormatting sqref="K9">
    <cfRule type="expression" dxfId="2" priority="3" stopIfTrue="1">
      <formula>ISBLANK($L9)&lt;&gt;TRUE</formula>
    </cfRule>
  </conditionalFormatting>
  <conditionalFormatting sqref="L9">
    <cfRule type="expression" dxfId="1" priority="2" stopIfTrue="1">
      <formula>ISBLANK($L9)&lt;&gt;TRUE</formula>
    </cfRule>
  </conditionalFormatting>
  <conditionalFormatting sqref="M9">
    <cfRule type="expression" dxfId="0" priority="1" stopIfTrue="1">
      <formula>ISBLANK($L9)&lt;&gt;TRUE</formula>
    </cfRule>
  </conditionalFormatting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>
  <sheetPr codeName="Sheet138"/>
  <dimension ref="A1:I132"/>
  <sheetViews>
    <sheetView showGridLines="0" workbookViewId="0">
      <selection activeCell="C28" sqref="C28"/>
    </sheetView>
  </sheetViews>
  <sheetFormatPr defaultRowHeight="12"/>
  <cols>
    <col min="1" max="2" width="9.140625" style="1313"/>
    <col min="3" max="3" width="14.5703125" style="1320" customWidth="1"/>
    <col min="4" max="4" width="9.140625" style="1316"/>
    <col min="5" max="7" width="9.140625" style="1313"/>
    <col min="8" max="8" width="12.42578125" style="1313" bestFit="1" customWidth="1"/>
    <col min="9" max="16384" width="9.140625" style="1313"/>
  </cols>
  <sheetData>
    <row r="1" spans="1:9" ht="12.75">
      <c r="B1" s="1314"/>
      <c r="C1" s="1315"/>
      <c r="H1" s="1317"/>
      <c r="I1" s="1318"/>
    </row>
    <row r="2" spans="1:9" ht="15">
      <c r="A2" s="1440" t="s">
        <v>1076</v>
      </c>
      <c r="B2" s="1314"/>
      <c r="C2" s="1315"/>
      <c r="H2" s="1317"/>
      <c r="I2" s="1318"/>
    </row>
    <row r="3" spans="1:9" ht="12.75">
      <c r="B3" s="1314"/>
      <c r="C3" s="1315"/>
      <c r="H3" s="1317"/>
      <c r="I3" s="1318"/>
    </row>
    <row r="4" spans="1:9" ht="12.75">
      <c r="B4" s="1314"/>
      <c r="C4" s="1315"/>
      <c r="H4" s="1317"/>
      <c r="I4" s="1318"/>
    </row>
    <row r="5" spans="1:9" ht="12.75">
      <c r="B5" s="1314"/>
      <c r="C5" s="1315"/>
      <c r="H5" s="1317"/>
      <c r="I5" s="1318"/>
    </row>
    <row r="6" spans="1:9" ht="12.75">
      <c r="B6" s="1314"/>
      <c r="C6" s="1315"/>
      <c r="H6" s="1317"/>
      <c r="I6" s="1318"/>
    </row>
    <row r="7" spans="1:9" ht="12.75">
      <c r="B7" s="1314"/>
      <c r="C7" s="1315"/>
      <c r="H7" s="1317"/>
      <c r="I7" s="1318"/>
    </row>
    <row r="8" spans="1:9" ht="12.75">
      <c r="B8" s="1314"/>
      <c r="C8" s="1315"/>
      <c r="H8" s="1317"/>
      <c r="I8" s="1318"/>
    </row>
    <row r="9" spans="1:9" ht="12.75">
      <c r="B9" s="1314"/>
      <c r="C9" s="1315"/>
      <c r="H9" s="1317"/>
      <c r="I9" s="1318"/>
    </row>
    <row r="10" spans="1:9" ht="12.75">
      <c r="B10" s="1314"/>
      <c r="C10" s="1315"/>
      <c r="H10" s="1317"/>
      <c r="I10" s="1318"/>
    </row>
    <row r="11" spans="1:9" ht="12.75">
      <c r="B11" s="1314"/>
      <c r="C11" s="1315"/>
      <c r="H11" s="1317"/>
      <c r="I11" s="1318"/>
    </row>
    <row r="12" spans="1:9" ht="12.75">
      <c r="B12" s="1314"/>
      <c r="C12" s="1315"/>
      <c r="H12" s="1317"/>
      <c r="I12" s="1318"/>
    </row>
    <row r="13" spans="1:9" ht="12.75">
      <c r="B13" s="1314"/>
      <c r="C13" s="1315"/>
      <c r="H13" s="1317"/>
      <c r="I13" s="1318"/>
    </row>
    <row r="14" spans="1:9" ht="12.75">
      <c r="B14" s="1314"/>
      <c r="C14" s="1315"/>
      <c r="H14" s="1317"/>
      <c r="I14" s="1318"/>
    </row>
    <row r="15" spans="1:9" ht="12.75">
      <c r="B15" s="1314"/>
      <c r="C15" s="1315"/>
      <c r="H15" s="1317"/>
      <c r="I15" s="1318"/>
    </row>
    <row r="16" spans="1:9" ht="12.75">
      <c r="B16" s="1314"/>
      <c r="C16" s="1315"/>
      <c r="H16" s="1317"/>
      <c r="I16" s="1318"/>
    </row>
    <row r="17" spans="2:9" ht="12.75">
      <c r="B17" s="1314"/>
      <c r="C17" s="1315"/>
      <c r="H17" s="1317"/>
      <c r="I17" s="1318"/>
    </row>
    <row r="18" spans="2:9" ht="12.75">
      <c r="B18" s="1314"/>
      <c r="C18" s="1315"/>
      <c r="H18" s="1317"/>
      <c r="I18" s="1318"/>
    </row>
    <row r="19" spans="2:9" ht="12.75">
      <c r="B19" s="1314"/>
      <c r="C19" s="1315"/>
    </row>
    <row r="20" spans="2:9" ht="12.75">
      <c r="B20" s="1314"/>
      <c r="C20" s="1315"/>
    </row>
    <row r="21" spans="2:9" ht="12.75">
      <c r="B21" s="1314"/>
      <c r="C21" s="1315"/>
    </row>
    <row r="22" spans="2:9" ht="12.75">
      <c r="B22" s="1314"/>
      <c r="C22" s="1315"/>
    </row>
    <row r="23" spans="2:9" ht="12.75">
      <c r="B23" s="1314"/>
      <c r="C23" s="1315"/>
    </row>
    <row r="24" spans="2:9" ht="12.75">
      <c r="B24" s="1314"/>
      <c r="C24" s="1315"/>
    </row>
    <row r="25" spans="2:9" ht="12.75">
      <c r="B25" s="1314"/>
      <c r="C25" s="1315"/>
    </row>
    <row r="26" spans="2:9" ht="12.75">
      <c r="B26" s="1314"/>
      <c r="C26" s="1315"/>
    </row>
    <row r="27" spans="2:9" ht="12.75">
      <c r="B27" s="1314"/>
      <c r="C27" s="1315"/>
    </row>
    <row r="28" spans="2:9" ht="12.75">
      <c r="B28" s="1314"/>
      <c r="C28" s="1315"/>
    </row>
    <row r="29" spans="2:9" ht="12.75">
      <c r="B29" s="1314"/>
      <c r="C29" s="1315"/>
    </row>
    <row r="30" spans="2:9" ht="12.75">
      <c r="B30" s="1314"/>
      <c r="C30" s="1315"/>
    </row>
    <row r="31" spans="2:9" ht="12.75">
      <c r="B31" s="1314"/>
      <c r="C31" s="1315"/>
    </row>
    <row r="32" spans="2:9" ht="12.75">
      <c r="B32" s="1314"/>
      <c r="C32" s="1315"/>
    </row>
    <row r="33" spans="2:3" ht="12.75">
      <c r="B33" s="1314"/>
      <c r="C33" s="1315"/>
    </row>
    <row r="34" spans="2:3" ht="12.75">
      <c r="B34" s="1314"/>
      <c r="C34" s="1315"/>
    </row>
    <row r="35" spans="2:3" ht="12.75">
      <c r="B35" s="1314"/>
      <c r="C35" s="1315"/>
    </row>
    <row r="36" spans="2:3" ht="12.75">
      <c r="B36" s="1314"/>
      <c r="C36" s="1315"/>
    </row>
    <row r="37" spans="2:3" ht="12.75">
      <c r="B37" s="1314"/>
      <c r="C37" s="1315"/>
    </row>
    <row r="38" spans="2:3" ht="12.75">
      <c r="B38" s="1314"/>
      <c r="C38" s="1315"/>
    </row>
    <row r="39" spans="2:3" ht="12.75">
      <c r="B39" s="1314"/>
      <c r="C39" s="1315"/>
    </row>
    <row r="40" spans="2:3" ht="12.75">
      <c r="B40" s="1314"/>
      <c r="C40" s="1315"/>
    </row>
    <row r="41" spans="2:3" ht="12.75">
      <c r="B41" s="1314"/>
      <c r="C41" s="1315"/>
    </row>
    <row r="42" spans="2:3" ht="12.75">
      <c r="B42" s="1314"/>
      <c r="C42" s="1315"/>
    </row>
    <row r="43" spans="2:3" ht="12.75">
      <c r="B43" s="1314"/>
      <c r="C43" s="1315"/>
    </row>
    <row r="44" spans="2:3" ht="12.75">
      <c r="B44" s="1314"/>
      <c r="C44" s="1315"/>
    </row>
    <row r="45" spans="2:3" ht="12.75">
      <c r="B45" s="1314"/>
      <c r="C45" s="1315"/>
    </row>
    <row r="46" spans="2:3" ht="12.75">
      <c r="B46" s="1314"/>
      <c r="C46" s="1315"/>
    </row>
    <row r="47" spans="2:3" ht="12.75">
      <c r="B47" s="1314"/>
      <c r="C47" s="1315"/>
    </row>
    <row r="48" spans="2:3" ht="12.75">
      <c r="B48" s="1314"/>
      <c r="C48" s="1315"/>
    </row>
    <row r="49" spans="1:3" ht="12.75">
      <c r="B49" s="1314"/>
      <c r="C49" s="1315"/>
    </row>
    <row r="50" spans="1:3" ht="12.75">
      <c r="B50" s="1314"/>
      <c r="C50" s="1315"/>
    </row>
    <row r="51" spans="1:3" ht="12.75">
      <c r="B51" s="1314"/>
      <c r="C51" s="1315"/>
    </row>
    <row r="52" spans="1:3" ht="12.75">
      <c r="B52" s="1314"/>
      <c r="C52" s="1315"/>
    </row>
    <row r="53" spans="1:3" ht="12.75">
      <c r="B53" s="1314"/>
      <c r="C53" s="1315"/>
    </row>
    <row r="54" spans="1:3" ht="12.75">
      <c r="B54" s="1314"/>
      <c r="C54" s="1315"/>
    </row>
    <row r="55" spans="1:3" ht="12.75">
      <c r="B55" s="1314"/>
      <c r="C55" s="1315"/>
    </row>
    <row r="56" spans="1:3" ht="12.75">
      <c r="B56" s="1314"/>
      <c r="C56" s="1315"/>
    </row>
    <row r="57" spans="1:3" ht="12.75">
      <c r="A57" s="1319"/>
      <c r="B57" s="1314"/>
      <c r="C57" s="1315"/>
    </row>
    <row r="58" spans="1:3" ht="12.75">
      <c r="B58" s="1314"/>
      <c r="C58" s="1315"/>
    </row>
    <row r="59" spans="1:3" ht="12.75">
      <c r="B59" s="1314"/>
      <c r="C59" s="1315"/>
    </row>
    <row r="60" spans="1:3" ht="12.75">
      <c r="B60" s="1314"/>
      <c r="C60" s="1315"/>
    </row>
    <row r="61" spans="1:3" ht="12.75">
      <c r="B61" s="1314"/>
      <c r="C61" s="1315"/>
    </row>
    <row r="62" spans="1:3" ht="12.75">
      <c r="B62" s="1314"/>
      <c r="C62" s="1315"/>
    </row>
    <row r="63" spans="1:3" ht="12.75">
      <c r="B63" s="1314"/>
      <c r="C63" s="1315"/>
    </row>
    <row r="64" spans="1:3" ht="12.75">
      <c r="B64" s="1314"/>
      <c r="C64" s="1315"/>
    </row>
    <row r="65" spans="2:3" ht="12.75">
      <c r="B65" s="1314"/>
      <c r="C65" s="1315"/>
    </row>
    <row r="66" spans="2:3" ht="12.75">
      <c r="B66" s="1314"/>
      <c r="C66" s="1315"/>
    </row>
    <row r="67" spans="2:3" ht="12.75">
      <c r="B67" s="1314"/>
      <c r="C67" s="1315"/>
    </row>
    <row r="68" spans="2:3" ht="12.75">
      <c r="B68" s="1314"/>
      <c r="C68" s="1315"/>
    </row>
    <row r="69" spans="2:3" ht="12.75">
      <c r="B69" s="1314"/>
      <c r="C69" s="1315"/>
    </row>
    <row r="70" spans="2:3" ht="12.75">
      <c r="B70" s="1314"/>
      <c r="C70" s="1315"/>
    </row>
    <row r="71" spans="2:3" ht="12.75">
      <c r="B71" s="1314"/>
      <c r="C71" s="1315"/>
    </row>
    <row r="72" spans="2:3" ht="12.75">
      <c r="B72" s="1314"/>
      <c r="C72" s="1315"/>
    </row>
    <row r="73" spans="2:3" ht="12.75">
      <c r="B73" s="1314"/>
      <c r="C73" s="1315"/>
    </row>
    <row r="74" spans="2:3" ht="12.75">
      <c r="B74" s="1314"/>
      <c r="C74" s="1315"/>
    </row>
    <row r="75" spans="2:3" ht="12.75">
      <c r="B75" s="1314"/>
      <c r="C75" s="1315"/>
    </row>
    <row r="76" spans="2:3" ht="12.75">
      <c r="B76" s="1314"/>
      <c r="C76" s="1315"/>
    </row>
    <row r="77" spans="2:3" ht="12.75">
      <c r="B77" s="1314"/>
      <c r="C77" s="1315"/>
    </row>
    <row r="78" spans="2:3" ht="12.75">
      <c r="B78" s="1314"/>
      <c r="C78" s="1315"/>
    </row>
    <row r="79" spans="2:3" ht="12.75">
      <c r="B79" s="1314"/>
      <c r="C79" s="1315"/>
    </row>
    <row r="80" spans="2:3" ht="12.75">
      <c r="B80" s="1314"/>
      <c r="C80" s="1315"/>
    </row>
    <row r="81" spans="2:3" ht="12.75">
      <c r="B81" s="1314"/>
      <c r="C81" s="1315"/>
    </row>
    <row r="82" spans="2:3" ht="12.75">
      <c r="B82" s="1314"/>
      <c r="C82" s="1315"/>
    </row>
    <row r="83" spans="2:3" ht="12.75">
      <c r="B83" s="1314"/>
      <c r="C83" s="1315"/>
    </row>
    <row r="84" spans="2:3" ht="12.75">
      <c r="B84" s="1314"/>
      <c r="C84" s="1315"/>
    </row>
    <row r="85" spans="2:3" ht="12.75">
      <c r="B85" s="1314"/>
      <c r="C85" s="1315"/>
    </row>
    <row r="86" spans="2:3" ht="12.75">
      <c r="B86" s="1314"/>
      <c r="C86" s="1315"/>
    </row>
    <row r="87" spans="2:3" ht="12.75">
      <c r="B87" s="1314"/>
      <c r="C87" s="1315"/>
    </row>
    <row r="88" spans="2:3" ht="12.75">
      <c r="B88" s="1314"/>
      <c r="C88" s="1315"/>
    </row>
    <row r="89" spans="2:3" ht="12.75">
      <c r="B89" s="1314"/>
      <c r="C89" s="1315"/>
    </row>
    <row r="90" spans="2:3" ht="12.75">
      <c r="B90" s="1314"/>
      <c r="C90" s="1315"/>
    </row>
    <row r="91" spans="2:3" ht="12.75">
      <c r="B91" s="1314"/>
      <c r="C91" s="1315"/>
    </row>
    <row r="92" spans="2:3" ht="12.75">
      <c r="B92" s="1314"/>
      <c r="C92" s="1315"/>
    </row>
    <row r="93" spans="2:3" ht="12.75">
      <c r="B93" s="1314"/>
      <c r="C93" s="1315"/>
    </row>
    <row r="94" spans="2:3" ht="12.75">
      <c r="B94" s="1314"/>
      <c r="C94" s="1315"/>
    </row>
    <row r="95" spans="2:3" ht="12.75">
      <c r="B95" s="1314"/>
      <c r="C95" s="1315"/>
    </row>
    <row r="96" spans="2:3" ht="12.75">
      <c r="B96" s="1314"/>
      <c r="C96" s="1315"/>
    </row>
    <row r="97" spans="2:3" ht="12.75">
      <c r="B97" s="1314"/>
      <c r="C97" s="1315"/>
    </row>
    <row r="98" spans="2:3" ht="12.75">
      <c r="B98" s="1314"/>
      <c r="C98" s="1315"/>
    </row>
    <row r="99" spans="2:3" ht="12.75">
      <c r="B99" s="1314"/>
      <c r="C99" s="1315"/>
    </row>
    <row r="100" spans="2:3" ht="12.75">
      <c r="B100" s="1314"/>
      <c r="C100" s="1315"/>
    </row>
    <row r="101" spans="2:3" ht="12.75">
      <c r="B101" s="1314"/>
      <c r="C101" s="1315"/>
    </row>
    <row r="102" spans="2:3" ht="12.75">
      <c r="B102" s="1314"/>
      <c r="C102" s="1315"/>
    </row>
    <row r="103" spans="2:3" ht="12.75">
      <c r="B103" s="1314"/>
      <c r="C103" s="1315"/>
    </row>
    <row r="104" spans="2:3" ht="12.75">
      <c r="B104" s="1314"/>
      <c r="C104" s="1315"/>
    </row>
    <row r="105" spans="2:3" ht="12.75">
      <c r="B105" s="1314"/>
      <c r="C105" s="1315"/>
    </row>
    <row r="106" spans="2:3" ht="12.75">
      <c r="B106" s="1314"/>
      <c r="C106" s="1315"/>
    </row>
    <row r="107" spans="2:3" ht="12.75">
      <c r="B107" s="1314"/>
      <c r="C107" s="1315"/>
    </row>
    <row r="108" spans="2:3" ht="12.75">
      <c r="B108" s="1314"/>
      <c r="C108" s="1315"/>
    </row>
    <row r="109" spans="2:3" ht="12.75">
      <c r="B109" s="1314"/>
      <c r="C109" s="1315"/>
    </row>
    <row r="110" spans="2:3" ht="12.75">
      <c r="B110" s="1314"/>
      <c r="C110" s="1315"/>
    </row>
    <row r="111" spans="2:3" ht="12.75">
      <c r="B111" s="1314"/>
      <c r="C111" s="1315"/>
    </row>
    <row r="112" spans="2:3" ht="12.75">
      <c r="B112" s="1314"/>
      <c r="C112" s="1315"/>
    </row>
    <row r="113" spans="2:3" ht="12.75">
      <c r="B113" s="1314"/>
      <c r="C113" s="1315"/>
    </row>
    <row r="114" spans="2:3" ht="12.75">
      <c r="B114" s="1314"/>
      <c r="C114" s="1315"/>
    </row>
    <row r="115" spans="2:3" ht="12.75">
      <c r="B115" s="1314"/>
      <c r="C115" s="1315"/>
    </row>
    <row r="116" spans="2:3" ht="12.75">
      <c r="B116" s="1314"/>
      <c r="C116" s="1315"/>
    </row>
    <row r="117" spans="2:3" ht="12.75">
      <c r="B117" s="1314"/>
      <c r="C117" s="1315"/>
    </row>
    <row r="118" spans="2:3" ht="12.75">
      <c r="B118" s="1314"/>
      <c r="C118" s="1315"/>
    </row>
    <row r="119" spans="2:3" ht="12.75">
      <c r="B119" s="1314"/>
      <c r="C119" s="1315"/>
    </row>
    <row r="120" spans="2:3" ht="12.75">
      <c r="B120" s="1314"/>
      <c r="C120" s="1315"/>
    </row>
    <row r="121" spans="2:3" ht="12.75">
      <c r="B121" s="1314"/>
      <c r="C121" s="1315"/>
    </row>
    <row r="122" spans="2:3" ht="12.75">
      <c r="B122" s="1314"/>
      <c r="C122" s="1315"/>
    </row>
    <row r="123" spans="2:3" ht="12.75">
      <c r="B123" s="1314"/>
      <c r="C123" s="1315"/>
    </row>
    <row r="124" spans="2:3" ht="12.75">
      <c r="B124" s="1314"/>
      <c r="C124" s="1315"/>
    </row>
    <row r="125" spans="2:3" ht="12.75">
      <c r="B125" s="1314"/>
      <c r="C125" s="1315"/>
    </row>
    <row r="126" spans="2:3" ht="12.75">
      <c r="B126" s="1314"/>
      <c r="C126" s="1315"/>
    </row>
    <row r="127" spans="2:3" ht="12.75">
      <c r="B127" s="1314"/>
      <c r="C127" s="1315"/>
    </row>
    <row r="128" spans="2:3" ht="12.75">
      <c r="B128" s="1314"/>
      <c r="C128" s="1315"/>
    </row>
    <row r="129" spans="2:3" ht="12.75">
      <c r="B129" s="1314"/>
      <c r="C129" s="1315"/>
    </row>
    <row r="130" spans="2:3" ht="12.75">
      <c r="B130" s="1314"/>
      <c r="C130" s="1315"/>
    </row>
    <row r="131" spans="2:3" ht="12.75">
      <c r="B131" s="1314"/>
      <c r="C131" s="1315"/>
    </row>
    <row r="132" spans="2:3" ht="12.75">
      <c r="B132" s="1314"/>
      <c r="C132" s="1315"/>
    </row>
  </sheetData>
  <sheetProtection password="8815" sheet="1" objects="1" scenarios="1"/>
  <pageMargins left="0.75" right="0.75" top="1" bottom="1" header="0.5" footer="0.5"/>
  <pageSetup paperSize="9" orientation="portrait" r:id="rId1"/>
  <headerFooter alignWithMargins="0"/>
  <drawing r:id="rId2"/>
</worksheet>
</file>

<file path=xl/worksheets/sheet146.xml><?xml version="1.0" encoding="utf-8"?>
<worksheet xmlns="http://schemas.openxmlformats.org/spreadsheetml/2006/main" xmlns:r="http://schemas.openxmlformats.org/officeDocument/2006/relationships">
  <sheetPr codeName="Sheet139"/>
  <dimension ref="A1:J132"/>
  <sheetViews>
    <sheetView workbookViewId="0">
      <selection activeCell="R37" sqref="R37"/>
    </sheetView>
  </sheetViews>
  <sheetFormatPr defaultRowHeight="12"/>
  <cols>
    <col min="1" max="2" width="9.140625" style="1313"/>
    <col min="3" max="3" width="14.5703125" style="1320" customWidth="1"/>
    <col min="4" max="4" width="9.140625" style="1316"/>
    <col min="5" max="7" width="9.140625" style="1313"/>
    <col min="8" max="8" width="12.42578125" style="1313" bestFit="1" customWidth="1"/>
    <col min="9" max="16384" width="9.140625" style="1313"/>
  </cols>
  <sheetData>
    <row r="1" spans="1:10" ht="12.75">
      <c r="A1" s="1313">
        <v>206</v>
      </c>
      <c r="B1" s="1314">
        <v>2</v>
      </c>
      <c r="C1" s="1315">
        <v>41147</v>
      </c>
      <c r="D1" s="1316">
        <v>0</v>
      </c>
      <c r="H1" s="1317">
        <v>36526</v>
      </c>
      <c r="I1" s="1318">
        <f>H1</f>
        <v>36526</v>
      </c>
      <c r="J1" s="1313">
        <v>2</v>
      </c>
    </row>
    <row r="2" spans="1:10" ht="12.75">
      <c r="A2" s="1313">
        <v>206</v>
      </c>
      <c r="B2" s="1314">
        <v>2</v>
      </c>
      <c r="C2" s="1315">
        <v>41179</v>
      </c>
      <c r="D2" s="1316">
        <v>0</v>
      </c>
      <c r="E2" s="1313">
        <v>0</v>
      </c>
      <c r="H2" s="1317">
        <v>36892</v>
      </c>
      <c r="I2" s="1318">
        <f>H2</f>
        <v>36892</v>
      </c>
      <c r="J2" s="1313">
        <v>2</v>
      </c>
    </row>
    <row r="3" spans="1:10" ht="12.75">
      <c r="A3" s="1313">
        <v>206</v>
      </c>
      <c r="B3" s="1314">
        <v>2</v>
      </c>
      <c r="C3" s="1315">
        <v>41190</v>
      </c>
      <c r="D3" s="1316">
        <v>0</v>
      </c>
      <c r="E3" s="1313">
        <v>0</v>
      </c>
      <c r="H3" s="1317">
        <v>37257</v>
      </c>
      <c r="I3" s="1318">
        <f t="shared" ref="I3:I17" si="0">H3</f>
        <v>37257</v>
      </c>
      <c r="J3" s="1313">
        <v>2</v>
      </c>
    </row>
    <row r="4" spans="1:10" ht="12.75">
      <c r="A4" s="1313">
        <v>206</v>
      </c>
      <c r="B4" s="1314">
        <v>2</v>
      </c>
      <c r="C4" s="1315">
        <v>41215</v>
      </c>
      <c r="D4" s="1316">
        <v>0</v>
      </c>
      <c r="E4" s="1313">
        <v>0</v>
      </c>
      <c r="H4" s="1317">
        <v>37622</v>
      </c>
      <c r="I4" s="1318">
        <f t="shared" si="0"/>
        <v>37622</v>
      </c>
      <c r="J4" s="1313">
        <v>2</v>
      </c>
    </row>
    <row r="5" spans="1:10" ht="12.75">
      <c r="A5" s="1313">
        <v>206</v>
      </c>
      <c r="B5" s="1314">
        <v>2</v>
      </c>
      <c r="C5" s="1315">
        <v>41234</v>
      </c>
      <c r="D5" s="1316">
        <v>0</v>
      </c>
      <c r="E5" s="1313">
        <v>0</v>
      </c>
      <c r="H5" s="1317">
        <v>37987</v>
      </c>
      <c r="I5" s="1318">
        <f t="shared" si="0"/>
        <v>37987</v>
      </c>
      <c r="J5" s="1313">
        <v>2</v>
      </c>
    </row>
    <row r="6" spans="1:10" ht="12.75">
      <c r="A6" s="1313">
        <v>206</v>
      </c>
      <c r="B6" s="1314">
        <v>2</v>
      </c>
      <c r="C6" s="1315">
        <v>41253</v>
      </c>
      <c r="D6" s="1316">
        <v>0</v>
      </c>
      <c r="E6" s="1313">
        <v>0</v>
      </c>
      <c r="H6" s="1317">
        <v>38353</v>
      </c>
      <c r="I6" s="1318">
        <f t="shared" si="0"/>
        <v>38353</v>
      </c>
      <c r="J6" s="1313">
        <v>2</v>
      </c>
    </row>
    <row r="7" spans="1:10" ht="12.75">
      <c r="A7" s="1313">
        <v>206</v>
      </c>
      <c r="B7" s="1314">
        <v>2</v>
      </c>
      <c r="C7" s="1315">
        <v>41275</v>
      </c>
      <c r="D7" s="1316">
        <v>0</v>
      </c>
      <c r="E7" s="1313">
        <v>0</v>
      </c>
      <c r="H7" s="1317">
        <v>38718</v>
      </c>
      <c r="I7" s="1318">
        <f t="shared" si="0"/>
        <v>38718</v>
      </c>
      <c r="J7" s="1313">
        <v>2</v>
      </c>
    </row>
    <row r="8" spans="1:10" ht="12.75">
      <c r="A8" s="1313">
        <v>206</v>
      </c>
      <c r="B8" s="1314">
        <v>2</v>
      </c>
      <c r="C8" s="1315">
        <v>41277</v>
      </c>
      <c r="D8" s="1316">
        <v>0</v>
      </c>
      <c r="E8" s="1313">
        <v>0</v>
      </c>
      <c r="H8" s="1317">
        <v>39083</v>
      </c>
      <c r="I8" s="1318">
        <f t="shared" si="0"/>
        <v>39083</v>
      </c>
      <c r="J8" s="1313">
        <v>2</v>
      </c>
    </row>
    <row r="9" spans="1:10" ht="12.75">
      <c r="A9" s="1313">
        <v>206</v>
      </c>
      <c r="B9" s="1314">
        <v>2</v>
      </c>
      <c r="C9" s="1315">
        <v>41284</v>
      </c>
      <c r="D9" s="1316">
        <v>0</v>
      </c>
      <c r="E9" s="1313">
        <v>0</v>
      </c>
      <c r="H9" s="1317">
        <v>39448</v>
      </c>
      <c r="I9" s="1318">
        <f t="shared" si="0"/>
        <v>39448</v>
      </c>
      <c r="J9" s="1313">
        <v>2</v>
      </c>
    </row>
    <row r="10" spans="1:10" ht="12.75">
      <c r="A10" s="1313">
        <v>206</v>
      </c>
      <c r="B10" s="1314">
        <v>2</v>
      </c>
      <c r="C10" s="1315">
        <v>41290</v>
      </c>
      <c r="D10" s="1316">
        <v>0.67</v>
      </c>
      <c r="E10" s="1313">
        <v>1</v>
      </c>
      <c r="H10" s="1317">
        <v>39814</v>
      </c>
      <c r="I10" s="1318">
        <f t="shared" si="0"/>
        <v>39814</v>
      </c>
      <c r="J10" s="1313">
        <v>2</v>
      </c>
    </row>
    <row r="11" spans="1:10" ht="12.75">
      <c r="A11" s="1313">
        <v>206</v>
      </c>
      <c r="B11" s="1314">
        <v>2</v>
      </c>
      <c r="C11" s="1315">
        <v>41294</v>
      </c>
      <c r="D11" s="1316">
        <v>0.66</v>
      </c>
      <c r="E11" s="1313">
        <v>0</v>
      </c>
      <c r="H11" s="1317">
        <v>40179</v>
      </c>
      <c r="I11" s="1318">
        <f t="shared" si="0"/>
        <v>40179</v>
      </c>
      <c r="J11" s="1313">
        <v>2</v>
      </c>
    </row>
    <row r="12" spans="1:10" ht="12.75">
      <c r="A12" s="1313">
        <v>206</v>
      </c>
      <c r="B12" s="1314">
        <v>2</v>
      </c>
      <c r="C12" s="1315">
        <v>41296</v>
      </c>
      <c r="D12" s="1316">
        <v>0.65</v>
      </c>
      <c r="E12" s="1313">
        <v>0</v>
      </c>
      <c r="H12" s="1317">
        <v>40544</v>
      </c>
      <c r="I12" s="1318">
        <f t="shared" si="0"/>
        <v>40544</v>
      </c>
      <c r="J12" s="1313">
        <v>2</v>
      </c>
    </row>
    <row r="13" spans="1:10" ht="12.75">
      <c r="A13" s="1313">
        <v>206</v>
      </c>
      <c r="B13" s="1314">
        <v>2</v>
      </c>
      <c r="C13" s="1315">
        <v>41305</v>
      </c>
      <c r="D13" s="1316">
        <v>0.64</v>
      </c>
      <c r="E13" s="1313">
        <v>0</v>
      </c>
      <c r="H13" s="1317">
        <v>40909</v>
      </c>
      <c r="I13" s="1318">
        <f t="shared" si="0"/>
        <v>40909</v>
      </c>
      <c r="J13" s="1313">
        <v>2</v>
      </c>
    </row>
    <row r="14" spans="1:10" ht="12.75">
      <c r="A14" s="1313">
        <v>206</v>
      </c>
      <c r="B14" s="1314">
        <v>2</v>
      </c>
      <c r="C14" s="1315">
        <v>41316</v>
      </c>
      <c r="D14" s="1316">
        <v>0.63</v>
      </c>
      <c r="E14" s="1313">
        <v>0</v>
      </c>
      <c r="H14" s="1317">
        <v>41275</v>
      </c>
      <c r="I14" s="1318">
        <f t="shared" si="0"/>
        <v>41275</v>
      </c>
      <c r="J14" s="1313">
        <v>2</v>
      </c>
    </row>
    <row r="15" spans="1:10" ht="12.75">
      <c r="A15" s="1313">
        <v>206</v>
      </c>
      <c r="B15" s="1314">
        <v>2</v>
      </c>
      <c r="C15" s="1315">
        <v>41339</v>
      </c>
      <c r="D15" s="1316">
        <v>1.3</v>
      </c>
      <c r="E15" s="1313">
        <v>1</v>
      </c>
      <c r="H15" s="1317">
        <v>41640</v>
      </c>
      <c r="I15" s="1318">
        <f t="shared" si="0"/>
        <v>41640</v>
      </c>
      <c r="J15" s="1313">
        <v>2</v>
      </c>
    </row>
    <row r="16" spans="1:10" ht="12.75">
      <c r="A16" s="1313">
        <v>206</v>
      </c>
      <c r="B16" s="1314">
        <v>2</v>
      </c>
      <c r="C16" s="1315">
        <v>41342</v>
      </c>
      <c r="D16" s="1316">
        <v>1.29</v>
      </c>
      <c r="E16" s="1313">
        <v>0</v>
      </c>
      <c r="H16" s="1317">
        <v>42005</v>
      </c>
      <c r="I16" s="1318">
        <f t="shared" si="0"/>
        <v>42005</v>
      </c>
      <c r="J16" s="1313">
        <v>2</v>
      </c>
    </row>
    <row r="17" spans="1:10" ht="12.75">
      <c r="A17" s="1313">
        <v>206</v>
      </c>
      <c r="B17" s="1314">
        <v>2</v>
      </c>
      <c r="C17" s="1315">
        <v>41351</v>
      </c>
      <c r="D17" s="1316">
        <v>1.28</v>
      </c>
      <c r="E17" s="1313">
        <v>0</v>
      </c>
      <c r="H17" s="1317">
        <v>42370</v>
      </c>
      <c r="I17" s="1318">
        <f t="shared" si="0"/>
        <v>42370</v>
      </c>
      <c r="J17" s="1313">
        <v>2</v>
      </c>
    </row>
    <row r="18" spans="1:10" ht="12.75">
      <c r="A18" s="1313">
        <v>206</v>
      </c>
      <c r="B18" s="1314">
        <v>2</v>
      </c>
      <c r="C18" s="1315">
        <v>41353</v>
      </c>
      <c r="D18" s="1316">
        <v>1.27</v>
      </c>
      <c r="E18" s="1313">
        <v>0</v>
      </c>
      <c r="H18" s="1317">
        <v>42736</v>
      </c>
      <c r="I18" s="1318">
        <v>42737</v>
      </c>
      <c r="J18" s="1313">
        <v>2</v>
      </c>
    </row>
    <row r="19" spans="1:10" ht="12.75">
      <c r="A19" s="1313">
        <v>206</v>
      </c>
      <c r="B19" s="1314">
        <v>2</v>
      </c>
      <c r="C19" s="1315">
        <v>41379</v>
      </c>
      <c r="D19" s="1316">
        <v>1.25</v>
      </c>
      <c r="E19" s="1313">
        <v>0</v>
      </c>
    </row>
    <row r="20" spans="1:10" ht="12.75">
      <c r="A20" s="1313">
        <v>206</v>
      </c>
      <c r="B20" s="1314">
        <v>2</v>
      </c>
      <c r="C20" s="1315">
        <v>41395</v>
      </c>
      <c r="D20" s="1316">
        <v>1.23</v>
      </c>
      <c r="E20" s="1313">
        <v>0</v>
      </c>
    </row>
    <row r="21" spans="1:10" ht="12.75">
      <c r="A21" s="1313">
        <v>206</v>
      </c>
      <c r="B21" s="1314">
        <v>2</v>
      </c>
      <c r="C21" s="1315">
        <v>41411</v>
      </c>
      <c r="D21" s="1316">
        <v>1.22</v>
      </c>
      <c r="E21" s="1313">
        <v>0</v>
      </c>
    </row>
    <row r="22" spans="1:10" ht="12.75">
      <c r="A22" s="1313">
        <v>206</v>
      </c>
      <c r="B22" s="1314">
        <v>2</v>
      </c>
      <c r="C22" s="1315">
        <v>41413</v>
      </c>
      <c r="D22" s="1316">
        <v>1.2</v>
      </c>
      <c r="E22" s="1313">
        <v>0</v>
      </c>
    </row>
    <row r="23" spans="1:10" ht="12.75">
      <c r="A23" s="1313">
        <v>206</v>
      </c>
      <c r="B23" s="1314">
        <v>2</v>
      </c>
      <c r="C23" s="1315">
        <v>41414</v>
      </c>
      <c r="D23" s="1316">
        <v>1.19</v>
      </c>
      <c r="E23" s="1313">
        <v>0</v>
      </c>
    </row>
    <row r="24" spans="1:10" ht="12.75">
      <c r="A24" s="1313">
        <v>206</v>
      </c>
      <c r="B24" s="1314">
        <v>2</v>
      </c>
      <c r="C24" s="1315">
        <v>41419</v>
      </c>
      <c r="D24" s="1316">
        <v>1.18</v>
      </c>
      <c r="E24" s="1313">
        <v>0</v>
      </c>
    </row>
    <row r="25" spans="1:10" ht="12.75">
      <c r="A25" s="1313">
        <v>206</v>
      </c>
      <c r="B25" s="1314">
        <v>2</v>
      </c>
      <c r="C25" s="1315">
        <v>41427</v>
      </c>
      <c r="D25" s="1316">
        <v>1.1599999999999999</v>
      </c>
      <c r="E25" s="1313">
        <v>0</v>
      </c>
    </row>
    <row r="26" spans="1:10" ht="12.75">
      <c r="A26" s="1313">
        <v>206</v>
      </c>
      <c r="B26" s="1314">
        <v>2</v>
      </c>
      <c r="C26" s="1315">
        <v>41427</v>
      </c>
      <c r="D26" s="1316">
        <v>1.1499999999999999</v>
      </c>
      <c r="E26" s="1313">
        <v>0</v>
      </c>
    </row>
    <row r="27" spans="1:10" ht="12.75">
      <c r="A27" s="1313">
        <v>206</v>
      </c>
      <c r="B27" s="1314">
        <v>2</v>
      </c>
      <c r="C27" s="1315">
        <v>41443</v>
      </c>
      <c r="D27" s="1316">
        <v>1.1399999999999999</v>
      </c>
      <c r="E27" s="1313">
        <v>0</v>
      </c>
    </row>
    <row r="28" spans="1:10" ht="12.75">
      <c r="A28" s="1313">
        <v>206</v>
      </c>
      <c r="B28" s="1314">
        <v>2</v>
      </c>
      <c r="C28" s="1315">
        <v>41448</v>
      </c>
      <c r="D28" s="1316">
        <v>1.1299999999999999</v>
      </c>
      <c r="E28" s="1313">
        <v>0</v>
      </c>
    </row>
    <row r="29" spans="1:10" ht="12.75">
      <c r="A29" s="1313">
        <v>206</v>
      </c>
      <c r="B29" s="1314">
        <v>2</v>
      </c>
      <c r="C29" s="1315">
        <v>41478</v>
      </c>
      <c r="D29" s="1316">
        <v>1.7999999999999998</v>
      </c>
      <c r="E29" s="1313">
        <v>1</v>
      </c>
    </row>
    <row r="30" spans="1:10" ht="12.75">
      <c r="A30" s="1313">
        <v>206</v>
      </c>
      <c r="B30" s="1314">
        <v>2</v>
      </c>
      <c r="C30" s="1315">
        <v>41497</v>
      </c>
      <c r="D30" s="1316">
        <v>1.79</v>
      </c>
      <c r="E30" s="1313">
        <v>0</v>
      </c>
    </row>
    <row r="31" spans="1:10" ht="12.75">
      <c r="A31" s="1313">
        <v>206</v>
      </c>
      <c r="B31" s="1314">
        <v>2</v>
      </c>
      <c r="C31" s="1315">
        <v>41498</v>
      </c>
      <c r="D31" s="1316">
        <v>1.77</v>
      </c>
      <c r="E31" s="1313">
        <v>0</v>
      </c>
    </row>
    <row r="32" spans="1:10" ht="12.75">
      <c r="A32" s="1313">
        <v>206</v>
      </c>
      <c r="B32" s="1314">
        <v>2</v>
      </c>
      <c r="C32" s="1315">
        <v>41508</v>
      </c>
      <c r="D32" s="1316">
        <v>1.76</v>
      </c>
      <c r="E32" s="1313">
        <v>0</v>
      </c>
    </row>
    <row r="33" spans="1:5" ht="12.75">
      <c r="A33" s="1313">
        <v>206</v>
      </c>
      <c r="B33" s="1314">
        <v>2</v>
      </c>
      <c r="C33" s="1315">
        <v>41508</v>
      </c>
      <c r="D33" s="1316">
        <v>1.75</v>
      </c>
      <c r="E33" s="1313">
        <v>0</v>
      </c>
    </row>
    <row r="34" spans="1:5" ht="12.75">
      <c r="A34" s="1313">
        <v>206</v>
      </c>
      <c r="B34" s="1314">
        <v>2</v>
      </c>
      <c r="C34" s="1315">
        <v>41510</v>
      </c>
      <c r="D34" s="1316">
        <v>1.74</v>
      </c>
      <c r="E34" s="1313">
        <v>0</v>
      </c>
    </row>
    <row r="35" spans="1:5" ht="12.75">
      <c r="A35" s="1313">
        <v>206</v>
      </c>
      <c r="B35" s="1314">
        <v>2</v>
      </c>
      <c r="C35" s="1315">
        <v>41534</v>
      </c>
      <c r="D35" s="1316">
        <v>1.73</v>
      </c>
      <c r="E35" s="1313">
        <v>0</v>
      </c>
    </row>
    <row r="36" spans="1:5" ht="12.75">
      <c r="A36" s="1313">
        <v>206</v>
      </c>
      <c r="B36" s="1314">
        <v>2</v>
      </c>
      <c r="C36" s="1315">
        <v>41543</v>
      </c>
      <c r="D36" s="1316">
        <v>1.72</v>
      </c>
      <c r="E36" s="1313">
        <v>0</v>
      </c>
    </row>
    <row r="37" spans="1:5" ht="12.75">
      <c r="A37" s="1313">
        <v>206</v>
      </c>
      <c r="B37" s="1314">
        <v>2</v>
      </c>
      <c r="C37" s="1315">
        <v>41543</v>
      </c>
      <c r="D37" s="1316">
        <v>1.71</v>
      </c>
      <c r="E37" s="1313">
        <v>0</v>
      </c>
    </row>
    <row r="38" spans="1:5" ht="12.75">
      <c r="A38" s="1313">
        <v>206</v>
      </c>
      <c r="B38" s="1314">
        <v>2</v>
      </c>
      <c r="C38" s="1315">
        <v>41555</v>
      </c>
      <c r="D38" s="1316">
        <v>1.7</v>
      </c>
      <c r="E38" s="1313">
        <v>0</v>
      </c>
    </row>
    <row r="39" spans="1:5" ht="12.75">
      <c r="A39" s="1313">
        <v>206</v>
      </c>
      <c r="B39" s="1314">
        <v>2</v>
      </c>
      <c r="C39" s="1315">
        <v>41556</v>
      </c>
      <c r="D39" s="1316">
        <v>1.69</v>
      </c>
      <c r="E39" s="1313">
        <v>0</v>
      </c>
    </row>
    <row r="40" spans="1:5" ht="12.75">
      <c r="A40" s="1313">
        <v>206</v>
      </c>
      <c r="B40" s="1314">
        <v>2</v>
      </c>
      <c r="C40" s="1315">
        <v>41561</v>
      </c>
      <c r="D40" s="1316">
        <v>1.68</v>
      </c>
      <c r="E40" s="1313">
        <v>0</v>
      </c>
    </row>
    <row r="41" spans="1:5" ht="12.75">
      <c r="A41" s="1313">
        <v>206</v>
      </c>
      <c r="B41" s="1314">
        <v>2</v>
      </c>
      <c r="C41" s="1315">
        <v>41565</v>
      </c>
      <c r="D41" s="1316">
        <v>1.67</v>
      </c>
      <c r="E41" s="1313">
        <v>0</v>
      </c>
    </row>
    <row r="42" spans="1:5" ht="12.75">
      <c r="A42" s="1313">
        <v>206</v>
      </c>
      <c r="B42" s="1314">
        <v>2</v>
      </c>
      <c r="C42" s="1315">
        <v>41566</v>
      </c>
      <c r="D42" s="1316">
        <v>1.66</v>
      </c>
      <c r="E42" s="1313">
        <v>0</v>
      </c>
    </row>
    <row r="43" spans="1:5" ht="12.75">
      <c r="A43" s="1313">
        <v>206</v>
      </c>
      <c r="B43" s="1314">
        <v>2</v>
      </c>
      <c r="C43" s="1315">
        <v>41582</v>
      </c>
      <c r="D43" s="1316">
        <v>1.65</v>
      </c>
      <c r="E43" s="1313">
        <v>0</v>
      </c>
    </row>
    <row r="44" spans="1:5" ht="12.75">
      <c r="A44" s="1313">
        <v>206</v>
      </c>
      <c r="B44" s="1314">
        <v>2</v>
      </c>
      <c r="C44" s="1315">
        <v>41590</v>
      </c>
      <c r="D44" s="1316">
        <v>1.64</v>
      </c>
      <c r="E44" s="1313">
        <v>0</v>
      </c>
    </row>
    <row r="45" spans="1:5" ht="12.75">
      <c r="A45" s="1313">
        <v>206</v>
      </c>
      <c r="B45" s="1314">
        <v>2</v>
      </c>
      <c r="C45" s="1315">
        <v>41601</v>
      </c>
      <c r="D45" s="1316">
        <v>1.63</v>
      </c>
      <c r="E45" s="1313">
        <v>0</v>
      </c>
    </row>
    <row r="46" spans="1:5" ht="12.75">
      <c r="A46" s="1313">
        <v>206</v>
      </c>
      <c r="B46" s="1314">
        <v>2</v>
      </c>
      <c r="C46" s="1315">
        <v>41605</v>
      </c>
      <c r="D46" s="1316">
        <v>1.62</v>
      </c>
      <c r="E46" s="1313">
        <v>0</v>
      </c>
    </row>
    <row r="47" spans="1:5" ht="12.75">
      <c r="A47" s="1313">
        <v>206</v>
      </c>
      <c r="B47" s="1314">
        <v>2</v>
      </c>
      <c r="C47" s="1315">
        <v>41605</v>
      </c>
      <c r="D47" s="1316">
        <v>1.61</v>
      </c>
      <c r="E47" s="1313">
        <v>0</v>
      </c>
    </row>
    <row r="48" spans="1:5" ht="12.75">
      <c r="A48" s="1313">
        <v>206</v>
      </c>
      <c r="B48" s="1314">
        <v>2</v>
      </c>
      <c r="C48" s="1315">
        <v>41607</v>
      </c>
      <c r="D48" s="1316">
        <v>1.6</v>
      </c>
      <c r="E48" s="1313">
        <v>0</v>
      </c>
    </row>
    <row r="49" spans="1:5" ht="12.75">
      <c r="A49" s="1313">
        <v>206</v>
      </c>
      <c r="B49" s="1314">
        <v>2</v>
      </c>
      <c r="C49" s="1315">
        <v>41608</v>
      </c>
      <c r="D49" s="1316">
        <v>1.59</v>
      </c>
      <c r="E49" s="1313">
        <v>0</v>
      </c>
    </row>
    <row r="50" spans="1:5" ht="12.75">
      <c r="A50" s="1313">
        <v>206</v>
      </c>
      <c r="B50" s="1314">
        <v>2</v>
      </c>
      <c r="C50" s="1315">
        <v>41610</v>
      </c>
      <c r="D50" s="1316">
        <v>1.58</v>
      </c>
      <c r="E50" s="1313">
        <v>0</v>
      </c>
    </row>
    <row r="51" spans="1:5" ht="12.75">
      <c r="A51" s="1313">
        <v>206</v>
      </c>
      <c r="B51" s="1314">
        <v>2</v>
      </c>
      <c r="C51" s="1315">
        <v>41621</v>
      </c>
      <c r="D51" s="1316">
        <v>1.57</v>
      </c>
      <c r="E51" s="1313">
        <v>0</v>
      </c>
    </row>
    <row r="52" spans="1:5" ht="12.75">
      <c r="A52" s="1313">
        <v>206</v>
      </c>
      <c r="B52" s="1314">
        <v>2</v>
      </c>
      <c r="C52" s="1315">
        <v>41630</v>
      </c>
      <c r="D52" s="1316">
        <v>1.56</v>
      </c>
      <c r="E52" s="1313">
        <v>0</v>
      </c>
    </row>
    <row r="53" spans="1:5" ht="12.75">
      <c r="A53" s="1313">
        <v>206</v>
      </c>
      <c r="B53" s="1314">
        <v>2</v>
      </c>
      <c r="C53" s="1315">
        <v>41630</v>
      </c>
      <c r="D53" s="1316">
        <v>1.55</v>
      </c>
      <c r="E53" s="1313">
        <v>0</v>
      </c>
    </row>
    <row r="54" spans="1:5" ht="12.75">
      <c r="A54" s="1313">
        <v>206</v>
      </c>
      <c r="B54" s="1314">
        <v>2</v>
      </c>
      <c r="C54" s="1315">
        <v>41633</v>
      </c>
      <c r="D54" s="1316">
        <v>1.54</v>
      </c>
      <c r="E54" s="1313">
        <v>0</v>
      </c>
    </row>
    <row r="55" spans="1:5" ht="12.75">
      <c r="A55" s="1313">
        <v>206</v>
      </c>
      <c r="B55" s="1314">
        <v>2</v>
      </c>
      <c r="C55" s="1315">
        <v>41645</v>
      </c>
      <c r="D55" s="1316">
        <v>1.53</v>
      </c>
      <c r="E55" s="1313">
        <v>0</v>
      </c>
    </row>
    <row r="56" spans="1:5" ht="12.75">
      <c r="A56" s="1313">
        <v>206</v>
      </c>
      <c r="B56" s="1314">
        <v>2</v>
      </c>
      <c r="C56" s="1315">
        <v>41650</v>
      </c>
      <c r="D56" s="1316">
        <v>1.52</v>
      </c>
      <c r="E56" s="1313">
        <v>0</v>
      </c>
    </row>
    <row r="57" spans="1:5" ht="12.75">
      <c r="A57" s="1319">
        <v>206</v>
      </c>
      <c r="B57" s="1314">
        <v>2</v>
      </c>
      <c r="C57" s="1315">
        <v>41664</v>
      </c>
      <c r="D57" s="1316">
        <v>1.51</v>
      </c>
      <c r="E57" s="1313">
        <v>0</v>
      </c>
    </row>
    <row r="58" spans="1:5" ht="12.75">
      <c r="A58" s="1313">
        <v>206</v>
      </c>
      <c r="B58" s="1314">
        <v>2</v>
      </c>
      <c r="C58" s="1315">
        <v>41677</v>
      </c>
      <c r="D58" s="1316">
        <v>1.5</v>
      </c>
      <c r="E58" s="1313">
        <v>0</v>
      </c>
    </row>
    <row r="59" spans="1:5" ht="12.75">
      <c r="A59" s="1313">
        <v>206</v>
      </c>
      <c r="B59" s="1314">
        <v>2</v>
      </c>
      <c r="C59" s="1315">
        <v>41678</v>
      </c>
      <c r="D59" s="1316">
        <v>1.49</v>
      </c>
      <c r="E59" s="1313">
        <v>0</v>
      </c>
    </row>
    <row r="60" spans="1:5" ht="12.75">
      <c r="A60" s="1313">
        <v>206</v>
      </c>
      <c r="B60" s="1314">
        <v>2</v>
      </c>
      <c r="C60" s="1315">
        <v>41679</v>
      </c>
      <c r="D60" s="1316">
        <v>1.48</v>
      </c>
      <c r="E60" s="1313">
        <v>0</v>
      </c>
    </row>
    <row r="61" spans="1:5" ht="12.75">
      <c r="A61" s="1313">
        <v>206</v>
      </c>
      <c r="B61" s="1314">
        <v>2</v>
      </c>
      <c r="C61" s="1315">
        <v>41679</v>
      </c>
      <c r="D61" s="1316">
        <v>1.47</v>
      </c>
      <c r="E61" s="1313">
        <v>0</v>
      </c>
    </row>
    <row r="62" spans="1:5" ht="12.75">
      <c r="A62" s="1313">
        <v>206</v>
      </c>
      <c r="B62" s="1314">
        <v>2</v>
      </c>
      <c r="C62" s="1315">
        <v>41682</v>
      </c>
      <c r="D62" s="1316">
        <v>1.46</v>
      </c>
      <c r="E62" s="1313">
        <v>0</v>
      </c>
    </row>
    <row r="63" spans="1:5" ht="12.75">
      <c r="A63" s="1313">
        <v>206</v>
      </c>
      <c r="B63" s="1314">
        <v>2</v>
      </c>
      <c r="C63" s="1315">
        <v>41682</v>
      </c>
      <c r="D63" s="1316">
        <v>1.45</v>
      </c>
      <c r="E63" s="1313">
        <v>0</v>
      </c>
    </row>
    <row r="64" spans="1:5" ht="12.75">
      <c r="A64" s="1313">
        <v>206</v>
      </c>
      <c r="B64" s="1314">
        <v>2</v>
      </c>
      <c r="C64" s="1315">
        <v>41683</v>
      </c>
      <c r="D64" s="1316">
        <v>1.44</v>
      </c>
      <c r="E64" s="1313">
        <v>0</v>
      </c>
    </row>
    <row r="65" spans="1:5" ht="12.75">
      <c r="A65" s="1313">
        <v>206</v>
      </c>
      <c r="B65" s="1314">
        <v>2</v>
      </c>
      <c r="C65" s="1315">
        <v>41687</v>
      </c>
      <c r="D65" s="1316">
        <v>1.43</v>
      </c>
      <c r="E65" s="1313">
        <v>0</v>
      </c>
    </row>
    <row r="66" spans="1:5" ht="12.75">
      <c r="A66" s="1313">
        <v>206</v>
      </c>
      <c r="B66" s="1314">
        <v>2</v>
      </c>
      <c r="C66" s="1315">
        <v>41701</v>
      </c>
      <c r="D66" s="1316">
        <v>1.42</v>
      </c>
      <c r="E66" s="1313">
        <v>0</v>
      </c>
    </row>
    <row r="67" spans="1:5" ht="12.75">
      <c r="A67" s="1313">
        <v>206</v>
      </c>
      <c r="B67" s="1314">
        <v>2</v>
      </c>
      <c r="C67" s="1315">
        <v>41710</v>
      </c>
      <c r="D67" s="1316">
        <v>1.41</v>
      </c>
      <c r="E67" s="1313">
        <v>0</v>
      </c>
    </row>
    <row r="68" spans="1:5" ht="12.75">
      <c r="A68" s="1313">
        <v>206</v>
      </c>
      <c r="B68" s="1314">
        <v>2</v>
      </c>
      <c r="C68" s="1315">
        <v>41714</v>
      </c>
      <c r="D68" s="1316">
        <v>1.4</v>
      </c>
      <c r="E68" s="1313">
        <v>0</v>
      </c>
    </row>
    <row r="69" spans="1:5" ht="12.75">
      <c r="A69" s="1313">
        <v>206</v>
      </c>
      <c r="B69" s="1314">
        <v>2</v>
      </c>
      <c r="C69" s="1315">
        <v>41730</v>
      </c>
      <c r="D69" s="1316">
        <v>1.39</v>
      </c>
      <c r="E69" s="1313">
        <v>0</v>
      </c>
    </row>
    <row r="70" spans="1:5" ht="12.75">
      <c r="A70" s="1313">
        <v>206</v>
      </c>
      <c r="B70" s="1314">
        <v>2</v>
      </c>
      <c r="C70" s="1315">
        <v>41744</v>
      </c>
      <c r="D70" s="1316">
        <v>1.38</v>
      </c>
      <c r="E70" s="1313">
        <v>0</v>
      </c>
    </row>
    <row r="71" spans="1:5" ht="12.75">
      <c r="A71" s="1313">
        <v>206</v>
      </c>
      <c r="B71" s="1314">
        <v>2</v>
      </c>
      <c r="C71" s="1315">
        <v>41745</v>
      </c>
      <c r="D71" s="1316">
        <v>1.37</v>
      </c>
      <c r="E71" s="1313">
        <v>0</v>
      </c>
    </row>
    <row r="72" spans="1:5" ht="12.75">
      <c r="A72" s="1313">
        <v>206</v>
      </c>
      <c r="B72" s="1314">
        <v>2</v>
      </c>
      <c r="C72" s="1315">
        <v>41746</v>
      </c>
      <c r="D72" s="1316">
        <v>1.36</v>
      </c>
      <c r="E72" s="1313">
        <v>0</v>
      </c>
    </row>
    <row r="73" spans="1:5" ht="12.75">
      <c r="A73" s="1313">
        <v>206</v>
      </c>
      <c r="B73" s="1314">
        <v>2</v>
      </c>
      <c r="C73" s="1315">
        <v>41747</v>
      </c>
      <c r="D73" s="1316">
        <v>1.35</v>
      </c>
      <c r="E73" s="1313">
        <v>0</v>
      </c>
    </row>
    <row r="74" spans="1:5" ht="12.75">
      <c r="A74" s="1313">
        <v>206</v>
      </c>
      <c r="B74" s="1314">
        <v>2</v>
      </c>
      <c r="C74" s="1315">
        <v>41753</v>
      </c>
      <c r="D74" s="1316">
        <v>1.34</v>
      </c>
      <c r="E74" s="1313">
        <v>0</v>
      </c>
    </row>
    <row r="75" spans="1:5" ht="12.75">
      <c r="A75" s="1313">
        <v>206</v>
      </c>
      <c r="B75" s="1314">
        <v>2</v>
      </c>
      <c r="C75" s="1315">
        <v>41754</v>
      </c>
      <c r="D75" s="1316">
        <v>1.33</v>
      </c>
      <c r="E75" s="1313">
        <v>0</v>
      </c>
    </row>
    <row r="76" spans="1:5" ht="12.75">
      <c r="A76" s="1313">
        <v>206</v>
      </c>
      <c r="B76" s="1314">
        <v>2</v>
      </c>
      <c r="C76" s="1315">
        <v>41759</v>
      </c>
      <c r="D76" s="1316">
        <v>1.32</v>
      </c>
      <c r="E76" s="1313">
        <v>0</v>
      </c>
    </row>
    <row r="77" spans="1:5" ht="12.75">
      <c r="A77" s="1313">
        <v>206</v>
      </c>
      <c r="B77" s="1314">
        <v>2</v>
      </c>
      <c r="C77" s="1315">
        <v>41777</v>
      </c>
      <c r="D77" s="1316">
        <v>1.31</v>
      </c>
      <c r="E77" s="1313">
        <v>0</v>
      </c>
    </row>
    <row r="78" spans="1:5" ht="12.75">
      <c r="A78" s="1313">
        <v>206</v>
      </c>
      <c r="B78" s="1314">
        <v>2</v>
      </c>
      <c r="C78" s="1315">
        <v>41782</v>
      </c>
      <c r="D78" s="1316">
        <v>1.3</v>
      </c>
      <c r="E78" s="1313">
        <v>0</v>
      </c>
    </row>
    <row r="79" spans="1:5" ht="12.75">
      <c r="A79" s="1313">
        <v>206</v>
      </c>
      <c r="B79" s="1314">
        <v>2</v>
      </c>
      <c r="C79" s="1315">
        <v>41782</v>
      </c>
      <c r="D79" s="1316">
        <v>1.29</v>
      </c>
      <c r="E79" s="1313">
        <v>0</v>
      </c>
    </row>
    <row r="80" spans="1:5" ht="12.75">
      <c r="A80" s="1313">
        <v>206</v>
      </c>
      <c r="B80" s="1314">
        <v>2</v>
      </c>
      <c r="C80" s="1315">
        <v>41800</v>
      </c>
      <c r="D80" s="1316">
        <v>1.28</v>
      </c>
      <c r="E80" s="1313">
        <v>0</v>
      </c>
    </row>
    <row r="81" spans="1:5" ht="12.75">
      <c r="A81" s="1313">
        <v>206</v>
      </c>
      <c r="B81" s="1314">
        <v>2</v>
      </c>
      <c r="C81" s="1315">
        <v>41801</v>
      </c>
      <c r="D81" s="1316">
        <v>1.27</v>
      </c>
      <c r="E81" s="1313">
        <v>0</v>
      </c>
    </row>
    <row r="82" spans="1:5" ht="12.75">
      <c r="A82" s="1313">
        <v>206</v>
      </c>
      <c r="B82" s="1314">
        <v>2</v>
      </c>
      <c r="C82" s="1315">
        <v>41816</v>
      </c>
      <c r="D82" s="1316">
        <v>1.26</v>
      </c>
      <c r="E82" s="1313">
        <v>0</v>
      </c>
    </row>
    <row r="83" spans="1:5" ht="12.75">
      <c r="A83" s="1313">
        <v>206</v>
      </c>
      <c r="B83" s="1314">
        <v>2</v>
      </c>
      <c r="C83" s="1315">
        <v>41817</v>
      </c>
      <c r="D83" s="1316">
        <v>1.25</v>
      </c>
      <c r="E83" s="1313">
        <v>0</v>
      </c>
    </row>
    <row r="84" spans="1:5" ht="12.75">
      <c r="A84" s="1313">
        <v>206</v>
      </c>
      <c r="B84" s="1314">
        <v>2</v>
      </c>
      <c r="C84" s="1315">
        <v>41820</v>
      </c>
      <c r="D84" s="1316">
        <v>1.24</v>
      </c>
      <c r="E84" s="1313">
        <v>0</v>
      </c>
    </row>
    <row r="85" spans="1:5" ht="12.75">
      <c r="A85" s="1313">
        <v>206</v>
      </c>
      <c r="B85" s="1314">
        <v>2</v>
      </c>
      <c r="C85" s="1315">
        <v>41829</v>
      </c>
      <c r="D85" s="1316">
        <v>1.9</v>
      </c>
      <c r="E85" s="1313">
        <v>1</v>
      </c>
    </row>
    <row r="86" spans="1:5" ht="12.75">
      <c r="A86" s="1313">
        <v>206</v>
      </c>
      <c r="B86" s="1314">
        <v>2</v>
      </c>
      <c r="C86" s="1315">
        <v>41841</v>
      </c>
      <c r="D86" s="1316">
        <v>1.88</v>
      </c>
      <c r="E86" s="1313">
        <v>0</v>
      </c>
    </row>
    <row r="87" spans="1:5" ht="12.75">
      <c r="A87" s="1313">
        <v>206</v>
      </c>
      <c r="B87" s="1314">
        <v>2</v>
      </c>
      <c r="C87" s="1315">
        <v>41852</v>
      </c>
      <c r="D87" s="1316">
        <v>1.86</v>
      </c>
      <c r="E87" s="1313">
        <v>0</v>
      </c>
    </row>
    <row r="88" spans="1:5" ht="12.75">
      <c r="A88" s="1313">
        <v>206</v>
      </c>
      <c r="B88" s="1314">
        <v>2</v>
      </c>
      <c r="C88" s="1315">
        <v>41875</v>
      </c>
      <c r="D88" s="1316">
        <v>1.85</v>
      </c>
      <c r="E88" s="1313">
        <v>0</v>
      </c>
    </row>
    <row r="89" spans="1:5" ht="12.75">
      <c r="A89" s="1313">
        <v>206</v>
      </c>
      <c r="B89" s="1314">
        <v>2</v>
      </c>
      <c r="C89" s="1315">
        <v>41878</v>
      </c>
      <c r="D89" s="1316">
        <v>1.84</v>
      </c>
      <c r="E89" s="1313">
        <v>0</v>
      </c>
    </row>
    <row r="90" spans="1:5" ht="12.75">
      <c r="A90" s="1313">
        <v>206</v>
      </c>
      <c r="B90" s="1314">
        <v>2</v>
      </c>
      <c r="C90" s="1315">
        <v>41878</v>
      </c>
      <c r="D90" s="1316">
        <v>1.83</v>
      </c>
      <c r="E90" s="1313">
        <v>0</v>
      </c>
    </row>
    <row r="91" spans="1:5" ht="12.75">
      <c r="A91" s="1313">
        <v>206</v>
      </c>
      <c r="B91" s="1314">
        <v>2</v>
      </c>
      <c r="C91" s="1315">
        <v>41884</v>
      </c>
      <c r="D91" s="1316">
        <v>1.82</v>
      </c>
      <c r="E91" s="1313">
        <v>0</v>
      </c>
    </row>
    <row r="92" spans="1:5" ht="12.75">
      <c r="A92" s="1313">
        <v>206</v>
      </c>
      <c r="B92" s="1314">
        <v>2</v>
      </c>
      <c r="C92" s="1315">
        <v>41888</v>
      </c>
      <c r="D92" s="1316">
        <v>1.81</v>
      </c>
      <c r="E92" s="1313">
        <v>0</v>
      </c>
    </row>
    <row r="93" spans="1:5" ht="12.75">
      <c r="A93" s="1313">
        <v>206</v>
      </c>
      <c r="B93" s="1314">
        <v>2</v>
      </c>
      <c r="C93" s="1315">
        <v>41907</v>
      </c>
      <c r="D93" s="1316">
        <v>1.8</v>
      </c>
      <c r="E93" s="1313">
        <v>0</v>
      </c>
    </row>
    <row r="94" spans="1:5" ht="12.75">
      <c r="A94" s="1313">
        <v>206</v>
      </c>
      <c r="B94" s="1314">
        <v>2</v>
      </c>
      <c r="C94" s="1315">
        <v>41909</v>
      </c>
      <c r="D94" s="1316">
        <v>1.79</v>
      </c>
      <c r="E94" s="1313">
        <v>0</v>
      </c>
    </row>
    <row r="95" spans="1:5" ht="12.75">
      <c r="A95" s="1313">
        <v>206</v>
      </c>
      <c r="B95" s="1314">
        <v>2</v>
      </c>
      <c r="C95" s="1315">
        <v>41916</v>
      </c>
      <c r="D95" s="1316">
        <v>1.78</v>
      </c>
      <c r="E95" s="1313">
        <v>0</v>
      </c>
    </row>
    <row r="96" spans="1:5" ht="12.75">
      <c r="A96" s="1313">
        <v>206</v>
      </c>
      <c r="B96" s="1314">
        <v>2</v>
      </c>
      <c r="C96" s="1315">
        <v>41918</v>
      </c>
      <c r="D96" s="1316">
        <v>1.77</v>
      </c>
      <c r="E96" s="1313">
        <v>0</v>
      </c>
    </row>
    <row r="97" spans="1:5" ht="12.75">
      <c r="A97" s="1313">
        <v>206</v>
      </c>
      <c r="B97" s="1314">
        <v>2</v>
      </c>
      <c r="C97" s="1315">
        <v>41918</v>
      </c>
      <c r="D97" s="1316">
        <v>1.76</v>
      </c>
      <c r="E97" s="1313">
        <v>0</v>
      </c>
    </row>
    <row r="98" spans="1:5" ht="12.75">
      <c r="A98" s="1313">
        <v>206</v>
      </c>
      <c r="B98" s="1314">
        <v>2</v>
      </c>
      <c r="C98" s="1315">
        <v>41921</v>
      </c>
      <c r="D98" s="1316">
        <v>1.75</v>
      </c>
      <c r="E98" s="1313">
        <v>0</v>
      </c>
    </row>
    <row r="99" spans="1:5" ht="12.75">
      <c r="A99" s="1313">
        <v>206</v>
      </c>
      <c r="B99" s="1314">
        <v>2</v>
      </c>
      <c r="C99" s="1315">
        <v>41921</v>
      </c>
      <c r="D99" s="1316">
        <v>1.74</v>
      </c>
      <c r="E99" s="1313">
        <v>0</v>
      </c>
    </row>
    <row r="100" spans="1:5" ht="12.75">
      <c r="A100" s="1313">
        <v>206</v>
      </c>
      <c r="B100" s="1314">
        <v>2</v>
      </c>
      <c r="C100" s="1315">
        <v>41922</v>
      </c>
      <c r="D100" s="1316">
        <v>1.73</v>
      </c>
      <c r="E100" s="1313">
        <v>0</v>
      </c>
    </row>
    <row r="101" spans="1:5" ht="12.75">
      <c r="A101" s="1313">
        <v>206</v>
      </c>
      <c r="B101" s="1314">
        <v>2</v>
      </c>
      <c r="C101" s="1315">
        <v>41923</v>
      </c>
      <c r="D101" s="1316">
        <v>1.72</v>
      </c>
      <c r="E101" s="1313">
        <v>0</v>
      </c>
    </row>
    <row r="102" spans="1:5" ht="12.75">
      <c r="A102" s="1313">
        <v>206</v>
      </c>
      <c r="B102" s="1314">
        <v>2</v>
      </c>
      <c r="C102" s="1315">
        <v>41926</v>
      </c>
      <c r="D102" s="1316">
        <v>1.71</v>
      </c>
      <c r="E102" s="1313">
        <v>0</v>
      </c>
    </row>
    <row r="103" spans="1:5" ht="12.75">
      <c r="A103" s="1313">
        <v>206</v>
      </c>
      <c r="B103" s="1314">
        <v>2</v>
      </c>
      <c r="C103" s="1315">
        <v>41933</v>
      </c>
      <c r="D103" s="1316">
        <v>1.7</v>
      </c>
      <c r="E103" s="1313">
        <v>0</v>
      </c>
    </row>
    <row r="104" spans="1:5" ht="12.75">
      <c r="A104" s="1313">
        <v>206</v>
      </c>
      <c r="B104" s="1314">
        <v>2</v>
      </c>
      <c r="C104" s="1315">
        <v>41933</v>
      </c>
      <c r="D104" s="1316">
        <v>1.69</v>
      </c>
      <c r="E104" s="1313">
        <v>0</v>
      </c>
    </row>
    <row r="105" spans="1:5" ht="12.75">
      <c r="A105" s="1313">
        <v>206</v>
      </c>
      <c r="B105" s="1314">
        <v>2</v>
      </c>
      <c r="C105" s="1315">
        <v>41934</v>
      </c>
      <c r="D105" s="1316">
        <v>1.68</v>
      </c>
      <c r="E105" s="1313">
        <v>0</v>
      </c>
    </row>
    <row r="106" spans="1:5" ht="12.75">
      <c r="A106" s="1313">
        <v>206</v>
      </c>
      <c r="B106" s="1314">
        <v>2</v>
      </c>
      <c r="C106" s="1315">
        <v>41937</v>
      </c>
      <c r="D106" s="1316">
        <v>1.67</v>
      </c>
      <c r="E106" s="1313">
        <v>0</v>
      </c>
    </row>
    <row r="107" spans="1:5" ht="12.75">
      <c r="A107" s="1313">
        <v>206</v>
      </c>
      <c r="B107" s="1314">
        <v>2</v>
      </c>
      <c r="C107" s="1315">
        <v>41938</v>
      </c>
      <c r="D107" s="1316">
        <v>1.66</v>
      </c>
      <c r="E107" s="1313">
        <v>0</v>
      </c>
    </row>
    <row r="108" spans="1:5" ht="12.75">
      <c r="A108" s="1313">
        <v>206</v>
      </c>
      <c r="B108" s="1314">
        <v>2</v>
      </c>
      <c r="C108" s="1315">
        <v>41945</v>
      </c>
      <c r="D108" s="1316">
        <v>1.65</v>
      </c>
      <c r="E108" s="1313">
        <v>0</v>
      </c>
    </row>
    <row r="109" spans="1:5" ht="12.75">
      <c r="A109" s="1313">
        <v>206</v>
      </c>
      <c r="B109" s="1314">
        <v>2</v>
      </c>
      <c r="C109" s="1315">
        <v>41950</v>
      </c>
      <c r="D109" s="1316">
        <v>1.64</v>
      </c>
      <c r="E109" s="1313">
        <v>0</v>
      </c>
    </row>
    <row r="110" spans="1:5" ht="12.75">
      <c r="A110" s="1313">
        <v>206</v>
      </c>
      <c r="B110" s="1314">
        <v>2</v>
      </c>
      <c r="C110" s="1315">
        <v>41958</v>
      </c>
      <c r="D110" s="1316">
        <v>1.63</v>
      </c>
      <c r="E110" s="1313">
        <v>0</v>
      </c>
    </row>
    <row r="111" spans="1:5" ht="12.75">
      <c r="A111" s="1313">
        <v>206</v>
      </c>
      <c r="B111" s="1314">
        <v>2</v>
      </c>
      <c r="C111" s="1315">
        <v>41969</v>
      </c>
      <c r="D111" s="1316">
        <v>1.62</v>
      </c>
      <c r="E111" s="1313">
        <v>0</v>
      </c>
    </row>
    <row r="112" spans="1:5" ht="12.75">
      <c r="A112" s="1313">
        <v>206</v>
      </c>
      <c r="B112" s="1314">
        <v>2</v>
      </c>
      <c r="C112" s="1315">
        <v>41984</v>
      </c>
      <c r="D112" s="1316">
        <v>1.61</v>
      </c>
      <c r="E112" s="1313">
        <v>0</v>
      </c>
    </row>
    <row r="113" spans="1:5" ht="12.75">
      <c r="A113" s="1313">
        <v>206</v>
      </c>
      <c r="B113" s="1314">
        <v>2</v>
      </c>
      <c r="C113" s="1315">
        <v>41987</v>
      </c>
      <c r="D113" s="1316">
        <v>1.6</v>
      </c>
      <c r="E113" s="1313">
        <v>0</v>
      </c>
    </row>
    <row r="114" spans="1:5" ht="12.75">
      <c r="A114" s="1313">
        <v>206</v>
      </c>
      <c r="B114" s="1314">
        <v>2</v>
      </c>
      <c r="C114" s="1315">
        <v>42009</v>
      </c>
      <c r="D114" s="1316">
        <v>1.59</v>
      </c>
      <c r="E114" s="1313">
        <v>0</v>
      </c>
    </row>
    <row r="115" spans="1:5" ht="12.75">
      <c r="A115" s="1313">
        <v>206</v>
      </c>
      <c r="B115" s="1314">
        <v>2</v>
      </c>
      <c r="C115" s="1315">
        <v>42015</v>
      </c>
      <c r="D115" s="1316">
        <v>1.58</v>
      </c>
      <c r="E115" s="1313">
        <v>0</v>
      </c>
    </row>
    <row r="116" spans="1:5" ht="12.75">
      <c r="A116" s="1313">
        <v>206</v>
      </c>
      <c r="B116" s="1314">
        <v>2</v>
      </c>
      <c r="C116" s="1315">
        <v>42026</v>
      </c>
      <c r="D116" s="1316">
        <v>1.57</v>
      </c>
      <c r="E116" s="1313">
        <v>0</v>
      </c>
    </row>
    <row r="117" spans="1:5" ht="12.75">
      <c r="A117" s="1313">
        <v>206</v>
      </c>
      <c r="B117" s="1314">
        <v>2</v>
      </c>
      <c r="C117" s="1315">
        <v>42033</v>
      </c>
      <c r="D117" s="1316">
        <v>1.56</v>
      </c>
      <c r="E117" s="1313">
        <v>0</v>
      </c>
    </row>
    <row r="118" spans="1:5" ht="12.75">
      <c r="A118" s="1313">
        <v>206</v>
      </c>
      <c r="B118" s="1314">
        <v>2</v>
      </c>
      <c r="C118" s="1315">
        <v>42045</v>
      </c>
      <c r="D118" s="1316">
        <v>1.55</v>
      </c>
      <c r="E118" s="1313">
        <v>0</v>
      </c>
    </row>
    <row r="119" spans="1:5" ht="12.75">
      <c r="A119" s="1313">
        <v>206</v>
      </c>
      <c r="B119" s="1314">
        <v>2</v>
      </c>
      <c r="C119" s="1315">
        <v>42080</v>
      </c>
      <c r="D119" s="1316">
        <v>1.54</v>
      </c>
      <c r="E119" s="1313">
        <v>0</v>
      </c>
    </row>
    <row r="120" spans="1:5" ht="12.75">
      <c r="A120" s="1313">
        <v>206</v>
      </c>
      <c r="B120" s="1314">
        <v>2</v>
      </c>
      <c r="C120" s="1315">
        <v>42084</v>
      </c>
      <c r="D120" s="1316">
        <v>1.53</v>
      </c>
      <c r="E120" s="1313">
        <v>0</v>
      </c>
    </row>
    <row r="121" spans="1:5" ht="12.75">
      <c r="A121" s="1313">
        <v>206</v>
      </c>
      <c r="B121" s="1314">
        <v>2</v>
      </c>
      <c r="C121" s="1315">
        <v>42088</v>
      </c>
      <c r="D121" s="1316">
        <v>1.52</v>
      </c>
      <c r="E121" s="1313">
        <v>0</v>
      </c>
    </row>
    <row r="122" spans="1:5" ht="12.75">
      <c r="A122" s="1313">
        <v>206</v>
      </c>
      <c r="B122" s="1314">
        <v>2</v>
      </c>
      <c r="C122" s="1315">
        <v>42113</v>
      </c>
      <c r="D122" s="1316">
        <v>1.51</v>
      </c>
      <c r="E122" s="1313">
        <v>0</v>
      </c>
    </row>
    <row r="123" spans="1:5" ht="12.75">
      <c r="A123" s="1313">
        <v>206</v>
      </c>
      <c r="B123" s="1314">
        <v>2</v>
      </c>
      <c r="C123" s="1315">
        <v>42119</v>
      </c>
      <c r="D123" s="1316">
        <v>1.5</v>
      </c>
      <c r="E123" s="1313">
        <v>0</v>
      </c>
    </row>
    <row r="124" spans="1:5" ht="12.75">
      <c r="A124" s="1313">
        <v>206</v>
      </c>
      <c r="B124" s="1314">
        <v>2</v>
      </c>
      <c r="C124" s="1315">
        <v>42129</v>
      </c>
      <c r="D124" s="1316">
        <v>1.49</v>
      </c>
      <c r="E124" s="1313">
        <v>0</v>
      </c>
    </row>
    <row r="125" spans="1:5" ht="12.75">
      <c r="A125" s="1313">
        <v>206</v>
      </c>
      <c r="B125" s="1314">
        <v>2</v>
      </c>
      <c r="C125" s="1315">
        <v>42133</v>
      </c>
      <c r="D125" s="1316">
        <v>1.48</v>
      </c>
      <c r="E125" s="1313">
        <v>0</v>
      </c>
    </row>
    <row r="126" spans="1:5" ht="12.75">
      <c r="A126" s="1313">
        <v>206</v>
      </c>
      <c r="B126" s="1314">
        <v>2</v>
      </c>
      <c r="C126" s="1315">
        <v>42140</v>
      </c>
      <c r="D126" s="1316">
        <v>1.47</v>
      </c>
      <c r="E126" s="1313">
        <v>0</v>
      </c>
    </row>
    <row r="127" spans="1:5" ht="12.75">
      <c r="A127" s="1313">
        <v>206</v>
      </c>
      <c r="B127" s="1314">
        <v>2</v>
      </c>
      <c r="C127" s="1315">
        <v>42145</v>
      </c>
      <c r="D127" s="1316">
        <v>1.46</v>
      </c>
      <c r="E127" s="1313">
        <v>0</v>
      </c>
    </row>
    <row r="128" spans="1:5" ht="12.75">
      <c r="A128" s="1313">
        <v>206</v>
      </c>
      <c r="B128" s="1314">
        <v>2</v>
      </c>
      <c r="C128" s="1315">
        <v>42174</v>
      </c>
      <c r="D128" s="1316">
        <v>1.45</v>
      </c>
      <c r="E128" s="1313">
        <v>0</v>
      </c>
    </row>
    <row r="129" spans="1:5" ht="12.75">
      <c r="A129" s="1313">
        <v>206</v>
      </c>
      <c r="B129" s="1314">
        <v>2</v>
      </c>
      <c r="C129" s="1315">
        <v>42179</v>
      </c>
      <c r="D129" s="1316">
        <v>2.12</v>
      </c>
      <c r="E129" s="1313">
        <v>1</v>
      </c>
    </row>
    <row r="130" spans="1:5" ht="12.75">
      <c r="B130" s="1314"/>
      <c r="C130" s="1315"/>
    </row>
    <row r="131" spans="1:5" ht="12.75">
      <c r="B131" s="1314"/>
      <c r="C131" s="1315"/>
    </row>
    <row r="132" spans="1:5" ht="12.75">
      <c r="B132" s="1314"/>
      <c r="C132" s="1315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47.xml><?xml version="1.0" encoding="utf-8"?>
<worksheet xmlns="http://schemas.openxmlformats.org/spreadsheetml/2006/main" xmlns:r="http://schemas.openxmlformats.org/officeDocument/2006/relationships">
  <sheetPr codeName="Sheet140"/>
  <dimension ref="A1:I132"/>
  <sheetViews>
    <sheetView showGridLines="0" workbookViewId="0">
      <selection activeCell="P27" sqref="P27"/>
    </sheetView>
  </sheetViews>
  <sheetFormatPr defaultRowHeight="12"/>
  <cols>
    <col min="1" max="2" width="9.140625" style="1313"/>
    <col min="3" max="3" width="14.5703125" style="1320" customWidth="1"/>
    <col min="4" max="4" width="9.140625" style="1316"/>
    <col min="5" max="7" width="9.140625" style="1313"/>
    <col min="8" max="8" width="12.42578125" style="1313" bestFit="1" customWidth="1"/>
    <col min="9" max="16384" width="9.140625" style="1313"/>
  </cols>
  <sheetData>
    <row r="1" spans="1:9" ht="12.75">
      <c r="B1" s="1314"/>
      <c r="C1" s="1315"/>
      <c r="H1" s="1317"/>
      <c r="I1" s="1318"/>
    </row>
    <row r="2" spans="1:9" ht="15">
      <c r="A2" s="1440" t="s">
        <v>1077</v>
      </c>
      <c r="B2" s="1314"/>
      <c r="C2" s="1315"/>
      <c r="H2" s="1317"/>
      <c r="I2" s="1318"/>
    </row>
    <row r="3" spans="1:9" ht="12.75">
      <c r="B3" s="1314"/>
      <c r="C3" s="1315"/>
      <c r="H3" s="1317"/>
      <c r="I3" s="1318"/>
    </row>
    <row r="4" spans="1:9" ht="12.75">
      <c r="B4" s="1314"/>
      <c r="C4" s="1315"/>
      <c r="H4" s="1317"/>
      <c r="I4" s="1318"/>
    </row>
    <row r="5" spans="1:9" ht="12.75">
      <c r="B5" s="1314"/>
      <c r="C5" s="1315"/>
      <c r="H5" s="1317"/>
      <c r="I5" s="1318"/>
    </row>
    <row r="6" spans="1:9" ht="12.75">
      <c r="B6" s="1314"/>
      <c r="C6" s="1315"/>
      <c r="H6" s="1317"/>
      <c r="I6" s="1318"/>
    </row>
    <row r="7" spans="1:9" ht="12.75">
      <c r="B7" s="1314"/>
      <c r="C7" s="1315"/>
      <c r="H7" s="1317"/>
      <c r="I7" s="1318"/>
    </row>
    <row r="8" spans="1:9" ht="12.75">
      <c r="B8" s="1314"/>
      <c r="C8" s="1315"/>
      <c r="H8" s="1317"/>
      <c r="I8" s="1318"/>
    </row>
    <row r="9" spans="1:9" ht="12.75">
      <c r="B9" s="1314"/>
      <c r="C9" s="1315"/>
      <c r="H9" s="1317"/>
      <c r="I9" s="1318"/>
    </row>
    <row r="10" spans="1:9" ht="12.75">
      <c r="B10" s="1314"/>
      <c r="C10" s="1315"/>
      <c r="H10" s="1317"/>
      <c r="I10" s="1318"/>
    </row>
    <row r="11" spans="1:9" ht="12.75">
      <c r="B11" s="1314"/>
      <c r="C11" s="1315"/>
      <c r="H11" s="1317"/>
      <c r="I11" s="1318"/>
    </row>
    <row r="12" spans="1:9" ht="12.75">
      <c r="B12" s="1314"/>
      <c r="C12" s="1315"/>
      <c r="H12" s="1317"/>
      <c r="I12" s="1318"/>
    </row>
    <row r="13" spans="1:9" ht="12.75">
      <c r="B13" s="1314"/>
      <c r="C13" s="1315"/>
      <c r="H13" s="1317"/>
      <c r="I13" s="1318"/>
    </row>
    <row r="14" spans="1:9" ht="12.75">
      <c r="B14" s="1314"/>
      <c r="C14" s="1315"/>
      <c r="H14" s="1317"/>
      <c r="I14" s="1318"/>
    </row>
    <row r="15" spans="1:9" ht="12.75">
      <c r="B15" s="1314"/>
      <c r="C15" s="1315"/>
      <c r="H15" s="1317"/>
      <c r="I15" s="1318"/>
    </row>
    <row r="16" spans="1:9" ht="12.75">
      <c r="B16" s="1314"/>
      <c r="C16" s="1315"/>
      <c r="H16" s="1317"/>
      <c r="I16" s="1318"/>
    </row>
    <row r="17" spans="2:9" ht="12.75">
      <c r="B17" s="1314"/>
      <c r="C17" s="1315"/>
      <c r="H17" s="1317"/>
      <c r="I17" s="1318"/>
    </row>
    <row r="18" spans="2:9" ht="12.75">
      <c r="B18" s="1314"/>
      <c r="C18" s="1315"/>
      <c r="H18" s="1317"/>
      <c r="I18" s="1318"/>
    </row>
    <row r="19" spans="2:9" ht="12.75">
      <c r="B19" s="1314"/>
      <c r="C19" s="1315"/>
    </row>
    <row r="20" spans="2:9" ht="12.75">
      <c r="B20" s="1314"/>
      <c r="C20" s="1315"/>
    </row>
    <row r="21" spans="2:9" ht="12.75">
      <c r="B21" s="1314"/>
      <c r="C21" s="1315"/>
    </row>
    <row r="22" spans="2:9" ht="12.75">
      <c r="B22" s="1314"/>
      <c r="C22" s="1315"/>
    </row>
    <row r="23" spans="2:9" ht="12.75">
      <c r="B23" s="1314"/>
      <c r="C23" s="1315"/>
    </row>
    <row r="24" spans="2:9" ht="12.75">
      <c r="B24" s="1314"/>
      <c r="C24" s="1315"/>
    </row>
    <row r="25" spans="2:9" ht="12.75">
      <c r="B25" s="1314"/>
      <c r="C25" s="1315"/>
    </row>
    <row r="26" spans="2:9" ht="12.75">
      <c r="B26" s="1314"/>
      <c r="C26" s="1315"/>
    </row>
    <row r="27" spans="2:9" ht="12.75">
      <c r="B27" s="1314"/>
      <c r="C27" s="1315"/>
    </row>
    <row r="28" spans="2:9" ht="12.75">
      <c r="B28" s="1314"/>
      <c r="C28" s="1315"/>
    </row>
    <row r="29" spans="2:9" ht="12.75">
      <c r="B29" s="1314"/>
      <c r="C29" s="1315"/>
    </row>
    <row r="30" spans="2:9" ht="12.75">
      <c r="B30" s="1314"/>
      <c r="C30" s="1315"/>
    </row>
    <row r="31" spans="2:9" ht="12.75">
      <c r="B31" s="1314"/>
      <c r="C31" s="1315"/>
    </row>
    <row r="32" spans="2:9" ht="12.75">
      <c r="B32" s="1314"/>
      <c r="C32" s="1315"/>
    </row>
    <row r="33" spans="2:3" ht="12.75">
      <c r="B33" s="1314"/>
      <c r="C33" s="1315"/>
    </row>
    <row r="34" spans="2:3" ht="12.75">
      <c r="B34" s="1314"/>
      <c r="C34" s="1315"/>
    </row>
    <row r="35" spans="2:3" ht="12.75">
      <c r="B35" s="1314"/>
      <c r="C35" s="1315"/>
    </row>
    <row r="36" spans="2:3" ht="12.75">
      <c r="B36" s="1314"/>
      <c r="C36" s="1315"/>
    </row>
    <row r="37" spans="2:3" ht="12.75">
      <c r="B37" s="1314"/>
      <c r="C37" s="1315"/>
    </row>
    <row r="38" spans="2:3" ht="12.75">
      <c r="B38" s="1314"/>
      <c r="C38" s="1315"/>
    </row>
    <row r="39" spans="2:3" ht="12.75">
      <c r="B39" s="1314"/>
      <c r="C39" s="1315"/>
    </row>
    <row r="40" spans="2:3" ht="12.75">
      <c r="B40" s="1314"/>
      <c r="C40" s="1315"/>
    </row>
    <row r="41" spans="2:3" ht="12.75">
      <c r="B41" s="1314"/>
      <c r="C41" s="1315"/>
    </row>
    <row r="42" spans="2:3" ht="12.75">
      <c r="B42" s="1314"/>
      <c r="C42" s="1315"/>
    </row>
    <row r="43" spans="2:3" ht="12.75">
      <c r="B43" s="1314"/>
      <c r="C43" s="1315"/>
    </row>
    <row r="44" spans="2:3" ht="12.75">
      <c r="B44" s="1314"/>
      <c r="C44" s="1315"/>
    </row>
    <row r="45" spans="2:3" ht="12.75">
      <c r="B45" s="1314"/>
      <c r="C45" s="1315"/>
    </row>
    <row r="46" spans="2:3" ht="12.75">
      <c r="B46" s="1314"/>
      <c r="C46" s="1315"/>
    </row>
    <row r="47" spans="2:3" ht="12.75">
      <c r="B47" s="1314"/>
      <c r="C47" s="1315"/>
    </row>
    <row r="48" spans="2:3" ht="12.75">
      <c r="B48" s="1314"/>
      <c r="C48" s="1315"/>
    </row>
    <row r="49" spans="1:3" ht="12.75">
      <c r="B49" s="1314"/>
      <c r="C49" s="1315"/>
    </row>
    <row r="50" spans="1:3" ht="12.75">
      <c r="B50" s="1314"/>
      <c r="C50" s="1315"/>
    </row>
    <row r="51" spans="1:3" ht="12.75">
      <c r="B51" s="1314"/>
      <c r="C51" s="1315"/>
    </row>
    <row r="52" spans="1:3" ht="12.75">
      <c r="B52" s="1314"/>
      <c r="C52" s="1315"/>
    </row>
    <row r="53" spans="1:3" ht="12.75">
      <c r="B53" s="1314"/>
      <c r="C53" s="1315"/>
    </row>
    <row r="54" spans="1:3" ht="12.75">
      <c r="B54" s="1314"/>
      <c r="C54" s="1315"/>
    </row>
    <row r="55" spans="1:3" ht="12.75">
      <c r="B55" s="1314"/>
      <c r="C55" s="1315"/>
    </row>
    <row r="56" spans="1:3" ht="12.75">
      <c r="B56" s="1314"/>
      <c r="C56" s="1315"/>
    </row>
    <row r="57" spans="1:3" ht="12.75">
      <c r="A57" s="1319"/>
      <c r="B57" s="1314"/>
      <c r="C57" s="1315"/>
    </row>
    <row r="58" spans="1:3" ht="12.75">
      <c r="B58" s="1314"/>
      <c r="C58" s="1315"/>
    </row>
    <row r="59" spans="1:3" ht="12.75">
      <c r="B59" s="1314"/>
      <c r="C59" s="1315"/>
    </row>
    <row r="60" spans="1:3" ht="12.75">
      <c r="B60" s="1314"/>
      <c r="C60" s="1315"/>
    </row>
    <row r="61" spans="1:3" ht="12.75">
      <c r="B61" s="1314"/>
      <c r="C61" s="1315"/>
    </row>
    <row r="62" spans="1:3" ht="12.75">
      <c r="B62" s="1314"/>
      <c r="C62" s="1315"/>
    </row>
    <row r="63" spans="1:3" ht="12.75">
      <c r="B63" s="1314"/>
      <c r="C63" s="1315"/>
    </row>
    <row r="64" spans="1:3" ht="12.75">
      <c r="B64" s="1314"/>
      <c r="C64" s="1315"/>
    </row>
    <row r="65" spans="2:3" ht="12.75">
      <c r="B65" s="1314"/>
      <c r="C65" s="1315"/>
    </row>
    <row r="66" spans="2:3" ht="12.75">
      <c r="B66" s="1314"/>
      <c r="C66" s="1315"/>
    </row>
    <row r="67" spans="2:3" ht="12.75">
      <c r="B67" s="1314"/>
      <c r="C67" s="1315"/>
    </row>
    <row r="68" spans="2:3" ht="12.75">
      <c r="B68" s="1314"/>
      <c r="C68" s="1315"/>
    </row>
    <row r="69" spans="2:3" ht="12.75">
      <c r="B69" s="1314"/>
      <c r="C69" s="1315"/>
    </row>
    <row r="70" spans="2:3" ht="12.75">
      <c r="B70" s="1314"/>
      <c r="C70" s="1315"/>
    </row>
    <row r="71" spans="2:3" ht="12.75">
      <c r="B71" s="1314"/>
      <c r="C71" s="1315"/>
    </row>
    <row r="72" spans="2:3" ht="12.75">
      <c r="B72" s="1314"/>
      <c r="C72" s="1315"/>
    </row>
    <row r="73" spans="2:3" ht="12.75">
      <c r="B73" s="1314"/>
      <c r="C73" s="1315"/>
    </row>
    <row r="74" spans="2:3" ht="12.75">
      <c r="B74" s="1314"/>
      <c r="C74" s="1315"/>
    </row>
    <row r="75" spans="2:3" ht="12.75">
      <c r="B75" s="1314"/>
      <c r="C75" s="1315"/>
    </row>
    <row r="76" spans="2:3" ht="12.75">
      <c r="B76" s="1314"/>
      <c r="C76" s="1315"/>
    </row>
    <row r="77" spans="2:3" ht="12.75">
      <c r="B77" s="1314"/>
      <c r="C77" s="1315"/>
    </row>
    <row r="78" spans="2:3" ht="12.75">
      <c r="B78" s="1314"/>
      <c r="C78" s="1315"/>
    </row>
    <row r="79" spans="2:3" ht="12.75">
      <c r="B79" s="1314"/>
      <c r="C79" s="1315"/>
    </row>
    <row r="80" spans="2:3" ht="12.75">
      <c r="B80" s="1314"/>
      <c r="C80" s="1315"/>
    </row>
    <row r="81" spans="2:3" ht="12.75">
      <c r="B81" s="1314"/>
      <c r="C81" s="1315"/>
    </row>
    <row r="82" spans="2:3" ht="12.75">
      <c r="B82" s="1314"/>
      <c r="C82" s="1315"/>
    </row>
    <row r="83" spans="2:3" ht="12.75">
      <c r="B83" s="1314"/>
      <c r="C83" s="1315"/>
    </row>
    <row r="84" spans="2:3" ht="12.75">
      <c r="B84" s="1314"/>
      <c r="C84" s="1315"/>
    </row>
    <row r="85" spans="2:3" ht="12.75">
      <c r="B85" s="1314"/>
      <c r="C85" s="1315"/>
    </row>
    <row r="86" spans="2:3" ht="12.75">
      <c r="B86" s="1314"/>
      <c r="C86" s="1315"/>
    </row>
    <row r="87" spans="2:3" ht="12.75">
      <c r="B87" s="1314"/>
      <c r="C87" s="1315"/>
    </row>
    <row r="88" spans="2:3" ht="12.75">
      <c r="B88" s="1314"/>
      <c r="C88" s="1315"/>
    </row>
    <row r="89" spans="2:3" ht="12.75">
      <c r="B89" s="1314"/>
      <c r="C89" s="1315"/>
    </row>
    <row r="90" spans="2:3" ht="12.75">
      <c r="B90" s="1314"/>
      <c r="C90" s="1315"/>
    </row>
    <row r="91" spans="2:3" ht="12.75">
      <c r="B91" s="1314"/>
      <c r="C91" s="1315"/>
    </row>
    <row r="92" spans="2:3" ht="12.75">
      <c r="B92" s="1314"/>
      <c r="C92" s="1315"/>
    </row>
    <row r="93" spans="2:3" ht="12.75">
      <c r="B93" s="1314"/>
      <c r="C93" s="1315"/>
    </row>
    <row r="94" spans="2:3" ht="12.75">
      <c r="B94" s="1314"/>
      <c r="C94" s="1315"/>
    </row>
    <row r="95" spans="2:3" ht="12.75">
      <c r="B95" s="1314"/>
      <c r="C95" s="1315"/>
    </row>
    <row r="96" spans="2:3" ht="12.75">
      <c r="B96" s="1314"/>
      <c r="C96" s="1315"/>
    </row>
    <row r="97" spans="2:3" ht="12.75">
      <c r="B97" s="1314"/>
      <c r="C97" s="1315"/>
    </row>
    <row r="98" spans="2:3" ht="12.75">
      <c r="B98" s="1314"/>
      <c r="C98" s="1315"/>
    </row>
    <row r="99" spans="2:3" ht="12.75">
      <c r="B99" s="1314"/>
      <c r="C99" s="1315"/>
    </row>
    <row r="100" spans="2:3" ht="12.75">
      <c r="B100" s="1314"/>
      <c r="C100" s="1315"/>
    </row>
    <row r="101" spans="2:3" ht="12.75">
      <c r="B101" s="1314"/>
      <c r="C101" s="1315"/>
    </row>
    <row r="102" spans="2:3" ht="12.75">
      <c r="B102" s="1314"/>
      <c r="C102" s="1315"/>
    </row>
    <row r="103" spans="2:3" ht="12.75">
      <c r="B103" s="1314"/>
      <c r="C103" s="1315"/>
    </row>
    <row r="104" spans="2:3" ht="12.75">
      <c r="B104" s="1314"/>
      <c r="C104" s="1315"/>
    </row>
    <row r="105" spans="2:3" ht="12.75">
      <c r="B105" s="1314"/>
      <c r="C105" s="1315"/>
    </row>
    <row r="106" spans="2:3" ht="12.75">
      <c r="B106" s="1314"/>
      <c r="C106" s="1315"/>
    </row>
    <row r="107" spans="2:3" ht="12.75">
      <c r="B107" s="1314"/>
      <c r="C107" s="1315"/>
    </row>
    <row r="108" spans="2:3" ht="12.75">
      <c r="B108" s="1314"/>
      <c r="C108" s="1315"/>
    </row>
    <row r="109" spans="2:3" ht="12.75">
      <c r="B109" s="1314"/>
      <c r="C109" s="1315"/>
    </row>
    <row r="110" spans="2:3" ht="12.75">
      <c r="B110" s="1314"/>
      <c r="C110" s="1315"/>
    </row>
    <row r="111" spans="2:3" ht="12.75">
      <c r="B111" s="1314"/>
      <c r="C111" s="1315"/>
    </row>
    <row r="112" spans="2:3" ht="12.75">
      <c r="B112" s="1314"/>
      <c r="C112" s="1315"/>
    </row>
    <row r="113" spans="2:3" ht="12.75">
      <c r="B113" s="1314"/>
      <c r="C113" s="1315"/>
    </row>
    <row r="114" spans="2:3" ht="12.75">
      <c r="B114" s="1314"/>
      <c r="C114" s="1315"/>
    </row>
    <row r="115" spans="2:3" ht="12.75">
      <c r="B115" s="1314"/>
      <c r="C115" s="1315"/>
    </row>
    <row r="116" spans="2:3" ht="12.75">
      <c r="B116" s="1314"/>
      <c r="C116" s="1315"/>
    </row>
    <row r="117" spans="2:3" ht="12.75">
      <c r="B117" s="1314"/>
      <c r="C117" s="1315"/>
    </row>
    <row r="118" spans="2:3" ht="12.75">
      <c r="B118" s="1314"/>
      <c r="C118" s="1315"/>
    </row>
    <row r="119" spans="2:3" ht="12.75">
      <c r="B119" s="1314"/>
      <c r="C119" s="1315"/>
    </row>
    <row r="120" spans="2:3" ht="12.75">
      <c r="B120" s="1314"/>
      <c r="C120" s="1315"/>
    </row>
    <row r="121" spans="2:3" ht="12.75">
      <c r="B121" s="1314"/>
      <c r="C121" s="1315"/>
    </row>
    <row r="122" spans="2:3" ht="12.75">
      <c r="B122" s="1314"/>
      <c r="C122" s="1315"/>
    </row>
    <row r="123" spans="2:3" ht="12.75">
      <c r="B123" s="1314"/>
      <c r="C123" s="1315"/>
    </row>
    <row r="124" spans="2:3" ht="12.75">
      <c r="B124" s="1314"/>
      <c r="C124" s="1315"/>
    </row>
    <row r="125" spans="2:3" ht="12.75">
      <c r="B125" s="1314"/>
      <c r="C125" s="1315"/>
    </row>
    <row r="126" spans="2:3" ht="12.75">
      <c r="B126" s="1314"/>
      <c r="C126" s="1315"/>
    </row>
    <row r="127" spans="2:3" ht="12.75">
      <c r="B127" s="1314"/>
      <c r="C127" s="1315"/>
    </row>
    <row r="128" spans="2:3" ht="12.75">
      <c r="B128" s="1314"/>
      <c r="C128" s="1315"/>
    </row>
    <row r="129" spans="2:3" ht="12.75">
      <c r="B129" s="1314"/>
      <c r="C129" s="1315"/>
    </row>
    <row r="130" spans="2:3" ht="12.75">
      <c r="B130" s="1314"/>
      <c r="C130" s="1315"/>
    </row>
    <row r="131" spans="2:3" ht="12.75">
      <c r="B131" s="1314"/>
      <c r="C131" s="1315"/>
    </row>
    <row r="132" spans="2:3" ht="12.75">
      <c r="B132" s="1314"/>
      <c r="C132" s="1315"/>
    </row>
  </sheetData>
  <sheetProtection password="8815" sheet="1" objects="1" scenarios="1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2:H25"/>
  <sheetViews>
    <sheetView showGridLines="0" workbookViewId="0">
      <selection activeCell="F28" sqref="F28"/>
    </sheetView>
  </sheetViews>
  <sheetFormatPr defaultRowHeight="15"/>
  <cols>
    <col min="1" max="1" width="19.7109375" customWidth="1"/>
    <col min="2" max="7" width="13.7109375" customWidth="1"/>
  </cols>
  <sheetData>
    <row r="2" spans="1:7" ht="24" customHeight="1" thickBot="1">
      <c r="A2" s="1" t="s">
        <v>66</v>
      </c>
    </row>
    <row r="3" spans="1:7" ht="45" customHeight="1" thickBot="1">
      <c r="A3" s="53" t="s">
        <v>53</v>
      </c>
      <c r="B3" s="51" t="s">
        <v>50</v>
      </c>
      <c r="C3" s="46" t="s">
        <v>51</v>
      </c>
      <c r="D3" s="46" t="s">
        <v>52</v>
      </c>
      <c r="E3" s="45" t="s">
        <v>54</v>
      </c>
      <c r="F3" s="46" t="s">
        <v>55</v>
      </c>
      <c r="G3" s="47" t="s">
        <v>56</v>
      </c>
    </row>
    <row r="4" spans="1:7" ht="24" customHeight="1" thickTop="1">
      <c r="A4" s="54" t="s">
        <v>27</v>
      </c>
      <c r="B4" s="52">
        <v>610.5</v>
      </c>
      <c r="C4" s="26">
        <v>755</v>
      </c>
      <c r="D4" s="27">
        <v>648</v>
      </c>
      <c r="E4" s="25">
        <v>43</v>
      </c>
      <c r="F4" s="26">
        <v>47</v>
      </c>
      <c r="G4" s="34">
        <v>45</v>
      </c>
    </row>
    <row r="5" spans="1:7">
      <c r="A5" s="24" t="s">
        <v>28</v>
      </c>
      <c r="B5" s="25">
        <v>193.25</v>
      </c>
      <c r="C5" s="26">
        <v>218</v>
      </c>
      <c r="D5" s="27">
        <v>219</v>
      </c>
      <c r="E5" s="25">
        <v>11</v>
      </c>
      <c r="F5" s="26">
        <v>15</v>
      </c>
      <c r="G5" s="34">
        <v>12</v>
      </c>
    </row>
    <row r="6" spans="1:7">
      <c r="A6" s="24" t="s">
        <v>29</v>
      </c>
      <c r="B6" s="25">
        <v>237</v>
      </c>
      <c r="C6" s="26">
        <v>236</v>
      </c>
      <c r="D6" s="27">
        <v>251</v>
      </c>
      <c r="E6" s="25">
        <v>17.5</v>
      </c>
      <c r="F6" s="26">
        <v>20</v>
      </c>
      <c r="G6" s="34">
        <v>17</v>
      </c>
    </row>
    <row r="7" spans="1:7">
      <c r="A7" s="24" t="s">
        <v>30</v>
      </c>
      <c r="B7" s="25">
        <v>485.25</v>
      </c>
      <c r="C7" s="26">
        <v>662</v>
      </c>
      <c r="D7" s="27">
        <v>596</v>
      </c>
      <c r="E7" s="25">
        <v>44.25</v>
      </c>
      <c r="F7" s="26">
        <v>50</v>
      </c>
      <c r="G7" s="34">
        <v>56</v>
      </c>
    </row>
    <row r="8" spans="1:7">
      <c r="A8" s="24" t="s">
        <v>31</v>
      </c>
      <c r="B8" s="25">
        <v>411</v>
      </c>
      <c r="C8" s="26">
        <v>455</v>
      </c>
      <c r="D8" s="27">
        <v>551</v>
      </c>
      <c r="E8" s="25">
        <v>27</v>
      </c>
      <c r="F8" s="26">
        <v>29</v>
      </c>
      <c r="G8" s="34">
        <v>16</v>
      </c>
    </row>
    <row r="9" spans="1:7">
      <c r="A9" s="24" t="s">
        <v>32</v>
      </c>
      <c r="B9" s="25">
        <v>647.75</v>
      </c>
      <c r="C9" s="26">
        <v>659</v>
      </c>
      <c r="D9" s="27">
        <v>812</v>
      </c>
      <c r="E9" s="25">
        <v>42.75</v>
      </c>
      <c r="F9" s="26">
        <v>43</v>
      </c>
      <c r="G9" s="34">
        <v>52</v>
      </c>
    </row>
    <row r="10" spans="1:7">
      <c r="A10" s="24" t="s">
        <v>58</v>
      </c>
      <c r="B10" s="25">
        <v>1416</v>
      </c>
      <c r="C10" s="26">
        <v>1415</v>
      </c>
      <c r="D10" s="27">
        <v>1433</v>
      </c>
      <c r="E10" s="25">
        <v>99</v>
      </c>
      <c r="F10" s="26">
        <v>83</v>
      </c>
      <c r="G10" s="34">
        <v>82</v>
      </c>
    </row>
    <row r="11" spans="1:7">
      <c r="A11" s="24" t="s">
        <v>36</v>
      </c>
      <c r="B11" s="25">
        <v>439.75</v>
      </c>
      <c r="C11" s="26">
        <v>470</v>
      </c>
      <c r="D11" s="27">
        <v>505</v>
      </c>
      <c r="E11" s="25">
        <v>31.75</v>
      </c>
      <c r="F11" s="26">
        <v>23</v>
      </c>
      <c r="G11" s="34">
        <v>16</v>
      </c>
    </row>
    <row r="12" spans="1:7">
      <c r="A12" s="24" t="s">
        <v>37</v>
      </c>
      <c r="B12" s="1280">
        <v>873.5</v>
      </c>
      <c r="C12" s="1283">
        <v>1075</v>
      </c>
      <c r="D12" s="1284">
        <v>1057</v>
      </c>
      <c r="E12" s="1280">
        <v>61</v>
      </c>
      <c r="F12" s="26">
        <v>49</v>
      </c>
      <c r="G12" s="34">
        <v>70</v>
      </c>
    </row>
    <row r="13" spans="1:7">
      <c r="A13" s="24" t="s">
        <v>59</v>
      </c>
      <c r="B13" s="1280">
        <v>1011.5</v>
      </c>
      <c r="C13" s="1283">
        <v>1180</v>
      </c>
      <c r="D13" s="1284">
        <v>1178</v>
      </c>
      <c r="E13" s="1280">
        <v>56.25</v>
      </c>
      <c r="F13" s="26">
        <v>62</v>
      </c>
      <c r="G13" s="34">
        <v>69</v>
      </c>
    </row>
    <row r="14" spans="1:7">
      <c r="A14" s="24" t="s">
        <v>60</v>
      </c>
      <c r="B14" s="1280">
        <v>34</v>
      </c>
      <c r="C14" s="1283">
        <v>43</v>
      </c>
      <c r="D14" s="1284">
        <v>44</v>
      </c>
      <c r="E14" s="1280">
        <v>2.25</v>
      </c>
      <c r="F14" s="26" t="s">
        <v>674</v>
      </c>
      <c r="G14" s="34" t="s">
        <v>674</v>
      </c>
    </row>
    <row r="15" spans="1:7">
      <c r="A15" s="24" t="s">
        <v>61</v>
      </c>
      <c r="B15" s="1280">
        <v>39.75</v>
      </c>
      <c r="C15" s="1283">
        <v>51</v>
      </c>
      <c r="D15" s="1284">
        <v>55</v>
      </c>
      <c r="E15" s="1280">
        <v>4</v>
      </c>
      <c r="F15" s="26" t="s">
        <v>674</v>
      </c>
      <c r="G15" s="34" t="s">
        <v>674</v>
      </c>
    </row>
    <row r="16" spans="1:7">
      <c r="A16" s="24" t="s">
        <v>39</v>
      </c>
      <c r="B16" s="1280">
        <v>586</v>
      </c>
      <c r="C16" s="1283">
        <v>571</v>
      </c>
      <c r="D16" s="1284">
        <v>453</v>
      </c>
      <c r="E16" s="1280">
        <v>43.25</v>
      </c>
      <c r="F16" s="26">
        <v>42</v>
      </c>
      <c r="G16" s="34">
        <v>26</v>
      </c>
    </row>
    <row r="17" spans="1:8">
      <c r="A17" s="24" t="s">
        <v>40</v>
      </c>
      <c r="B17" s="1280">
        <v>57</v>
      </c>
      <c r="C17" s="1283">
        <v>69</v>
      </c>
      <c r="D17" s="1284">
        <v>68</v>
      </c>
      <c r="E17" s="1280">
        <v>3.25</v>
      </c>
      <c r="F17" s="26">
        <v>5</v>
      </c>
      <c r="G17" s="34" t="s">
        <v>674</v>
      </c>
    </row>
    <row r="18" spans="1:8">
      <c r="A18" s="24" t="s">
        <v>62</v>
      </c>
      <c r="B18" s="1280">
        <v>9.75</v>
      </c>
      <c r="C18" s="1283">
        <v>9</v>
      </c>
      <c r="D18" s="1284">
        <v>6</v>
      </c>
      <c r="E18" s="1280">
        <v>1.5</v>
      </c>
      <c r="F18" s="26" t="s">
        <v>674</v>
      </c>
      <c r="G18" s="35" t="s">
        <v>674</v>
      </c>
    </row>
    <row r="19" spans="1:8">
      <c r="A19" s="24" t="s">
        <v>63</v>
      </c>
      <c r="B19" s="1280">
        <v>1.5</v>
      </c>
      <c r="C19" s="1283" t="s">
        <v>674</v>
      </c>
      <c r="D19" s="1284" t="s">
        <v>674</v>
      </c>
      <c r="E19" s="1285">
        <v>0</v>
      </c>
      <c r="F19" s="26" t="s">
        <v>674</v>
      </c>
      <c r="G19" s="35" t="s">
        <v>674</v>
      </c>
    </row>
    <row r="20" spans="1:8" ht="15.75" thickBot="1">
      <c r="A20" s="24" t="s">
        <v>64</v>
      </c>
      <c r="B20" s="1280">
        <v>1.25</v>
      </c>
      <c r="C20" s="1283" t="s">
        <v>674</v>
      </c>
      <c r="D20" s="1284" t="s">
        <v>674</v>
      </c>
      <c r="E20" s="1285">
        <v>0</v>
      </c>
      <c r="F20" s="28" t="s">
        <v>674</v>
      </c>
      <c r="G20" s="34" t="s">
        <v>674</v>
      </c>
    </row>
    <row r="21" spans="1:8" ht="15.75" thickBot="1">
      <c r="A21" s="17" t="s">
        <v>21</v>
      </c>
      <c r="B21" s="18" t="s">
        <v>675</v>
      </c>
      <c r="C21" s="48" t="s">
        <v>676</v>
      </c>
      <c r="D21" s="49" t="s">
        <v>677</v>
      </c>
      <c r="E21" s="18" t="s">
        <v>678</v>
      </c>
      <c r="F21" s="48" t="s">
        <v>679</v>
      </c>
      <c r="G21" s="50" t="s">
        <v>680</v>
      </c>
    </row>
    <row r="23" spans="1:8">
      <c r="A23" t="s">
        <v>96</v>
      </c>
    </row>
    <row r="25" spans="1:8" ht="30.75" customHeight="1">
      <c r="A25" s="1462" t="s">
        <v>834</v>
      </c>
      <c r="B25" s="1462"/>
      <c r="C25" s="1462"/>
      <c r="D25" s="1462"/>
      <c r="E25" s="1462"/>
      <c r="F25" s="1462"/>
      <c r="G25" s="1462"/>
      <c r="H25" s="1462"/>
    </row>
  </sheetData>
  <sheetProtection password="8815" sheet="1" objects="1" scenarios="1"/>
  <mergeCells count="1">
    <mergeCell ref="A25:H2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2:H32"/>
  <sheetViews>
    <sheetView showGridLines="0" workbookViewId="0">
      <selection activeCell="I16" sqref="I16"/>
    </sheetView>
  </sheetViews>
  <sheetFormatPr defaultRowHeight="15"/>
  <cols>
    <col min="1" max="1" width="21.7109375" customWidth="1"/>
    <col min="2" max="7" width="13.7109375" customWidth="1"/>
  </cols>
  <sheetData>
    <row r="2" spans="1:8" ht="24" customHeight="1">
      <c r="A2" s="1" t="s">
        <v>67</v>
      </c>
    </row>
    <row r="3" spans="1:8" ht="60" customHeight="1" thickBot="1">
      <c r="A3" s="58" t="s">
        <v>90</v>
      </c>
      <c r="B3" s="61" t="s">
        <v>50</v>
      </c>
      <c r="C3" s="62" t="s">
        <v>51</v>
      </c>
      <c r="D3" s="62" t="s">
        <v>52</v>
      </c>
      <c r="E3" s="63" t="s">
        <v>74</v>
      </c>
      <c r="F3" s="64" t="s">
        <v>75</v>
      </c>
      <c r="G3" s="65" t="s">
        <v>76</v>
      </c>
      <c r="H3" s="55"/>
    </row>
    <row r="4" spans="1:8" ht="15.75" thickTop="1">
      <c r="A4" s="59" t="s">
        <v>1</v>
      </c>
      <c r="B4" s="1286">
        <v>7333.25</v>
      </c>
      <c r="C4" s="1287">
        <v>7778</v>
      </c>
      <c r="D4" s="1288">
        <v>7907</v>
      </c>
      <c r="E4" s="1286">
        <v>220.75</v>
      </c>
      <c r="F4" s="56">
        <v>232</v>
      </c>
      <c r="G4" s="66">
        <v>231</v>
      </c>
      <c r="H4" s="55"/>
    </row>
    <row r="5" spans="1:8">
      <c r="A5" s="60" t="s">
        <v>19</v>
      </c>
      <c r="B5" s="1289">
        <v>912.75</v>
      </c>
      <c r="C5" s="1290">
        <v>844</v>
      </c>
      <c r="D5" s="1291">
        <v>830</v>
      </c>
      <c r="E5" s="1289">
        <v>144</v>
      </c>
      <c r="F5" s="57">
        <v>138</v>
      </c>
      <c r="G5" s="67">
        <v>148</v>
      </c>
      <c r="H5" s="55"/>
    </row>
    <row r="6" spans="1:8">
      <c r="A6" s="60" t="s">
        <v>2</v>
      </c>
      <c r="B6" s="1289">
        <v>7054.75</v>
      </c>
      <c r="C6" s="1290">
        <v>7872</v>
      </c>
      <c r="D6" s="1291">
        <v>7881</v>
      </c>
      <c r="E6" s="1289">
        <v>201.5</v>
      </c>
      <c r="F6" s="57">
        <v>200</v>
      </c>
      <c r="G6" s="67">
        <v>192</v>
      </c>
      <c r="H6" s="55"/>
    </row>
    <row r="7" spans="1:8">
      <c r="A7" s="60" t="s">
        <v>20</v>
      </c>
      <c r="B7" s="1289">
        <v>488.5</v>
      </c>
      <c r="C7" s="1290">
        <v>478</v>
      </c>
      <c r="D7" s="1291">
        <v>470</v>
      </c>
      <c r="E7" s="1289">
        <v>100.75</v>
      </c>
      <c r="F7" s="57">
        <v>101</v>
      </c>
      <c r="G7" s="67">
        <v>93</v>
      </c>
      <c r="H7" s="55"/>
    </row>
    <row r="8" spans="1:8">
      <c r="A8" s="60" t="s">
        <v>68</v>
      </c>
      <c r="B8" s="1289">
        <v>419.25</v>
      </c>
      <c r="C8" s="1290">
        <v>470</v>
      </c>
      <c r="D8" s="1291">
        <v>459</v>
      </c>
      <c r="E8" s="1289">
        <v>93.5</v>
      </c>
      <c r="F8" s="57">
        <v>95</v>
      </c>
      <c r="G8" s="67">
        <v>90</v>
      </c>
      <c r="H8" s="55"/>
    </row>
    <row r="9" spans="1:8">
      <c r="A9" s="60" t="s">
        <v>69</v>
      </c>
      <c r="B9" s="1289">
        <v>26.5</v>
      </c>
      <c r="C9" s="1290">
        <v>44</v>
      </c>
      <c r="D9" s="1291">
        <v>41</v>
      </c>
      <c r="E9" s="1289">
        <v>14.5</v>
      </c>
      <c r="F9" s="57">
        <v>25</v>
      </c>
      <c r="G9" s="67">
        <v>18</v>
      </c>
      <c r="H9" s="55"/>
    </row>
    <row r="10" spans="1:8">
      <c r="A10" s="60" t="s">
        <v>80</v>
      </c>
      <c r="B10" s="1289">
        <v>9.25</v>
      </c>
      <c r="C10" s="1290">
        <v>8</v>
      </c>
      <c r="D10" s="1291">
        <v>10</v>
      </c>
      <c r="E10" s="1289">
        <v>5.75</v>
      </c>
      <c r="F10" s="57">
        <v>6</v>
      </c>
      <c r="G10" s="67">
        <v>6</v>
      </c>
      <c r="H10" s="55"/>
    </row>
    <row r="11" spans="1:8">
      <c r="A11" s="60" t="s">
        <v>81</v>
      </c>
      <c r="B11" s="1289">
        <v>2</v>
      </c>
      <c r="C11" s="1292" t="s">
        <v>674</v>
      </c>
      <c r="D11" s="1293" t="s">
        <v>674</v>
      </c>
      <c r="E11" s="1289">
        <v>1.75</v>
      </c>
      <c r="F11" s="712" t="s">
        <v>674</v>
      </c>
      <c r="G11" s="714" t="s">
        <v>674</v>
      </c>
      <c r="H11" s="55"/>
    </row>
    <row r="12" spans="1:8">
      <c r="A12" s="60" t="s">
        <v>82</v>
      </c>
      <c r="B12" s="1289">
        <v>50.75</v>
      </c>
      <c r="C12" s="1290">
        <v>21</v>
      </c>
      <c r="D12" s="1291">
        <v>6</v>
      </c>
      <c r="E12" s="1289">
        <v>12.25</v>
      </c>
      <c r="F12" s="57">
        <v>7</v>
      </c>
      <c r="G12" s="715" t="s">
        <v>674</v>
      </c>
      <c r="H12" s="55"/>
    </row>
    <row r="13" spans="1:8">
      <c r="A13" s="60" t="s">
        <v>83</v>
      </c>
      <c r="B13" s="1289">
        <v>3.25</v>
      </c>
      <c r="C13" s="1290">
        <v>5</v>
      </c>
      <c r="D13" s="1293" t="s">
        <v>674</v>
      </c>
      <c r="E13" s="1289">
        <v>2.5</v>
      </c>
      <c r="F13" s="713" t="s">
        <v>674</v>
      </c>
      <c r="G13" s="714" t="s">
        <v>674</v>
      </c>
      <c r="H13" s="55"/>
    </row>
    <row r="14" spans="1:8">
      <c r="A14" s="60" t="s">
        <v>84</v>
      </c>
      <c r="B14" s="1289">
        <v>18.75</v>
      </c>
      <c r="C14" s="1290">
        <v>13</v>
      </c>
      <c r="D14" s="1291">
        <v>9</v>
      </c>
      <c r="E14" s="1289">
        <v>8.5</v>
      </c>
      <c r="F14" s="57">
        <v>10</v>
      </c>
      <c r="G14" s="67">
        <v>5</v>
      </c>
      <c r="H14" s="55"/>
    </row>
    <row r="15" spans="1:8">
      <c r="A15" s="60" t="s">
        <v>85</v>
      </c>
      <c r="B15" s="1289">
        <v>1.5</v>
      </c>
      <c r="C15" s="1290" t="s">
        <v>674</v>
      </c>
      <c r="D15" s="1291" t="s">
        <v>674</v>
      </c>
      <c r="E15" s="1289">
        <v>1</v>
      </c>
      <c r="F15" s="713" t="s">
        <v>674</v>
      </c>
      <c r="G15" s="715" t="s">
        <v>674</v>
      </c>
      <c r="H15" s="55"/>
    </row>
    <row r="16" spans="1:8">
      <c r="A16" s="60" t="s">
        <v>86</v>
      </c>
      <c r="B16" s="1289">
        <v>3</v>
      </c>
      <c r="C16" s="1290">
        <v>5</v>
      </c>
      <c r="D16" s="1291" t="s">
        <v>674</v>
      </c>
      <c r="E16" s="1289">
        <v>3</v>
      </c>
      <c r="F16" s="57">
        <v>5</v>
      </c>
      <c r="G16" s="715" t="s">
        <v>674</v>
      </c>
      <c r="H16" s="55"/>
    </row>
    <row r="17" spans="1:8">
      <c r="A17" s="60" t="s">
        <v>87</v>
      </c>
      <c r="B17" s="1294">
        <v>0</v>
      </c>
      <c r="C17" s="1292" t="s">
        <v>674</v>
      </c>
      <c r="D17" s="1291" t="s">
        <v>674</v>
      </c>
      <c r="E17" s="1294">
        <v>0</v>
      </c>
      <c r="F17" s="712" t="s">
        <v>674</v>
      </c>
      <c r="G17" s="715" t="s">
        <v>674</v>
      </c>
      <c r="H17" s="55"/>
    </row>
    <row r="18" spans="1:8">
      <c r="A18" s="60" t="s">
        <v>70</v>
      </c>
      <c r="B18" s="1289">
        <v>67.75</v>
      </c>
      <c r="C18" s="1290">
        <v>73</v>
      </c>
      <c r="D18" s="1291">
        <v>72</v>
      </c>
      <c r="E18" s="1289">
        <v>18.5</v>
      </c>
      <c r="F18" s="57">
        <v>21</v>
      </c>
      <c r="G18" s="67">
        <v>20</v>
      </c>
      <c r="H18" s="55"/>
    </row>
    <row r="19" spans="1:8">
      <c r="A19" s="60" t="s">
        <v>88</v>
      </c>
      <c r="B19" s="1289">
        <v>3.5</v>
      </c>
      <c r="C19" s="1290">
        <v>5</v>
      </c>
      <c r="D19" s="1291" t="s">
        <v>674</v>
      </c>
      <c r="E19" s="1289">
        <v>3.5</v>
      </c>
      <c r="F19" s="57">
        <v>5</v>
      </c>
      <c r="G19" s="715" t="s">
        <v>674</v>
      </c>
      <c r="H19" s="55"/>
    </row>
    <row r="20" spans="1:8">
      <c r="A20" s="60" t="s">
        <v>71</v>
      </c>
      <c r="B20" s="1289">
        <v>48</v>
      </c>
      <c r="C20" s="1290">
        <v>40</v>
      </c>
      <c r="D20" s="1291">
        <v>38</v>
      </c>
      <c r="E20" s="1289">
        <v>13</v>
      </c>
      <c r="F20" s="57">
        <v>14</v>
      </c>
      <c r="G20" s="67">
        <v>11</v>
      </c>
      <c r="H20" s="55"/>
    </row>
    <row r="21" spans="1:8">
      <c r="A21" s="60" t="s">
        <v>89</v>
      </c>
      <c r="B21" s="1295">
        <v>0</v>
      </c>
      <c r="C21" s="1292" t="s">
        <v>674</v>
      </c>
      <c r="D21" s="1293" t="s">
        <v>674</v>
      </c>
      <c r="E21" s="1295">
        <v>0</v>
      </c>
      <c r="F21" s="712" t="s">
        <v>674</v>
      </c>
      <c r="G21" s="714" t="s">
        <v>674</v>
      </c>
      <c r="H21" s="55"/>
    </row>
    <row r="22" spans="1:8">
      <c r="A22" s="60" t="s">
        <v>72</v>
      </c>
      <c r="B22" s="1289">
        <v>33.75</v>
      </c>
      <c r="C22" s="1290">
        <v>20</v>
      </c>
      <c r="D22" s="1291">
        <v>15</v>
      </c>
      <c r="E22" s="1289">
        <v>14</v>
      </c>
      <c r="F22" s="57">
        <v>11</v>
      </c>
      <c r="G22" s="67">
        <v>8</v>
      </c>
      <c r="H22" s="55"/>
    </row>
    <row r="23" spans="1:8">
      <c r="A23" s="60" t="s">
        <v>77</v>
      </c>
      <c r="B23" s="1289">
        <v>308.5</v>
      </c>
      <c r="C23" s="1290">
        <v>355</v>
      </c>
      <c r="D23" s="1291">
        <v>374</v>
      </c>
      <c r="E23" s="1289">
        <v>114.25</v>
      </c>
      <c r="F23" s="57">
        <v>116</v>
      </c>
      <c r="G23" s="67">
        <v>130</v>
      </c>
      <c r="H23" s="55"/>
    </row>
    <row r="24" spans="1:8">
      <c r="A24" s="60" t="s">
        <v>78</v>
      </c>
      <c r="B24" s="1289">
        <v>29</v>
      </c>
      <c r="C24" s="1290">
        <v>43</v>
      </c>
      <c r="D24" s="1291">
        <v>34</v>
      </c>
      <c r="E24" s="1289">
        <v>20</v>
      </c>
      <c r="F24" s="57">
        <v>28</v>
      </c>
      <c r="G24" s="67">
        <v>20</v>
      </c>
      <c r="H24" s="55"/>
    </row>
    <row r="25" spans="1:8">
      <c r="A25" s="60" t="s">
        <v>79</v>
      </c>
      <c r="B25" s="1289">
        <v>22.5</v>
      </c>
      <c r="C25" s="1290">
        <v>23</v>
      </c>
      <c r="D25" s="1291">
        <v>15</v>
      </c>
      <c r="E25" s="1289">
        <v>17.25</v>
      </c>
      <c r="F25" s="57">
        <v>14</v>
      </c>
      <c r="G25" s="67">
        <v>9</v>
      </c>
      <c r="H25" s="55"/>
    </row>
    <row r="26" spans="1:8">
      <c r="A26" s="60" t="s">
        <v>91</v>
      </c>
      <c r="B26" s="1289">
        <v>16.25</v>
      </c>
      <c r="C26" s="1290">
        <v>8</v>
      </c>
      <c r="D26" s="1291" t="s">
        <v>674</v>
      </c>
      <c r="E26" s="1289">
        <v>12.5</v>
      </c>
      <c r="F26" s="57">
        <v>6</v>
      </c>
      <c r="G26" s="715" t="s">
        <v>674</v>
      </c>
      <c r="H26" s="55"/>
    </row>
    <row r="27" spans="1:8" ht="15.75" thickBot="1">
      <c r="A27" s="69" t="s">
        <v>73</v>
      </c>
      <c r="B27" s="1296">
        <v>103.25</v>
      </c>
      <c r="C27" s="1297">
        <v>69</v>
      </c>
      <c r="D27" s="1298">
        <v>62</v>
      </c>
      <c r="E27" s="1296">
        <v>53</v>
      </c>
      <c r="F27" s="70">
        <v>47</v>
      </c>
      <c r="G27" s="71">
        <v>38</v>
      </c>
      <c r="H27" s="55"/>
    </row>
    <row r="28" spans="1:8">
      <c r="A28" s="1299" t="s">
        <v>21</v>
      </c>
      <c r="B28" s="1300" t="s">
        <v>681</v>
      </c>
      <c r="C28" s="1301" t="s">
        <v>682</v>
      </c>
      <c r="D28" s="1302" t="s">
        <v>683</v>
      </c>
      <c r="E28" s="1300" t="s">
        <v>684</v>
      </c>
      <c r="F28" s="1301" t="s">
        <v>685</v>
      </c>
      <c r="G28" s="1303" t="s">
        <v>686</v>
      </c>
    </row>
    <row r="29" spans="1:8">
      <c r="A29" s="607"/>
      <c r="B29" s="68"/>
      <c r="C29" s="68"/>
      <c r="D29" s="68"/>
      <c r="E29" s="68"/>
      <c r="F29" s="68"/>
      <c r="G29" s="68"/>
    </row>
    <row r="30" spans="1:8">
      <c r="A30" t="s">
        <v>96</v>
      </c>
    </row>
    <row r="32" spans="1:8" ht="30.75" customHeight="1">
      <c r="A32" s="1462" t="s">
        <v>834</v>
      </c>
      <c r="B32" s="1462"/>
      <c r="C32" s="1462"/>
      <c r="D32" s="1462"/>
      <c r="E32" s="1462"/>
      <c r="F32" s="1462"/>
      <c r="G32" s="1462"/>
      <c r="H32" s="1462"/>
    </row>
  </sheetData>
  <sheetProtection password="8815" sheet="1" objects="1" scenarios="1"/>
  <mergeCells count="1">
    <mergeCell ref="A32:H32"/>
  </mergeCell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2:A35"/>
  <sheetViews>
    <sheetView showGridLines="0" workbookViewId="0">
      <selection activeCell="A35" sqref="A35"/>
    </sheetView>
  </sheetViews>
  <sheetFormatPr defaultRowHeight="15"/>
  <sheetData>
    <row r="2" spans="1:1" ht="24" customHeight="1">
      <c r="A2" s="1" t="s">
        <v>102</v>
      </c>
    </row>
    <row r="35" spans="1:1">
      <c r="A35" t="s">
        <v>96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J20"/>
  <sheetViews>
    <sheetView showGridLines="0" workbookViewId="0">
      <selection activeCell="C23" sqref="C23"/>
    </sheetView>
  </sheetViews>
  <sheetFormatPr defaultRowHeight="15"/>
  <cols>
    <col min="2" max="9" width="20.42578125" customWidth="1"/>
  </cols>
  <sheetData>
    <row r="1" spans="1:10" ht="30.75" customHeight="1" thickBot="1">
      <c r="A1" s="766" t="s">
        <v>687</v>
      </c>
      <c r="B1" s="737"/>
    </row>
    <row r="2" spans="1:10" ht="54" customHeight="1" thickTop="1" thickBot="1">
      <c r="A2" s="725"/>
      <c r="B2" s="1464" t="s">
        <v>97</v>
      </c>
      <c r="C2" s="1465"/>
      <c r="D2" s="1466" t="s">
        <v>98</v>
      </c>
      <c r="E2" s="1465"/>
      <c r="F2" s="1466" t="s">
        <v>99</v>
      </c>
      <c r="G2" s="1465"/>
      <c r="H2" s="1466" t="s">
        <v>100</v>
      </c>
      <c r="I2" s="1467"/>
      <c r="J2" s="72"/>
    </row>
    <row r="3" spans="1:10" ht="30.75" customHeight="1" thickTop="1" thickBot="1">
      <c r="A3" s="725" t="s">
        <v>101</v>
      </c>
      <c r="B3" s="732" t="s">
        <v>94</v>
      </c>
      <c r="C3" s="733" t="s">
        <v>688</v>
      </c>
      <c r="D3" s="735" t="s">
        <v>94</v>
      </c>
      <c r="E3" s="734" t="s">
        <v>688</v>
      </c>
      <c r="F3" s="735" t="s">
        <v>94</v>
      </c>
      <c r="G3" s="734" t="s">
        <v>688</v>
      </c>
      <c r="H3" s="735" t="s">
        <v>94</v>
      </c>
      <c r="I3" s="734" t="s">
        <v>688</v>
      </c>
      <c r="J3" s="72"/>
    </row>
    <row r="4" spans="1:10" ht="15.75" customHeight="1" thickTop="1">
      <c r="A4" s="722">
        <v>2001</v>
      </c>
      <c r="B4" s="723">
        <v>609</v>
      </c>
      <c r="C4" s="729">
        <v>0.14399999999999999</v>
      </c>
      <c r="D4" s="726">
        <v>347</v>
      </c>
      <c r="E4" s="724">
        <v>0.43979721166032953</v>
      </c>
      <c r="F4" s="726">
        <v>664</v>
      </c>
      <c r="G4" s="724">
        <v>0.19862399042775947</v>
      </c>
      <c r="H4" s="726">
        <v>126</v>
      </c>
      <c r="I4" s="724">
        <v>0.50602409638554213</v>
      </c>
      <c r="J4" s="72"/>
    </row>
    <row r="5" spans="1:10">
      <c r="A5" s="720">
        <v>2002</v>
      </c>
      <c r="B5" s="718">
        <v>581</v>
      </c>
      <c r="C5" s="730">
        <v>0.13600000000000001</v>
      </c>
      <c r="D5" s="727">
        <v>350</v>
      </c>
      <c r="E5" s="716">
        <v>0.45336787564766839</v>
      </c>
      <c r="F5" s="727">
        <v>785</v>
      </c>
      <c r="G5" s="716">
        <v>0.22993555946104277</v>
      </c>
      <c r="H5" s="727">
        <v>162</v>
      </c>
      <c r="I5" s="716">
        <v>0.54545454545454541</v>
      </c>
      <c r="J5" s="72"/>
    </row>
    <row r="6" spans="1:10">
      <c r="A6" s="720">
        <v>2003</v>
      </c>
      <c r="B6" s="718">
        <v>678</v>
      </c>
      <c r="C6" s="730">
        <v>0.14499999999999999</v>
      </c>
      <c r="D6" s="727">
        <v>310</v>
      </c>
      <c r="E6" s="716">
        <v>0.43539325842696625</v>
      </c>
      <c r="F6" s="727">
        <v>771</v>
      </c>
      <c r="G6" s="716">
        <v>0.20467215290682239</v>
      </c>
      <c r="H6" s="727">
        <v>152</v>
      </c>
      <c r="I6" s="716">
        <v>0.53900709219858156</v>
      </c>
      <c r="J6" s="72"/>
    </row>
    <row r="7" spans="1:10">
      <c r="A7" s="720">
        <v>2004</v>
      </c>
      <c r="B7" s="718">
        <v>660</v>
      </c>
      <c r="C7" s="730">
        <v>0.129</v>
      </c>
      <c r="D7" s="727">
        <v>319</v>
      </c>
      <c r="E7" s="716">
        <v>0.39726027397260277</v>
      </c>
      <c r="F7" s="727">
        <v>680</v>
      </c>
      <c r="G7" s="716">
        <v>0.15610651974288337</v>
      </c>
      <c r="H7" s="727">
        <v>168</v>
      </c>
      <c r="I7" s="716">
        <v>0.53503184713375795</v>
      </c>
      <c r="J7" s="72"/>
    </row>
    <row r="8" spans="1:10">
      <c r="A8" s="720">
        <v>2005</v>
      </c>
      <c r="B8" s="718">
        <v>473</v>
      </c>
      <c r="C8" s="730">
        <v>0.08</v>
      </c>
      <c r="D8" s="727">
        <v>264</v>
      </c>
      <c r="E8" s="716">
        <v>0.35388739946380698</v>
      </c>
      <c r="F8" s="727">
        <v>595</v>
      </c>
      <c r="G8" s="716">
        <v>0.11268939393939395</v>
      </c>
      <c r="H8" s="727">
        <v>163</v>
      </c>
      <c r="I8" s="716">
        <v>0.49244712990936557</v>
      </c>
      <c r="J8" s="72"/>
    </row>
    <row r="9" spans="1:10">
      <c r="A9" s="720">
        <v>2006</v>
      </c>
      <c r="B9" s="718">
        <v>654</v>
      </c>
      <c r="C9" s="730">
        <v>9.8000000000000004E-2</v>
      </c>
      <c r="D9" s="727">
        <v>320</v>
      </c>
      <c r="E9" s="716">
        <v>0.37914691943127965</v>
      </c>
      <c r="F9" s="727">
        <v>650</v>
      </c>
      <c r="G9" s="716">
        <v>0.10395010395010396</v>
      </c>
      <c r="H9" s="727">
        <v>165</v>
      </c>
      <c r="I9" s="716">
        <v>0.40640394088669951</v>
      </c>
      <c r="J9" s="72"/>
    </row>
    <row r="10" spans="1:10">
      <c r="A10" s="720">
        <v>2007</v>
      </c>
      <c r="B10" s="718">
        <v>734</v>
      </c>
      <c r="C10" s="730">
        <v>0.112</v>
      </c>
      <c r="D10" s="727">
        <v>316</v>
      </c>
      <c r="E10" s="716">
        <v>0.34801762114537449</v>
      </c>
      <c r="F10" s="727">
        <v>783</v>
      </c>
      <c r="G10" s="716">
        <v>0.12578313253012049</v>
      </c>
      <c r="H10" s="727">
        <v>185</v>
      </c>
      <c r="I10" s="716">
        <v>0.48177083333333337</v>
      </c>
      <c r="J10" s="72"/>
    </row>
    <row r="11" spans="1:10">
      <c r="A11" s="720">
        <v>2008</v>
      </c>
      <c r="B11" s="718">
        <v>744</v>
      </c>
      <c r="C11" s="730">
        <v>0.109</v>
      </c>
      <c r="D11" s="727">
        <v>332</v>
      </c>
      <c r="E11" s="716">
        <v>0.36284153005464481</v>
      </c>
      <c r="F11" s="727">
        <v>736</v>
      </c>
      <c r="G11" s="716">
        <v>0.11585077915945222</v>
      </c>
      <c r="H11" s="727">
        <v>176</v>
      </c>
      <c r="I11" s="716">
        <v>0.37768240343347642</v>
      </c>
      <c r="J11" s="72"/>
    </row>
    <row r="12" spans="1:10">
      <c r="A12" s="720">
        <v>2009</v>
      </c>
      <c r="B12" s="718">
        <v>788</v>
      </c>
      <c r="C12" s="730">
        <v>0.11</v>
      </c>
      <c r="D12" s="727">
        <v>370</v>
      </c>
      <c r="E12" s="716">
        <v>0.37525354969574037</v>
      </c>
      <c r="F12" s="727">
        <v>627</v>
      </c>
      <c r="G12" s="716">
        <v>9.0909090909090912E-2</v>
      </c>
      <c r="H12" s="727">
        <v>146</v>
      </c>
      <c r="I12" s="716">
        <v>0.2574955908289242</v>
      </c>
      <c r="J12" s="72"/>
    </row>
    <row r="13" spans="1:10">
      <c r="A13" s="720">
        <v>2010</v>
      </c>
      <c r="B13" s="718">
        <v>971</v>
      </c>
      <c r="C13" s="730">
        <v>0.14000000000000001</v>
      </c>
      <c r="D13" s="727">
        <v>342</v>
      </c>
      <c r="E13" s="716">
        <v>0.4042553191489362</v>
      </c>
      <c r="F13" s="727">
        <v>744</v>
      </c>
      <c r="G13" s="716">
        <v>0.11179564237415476</v>
      </c>
      <c r="H13" s="727">
        <v>153</v>
      </c>
      <c r="I13" s="716">
        <v>0.28491620111731847</v>
      </c>
      <c r="J13" s="72"/>
    </row>
    <row r="14" spans="1:10">
      <c r="A14" s="720">
        <v>2011</v>
      </c>
      <c r="B14" s="718">
        <v>754</v>
      </c>
      <c r="C14" s="730">
        <v>0.104</v>
      </c>
      <c r="D14" s="727">
        <v>357</v>
      </c>
      <c r="E14" s="716">
        <v>0.40067340067340068</v>
      </c>
      <c r="F14" s="727">
        <v>900</v>
      </c>
      <c r="G14" s="716">
        <v>0.13246982631733883</v>
      </c>
      <c r="H14" s="727">
        <v>153</v>
      </c>
      <c r="I14" s="716">
        <v>0.30177514792899407</v>
      </c>
      <c r="J14" s="72"/>
    </row>
    <row r="15" spans="1:10">
      <c r="A15" s="720">
        <v>2012</v>
      </c>
      <c r="B15" s="718">
        <v>807</v>
      </c>
      <c r="C15" s="730">
        <v>0.107</v>
      </c>
      <c r="D15" s="727">
        <v>364</v>
      </c>
      <c r="E15" s="716">
        <v>0.3827549947423764</v>
      </c>
      <c r="F15" s="727">
        <v>614</v>
      </c>
      <c r="G15" s="716">
        <v>8.1356830528686891E-2</v>
      </c>
      <c r="H15" s="727">
        <v>143</v>
      </c>
      <c r="I15" s="716">
        <v>0.32352941176470584</v>
      </c>
      <c r="J15" s="72"/>
    </row>
    <row r="16" spans="1:10">
      <c r="A16" s="720">
        <v>2013</v>
      </c>
      <c r="B16" s="718">
        <v>634</v>
      </c>
      <c r="C16" s="730">
        <v>8.3000000000000004E-2</v>
      </c>
      <c r="D16" s="727">
        <v>382</v>
      </c>
      <c r="E16" s="716">
        <v>0.39667705088265831</v>
      </c>
      <c r="F16" s="727">
        <v>603</v>
      </c>
      <c r="G16" s="716">
        <v>8.3483317181226632E-2</v>
      </c>
      <c r="H16" s="727">
        <v>151</v>
      </c>
      <c r="I16" s="716">
        <v>0.32264957264957267</v>
      </c>
      <c r="J16" s="72"/>
    </row>
    <row r="17" spans="1:10">
      <c r="A17" s="720">
        <v>2014</v>
      </c>
      <c r="B17" s="718">
        <v>833</v>
      </c>
      <c r="C17" s="730">
        <v>0.107</v>
      </c>
      <c r="D17" s="727">
        <v>256</v>
      </c>
      <c r="E17" s="716">
        <v>0.30331753554502372</v>
      </c>
      <c r="F17" s="727">
        <v>623</v>
      </c>
      <c r="G17" s="716">
        <v>7.9141260162601632E-2</v>
      </c>
      <c r="H17" s="727">
        <v>152</v>
      </c>
      <c r="I17" s="716">
        <v>0.31799163179916318</v>
      </c>
      <c r="J17" s="72"/>
    </row>
    <row r="18" spans="1:10" ht="15.75" thickBot="1">
      <c r="A18" s="721">
        <v>2015</v>
      </c>
      <c r="B18" s="719">
        <v>729</v>
      </c>
      <c r="C18" s="731">
        <v>9.1999999999999998E-2</v>
      </c>
      <c r="D18" s="728">
        <v>328</v>
      </c>
      <c r="E18" s="717">
        <v>0.39518072289156625</v>
      </c>
      <c r="F18" s="728">
        <v>647</v>
      </c>
      <c r="G18" s="717">
        <v>8.2096180687729989E-2</v>
      </c>
      <c r="H18" s="728">
        <v>134</v>
      </c>
      <c r="I18" s="717">
        <v>0.28510638297872343</v>
      </c>
      <c r="J18" s="72"/>
    </row>
    <row r="19" spans="1:10" ht="15.75" customHeight="1" thickTop="1">
      <c r="D19" s="72"/>
      <c r="F19" s="72"/>
      <c r="H19" s="72"/>
    </row>
    <row r="20" spans="1:10">
      <c r="A20" t="s">
        <v>96</v>
      </c>
    </row>
  </sheetData>
  <sheetProtection password="8815" sheet="1" objects="1" scenarios="1"/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2:V10"/>
  <sheetViews>
    <sheetView showGridLines="0" workbookViewId="0">
      <selection activeCell="D5" sqref="D5"/>
    </sheetView>
  </sheetViews>
  <sheetFormatPr defaultRowHeight="15"/>
  <cols>
    <col min="1" max="1" width="8.7109375" customWidth="1"/>
    <col min="2" max="15" width="15.7109375" customWidth="1"/>
  </cols>
  <sheetData>
    <row r="2" spans="1:22" ht="24" customHeight="1" thickBot="1">
      <c r="A2" s="1" t="s">
        <v>125</v>
      </c>
    </row>
    <row r="3" spans="1:22" ht="91.5" customHeight="1" thickBot="1">
      <c r="A3" s="118" t="s">
        <v>101</v>
      </c>
      <c r="B3" s="119" t="s">
        <v>111</v>
      </c>
      <c r="C3" s="120" t="s">
        <v>112</v>
      </c>
      <c r="D3" s="119" t="s">
        <v>113</v>
      </c>
      <c r="E3" s="120" t="s">
        <v>114</v>
      </c>
      <c r="F3" s="119" t="s">
        <v>115</v>
      </c>
      <c r="G3" s="120" t="s">
        <v>116</v>
      </c>
      <c r="H3" s="119" t="s">
        <v>117</v>
      </c>
      <c r="I3" s="120" t="s">
        <v>118</v>
      </c>
      <c r="J3" s="119" t="s">
        <v>119</v>
      </c>
      <c r="K3" s="120" t="s">
        <v>120</v>
      </c>
      <c r="L3" s="119" t="s">
        <v>121</v>
      </c>
      <c r="M3" s="120" t="s">
        <v>122</v>
      </c>
      <c r="N3" s="119" t="s">
        <v>123</v>
      </c>
      <c r="O3" s="120" t="s">
        <v>124</v>
      </c>
      <c r="P3" s="114"/>
      <c r="Q3" s="114"/>
      <c r="R3" s="114"/>
      <c r="S3" s="114"/>
      <c r="T3" s="114"/>
      <c r="U3" s="114"/>
      <c r="V3" s="114"/>
    </row>
    <row r="4" spans="1:22">
      <c r="A4" s="121" t="s">
        <v>14</v>
      </c>
      <c r="B4" s="122">
        <f>'Table 3a DATA'!O14</f>
        <v>7238</v>
      </c>
      <c r="C4" s="123">
        <f>'Table 3a DATA'!I35</f>
        <v>220</v>
      </c>
      <c r="D4" s="124">
        <f>'Table 3a DATA'!C35/'Table 3a DATA'!$I35</f>
        <v>0.48636363636363639</v>
      </c>
      <c r="E4" s="125">
        <f>'Table 3a DATA'!D14</f>
        <v>0.10417242332135949</v>
      </c>
      <c r="F4" s="124">
        <f>'Table 3a DATA'!D35/'Table 3a DATA'!$I35</f>
        <v>0.21818181818181817</v>
      </c>
      <c r="G4" s="125">
        <f>'Table 3a DATA'!F14</f>
        <v>0.19300911854103345</v>
      </c>
      <c r="H4" s="124">
        <f>'Table 3a DATA'!E35/'Table 3a DATA'!$I35</f>
        <v>0.10909090909090909</v>
      </c>
      <c r="I4" s="125">
        <f>'Table 3a DATA'!H14</f>
        <v>0.16109422492401215</v>
      </c>
      <c r="J4" s="124">
        <f>'Table 3a DATA'!F35/'Table 3a DATA'!$I35</f>
        <v>7.7272727272727271E-2</v>
      </c>
      <c r="K4" s="125">
        <f>'Table 3a DATA'!J14</f>
        <v>0.16358109975131252</v>
      </c>
      <c r="L4" s="124">
        <f>'Table 3a DATA'!G35/'Table 3a DATA'!$I35</f>
        <v>3.6363636363636362E-2</v>
      </c>
      <c r="M4" s="125">
        <f>'Table 3a DATA'!L14</f>
        <v>9.878419452887538E-2</v>
      </c>
      <c r="N4" s="124">
        <f>'Table 3a DATA'!H35/'Table 3a DATA'!$I35</f>
        <v>7.2727272727272724E-2</v>
      </c>
      <c r="O4" s="125">
        <f>'Table 3a DATA'!N14</f>
        <v>0.27935893893340702</v>
      </c>
    </row>
    <row r="5" spans="1:22">
      <c r="A5" s="121" t="s">
        <v>15</v>
      </c>
      <c r="B5" s="122">
        <f>'Table 3a DATA'!O15</f>
        <v>7507</v>
      </c>
      <c r="C5" s="123">
        <f>'Table 3a DATA'!I36</f>
        <v>227</v>
      </c>
      <c r="D5" s="124">
        <f>'Table 3a DATA'!C36/'Table 3a DATA'!$I36</f>
        <v>0.50220264317180618</v>
      </c>
      <c r="E5" s="125">
        <f>'Table 3a DATA'!D15</f>
        <v>0.10749966697748768</v>
      </c>
      <c r="F5" s="124">
        <f>'Table 3a DATA'!D36/'Table 3a DATA'!$I36</f>
        <v>0.20704845814977973</v>
      </c>
      <c r="G5" s="125">
        <f>'Table 3a DATA'!F15</f>
        <v>0.19102171306780338</v>
      </c>
      <c r="H5" s="124">
        <f>'Table 3a DATA'!E36/'Table 3a DATA'!$I36</f>
        <v>0.10572687224669604</v>
      </c>
      <c r="I5" s="125">
        <f>'Table 3a DATA'!H15</f>
        <v>0.14959371253496737</v>
      </c>
      <c r="J5" s="124">
        <f>'Table 3a DATA'!F36/'Table 3a DATA'!$I36</f>
        <v>5.2863436123348019E-2</v>
      </c>
      <c r="K5" s="125">
        <f>'Table 3a DATA'!J15</f>
        <v>0.11016384707606233</v>
      </c>
      <c r="L5" s="124">
        <f>'Table 3a DATA'!G36/'Table 3a DATA'!$I36</f>
        <v>5.7268722466960353E-2</v>
      </c>
      <c r="M5" s="125">
        <f>'Table 3a DATA'!L15</f>
        <v>0.15771946183562008</v>
      </c>
      <c r="N5" s="124">
        <f>'Table 3a DATA'!H36/'Table 3a DATA'!$I36</f>
        <v>7.4889867841409691E-2</v>
      </c>
      <c r="O5" s="125">
        <f>'Table 3a DATA'!N15</f>
        <v>0.28400159850805912</v>
      </c>
    </row>
    <row r="6" spans="1:22">
      <c r="A6" s="121" t="s">
        <v>16</v>
      </c>
      <c r="B6" s="122">
        <f>'Table 3a DATA'!O16</f>
        <v>7659</v>
      </c>
      <c r="C6" s="123">
        <f>'Table 3a DATA'!I37</f>
        <v>217</v>
      </c>
      <c r="D6" s="124">
        <f>'Table 3a DATA'!C37/'Table 3a DATA'!$I37</f>
        <v>0.47465437788018433</v>
      </c>
      <c r="E6" s="125">
        <f>'Table 3a DATA'!D16</f>
        <v>8.2778430604517561E-2</v>
      </c>
      <c r="F6" s="124">
        <f>'Table 3a DATA'!D37/'Table 3a DATA'!$I37</f>
        <v>0.20276497695852536</v>
      </c>
      <c r="G6" s="125">
        <f>'Table 3a DATA'!F16</f>
        <v>0.1743047395221308</v>
      </c>
      <c r="H6" s="124">
        <f>'Table 3a DATA'!E37/'Table 3a DATA'!$I37</f>
        <v>0.11059907834101383</v>
      </c>
      <c r="I6" s="125">
        <f>'Table 3a DATA'!H16</f>
        <v>0.15080297688993341</v>
      </c>
      <c r="J6" s="124">
        <f>'Table 3a DATA'!F37/'Table 3a DATA'!$I37</f>
        <v>7.3732718894009217E-2</v>
      </c>
      <c r="K6" s="125">
        <f>'Table 3a DATA'!J16</f>
        <v>0.14662488575532054</v>
      </c>
      <c r="L6" s="124">
        <f>'Table 3a DATA'!G37/'Table 3a DATA'!$I37</f>
        <v>5.0691244239631339E-2</v>
      </c>
      <c r="M6" s="125">
        <f>'Table 3a DATA'!L16</f>
        <v>0.12625669147408278</v>
      </c>
      <c r="N6" s="124">
        <f>'Table 3a DATA'!H37/'Table 3a DATA'!$I37</f>
        <v>8.755760368663594E-2</v>
      </c>
      <c r="O6" s="125">
        <f>'Table 3a DATA'!N16</f>
        <v>0.31923227575401486</v>
      </c>
    </row>
    <row r="7" spans="1:22">
      <c r="A7" s="121" t="s">
        <v>17</v>
      </c>
      <c r="B7" s="122">
        <f>'Table 3a DATA'!O17</f>
        <v>7778</v>
      </c>
      <c r="C7" s="123">
        <f>'Table 3a DATA'!I38</f>
        <v>232</v>
      </c>
      <c r="D7" s="124">
        <f>'Table 3a DATA'!C38/'Table 3a DATA'!$I38</f>
        <v>0.52586206896551724</v>
      </c>
      <c r="E7" s="125">
        <f>'Table 3a DATA'!D17</f>
        <v>0.10709694008742607</v>
      </c>
      <c r="F7" s="124">
        <f>'Table 3a DATA'!D38/'Table 3a DATA'!$I38</f>
        <v>0.16810344827586207</v>
      </c>
      <c r="G7" s="125">
        <f>'Table 3a DATA'!F17</f>
        <v>0.14361018256621239</v>
      </c>
      <c r="H7" s="124">
        <f>'Table 3a DATA'!E38/'Table 3a DATA'!$I38</f>
        <v>9.9137931034482762E-2</v>
      </c>
      <c r="I7" s="125">
        <f>'Table 3a DATA'!H17</f>
        <v>0.13833890460272563</v>
      </c>
      <c r="J7" s="124">
        <f>'Table 3a DATA'!F38/'Table 3a DATA'!$I38</f>
        <v>7.3275862068965511E-2</v>
      </c>
      <c r="K7" s="125">
        <f>'Table 3a DATA'!J17</f>
        <v>0.15595268706608384</v>
      </c>
      <c r="L7" s="124">
        <f>'Table 3a DATA'!G38/'Table 3a DATA'!$I38</f>
        <v>6.4655172413793108E-2</v>
      </c>
      <c r="M7" s="125">
        <f>'Table 3a DATA'!L17</f>
        <v>0.1717665209565441</v>
      </c>
      <c r="N7" s="124">
        <f>'Table 3a DATA'!H38/'Table 3a DATA'!$I38</f>
        <v>6.8965517241379309E-2</v>
      </c>
      <c r="O7" s="125">
        <f>'Table 3a DATA'!N17</f>
        <v>0.28323476472100795</v>
      </c>
    </row>
    <row r="8" spans="1:22" ht="15.75" thickBot="1">
      <c r="A8" s="126" t="s">
        <v>18</v>
      </c>
      <c r="B8" s="127">
        <f>'Table 3a DATA'!O18</f>
        <v>7907</v>
      </c>
      <c r="C8" s="128">
        <f>'Table 3a DATA'!I39</f>
        <v>231</v>
      </c>
      <c r="D8" s="129">
        <f>'Table 3a DATA'!C39/'Table 3a DATA'!$I39</f>
        <v>0.50649350649350644</v>
      </c>
      <c r="E8" s="130">
        <f>'Table 3a DATA'!D18</f>
        <v>9.2196787656506893E-2</v>
      </c>
      <c r="F8" s="129">
        <f>'Table 3a DATA'!D39/'Table 3a DATA'!$I39</f>
        <v>0.16883116883116883</v>
      </c>
      <c r="G8" s="130">
        <f>'Table 3a DATA'!F18</f>
        <v>0.14253193372960668</v>
      </c>
      <c r="H8" s="129">
        <f>'Table 3a DATA'!E39/'Table 3a DATA'!$I39</f>
        <v>0.11688311688311688</v>
      </c>
      <c r="I8" s="130">
        <f>'Table 3a DATA'!H18</f>
        <v>0.16188187681800936</v>
      </c>
      <c r="J8" s="129">
        <f>'Table 3a DATA'!F39/'Table 3a DATA'!$I39</f>
        <v>0.1038961038961039</v>
      </c>
      <c r="K8" s="130">
        <f>'Table 3a DATA'!J18</f>
        <v>0.21651701024408751</v>
      </c>
      <c r="L8" s="129">
        <f>'Table 3a DATA'!G39/'Table 3a DATA'!$I39</f>
        <v>3.4632034632034632E-2</v>
      </c>
      <c r="M8" s="130">
        <f>'Table 3a DATA'!L18</f>
        <v>8.8908562033641073E-2</v>
      </c>
      <c r="N8" s="129">
        <f>'Table 3a DATA'!H39/'Table 3a DATA'!$I39</f>
        <v>6.9264069264069264E-2</v>
      </c>
      <c r="O8" s="130">
        <f>'Table 3a DATA'!N18</f>
        <v>0.29796382951814848</v>
      </c>
    </row>
    <row r="10" spans="1:22">
      <c r="A10" t="s">
        <v>96</v>
      </c>
    </row>
  </sheetData>
  <sheetProtection password="8815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"/>
  <sheetViews>
    <sheetView showGridLines="0" tabSelected="1" topLeftCell="A4" zoomScale="85" zoomScaleNormal="85" workbookViewId="0">
      <selection activeCell="W18" sqref="W18"/>
    </sheetView>
  </sheetViews>
  <sheetFormatPr defaultRowHeight="12.75"/>
  <cols>
    <col min="1" max="16384" width="9.140625" style="608"/>
  </cols>
  <sheetData>
    <row r="3" spans="2:2" ht="23.25">
      <c r="B3" s="634" t="s">
        <v>652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Q40"/>
  <sheetViews>
    <sheetView workbookViewId="0">
      <selection sqref="A1:P1"/>
    </sheetView>
  </sheetViews>
  <sheetFormatPr defaultRowHeight="15"/>
  <sheetData>
    <row r="1" spans="1:17" ht="15.75" thickBot="1">
      <c r="A1" s="1485" t="s">
        <v>92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73"/>
    </row>
    <row r="2" spans="1:17" ht="15.75" thickTop="1">
      <c r="A2" s="1486" t="s">
        <v>0</v>
      </c>
      <c r="B2" s="1487"/>
      <c r="C2" s="1490" t="s">
        <v>93</v>
      </c>
      <c r="D2" s="1491"/>
      <c r="E2" s="1491" t="s">
        <v>103</v>
      </c>
      <c r="F2" s="1491"/>
      <c r="G2" s="1491" t="s">
        <v>104</v>
      </c>
      <c r="H2" s="1491"/>
      <c r="I2" s="1491" t="s">
        <v>105</v>
      </c>
      <c r="J2" s="1491"/>
      <c r="K2" s="1491" t="s">
        <v>106</v>
      </c>
      <c r="L2" s="1491"/>
      <c r="M2" s="1491" t="s">
        <v>107</v>
      </c>
      <c r="N2" s="1491"/>
      <c r="O2" s="1491" t="s">
        <v>21</v>
      </c>
      <c r="P2" s="1492"/>
      <c r="Q2" s="73"/>
    </row>
    <row r="3" spans="1:17" ht="49.5" thickBot="1">
      <c r="A3" s="1488"/>
      <c r="B3" s="1489"/>
      <c r="C3" s="74" t="s">
        <v>94</v>
      </c>
      <c r="D3" s="75" t="s">
        <v>95</v>
      </c>
      <c r="E3" s="75" t="s">
        <v>94</v>
      </c>
      <c r="F3" s="75" t="s">
        <v>95</v>
      </c>
      <c r="G3" s="75" t="s">
        <v>94</v>
      </c>
      <c r="H3" s="75" t="s">
        <v>95</v>
      </c>
      <c r="I3" s="75" t="s">
        <v>94</v>
      </c>
      <c r="J3" s="75" t="s">
        <v>95</v>
      </c>
      <c r="K3" s="75" t="s">
        <v>94</v>
      </c>
      <c r="L3" s="75" t="s">
        <v>95</v>
      </c>
      <c r="M3" s="75" t="s">
        <v>94</v>
      </c>
      <c r="N3" s="75" t="s">
        <v>95</v>
      </c>
      <c r="O3" s="75" t="s">
        <v>94</v>
      </c>
      <c r="P3" s="76" t="s">
        <v>95</v>
      </c>
      <c r="Q3" s="73"/>
    </row>
    <row r="4" spans="1:17" ht="15.75" thickTop="1">
      <c r="A4" s="1481" t="s">
        <v>3</v>
      </c>
      <c r="B4" s="95" t="s">
        <v>4</v>
      </c>
      <c r="C4" s="96">
        <v>609</v>
      </c>
      <c r="D4" s="97">
        <v>0.14434700165916095</v>
      </c>
      <c r="E4" s="98">
        <v>1454</v>
      </c>
      <c r="F4" s="97">
        <v>0.3446314292486371</v>
      </c>
      <c r="G4" s="98">
        <v>1410</v>
      </c>
      <c r="H4" s="97">
        <v>0.33420241763451053</v>
      </c>
      <c r="I4" s="98">
        <v>477</v>
      </c>
      <c r="J4" s="97">
        <v>0.11305996681678122</v>
      </c>
      <c r="K4" s="98">
        <v>269</v>
      </c>
      <c r="L4" s="97">
        <v>6.3759184640910169E-2</v>
      </c>
      <c r="M4" s="99" t="s">
        <v>0</v>
      </c>
      <c r="N4" s="99" t="s">
        <v>0</v>
      </c>
      <c r="O4" s="98">
        <v>4219</v>
      </c>
      <c r="P4" s="100">
        <v>1</v>
      </c>
      <c r="Q4" s="73"/>
    </row>
    <row r="5" spans="1:17">
      <c r="A5" s="1482"/>
      <c r="B5" s="101" t="s">
        <v>5</v>
      </c>
      <c r="C5" s="102">
        <v>581</v>
      </c>
      <c r="D5" s="103">
        <v>0.13558926487747958</v>
      </c>
      <c r="E5" s="104">
        <v>1661</v>
      </c>
      <c r="F5" s="103">
        <v>0.38763127187864649</v>
      </c>
      <c r="G5" s="104">
        <v>885</v>
      </c>
      <c r="H5" s="103">
        <v>0.20653442240373393</v>
      </c>
      <c r="I5" s="104">
        <v>622</v>
      </c>
      <c r="J5" s="103">
        <v>0.14515752625437572</v>
      </c>
      <c r="K5" s="104">
        <v>434</v>
      </c>
      <c r="L5" s="103">
        <v>0.10128354725787631</v>
      </c>
      <c r="M5" s="104">
        <v>102</v>
      </c>
      <c r="N5" s="103">
        <v>2.3803967327887983E-2</v>
      </c>
      <c r="O5" s="104">
        <v>4285</v>
      </c>
      <c r="P5" s="105">
        <v>1</v>
      </c>
      <c r="Q5" s="73"/>
    </row>
    <row r="6" spans="1:17">
      <c r="A6" s="1482"/>
      <c r="B6" s="101" t="s">
        <v>6</v>
      </c>
      <c r="C6" s="102">
        <v>678</v>
      </c>
      <c r="D6" s="103">
        <v>0.14477898782831519</v>
      </c>
      <c r="E6" s="104">
        <v>1511</v>
      </c>
      <c r="F6" s="103">
        <v>0.32265641682682045</v>
      </c>
      <c r="G6" s="104">
        <v>1316</v>
      </c>
      <c r="H6" s="103">
        <v>0.28101644245142005</v>
      </c>
      <c r="I6" s="104">
        <v>835</v>
      </c>
      <c r="J6" s="103">
        <v>0.17830450565876574</v>
      </c>
      <c r="K6" s="104">
        <v>164</v>
      </c>
      <c r="L6" s="103">
        <v>3.5020286141362378E-2</v>
      </c>
      <c r="M6" s="104">
        <v>179</v>
      </c>
      <c r="N6" s="103">
        <v>3.8223361093316248E-2</v>
      </c>
      <c r="O6" s="104">
        <v>4683</v>
      </c>
      <c r="P6" s="105">
        <v>1</v>
      </c>
      <c r="Q6" s="73"/>
    </row>
    <row r="7" spans="1:17">
      <c r="A7" s="1482"/>
      <c r="B7" s="101" t="s">
        <v>7</v>
      </c>
      <c r="C7" s="102">
        <v>660</v>
      </c>
      <c r="D7" s="103">
        <v>0.12888107791446982</v>
      </c>
      <c r="E7" s="104">
        <v>1486</v>
      </c>
      <c r="F7" s="103">
        <v>0.29017769966803358</v>
      </c>
      <c r="G7" s="104">
        <v>1105</v>
      </c>
      <c r="H7" s="103">
        <v>0.21577816832649874</v>
      </c>
      <c r="I7" s="104">
        <v>1079</v>
      </c>
      <c r="J7" s="103">
        <v>0.21070103495411055</v>
      </c>
      <c r="K7" s="104">
        <v>446</v>
      </c>
      <c r="L7" s="103">
        <v>8.7092364772505371E-2</v>
      </c>
      <c r="M7" s="104">
        <v>345</v>
      </c>
      <c r="N7" s="103">
        <v>6.7369654364381956E-2</v>
      </c>
      <c r="O7" s="104">
        <v>5121</v>
      </c>
      <c r="P7" s="105">
        <v>1</v>
      </c>
      <c r="Q7" s="73"/>
    </row>
    <row r="8" spans="1:17">
      <c r="A8" s="1482"/>
      <c r="B8" s="101" t="s">
        <v>8</v>
      </c>
      <c r="C8" s="102">
        <v>473</v>
      </c>
      <c r="D8" s="103">
        <v>8.0047385344389904E-2</v>
      </c>
      <c r="E8" s="104">
        <v>1462</v>
      </c>
      <c r="F8" s="103">
        <v>0.24741919106447793</v>
      </c>
      <c r="G8" s="104">
        <v>1756</v>
      </c>
      <c r="H8" s="103">
        <v>0.29717380267388732</v>
      </c>
      <c r="I8" s="104">
        <v>1044</v>
      </c>
      <c r="J8" s="103">
        <v>0.1766796412252496</v>
      </c>
      <c r="K8" s="104">
        <v>451</v>
      </c>
      <c r="L8" s="103">
        <v>7.6324251142325272E-2</v>
      </c>
      <c r="M8" s="104">
        <v>723</v>
      </c>
      <c r="N8" s="103">
        <v>0.12235572854967</v>
      </c>
      <c r="O8" s="104">
        <v>5909</v>
      </c>
      <c r="P8" s="105">
        <v>1</v>
      </c>
      <c r="Q8" s="73"/>
    </row>
    <row r="9" spans="1:17">
      <c r="A9" s="1482"/>
      <c r="B9" s="101" t="s">
        <v>9</v>
      </c>
      <c r="C9" s="102">
        <v>654</v>
      </c>
      <c r="D9" s="103">
        <v>9.7816332635357453E-2</v>
      </c>
      <c r="E9" s="104">
        <v>1393</v>
      </c>
      <c r="F9" s="103">
        <v>0.20834579718815432</v>
      </c>
      <c r="G9" s="104">
        <v>1425</v>
      </c>
      <c r="H9" s="103">
        <v>0.21313191743942567</v>
      </c>
      <c r="I9" s="104">
        <v>1396</v>
      </c>
      <c r="J9" s="103">
        <v>0.20879449596171104</v>
      </c>
      <c r="K9" s="104">
        <v>382</v>
      </c>
      <c r="L9" s="103">
        <v>5.7134310499551297E-2</v>
      </c>
      <c r="M9" s="104">
        <v>1436</v>
      </c>
      <c r="N9" s="103">
        <v>0.21477714627580016</v>
      </c>
      <c r="O9" s="104">
        <v>6686</v>
      </c>
      <c r="P9" s="105">
        <v>1</v>
      </c>
      <c r="Q9" s="73"/>
    </row>
    <row r="10" spans="1:17">
      <c r="A10" s="1482"/>
      <c r="B10" s="101" t="s">
        <v>10</v>
      </c>
      <c r="C10" s="102">
        <v>734</v>
      </c>
      <c r="D10" s="103">
        <v>0.11192436718511742</v>
      </c>
      <c r="E10" s="104">
        <v>1502</v>
      </c>
      <c r="F10" s="103">
        <v>0.229033241842025</v>
      </c>
      <c r="G10" s="104">
        <v>1789</v>
      </c>
      <c r="H10" s="103">
        <v>0.27279658432448917</v>
      </c>
      <c r="I10" s="104">
        <v>351</v>
      </c>
      <c r="J10" s="103">
        <v>5.3522415370539804E-2</v>
      </c>
      <c r="K10" s="104">
        <v>706</v>
      </c>
      <c r="L10" s="103">
        <v>0.10765477279658432</v>
      </c>
      <c r="M10" s="104">
        <v>1476</v>
      </c>
      <c r="N10" s="103">
        <v>0.22506861848124426</v>
      </c>
      <c r="O10" s="104">
        <v>6558</v>
      </c>
      <c r="P10" s="105">
        <v>1</v>
      </c>
      <c r="Q10" s="73"/>
    </row>
    <row r="11" spans="1:17">
      <c r="A11" s="1482"/>
      <c r="B11" s="101" t="s">
        <v>11</v>
      </c>
      <c r="C11" s="102">
        <v>744</v>
      </c>
      <c r="D11" s="103">
        <v>0.10946005590701781</v>
      </c>
      <c r="E11" s="104">
        <v>1510</v>
      </c>
      <c r="F11" s="103">
        <v>0.22215683389730764</v>
      </c>
      <c r="G11" s="104">
        <v>1172</v>
      </c>
      <c r="H11" s="103">
        <v>0.17242901279976461</v>
      </c>
      <c r="I11" s="104">
        <v>978</v>
      </c>
      <c r="J11" s="103">
        <v>0.14388700897454759</v>
      </c>
      <c r="K11" s="104">
        <v>898</v>
      </c>
      <c r="L11" s="103">
        <v>0.13211711048992203</v>
      </c>
      <c r="M11" s="104">
        <v>1495</v>
      </c>
      <c r="N11" s="103">
        <v>0.21994997793144033</v>
      </c>
      <c r="O11" s="104">
        <v>6797</v>
      </c>
      <c r="P11" s="105">
        <v>1</v>
      </c>
      <c r="Q11" s="73"/>
    </row>
    <row r="12" spans="1:17">
      <c r="A12" s="1482"/>
      <c r="B12" s="101" t="s">
        <v>12</v>
      </c>
      <c r="C12" s="102">
        <v>788</v>
      </c>
      <c r="D12" s="103">
        <v>0.10991770121355839</v>
      </c>
      <c r="E12" s="104">
        <v>1239</v>
      </c>
      <c r="F12" s="103">
        <v>0.17282745152740969</v>
      </c>
      <c r="G12" s="104">
        <v>1336</v>
      </c>
      <c r="H12" s="103">
        <v>0.18635792997628681</v>
      </c>
      <c r="I12" s="104">
        <v>1063</v>
      </c>
      <c r="J12" s="103">
        <v>0.1482773050634677</v>
      </c>
      <c r="K12" s="104">
        <v>972</v>
      </c>
      <c r="L12" s="103">
        <v>0.13558376342586134</v>
      </c>
      <c r="M12" s="104">
        <v>1771</v>
      </c>
      <c r="N12" s="103">
        <v>0.24703584879341609</v>
      </c>
      <c r="O12" s="104">
        <v>7169</v>
      </c>
      <c r="P12" s="105">
        <v>1</v>
      </c>
      <c r="Q12" s="73"/>
    </row>
    <row r="13" spans="1:17">
      <c r="A13" s="1482"/>
      <c r="B13" s="101" t="s">
        <v>13</v>
      </c>
      <c r="C13" s="102">
        <v>971</v>
      </c>
      <c r="D13" s="103">
        <v>0.14013566171164671</v>
      </c>
      <c r="E13" s="104">
        <v>1310</v>
      </c>
      <c r="F13" s="103">
        <v>0.18906047048636168</v>
      </c>
      <c r="G13" s="104">
        <v>932</v>
      </c>
      <c r="H13" s="103">
        <v>0.13450714388800691</v>
      </c>
      <c r="I13" s="104">
        <v>1331</v>
      </c>
      <c r="J13" s="103">
        <v>0.19209121085293693</v>
      </c>
      <c r="K13" s="104">
        <v>620</v>
      </c>
      <c r="L13" s="103">
        <v>8.9479001298888736E-2</v>
      </c>
      <c r="M13" s="104">
        <v>1765</v>
      </c>
      <c r="N13" s="103">
        <v>0.25472651176215905</v>
      </c>
      <c r="O13" s="104">
        <v>6929</v>
      </c>
      <c r="P13" s="105">
        <v>1</v>
      </c>
      <c r="Q13" s="73"/>
    </row>
    <row r="14" spans="1:17">
      <c r="A14" s="1482"/>
      <c r="B14" s="77" t="s">
        <v>14</v>
      </c>
      <c r="C14" s="78">
        <v>754</v>
      </c>
      <c r="D14" s="79">
        <v>0.10417242332135949</v>
      </c>
      <c r="E14" s="80">
        <v>1397</v>
      </c>
      <c r="F14" s="79">
        <v>0.19300911854103345</v>
      </c>
      <c r="G14" s="80">
        <v>1166</v>
      </c>
      <c r="H14" s="79">
        <v>0.16109422492401215</v>
      </c>
      <c r="I14" s="80">
        <v>1184</v>
      </c>
      <c r="J14" s="79">
        <v>0.16358109975131252</v>
      </c>
      <c r="K14" s="80">
        <v>715</v>
      </c>
      <c r="L14" s="79">
        <v>9.878419452887538E-2</v>
      </c>
      <c r="M14" s="80">
        <v>2022</v>
      </c>
      <c r="N14" s="79">
        <v>0.27935893893340702</v>
      </c>
      <c r="O14" s="80">
        <v>7238</v>
      </c>
      <c r="P14" s="81">
        <v>1</v>
      </c>
      <c r="Q14" s="73"/>
    </row>
    <row r="15" spans="1:17">
      <c r="A15" s="1482"/>
      <c r="B15" s="77" t="s">
        <v>15</v>
      </c>
      <c r="C15" s="78">
        <v>807</v>
      </c>
      <c r="D15" s="79">
        <v>0.10749966697748768</v>
      </c>
      <c r="E15" s="80">
        <v>1434</v>
      </c>
      <c r="F15" s="79">
        <v>0.19102171306780338</v>
      </c>
      <c r="G15" s="80">
        <v>1123</v>
      </c>
      <c r="H15" s="79">
        <v>0.14959371253496737</v>
      </c>
      <c r="I15" s="80">
        <v>827</v>
      </c>
      <c r="J15" s="79">
        <v>0.11016384707606233</v>
      </c>
      <c r="K15" s="80">
        <v>1184</v>
      </c>
      <c r="L15" s="79">
        <v>0.15771946183562008</v>
      </c>
      <c r="M15" s="80">
        <v>2132</v>
      </c>
      <c r="N15" s="79">
        <v>0.28400159850805912</v>
      </c>
      <c r="O15" s="80">
        <v>7507</v>
      </c>
      <c r="P15" s="81">
        <v>1</v>
      </c>
      <c r="Q15" s="73"/>
    </row>
    <row r="16" spans="1:17">
      <c r="A16" s="1482"/>
      <c r="B16" s="77" t="s">
        <v>16</v>
      </c>
      <c r="C16" s="78">
        <v>634</v>
      </c>
      <c r="D16" s="79">
        <v>8.2778430604517561E-2</v>
      </c>
      <c r="E16" s="80">
        <v>1335</v>
      </c>
      <c r="F16" s="79">
        <v>0.1743047395221308</v>
      </c>
      <c r="G16" s="80">
        <v>1155</v>
      </c>
      <c r="H16" s="79">
        <v>0.15080297688993341</v>
      </c>
      <c r="I16" s="80">
        <v>1123</v>
      </c>
      <c r="J16" s="79">
        <v>0.14662488575532054</v>
      </c>
      <c r="K16" s="80">
        <v>967</v>
      </c>
      <c r="L16" s="79">
        <v>0.12625669147408278</v>
      </c>
      <c r="M16" s="80">
        <v>2445</v>
      </c>
      <c r="N16" s="79">
        <v>0.31923227575401486</v>
      </c>
      <c r="O16" s="80">
        <v>7659</v>
      </c>
      <c r="P16" s="81">
        <v>1</v>
      </c>
      <c r="Q16" s="73"/>
    </row>
    <row r="17" spans="1:17">
      <c r="A17" s="1482"/>
      <c r="B17" s="77" t="s">
        <v>17</v>
      </c>
      <c r="C17" s="78">
        <v>833</v>
      </c>
      <c r="D17" s="79">
        <v>0.10709694008742607</v>
      </c>
      <c r="E17" s="80">
        <v>1117</v>
      </c>
      <c r="F17" s="79">
        <v>0.14361018256621239</v>
      </c>
      <c r="G17" s="80">
        <v>1076</v>
      </c>
      <c r="H17" s="79">
        <v>0.13833890460272563</v>
      </c>
      <c r="I17" s="80">
        <v>1213</v>
      </c>
      <c r="J17" s="79">
        <v>0.15595268706608384</v>
      </c>
      <c r="K17" s="80">
        <v>1336</v>
      </c>
      <c r="L17" s="79">
        <v>0.1717665209565441</v>
      </c>
      <c r="M17" s="80">
        <v>2203</v>
      </c>
      <c r="N17" s="79">
        <v>0.28323476472100795</v>
      </c>
      <c r="O17" s="80">
        <v>7778</v>
      </c>
      <c r="P17" s="81">
        <v>1</v>
      </c>
      <c r="Q17" s="73"/>
    </row>
    <row r="18" spans="1:17" ht="15.75" thickBot="1">
      <c r="A18" s="1483"/>
      <c r="B18" s="82" t="s">
        <v>18</v>
      </c>
      <c r="C18" s="83">
        <v>729</v>
      </c>
      <c r="D18" s="84">
        <v>9.2196787656506893E-2</v>
      </c>
      <c r="E18" s="85">
        <v>1127</v>
      </c>
      <c r="F18" s="84">
        <v>0.14253193372960668</v>
      </c>
      <c r="G18" s="85">
        <v>1280</v>
      </c>
      <c r="H18" s="84">
        <v>0.16188187681800936</v>
      </c>
      <c r="I18" s="85">
        <v>1712</v>
      </c>
      <c r="J18" s="84">
        <v>0.21651701024408751</v>
      </c>
      <c r="K18" s="85">
        <v>703</v>
      </c>
      <c r="L18" s="84">
        <v>8.8908562033641073E-2</v>
      </c>
      <c r="M18" s="85">
        <v>2356</v>
      </c>
      <c r="N18" s="84">
        <v>0.29796382951814848</v>
      </c>
      <c r="O18" s="85">
        <v>7907</v>
      </c>
      <c r="P18" s="86">
        <v>1</v>
      </c>
      <c r="Q18" s="73"/>
    </row>
    <row r="19" spans="1:17" ht="15.75" thickTop="1">
      <c r="A19" s="1484" t="s">
        <v>96</v>
      </c>
      <c r="B19" s="1484"/>
      <c r="C19" s="1484"/>
      <c r="D19" s="1484"/>
      <c r="E19" s="1484"/>
      <c r="F19" s="1484"/>
      <c r="G19" s="1484"/>
      <c r="H19" s="1484"/>
      <c r="I19" s="1484"/>
      <c r="J19" s="1484"/>
      <c r="K19" s="1484"/>
      <c r="L19" s="1484"/>
      <c r="M19" s="1484"/>
      <c r="N19" s="1484"/>
      <c r="O19" s="1484"/>
      <c r="P19" s="1484"/>
      <c r="Q19" s="73"/>
    </row>
    <row r="21" spans="1:17">
      <c r="A21" s="1470" t="s">
        <v>108</v>
      </c>
      <c r="B21" s="1470"/>
      <c r="C21" s="1470"/>
      <c r="D21" s="1470"/>
      <c r="E21" s="1470"/>
      <c r="F21" s="1470"/>
      <c r="G21" s="1470"/>
      <c r="H21" s="1470"/>
      <c r="I21" s="1470"/>
    </row>
    <row r="22" spans="1:17" ht="15.75" thickBot="1">
      <c r="A22" s="87" t="s">
        <v>109</v>
      </c>
      <c r="B22" s="88"/>
      <c r="C22" s="88"/>
      <c r="D22" s="88"/>
      <c r="E22" s="88"/>
      <c r="F22" s="88"/>
      <c r="G22" s="88"/>
      <c r="H22" s="88"/>
      <c r="I22" s="88"/>
    </row>
    <row r="23" spans="1:17" ht="15.75" thickTop="1">
      <c r="A23" s="1471" t="s">
        <v>0</v>
      </c>
      <c r="B23" s="1472"/>
      <c r="C23" s="1475" t="s">
        <v>110</v>
      </c>
      <c r="D23" s="1476"/>
      <c r="E23" s="1476"/>
      <c r="F23" s="1476"/>
      <c r="G23" s="1476"/>
      <c r="H23" s="1476"/>
      <c r="I23" s="1477" t="s">
        <v>21</v>
      </c>
    </row>
    <row r="24" spans="1:17" ht="49.5" thickBot="1">
      <c r="A24" s="1473"/>
      <c r="B24" s="1474"/>
      <c r="C24" s="89" t="s">
        <v>93</v>
      </c>
      <c r="D24" s="90" t="s">
        <v>103</v>
      </c>
      <c r="E24" s="90" t="s">
        <v>104</v>
      </c>
      <c r="F24" s="90" t="s">
        <v>105</v>
      </c>
      <c r="G24" s="90" t="s">
        <v>106</v>
      </c>
      <c r="H24" s="90" t="s">
        <v>107</v>
      </c>
      <c r="I24" s="1478"/>
    </row>
    <row r="25" spans="1:17" ht="15.75" thickTop="1">
      <c r="A25" s="1479" t="s">
        <v>3</v>
      </c>
      <c r="B25" s="106" t="s">
        <v>4</v>
      </c>
      <c r="C25" s="107">
        <v>60</v>
      </c>
      <c r="D25" s="108">
        <v>50</v>
      </c>
      <c r="E25" s="108">
        <v>29</v>
      </c>
      <c r="F25" s="108">
        <v>7</v>
      </c>
      <c r="G25" s="108">
        <v>3</v>
      </c>
      <c r="H25" s="108">
        <v>0</v>
      </c>
      <c r="I25" s="109">
        <v>149</v>
      </c>
    </row>
    <row r="26" spans="1:17">
      <c r="A26" s="1480"/>
      <c r="B26" s="110" t="s">
        <v>5</v>
      </c>
      <c r="C26" s="111">
        <v>58</v>
      </c>
      <c r="D26" s="112">
        <v>58</v>
      </c>
      <c r="E26" s="112">
        <v>18</v>
      </c>
      <c r="F26" s="112">
        <v>9</v>
      </c>
      <c r="G26" s="112">
        <v>5</v>
      </c>
      <c r="H26" s="112">
        <v>1</v>
      </c>
      <c r="I26" s="113">
        <v>149</v>
      </c>
    </row>
    <row r="27" spans="1:17">
      <c r="A27" s="1480"/>
      <c r="B27" s="110" t="s">
        <v>6</v>
      </c>
      <c r="C27" s="111">
        <v>68</v>
      </c>
      <c r="D27" s="112">
        <v>52</v>
      </c>
      <c r="E27" s="112">
        <v>27</v>
      </c>
      <c r="F27" s="112">
        <v>12</v>
      </c>
      <c r="G27" s="112">
        <v>2</v>
      </c>
      <c r="H27" s="112">
        <v>1</v>
      </c>
      <c r="I27" s="113">
        <v>162</v>
      </c>
    </row>
    <row r="28" spans="1:17">
      <c r="A28" s="1480"/>
      <c r="B28" s="110" t="s">
        <v>7</v>
      </c>
      <c r="C28" s="111">
        <v>66</v>
      </c>
      <c r="D28" s="112">
        <v>49</v>
      </c>
      <c r="E28" s="112">
        <v>23</v>
      </c>
      <c r="F28" s="112">
        <v>16</v>
      </c>
      <c r="G28" s="112">
        <v>5</v>
      </c>
      <c r="H28" s="112">
        <v>2</v>
      </c>
      <c r="I28" s="113">
        <v>161</v>
      </c>
    </row>
    <row r="29" spans="1:17">
      <c r="A29" s="1480"/>
      <c r="B29" s="110" t="s">
        <v>8</v>
      </c>
      <c r="C29" s="111">
        <v>66</v>
      </c>
      <c r="D29" s="112">
        <v>49</v>
      </c>
      <c r="E29" s="112">
        <v>36</v>
      </c>
      <c r="F29" s="112">
        <v>15</v>
      </c>
      <c r="G29" s="112">
        <v>5</v>
      </c>
      <c r="H29" s="112">
        <v>5</v>
      </c>
      <c r="I29" s="113">
        <v>176</v>
      </c>
    </row>
    <row r="30" spans="1:17">
      <c r="A30" s="1480"/>
      <c r="B30" s="110" t="s">
        <v>9</v>
      </c>
      <c r="C30" s="111">
        <v>77</v>
      </c>
      <c r="D30" s="112">
        <v>46</v>
      </c>
      <c r="E30" s="112">
        <v>29</v>
      </c>
      <c r="F30" s="112">
        <v>20</v>
      </c>
      <c r="G30" s="112">
        <v>4</v>
      </c>
      <c r="H30" s="112">
        <v>12</v>
      </c>
      <c r="I30" s="113">
        <v>188</v>
      </c>
    </row>
    <row r="31" spans="1:17">
      <c r="A31" s="1480"/>
      <c r="B31" s="110" t="s">
        <v>10</v>
      </c>
      <c r="C31" s="111">
        <v>93</v>
      </c>
      <c r="D31" s="112">
        <v>50</v>
      </c>
      <c r="E31" s="112">
        <v>36</v>
      </c>
      <c r="F31" s="112">
        <v>5</v>
      </c>
      <c r="G31" s="112">
        <v>8</v>
      </c>
      <c r="H31" s="112">
        <v>13</v>
      </c>
      <c r="I31" s="113">
        <v>205</v>
      </c>
    </row>
    <row r="32" spans="1:17">
      <c r="A32" s="1480"/>
      <c r="B32" s="110" t="s">
        <v>11</v>
      </c>
      <c r="C32" s="111">
        <v>93</v>
      </c>
      <c r="D32" s="112">
        <v>51</v>
      </c>
      <c r="E32" s="112">
        <v>24</v>
      </c>
      <c r="F32" s="112">
        <v>14</v>
      </c>
      <c r="G32" s="112">
        <v>10</v>
      </c>
      <c r="H32" s="112">
        <v>13</v>
      </c>
      <c r="I32" s="113">
        <v>205</v>
      </c>
    </row>
    <row r="33" spans="1:9">
      <c r="A33" s="1480"/>
      <c r="B33" s="110" t="s">
        <v>12</v>
      </c>
      <c r="C33" s="111">
        <v>109</v>
      </c>
      <c r="D33" s="112">
        <v>42</v>
      </c>
      <c r="E33" s="112">
        <v>28</v>
      </c>
      <c r="F33" s="112">
        <v>15</v>
      </c>
      <c r="G33" s="112">
        <v>11</v>
      </c>
      <c r="H33" s="112">
        <v>14</v>
      </c>
      <c r="I33" s="113">
        <v>219</v>
      </c>
    </row>
    <row r="34" spans="1:9">
      <c r="A34" s="1480"/>
      <c r="B34" s="110" t="s">
        <v>13</v>
      </c>
      <c r="C34" s="111">
        <v>117</v>
      </c>
      <c r="D34" s="112">
        <v>42</v>
      </c>
      <c r="E34" s="112">
        <v>19</v>
      </c>
      <c r="F34" s="112">
        <v>20</v>
      </c>
      <c r="G34" s="112">
        <v>7</v>
      </c>
      <c r="H34" s="112">
        <v>14</v>
      </c>
      <c r="I34" s="113">
        <v>219</v>
      </c>
    </row>
    <row r="35" spans="1:9">
      <c r="A35" s="1480"/>
      <c r="B35" s="91" t="s">
        <v>14</v>
      </c>
      <c r="C35" s="92">
        <v>107</v>
      </c>
      <c r="D35" s="93">
        <v>48</v>
      </c>
      <c r="E35" s="93">
        <v>24</v>
      </c>
      <c r="F35" s="93">
        <v>17</v>
      </c>
      <c r="G35" s="93">
        <v>8</v>
      </c>
      <c r="H35" s="93">
        <v>16</v>
      </c>
      <c r="I35" s="94">
        <v>220</v>
      </c>
    </row>
    <row r="36" spans="1:9">
      <c r="A36" s="1480"/>
      <c r="B36" s="91" t="s">
        <v>15</v>
      </c>
      <c r="C36" s="92">
        <v>114</v>
      </c>
      <c r="D36" s="93">
        <v>47</v>
      </c>
      <c r="E36" s="93">
        <v>24</v>
      </c>
      <c r="F36" s="93">
        <v>12</v>
      </c>
      <c r="G36" s="93">
        <v>13</v>
      </c>
      <c r="H36" s="93">
        <v>17</v>
      </c>
      <c r="I36" s="94">
        <v>227</v>
      </c>
    </row>
    <row r="37" spans="1:9">
      <c r="A37" s="1480"/>
      <c r="B37" s="91" t="s">
        <v>16</v>
      </c>
      <c r="C37" s="92">
        <v>103</v>
      </c>
      <c r="D37" s="93">
        <v>44</v>
      </c>
      <c r="E37" s="93">
        <v>24</v>
      </c>
      <c r="F37" s="93">
        <v>16</v>
      </c>
      <c r="G37" s="93">
        <v>11</v>
      </c>
      <c r="H37" s="93">
        <v>19</v>
      </c>
      <c r="I37" s="94">
        <v>217</v>
      </c>
    </row>
    <row r="38" spans="1:9">
      <c r="A38" s="1480"/>
      <c r="B38" s="91" t="s">
        <v>17</v>
      </c>
      <c r="C38" s="92">
        <v>122</v>
      </c>
      <c r="D38" s="93">
        <v>39</v>
      </c>
      <c r="E38" s="93">
        <v>23</v>
      </c>
      <c r="F38" s="93">
        <v>17</v>
      </c>
      <c r="G38" s="93">
        <v>15</v>
      </c>
      <c r="H38" s="93">
        <v>16</v>
      </c>
      <c r="I38" s="94">
        <v>232</v>
      </c>
    </row>
    <row r="39" spans="1:9">
      <c r="A39" s="1480"/>
      <c r="B39" s="91" t="s">
        <v>18</v>
      </c>
      <c r="C39" s="92">
        <v>117</v>
      </c>
      <c r="D39" s="93">
        <v>39</v>
      </c>
      <c r="E39" s="93">
        <v>27</v>
      </c>
      <c r="F39" s="93">
        <v>24</v>
      </c>
      <c r="G39" s="93">
        <v>8</v>
      </c>
      <c r="H39" s="93">
        <v>16</v>
      </c>
      <c r="I39" s="94">
        <v>231</v>
      </c>
    </row>
    <row r="40" spans="1:9" ht="15.75" thickBot="1">
      <c r="A40" s="1468" t="s">
        <v>21</v>
      </c>
      <c r="B40" s="1469"/>
      <c r="C40" s="115">
        <v>1370</v>
      </c>
      <c r="D40" s="116">
        <v>706</v>
      </c>
      <c r="E40" s="116">
        <v>391</v>
      </c>
      <c r="F40" s="116">
        <v>219</v>
      </c>
      <c r="G40" s="116">
        <v>115</v>
      </c>
      <c r="H40" s="116">
        <v>159</v>
      </c>
      <c r="I40" s="117">
        <v>2960</v>
      </c>
    </row>
  </sheetData>
  <mergeCells count="17">
    <mergeCell ref="A4:A18"/>
    <mergeCell ref="A19:P19"/>
    <mergeCell ref="A1:P1"/>
    <mergeCell ref="A2:B3"/>
    <mergeCell ref="C2:D2"/>
    <mergeCell ref="E2:F2"/>
    <mergeCell ref="G2:H2"/>
    <mergeCell ref="I2:J2"/>
    <mergeCell ref="K2:L2"/>
    <mergeCell ref="M2:N2"/>
    <mergeCell ref="O2:P2"/>
    <mergeCell ref="A40:B40"/>
    <mergeCell ref="A21:I21"/>
    <mergeCell ref="A23:B24"/>
    <mergeCell ref="C23:H23"/>
    <mergeCell ref="I23:I24"/>
    <mergeCell ref="A25:A3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2:O10"/>
  <sheetViews>
    <sheetView showGridLines="0" workbookViewId="0">
      <selection activeCell="C17" sqref="C17"/>
    </sheetView>
  </sheetViews>
  <sheetFormatPr defaultRowHeight="15"/>
  <cols>
    <col min="1" max="1" width="8.7109375" customWidth="1"/>
    <col min="2" max="15" width="15.7109375" customWidth="1"/>
  </cols>
  <sheetData>
    <row r="2" spans="1:15" ht="24" customHeight="1" thickBot="1">
      <c r="A2" s="1" t="s">
        <v>136</v>
      </c>
    </row>
    <row r="3" spans="1:15" ht="91.5" customHeight="1" thickBot="1">
      <c r="A3" s="118" t="s">
        <v>101</v>
      </c>
      <c r="B3" s="119" t="s">
        <v>135</v>
      </c>
      <c r="C3" s="120" t="s">
        <v>112</v>
      </c>
      <c r="D3" s="119" t="s">
        <v>113</v>
      </c>
      <c r="E3" s="120" t="s">
        <v>114</v>
      </c>
      <c r="F3" s="119" t="s">
        <v>115</v>
      </c>
      <c r="G3" s="120" t="s">
        <v>116</v>
      </c>
      <c r="H3" s="119" t="s">
        <v>117</v>
      </c>
      <c r="I3" s="120" t="s">
        <v>118</v>
      </c>
      <c r="J3" s="119" t="s">
        <v>119</v>
      </c>
      <c r="K3" s="120" t="s">
        <v>120</v>
      </c>
      <c r="L3" s="119" t="s">
        <v>121</v>
      </c>
      <c r="M3" s="120" t="s">
        <v>122</v>
      </c>
      <c r="N3" s="119" t="s">
        <v>123</v>
      </c>
      <c r="O3" s="120" t="s">
        <v>124</v>
      </c>
    </row>
    <row r="4" spans="1:15">
      <c r="A4" s="169" t="s">
        <v>14</v>
      </c>
      <c r="B4" s="164">
        <f>'Table 3b DATA'!O14</f>
        <v>6794</v>
      </c>
      <c r="C4" s="165">
        <f>'Table 3b DATA'!I35</f>
        <v>198</v>
      </c>
      <c r="D4" s="166">
        <f>'Table 3b DATA'!C35/'Table 3b DATA'!$I35</f>
        <v>0.43434343434343436</v>
      </c>
      <c r="E4" s="167">
        <f>'Table 3b DATA'!D14</f>
        <v>0.13246982631733883</v>
      </c>
      <c r="F4" s="166">
        <f>'Table 3b DATA'!D35/'Table 3b DATA'!$I35</f>
        <v>0.26262626262626265</v>
      </c>
      <c r="G4" s="167">
        <f>'Table 3b DATA'!F14</f>
        <v>0.22343244038857815</v>
      </c>
      <c r="H4" s="166">
        <f>'Table 3b DATA'!E35/'Table 3b DATA'!$I35</f>
        <v>0.13636363636363635</v>
      </c>
      <c r="I4" s="167">
        <f>'Table 3b DATA'!H14</f>
        <v>0.20105975861053871</v>
      </c>
      <c r="J4" s="166">
        <f>'Table 3b DATA'!F35/'Table 3b DATA'!$I35</f>
        <v>8.0808080808080815E-2</v>
      </c>
      <c r="K4" s="167">
        <f>'Table 3b DATA'!J14</f>
        <v>0.1647041507212246</v>
      </c>
      <c r="L4" s="166">
        <f>'Table 3b DATA'!G35/'Table 3b DATA'!$I35</f>
        <v>3.0303030303030304E-2</v>
      </c>
      <c r="M4" s="167">
        <f>'Table 3b DATA'!L14</f>
        <v>7.9334707094495138E-2</v>
      </c>
      <c r="N4" s="166">
        <f>'Table 3b DATA'!H35/'Table 3b DATA'!$I35</f>
        <v>5.5555555555555552E-2</v>
      </c>
      <c r="O4" s="168">
        <f>'Table 3b DATA'!N14</f>
        <v>0.19899911686782457</v>
      </c>
    </row>
    <row r="5" spans="1:15">
      <c r="A5" s="169" t="s">
        <v>15</v>
      </c>
      <c r="B5" s="164">
        <f>'Table 3b DATA'!O15</f>
        <v>7547</v>
      </c>
      <c r="C5" s="165">
        <f>'Table 3b DATA'!I36</f>
        <v>209</v>
      </c>
      <c r="D5" s="166">
        <f>'Table 3b DATA'!C36/'Table 3b DATA'!$I36</f>
        <v>0.38277511961722488</v>
      </c>
      <c r="E5" s="167">
        <f>'Table 3b DATA'!D15</f>
        <v>8.1356830528686891E-2</v>
      </c>
      <c r="F5" s="166">
        <f>'Table 3b DATA'!D36/'Table 3b DATA'!$I36</f>
        <v>0.30143540669856461</v>
      </c>
      <c r="G5" s="167">
        <f>'Table 3b DATA'!F15</f>
        <v>0.25149065853981711</v>
      </c>
      <c r="H5" s="166">
        <f>'Table 3b DATA'!E36/'Table 3b DATA'!$I36</f>
        <v>0.12440191387559808</v>
      </c>
      <c r="I5" s="167">
        <f>'Table 3b DATA'!H15</f>
        <v>0.16867629521664237</v>
      </c>
      <c r="J5" s="166">
        <f>'Table 3b DATA'!F36/'Table 3b DATA'!$I36</f>
        <v>8.1339712918660281E-2</v>
      </c>
      <c r="K5" s="167">
        <f>'Table 3b DATA'!J15</f>
        <v>0.1548959851596661</v>
      </c>
      <c r="L5" s="166">
        <f>'Table 3b DATA'!G36/'Table 3b DATA'!$I36</f>
        <v>2.8708133971291867E-2</v>
      </c>
      <c r="M5" s="167">
        <f>'Table 3b DATA'!L15</f>
        <v>6.7311514509076451E-2</v>
      </c>
      <c r="N5" s="166">
        <f>'Table 3b DATA'!H36/'Table 3b DATA'!$I36</f>
        <v>8.1339712918660281E-2</v>
      </c>
      <c r="O5" s="168">
        <f>'Table 3b DATA'!N15</f>
        <v>0.27626871604611103</v>
      </c>
    </row>
    <row r="6" spans="1:15">
      <c r="A6" s="169" t="s">
        <v>16</v>
      </c>
      <c r="B6" s="164">
        <f>'Table 3b DATA'!O16</f>
        <v>7223</v>
      </c>
      <c r="C6" s="165">
        <f>'Table 3b DATA'!I37</f>
        <v>196</v>
      </c>
      <c r="D6" s="166">
        <f>'Table 3b DATA'!C37/'Table 3b DATA'!$I37</f>
        <v>0.38265306122448978</v>
      </c>
      <c r="E6" s="167">
        <f>'Table 3b DATA'!D16</f>
        <v>8.3483317181226632E-2</v>
      </c>
      <c r="F6" s="166">
        <f>'Table 3b DATA'!D37/'Table 3b DATA'!$I37</f>
        <v>0.27551020408163263</v>
      </c>
      <c r="G6" s="167">
        <f>'Table 3b DATA'!F16</f>
        <v>0.21749965388342793</v>
      </c>
      <c r="H6" s="166">
        <f>'Table 3b DATA'!E37/'Table 3b DATA'!$I37</f>
        <v>0.12755102040816327</v>
      </c>
      <c r="I6" s="167">
        <f>'Table 3b DATA'!H16</f>
        <v>0.16904333379482211</v>
      </c>
      <c r="J6" s="166">
        <f>'Table 3b DATA'!F37/'Table 3b DATA'!$I37</f>
        <v>8.673469387755102E-2</v>
      </c>
      <c r="K6" s="167">
        <f>'Table 3b DATA'!J16</f>
        <v>0.16322857538418942</v>
      </c>
      <c r="L6" s="166">
        <f>'Table 3b DATA'!G37/'Table 3b DATA'!$I37</f>
        <v>7.1428571428571425E-2</v>
      </c>
      <c r="M6" s="167">
        <f>'Table 3b DATA'!L16</f>
        <v>0.17416585906133186</v>
      </c>
      <c r="N6" s="166">
        <f>'Table 3b DATA'!H37/'Table 3b DATA'!$I37</f>
        <v>5.6122448979591837E-2</v>
      </c>
      <c r="O6" s="168">
        <f>'Table 3b DATA'!N16</f>
        <v>0.19257926069500209</v>
      </c>
    </row>
    <row r="7" spans="1:15">
      <c r="A7" s="169" t="s">
        <v>17</v>
      </c>
      <c r="B7" s="164">
        <f>'Table 3b DATA'!O17</f>
        <v>7872</v>
      </c>
      <c r="C7" s="165">
        <f>'Table 3b DATA'!I38</f>
        <v>200</v>
      </c>
      <c r="D7" s="166">
        <f>'Table 3b DATA'!C38/'Table 3b DATA'!$I38</f>
        <v>0.36499999999999999</v>
      </c>
      <c r="E7" s="167">
        <f>'Table 3b DATA'!D17</f>
        <v>7.9141260162601632E-2</v>
      </c>
      <c r="F7" s="166">
        <f>'Table 3b DATA'!D38/'Table 3b DATA'!$I38</f>
        <v>0.26</v>
      </c>
      <c r="G7" s="167">
        <f>'Table 3b DATA'!F17</f>
        <v>0.19321646341463414</v>
      </c>
      <c r="H7" s="166">
        <f>'Table 3b DATA'!E38/'Table 3b DATA'!$I38</f>
        <v>0.17</v>
      </c>
      <c r="I7" s="167">
        <f>'Table 3b DATA'!H17</f>
        <v>0.21176321138211382</v>
      </c>
      <c r="J7" s="166">
        <f>'Table 3b DATA'!F38/'Table 3b DATA'!$I38</f>
        <v>7.0000000000000007E-2</v>
      </c>
      <c r="K7" s="167">
        <f>'Table 3b DATA'!J17</f>
        <v>0.125</v>
      </c>
      <c r="L7" s="166">
        <f>'Table 3b DATA'!G38/'Table 3b DATA'!$I38</f>
        <v>6.5000000000000002E-2</v>
      </c>
      <c r="M7" s="167">
        <f>'Table 3b DATA'!L17</f>
        <v>0.14989837398373984</v>
      </c>
      <c r="N7" s="166">
        <f>'Table 3b DATA'!H38/'Table 3b DATA'!$I38</f>
        <v>7.0000000000000007E-2</v>
      </c>
      <c r="O7" s="168">
        <f>'Table 3b DATA'!N17</f>
        <v>0.24098069105691056</v>
      </c>
    </row>
    <row r="8" spans="1:15">
      <c r="A8" s="169" t="s">
        <v>18</v>
      </c>
      <c r="B8" s="164">
        <f>'Table 3b DATA'!O18</f>
        <v>7881</v>
      </c>
      <c r="C8" s="165">
        <f>'Table 3b DATA'!I39</f>
        <v>192</v>
      </c>
      <c r="D8" s="166">
        <f>'Table 3b DATA'!C39/'Table 3b DATA'!$I39</f>
        <v>0.34375</v>
      </c>
      <c r="E8" s="167">
        <f>'Table 3b DATA'!D18</f>
        <v>8.2096180687729989E-2</v>
      </c>
      <c r="F8" s="166">
        <f>'Table 3b DATA'!D39/'Table 3b DATA'!$I39</f>
        <v>0.28645833333333331</v>
      </c>
      <c r="G8" s="167">
        <f>'Table 3b DATA'!F18</f>
        <v>0.20784164446136277</v>
      </c>
      <c r="H8" s="166">
        <f>'Table 3b DATA'!E39/'Table 3b DATA'!$I39</f>
        <v>0.16666666666666666</v>
      </c>
      <c r="I8" s="167">
        <f>'Table 3b DATA'!H18</f>
        <v>0.2072072072072072</v>
      </c>
      <c r="J8" s="166">
        <f>'Table 3b DATA'!F39/'Table 3b DATA'!$I39</f>
        <v>6.25E-2</v>
      </c>
      <c r="K8" s="167">
        <f>'Table 3b DATA'!J18</f>
        <v>0.10544347164065475</v>
      </c>
      <c r="L8" s="166">
        <f>'Table 3b DATA'!G39/'Table 3b DATA'!$I39</f>
        <v>6.7708333333333329E-2</v>
      </c>
      <c r="M8" s="167">
        <f>'Table 3b DATA'!L18</f>
        <v>0.14680878061159752</v>
      </c>
      <c r="N8" s="166">
        <f>'Table 3b DATA'!H39/'Table 3b DATA'!$I39</f>
        <v>7.2916666666666671E-2</v>
      </c>
      <c r="O8" s="168">
        <f>'Table 3b DATA'!N18</f>
        <v>0.25060271539144779</v>
      </c>
    </row>
    <row r="9" spans="1:15">
      <c r="D9" s="38"/>
    </row>
    <row r="10" spans="1:15">
      <c r="A10" t="s">
        <v>96</v>
      </c>
    </row>
  </sheetData>
  <sheetProtection password="8815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Q40"/>
  <sheetViews>
    <sheetView topLeftCell="A13" workbookViewId="0">
      <selection sqref="A1:P1"/>
    </sheetView>
  </sheetViews>
  <sheetFormatPr defaultRowHeight="15"/>
  <sheetData>
    <row r="1" spans="1:17" ht="15.75" thickBot="1">
      <c r="A1" s="1499" t="s">
        <v>126</v>
      </c>
      <c r="B1" s="1499"/>
      <c r="C1" s="1499"/>
      <c r="D1" s="1499"/>
      <c r="E1" s="1499"/>
      <c r="F1" s="1499"/>
      <c r="G1" s="1499"/>
      <c r="H1" s="1499"/>
      <c r="I1" s="1499"/>
      <c r="J1" s="1499"/>
      <c r="K1" s="1499"/>
      <c r="L1" s="1499"/>
      <c r="M1" s="1499"/>
      <c r="N1" s="1499"/>
      <c r="O1" s="1499"/>
      <c r="P1" s="1499"/>
      <c r="Q1" s="131"/>
    </row>
    <row r="2" spans="1:17" ht="15.75" thickTop="1">
      <c r="A2" s="1500" t="s">
        <v>0</v>
      </c>
      <c r="B2" s="1501"/>
      <c r="C2" s="1504" t="s">
        <v>127</v>
      </c>
      <c r="D2" s="1505"/>
      <c r="E2" s="1505" t="s">
        <v>128</v>
      </c>
      <c r="F2" s="1505"/>
      <c r="G2" s="1505" t="s">
        <v>129</v>
      </c>
      <c r="H2" s="1505"/>
      <c r="I2" s="1505" t="s">
        <v>130</v>
      </c>
      <c r="J2" s="1505"/>
      <c r="K2" s="1505" t="s">
        <v>131</v>
      </c>
      <c r="L2" s="1505"/>
      <c r="M2" s="1505" t="s">
        <v>132</v>
      </c>
      <c r="N2" s="1505"/>
      <c r="O2" s="1505" t="s">
        <v>21</v>
      </c>
      <c r="P2" s="1506"/>
      <c r="Q2" s="131"/>
    </row>
    <row r="3" spans="1:17" ht="49.5" thickBot="1">
      <c r="A3" s="1502"/>
      <c r="B3" s="1503"/>
      <c r="C3" s="132" t="s">
        <v>94</v>
      </c>
      <c r="D3" s="133" t="s">
        <v>95</v>
      </c>
      <c r="E3" s="133" t="s">
        <v>94</v>
      </c>
      <c r="F3" s="133" t="s">
        <v>95</v>
      </c>
      <c r="G3" s="133" t="s">
        <v>94</v>
      </c>
      <c r="H3" s="133" t="s">
        <v>95</v>
      </c>
      <c r="I3" s="133" t="s">
        <v>94</v>
      </c>
      <c r="J3" s="133" t="s">
        <v>95</v>
      </c>
      <c r="K3" s="133" t="s">
        <v>94</v>
      </c>
      <c r="L3" s="133" t="s">
        <v>95</v>
      </c>
      <c r="M3" s="133" t="s">
        <v>94</v>
      </c>
      <c r="N3" s="133" t="s">
        <v>95</v>
      </c>
      <c r="O3" s="133" t="s">
        <v>94</v>
      </c>
      <c r="P3" s="134" t="s">
        <v>95</v>
      </c>
      <c r="Q3" s="131"/>
    </row>
    <row r="4" spans="1:17" ht="15.75" thickTop="1">
      <c r="A4" s="1493" t="s">
        <v>3</v>
      </c>
      <c r="B4" s="147" t="s">
        <v>4</v>
      </c>
      <c r="C4" s="148">
        <v>664</v>
      </c>
      <c r="D4" s="149">
        <v>0.19862399042775947</v>
      </c>
      <c r="E4" s="150">
        <v>1387</v>
      </c>
      <c r="F4" s="149">
        <v>0.41489679928208195</v>
      </c>
      <c r="G4" s="150">
        <v>708</v>
      </c>
      <c r="H4" s="149">
        <v>0.2117858211187556</v>
      </c>
      <c r="I4" s="150">
        <v>417</v>
      </c>
      <c r="J4" s="149">
        <v>0.1247382590487586</v>
      </c>
      <c r="K4" s="150">
        <v>167</v>
      </c>
      <c r="L4" s="149">
        <v>4.9955130122644326E-2</v>
      </c>
      <c r="M4" s="151" t="s">
        <v>0</v>
      </c>
      <c r="N4" s="151" t="s">
        <v>0</v>
      </c>
      <c r="O4" s="150">
        <v>3343</v>
      </c>
      <c r="P4" s="152">
        <v>1</v>
      </c>
      <c r="Q4" s="131"/>
    </row>
    <row r="5" spans="1:17">
      <c r="A5" s="1494"/>
      <c r="B5" s="153" t="s">
        <v>5</v>
      </c>
      <c r="C5" s="154">
        <v>785</v>
      </c>
      <c r="D5" s="155">
        <v>0.22993555946104277</v>
      </c>
      <c r="E5" s="156">
        <v>1206</v>
      </c>
      <c r="F5" s="155">
        <v>0.35325131810193322</v>
      </c>
      <c r="G5" s="156">
        <v>843</v>
      </c>
      <c r="H5" s="155">
        <v>0.24692442882249563</v>
      </c>
      <c r="I5" s="156">
        <v>406</v>
      </c>
      <c r="J5" s="155">
        <v>0.11892208553016989</v>
      </c>
      <c r="K5" s="156">
        <v>174</v>
      </c>
      <c r="L5" s="155">
        <v>5.0966608084358524E-2</v>
      </c>
      <c r="M5" s="157" t="s">
        <v>0</v>
      </c>
      <c r="N5" s="157" t="s">
        <v>0</v>
      </c>
      <c r="O5" s="156">
        <v>3414</v>
      </c>
      <c r="P5" s="158">
        <v>1</v>
      </c>
      <c r="Q5" s="131"/>
    </row>
    <row r="6" spans="1:17">
      <c r="A6" s="1494"/>
      <c r="B6" s="153" t="s">
        <v>6</v>
      </c>
      <c r="C6" s="154">
        <v>771</v>
      </c>
      <c r="D6" s="155">
        <v>0.20467215290682239</v>
      </c>
      <c r="E6" s="156">
        <v>1316</v>
      </c>
      <c r="F6" s="155">
        <v>0.34934961507831169</v>
      </c>
      <c r="G6" s="156">
        <v>715</v>
      </c>
      <c r="H6" s="155">
        <v>0.18980621183966023</v>
      </c>
      <c r="I6" s="156">
        <v>769</v>
      </c>
      <c r="J6" s="155">
        <v>0.20414122644013805</v>
      </c>
      <c r="K6" s="156">
        <v>95</v>
      </c>
      <c r="L6" s="155">
        <v>2.5219007167507298E-2</v>
      </c>
      <c r="M6" s="156">
        <v>101</v>
      </c>
      <c r="N6" s="155">
        <v>2.6811786567560395E-2</v>
      </c>
      <c r="O6" s="156">
        <v>3767</v>
      </c>
      <c r="P6" s="158">
        <v>1</v>
      </c>
      <c r="Q6" s="131"/>
    </row>
    <row r="7" spans="1:17">
      <c r="A7" s="1494"/>
      <c r="B7" s="153" t="s">
        <v>7</v>
      </c>
      <c r="C7" s="154">
        <v>680</v>
      </c>
      <c r="D7" s="155">
        <v>0.15610651974288337</v>
      </c>
      <c r="E7" s="156">
        <v>1578</v>
      </c>
      <c r="F7" s="155">
        <v>0.36225895316804402</v>
      </c>
      <c r="G7" s="156">
        <v>886</v>
      </c>
      <c r="H7" s="155">
        <v>0.20339761248852159</v>
      </c>
      <c r="I7" s="156">
        <v>336</v>
      </c>
      <c r="J7" s="155">
        <v>7.7134986225895319E-2</v>
      </c>
      <c r="K7" s="156">
        <v>534</v>
      </c>
      <c r="L7" s="155">
        <v>0.12258953168044076</v>
      </c>
      <c r="M7" s="156">
        <v>342</v>
      </c>
      <c r="N7" s="155">
        <v>7.8512396694214878E-2</v>
      </c>
      <c r="O7" s="156">
        <v>4356</v>
      </c>
      <c r="P7" s="158">
        <v>1</v>
      </c>
      <c r="Q7" s="131"/>
    </row>
    <row r="8" spans="1:17">
      <c r="A8" s="1494"/>
      <c r="B8" s="153" t="s">
        <v>8</v>
      </c>
      <c r="C8" s="154">
        <v>595</v>
      </c>
      <c r="D8" s="155">
        <v>0.11268939393939395</v>
      </c>
      <c r="E8" s="156">
        <v>1815</v>
      </c>
      <c r="F8" s="155">
        <v>0.34375</v>
      </c>
      <c r="G8" s="156">
        <v>1359</v>
      </c>
      <c r="H8" s="155">
        <v>0.25738636363636364</v>
      </c>
      <c r="I8" s="156">
        <v>563</v>
      </c>
      <c r="J8" s="155">
        <v>0.10662878787878788</v>
      </c>
      <c r="K8" s="156">
        <v>447</v>
      </c>
      <c r="L8" s="155">
        <v>8.465909090909092E-2</v>
      </c>
      <c r="M8" s="156">
        <v>501</v>
      </c>
      <c r="N8" s="155">
        <v>9.488636363636363E-2</v>
      </c>
      <c r="O8" s="156">
        <v>5280</v>
      </c>
      <c r="P8" s="158">
        <v>1</v>
      </c>
      <c r="Q8" s="131"/>
    </row>
    <row r="9" spans="1:17">
      <c r="A9" s="1494"/>
      <c r="B9" s="153" t="s">
        <v>9</v>
      </c>
      <c r="C9" s="154">
        <v>650</v>
      </c>
      <c r="D9" s="155">
        <v>0.10395010395010396</v>
      </c>
      <c r="E9" s="156">
        <v>1709</v>
      </c>
      <c r="F9" s="155">
        <v>0.27330881177035027</v>
      </c>
      <c r="G9" s="156">
        <v>1257</v>
      </c>
      <c r="H9" s="155">
        <v>0.20102350871581642</v>
      </c>
      <c r="I9" s="156">
        <v>901</v>
      </c>
      <c r="J9" s="155">
        <v>0.14409083639852871</v>
      </c>
      <c r="K9" s="156">
        <v>526</v>
      </c>
      <c r="L9" s="155">
        <v>8.4119622581161041E-2</v>
      </c>
      <c r="M9" s="156">
        <v>1210</v>
      </c>
      <c r="N9" s="155">
        <v>0.19350711658403966</v>
      </c>
      <c r="O9" s="156">
        <v>6253</v>
      </c>
      <c r="P9" s="158">
        <v>1</v>
      </c>
      <c r="Q9" s="131"/>
    </row>
    <row r="10" spans="1:17">
      <c r="A10" s="1494"/>
      <c r="B10" s="153" t="s">
        <v>10</v>
      </c>
      <c r="C10" s="154">
        <v>783</v>
      </c>
      <c r="D10" s="155">
        <v>0.12578313253012049</v>
      </c>
      <c r="E10" s="156">
        <v>1927</v>
      </c>
      <c r="F10" s="155">
        <v>0.30955823293172691</v>
      </c>
      <c r="G10" s="156">
        <v>1239</v>
      </c>
      <c r="H10" s="155">
        <v>0.19903614457831323</v>
      </c>
      <c r="I10" s="156">
        <v>556</v>
      </c>
      <c r="J10" s="155">
        <v>8.9317269076305217E-2</v>
      </c>
      <c r="K10" s="156">
        <v>567</v>
      </c>
      <c r="L10" s="155">
        <v>9.1084337349397582E-2</v>
      </c>
      <c r="M10" s="156">
        <v>1153</v>
      </c>
      <c r="N10" s="155">
        <v>0.18522088353413654</v>
      </c>
      <c r="O10" s="156">
        <v>6225</v>
      </c>
      <c r="P10" s="158">
        <v>1</v>
      </c>
      <c r="Q10" s="131"/>
    </row>
    <row r="11" spans="1:17">
      <c r="A11" s="1494"/>
      <c r="B11" s="153" t="s">
        <v>11</v>
      </c>
      <c r="C11" s="154">
        <v>736</v>
      </c>
      <c r="D11" s="155">
        <v>0.11585077915945222</v>
      </c>
      <c r="E11" s="156">
        <v>1832</v>
      </c>
      <c r="F11" s="155">
        <v>0.28836770029907127</v>
      </c>
      <c r="G11" s="156">
        <v>1280</v>
      </c>
      <c r="H11" s="155">
        <v>0.20147961592948213</v>
      </c>
      <c r="I11" s="156">
        <v>499</v>
      </c>
      <c r="J11" s="155">
        <v>7.8545569022509046E-2</v>
      </c>
      <c r="K11" s="156">
        <v>537</v>
      </c>
      <c r="L11" s="155">
        <v>8.4526995120415546E-2</v>
      </c>
      <c r="M11" s="156">
        <v>1469</v>
      </c>
      <c r="N11" s="155">
        <v>0.23122934046906973</v>
      </c>
      <c r="O11" s="156">
        <v>6353</v>
      </c>
      <c r="P11" s="158">
        <v>1</v>
      </c>
      <c r="Q11" s="131"/>
    </row>
    <row r="12" spans="1:17">
      <c r="A12" s="1494"/>
      <c r="B12" s="153" t="s">
        <v>12</v>
      </c>
      <c r="C12" s="154">
        <v>627</v>
      </c>
      <c r="D12" s="155">
        <v>9.0909090909090912E-2</v>
      </c>
      <c r="E12" s="156">
        <v>2011</v>
      </c>
      <c r="F12" s="155">
        <v>0.2915760475569088</v>
      </c>
      <c r="G12" s="156">
        <v>1372</v>
      </c>
      <c r="H12" s="155">
        <v>0.19892706974046687</v>
      </c>
      <c r="I12" s="156">
        <v>781</v>
      </c>
      <c r="J12" s="155">
        <v>0.11323763955342903</v>
      </c>
      <c r="K12" s="156">
        <v>730</v>
      </c>
      <c r="L12" s="155">
        <v>0.10584312019718718</v>
      </c>
      <c r="M12" s="156">
        <v>1376</v>
      </c>
      <c r="N12" s="155">
        <v>0.1995070320429172</v>
      </c>
      <c r="O12" s="156">
        <v>6897</v>
      </c>
      <c r="P12" s="158">
        <v>1</v>
      </c>
      <c r="Q12" s="131"/>
    </row>
    <row r="13" spans="1:17">
      <c r="A13" s="1494"/>
      <c r="B13" s="153" t="s">
        <v>13</v>
      </c>
      <c r="C13" s="154">
        <v>744</v>
      </c>
      <c r="D13" s="155">
        <v>0.11179564237415476</v>
      </c>
      <c r="E13" s="156">
        <v>1720</v>
      </c>
      <c r="F13" s="155">
        <v>0.25845229151014276</v>
      </c>
      <c r="G13" s="156">
        <v>1551</v>
      </c>
      <c r="H13" s="155">
        <v>0.23305785123966941</v>
      </c>
      <c r="I13" s="156">
        <v>763</v>
      </c>
      <c r="J13" s="155">
        <v>0.11465063861758078</v>
      </c>
      <c r="K13" s="156">
        <v>439</v>
      </c>
      <c r="L13" s="155">
        <v>6.5965439519158522E-2</v>
      </c>
      <c r="M13" s="156">
        <v>1438</v>
      </c>
      <c r="N13" s="155">
        <v>0.21607813673929374</v>
      </c>
      <c r="O13" s="156">
        <v>6655</v>
      </c>
      <c r="P13" s="158">
        <v>1</v>
      </c>
      <c r="Q13" s="131"/>
    </row>
    <row r="14" spans="1:17">
      <c r="A14" s="1494"/>
      <c r="B14" s="135" t="s">
        <v>14</v>
      </c>
      <c r="C14" s="136">
        <v>900</v>
      </c>
      <c r="D14" s="137">
        <v>0.13246982631733883</v>
      </c>
      <c r="E14" s="138">
        <v>1518</v>
      </c>
      <c r="F14" s="137">
        <v>0.22343244038857815</v>
      </c>
      <c r="G14" s="138">
        <v>1366</v>
      </c>
      <c r="H14" s="137">
        <v>0.20105975861053871</v>
      </c>
      <c r="I14" s="138">
        <v>1119</v>
      </c>
      <c r="J14" s="137">
        <v>0.1647041507212246</v>
      </c>
      <c r="K14" s="138">
        <v>539</v>
      </c>
      <c r="L14" s="137">
        <v>7.9334707094495138E-2</v>
      </c>
      <c r="M14" s="138">
        <v>1352</v>
      </c>
      <c r="N14" s="137">
        <v>0.19899911686782457</v>
      </c>
      <c r="O14" s="138">
        <v>6794</v>
      </c>
      <c r="P14" s="139">
        <v>1</v>
      </c>
      <c r="Q14" s="131"/>
    </row>
    <row r="15" spans="1:17">
      <c r="A15" s="1494"/>
      <c r="B15" s="135" t="s">
        <v>15</v>
      </c>
      <c r="C15" s="136">
        <v>614</v>
      </c>
      <c r="D15" s="137">
        <v>8.1356830528686891E-2</v>
      </c>
      <c r="E15" s="138">
        <v>1898</v>
      </c>
      <c r="F15" s="137">
        <v>0.25149065853981711</v>
      </c>
      <c r="G15" s="138">
        <v>1273</v>
      </c>
      <c r="H15" s="137">
        <v>0.16867629521664237</v>
      </c>
      <c r="I15" s="138">
        <v>1169</v>
      </c>
      <c r="J15" s="137">
        <v>0.1548959851596661</v>
      </c>
      <c r="K15" s="138">
        <v>508</v>
      </c>
      <c r="L15" s="137">
        <v>6.7311514509076451E-2</v>
      </c>
      <c r="M15" s="138">
        <v>2085</v>
      </c>
      <c r="N15" s="137">
        <v>0.27626871604611103</v>
      </c>
      <c r="O15" s="138">
        <v>7547</v>
      </c>
      <c r="P15" s="139">
        <v>1</v>
      </c>
      <c r="Q15" s="131"/>
    </row>
    <row r="16" spans="1:17">
      <c r="A16" s="1494"/>
      <c r="B16" s="135" t="s">
        <v>16</v>
      </c>
      <c r="C16" s="136">
        <v>603</v>
      </c>
      <c r="D16" s="137">
        <v>8.3483317181226632E-2</v>
      </c>
      <c r="E16" s="138">
        <v>1571</v>
      </c>
      <c r="F16" s="137">
        <v>0.21749965388342793</v>
      </c>
      <c r="G16" s="138">
        <v>1221</v>
      </c>
      <c r="H16" s="137">
        <v>0.16904333379482211</v>
      </c>
      <c r="I16" s="138">
        <v>1179</v>
      </c>
      <c r="J16" s="137">
        <v>0.16322857538418942</v>
      </c>
      <c r="K16" s="138">
        <v>1258</v>
      </c>
      <c r="L16" s="137">
        <v>0.17416585906133186</v>
      </c>
      <c r="M16" s="138">
        <v>1391</v>
      </c>
      <c r="N16" s="137">
        <v>0.19257926069500209</v>
      </c>
      <c r="O16" s="138">
        <v>7223</v>
      </c>
      <c r="P16" s="139">
        <v>1</v>
      </c>
      <c r="Q16" s="131"/>
    </row>
    <row r="17" spans="1:17">
      <c r="A17" s="1494"/>
      <c r="B17" s="135" t="s">
        <v>17</v>
      </c>
      <c r="C17" s="136">
        <v>623</v>
      </c>
      <c r="D17" s="137">
        <v>7.9141260162601632E-2</v>
      </c>
      <c r="E17" s="138">
        <v>1521</v>
      </c>
      <c r="F17" s="137">
        <v>0.19321646341463414</v>
      </c>
      <c r="G17" s="138">
        <v>1667</v>
      </c>
      <c r="H17" s="137">
        <v>0.21176321138211382</v>
      </c>
      <c r="I17" s="138">
        <v>984</v>
      </c>
      <c r="J17" s="137">
        <v>0.125</v>
      </c>
      <c r="K17" s="138">
        <v>1180</v>
      </c>
      <c r="L17" s="137">
        <v>0.14989837398373984</v>
      </c>
      <c r="M17" s="138">
        <v>1897</v>
      </c>
      <c r="N17" s="137">
        <v>0.24098069105691056</v>
      </c>
      <c r="O17" s="138">
        <v>7872</v>
      </c>
      <c r="P17" s="139">
        <v>1</v>
      </c>
      <c r="Q17" s="131"/>
    </row>
    <row r="18" spans="1:17" ht="15.75" thickBot="1">
      <c r="A18" s="1497"/>
      <c r="B18" s="140" t="s">
        <v>18</v>
      </c>
      <c r="C18" s="141">
        <v>647</v>
      </c>
      <c r="D18" s="142">
        <v>8.2096180687729989E-2</v>
      </c>
      <c r="E18" s="143">
        <v>1638</v>
      </c>
      <c r="F18" s="142">
        <v>0.20784164446136277</v>
      </c>
      <c r="G18" s="143">
        <v>1633</v>
      </c>
      <c r="H18" s="142">
        <v>0.2072072072072072</v>
      </c>
      <c r="I18" s="143">
        <v>831</v>
      </c>
      <c r="J18" s="142">
        <v>0.10544347164065475</v>
      </c>
      <c r="K18" s="143">
        <v>1157</v>
      </c>
      <c r="L18" s="142">
        <v>0.14680878061159752</v>
      </c>
      <c r="M18" s="143">
        <v>1975</v>
      </c>
      <c r="N18" s="142">
        <v>0.25060271539144779</v>
      </c>
      <c r="O18" s="143">
        <v>7881</v>
      </c>
      <c r="P18" s="144">
        <v>1</v>
      </c>
      <c r="Q18" s="131"/>
    </row>
    <row r="19" spans="1:17" ht="15.75" thickTop="1">
      <c r="A19" s="1498" t="s">
        <v>96</v>
      </c>
      <c r="B19" s="1498"/>
      <c r="C19" s="1498"/>
      <c r="D19" s="1498"/>
      <c r="E19" s="1498"/>
      <c r="F19" s="1498"/>
      <c r="G19" s="1498"/>
      <c r="H19" s="1498"/>
      <c r="I19" s="1498"/>
      <c r="J19" s="1498"/>
      <c r="K19" s="1498"/>
      <c r="L19" s="1498"/>
      <c r="M19" s="1498"/>
      <c r="N19" s="1498"/>
      <c r="O19" s="1498"/>
      <c r="P19" s="1498"/>
      <c r="Q19" s="131"/>
    </row>
    <row r="21" spans="1:17">
      <c r="A21" s="1499" t="s">
        <v>133</v>
      </c>
      <c r="B21" s="1499"/>
      <c r="C21" s="1499"/>
      <c r="D21" s="1499"/>
      <c r="E21" s="1499"/>
      <c r="F21" s="1499"/>
      <c r="G21" s="1499"/>
      <c r="H21" s="1499"/>
      <c r="I21" s="1499"/>
    </row>
    <row r="22" spans="1:17" ht="15.75" thickBot="1">
      <c r="A22" s="145" t="s">
        <v>109</v>
      </c>
      <c r="B22" s="131"/>
      <c r="C22" s="131"/>
      <c r="D22" s="131"/>
      <c r="E22" s="131"/>
      <c r="F22" s="131"/>
      <c r="G22" s="131"/>
      <c r="H22" s="131"/>
      <c r="I22" s="131"/>
    </row>
    <row r="23" spans="1:17" ht="15.75" thickTop="1">
      <c r="A23" s="1500" t="s">
        <v>0</v>
      </c>
      <c r="B23" s="1501"/>
      <c r="C23" s="1504" t="s">
        <v>134</v>
      </c>
      <c r="D23" s="1505"/>
      <c r="E23" s="1505"/>
      <c r="F23" s="1505"/>
      <c r="G23" s="1505"/>
      <c r="H23" s="1505"/>
      <c r="I23" s="1506" t="s">
        <v>21</v>
      </c>
    </row>
    <row r="24" spans="1:17" ht="49.5" thickBot="1">
      <c r="A24" s="1502"/>
      <c r="B24" s="1503"/>
      <c r="C24" s="132" t="s">
        <v>127</v>
      </c>
      <c r="D24" s="133" t="s">
        <v>128</v>
      </c>
      <c r="E24" s="133" t="s">
        <v>129</v>
      </c>
      <c r="F24" s="133" t="s">
        <v>130</v>
      </c>
      <c r="G24" s="133" t="s">
        <v>131</v>
      </c>
      <c r="H24" s="133" t="s">
        <v>132</v>
      </c>
      <c r="I24" s="1507"/>
    </row>
    <row r="25" spans="1:17" ht="15.75" thickTop="1">
      <c r="A25" s="1493" t="s">
        <v>3</v>
      </c>
      <c r="B25" s="147" t="s">
        <v>4</v>
      </c>
      <c r="C25" s="148">
        <v>66</v>
      </c>
      <c r="D25" s="150">
        <v>48</v>
      </c>
      <c r="E25" s="150">
        <v>14</v>
      </c>
      <c r="F25" s="150">
        <v>6</v>
      </c>
      <c r="G25" s="150">
        <v>2</v>
      </c>
      <c r="H25" s="150">
        <v>0</v>
      </c>
      <c r="I25" s="159">
        <v>136</v>
      </c>
    </row>
    <row r="26" spans="1:17">
      <c r="A26" s="1494"/>
      <c r="B26" s="153" t="s">
        <v>5</v>
      </c>
      <c r="C26" s="154">
        <v>69</v>
      </c>
      <c r="D26" s="156">
        <v>42</v>
      </c>
      <c r="E26" s="156">
        <v>18</v>
      </c>
      <c r="F26" s="156">
        <v>6</v>
      </c>
      <c r="G26" s="156">
        <v>2</v>
      </c>
      <c r="H26" s="156">
        <v>0</v>
      </c>
      <c r="I26" s="160">
        <v>137</v>
      </c>
    </row>
    <row r="27" spans="1:17">
      <c r="A27" s="1494"/>
      <c r="B27" s="153" t="s">
        <v>6</v>
      </c>
      <c r="C27" s="154">
        <v>66</v>
      </c>
      <c r="D27" s="156">
        <v>48</v>
      </c>
      <c r="E27" s="156">
        <v>16</v>
      </c>
      <c r="F27" s="156">
        <v>11</v>
      </c>
      <c r="G27" s="156">
        <v>1</v>
      </c>
      <c r="H27" s="156">
        <v>1</v>
      </c>
      <c r="I27" s="160">
        <v>143</v>
      </c>
    </row>
    <row r="28" spans="1:17">
      <c r="A28" s="1494"/>
      <c r="B28" s="153" t="s">
        <v>7</v>
      </c>
      <c r="C28" s="154">
        <v>66</v>
      </c>
      <c r="D28" s="156">
        <v>55</v>
      </c>
      <c r="E28" s="156">
        <v>18</v>
      </c>
      <c r="F28" s="156">
        <v>5</v>
      </c>
      <c r="G28" s="156">
        <v>6</v>
      </c>
      <c r="H28" s="156">
        <v>2</v>
      </c>
      <c r="I28" s="160">
        <v>152</v>
      </c>
    </row>
    <row r="29" spans="1:17">
      <c r="A29" s="1494"/>
      <c r="B29" s="153" t="s">
        <v>8</v>
      </c>
      <c r="C29" s="154">
        <v>64</v>
      </c>
      <c r="D29" s="156">
        <v>62</v>
      </c>
      <c r="E29" s="156">
        <v>28</v>
      </c>
      <c r="F29" s="156">
        <v>8</v>
      </c>
      <c r="G29" s="156">
        <v>5</v>
      </c>
      <c r="H29" s="156">
        <v>3</v>
      </c>
      <c r="I29" s="160">
        <v>170</v>
      </c>
    </row>
    <row r="30" spans="1:17">
      <c r="A30" s="1494"/>
      <c r="B30" s="153" t="s">
        <v>9</v>
      </c>
      <c r="C30" s="154">
        <v>63</v>
      </c>
      <c r="D30" s="156">
        <v>59</v>
      </c>
      <c r="E30" s="156">
        <v>25</v>
      </c>
      <c r="F30" s="156">
        <v>13</v>
      </c>
      <c r="G30" s="156">
        <v>6</v>
      </c>
      <c r="H30" s="156">
        <v>9</v>
      </c>
      <c r="I30" s="160">
        <v>175</v>
      </c>
    </row>
    <row r="31" spans="1:17">
      <c r="A31" s="1494"/>
      <c r="B31" s="153" t="s">
        <v>10</v>
      </c>
      <c r="C31" s="154">
        <v>76</v>
      </c>
      <c r="D31" s="156">
        <v>63</v>
      </c>
      <c r="E31" s="156">
        <v>25</v>
      </c>
      <c r="F31" s="156">
        <v>8</v>
      </c>
      <c r="G31" s="156">
        <v>6</v>
      </c>
      <c r="H31" s="156">
        <v>8</v>
      </c>
      <c r="I31" s="160">
        <v>186</v>
      </c>
    </row>
    <row r="32" spans="1:17">
      <c r="A32" s="1494"/>
      <c r="B32" s="153" t="s">
        <v>11</v>
      </c>
      <c r="C32" s="154">
        <v>71</v>
      </c>
      <c r="D32" s="156">
        <v>62</v>
      </c>
      <c r="E32" s="156">
        <v>26</v>
      </c>
      <c r="F32" s="156">
        <v>7</v>
      </c>
      <c r="G32" s="156">
        <v>6</v>
      </c>
      <c r="H32" s="156">
        <v>12</v>
      </c>
      <c r="I32" s="160">
        <v>184</v>
      </c>
    </row>
    <row r="33" spans="1:9">
      <c r="A33" s="1494"/>
      <c r="B33" s="153" t="s">
        <v>12</v>
      </c>
      <c r="C33" s="154">
        <v>76</v>
      </c>
      <c r="D33" s="156">
        <v>66</v>
      </c>
      <c r="E33" s="156">
        <v>28</v>
      </c>
      <c r="F33" s="156">
        <v>11</v>
      </c>
      <c r="G33" s="156">
        <v>8</v>
      </c>
      <c r="H33" s="156">
        <v>11</v>
      </c>
      <c r="I33" s="160">
        <v>200</v>
      </c>
    </row>
    <row r="34" spans="1:9">
      <c r="A34" s="1494"/>
      <c r="B34" s="153" t="s">
        <v>13</v>
      </c>
      <c r="C34" s="154">
        <v>85</v>
      </c>
      <c r="D34" s="156">
        <v>59</v>
      </c>
      <c r="E34" s="156">
        <v>32</v>
      </c>
      <c r="F34" s="156">
        <v>11</v>
      </c>
      <c r="G34" s="156">
        <v>5</v>
      </c>
      <c r="H34" s="156">
        <v>11</v>
      </c>
      <c r="I34" s="160">
        <v>203</v>
      </c>
    </row>
    <row r="35" spans="1:9">
      <c r="A35" s="1494"/>
      <c r="B35" s="135" t="s">
        <v>14</v>
      </c>
      <c r="C35" s="136">
        <v>86</v>
      </c>
      <c r="D35" s="138">
        <v>52</v>
      </c>
      <c r="E35" s="138">
        <v>27</v>
      </c>
      <c r="F35" s="138">
        <v>16</v>
      </c>
      <c r="G35" s="138">
        <v>6</v>
      </c>
      <c r="H35" s="138">
        <v>11</v>
      </c>
      <c r="I35" s="146">
        <v>198</v>
      </c>
    </row>
    <row r="36" spans="1:9">
      <c r="A36" s="1494"/>
      <c r="B36" s="135" t="s">
        <v>15</v>
      </c>
      <c r="C36" s="136">
        <v>80</v>
      </c>
      <c r="D36" s="138">
        <v>63</v>
      </c>
      <c r="E36" s="138">
        <v>26</v>
      </c>
      <c r="F36" s="138">
        <v>17</v>
      </c>
      <c r="G36" s="138">
        <v>6</v>
      </c>
      <c r="H36" s="138">
        <v>17</v>
      </c>
      <c r="I36" s="146">
        <v>209</v>
      </c>
    </row>
    <row r="37" spans="1:9">
      <c r="A37" s="1494"/>
      <c r="B37" s="135" t="s">
        <v>16</v>
      </c>
      <c r="C37" s="136">
        <v>75</v>
      </c>
      <c r="D37" s="138">
        <v>54</v>
      </c>
      <c r="E37" s="138">
        <v>25</v>
      </c>
      <c r="F37" s="138">
        <v>17</v>
      </c>
      <c r="G37" s="138">
        <v>14</v>
      </c>
      <c r="H37" s="138">
        <v>11</v>
      </c>
      <c r="I37" s="146">
        <v>196</v>
      </c>
    </row>
    <row r="38" spans="1:9">
      <c r="A38" s="1494"/>
      <c r="B38" s="135" t="s">
        <v>17</v>
      </c>
      <c r="C38" s="136">
        <v>73</v>
      </c>
      <c r="D38" s="138">
        <v>52</v>
      </c>
      <c r="E38" s="138">
        <v>34</v>
      </c>
      <c r="F38" s="138">
        <v>14</v>
      </c>
      <c r="G38" s="138">
        <v>13</v>
      </c>
      <c r="H38" s="138">
        <v>14</v>
      </c>
      <c r="I38" s="146">
        <v>200</v>
      </c>
    </row>
    <row r="39" spans="1:9">
      <c r="A39" s="1494"/>
      <c r="B39" s="135" t="s">
        <v>18</v>
      </c>
      <c r="C39" s="136">
        <v>66</v>
      </c>
      <c r="D39" s="138">
        <v>55</v>
      </c>
      <c r="E39" s="138">
        <v>32</v>
      </c>
      <c r="F39" s="138">
        <v>12</v>
      </c>
      <c r="G39" s="138">
        <v>13</v>
      </c>
      <c r="H39" s="138">
        <v>14</v>
      </c>
      <c r="I39" s="146">
        <v>192</v>
      </c>
    </row>
    <row r="40" spans="1:9" ht="15.75" thickBot="1">
      <c r="A40" s="1495" t="s">
        <v>21</v>
      </c>
      <c r="B40" s="1496"/>
      <c r="C40" s="161">
        <v>1082</v>
      </c>
      <c r="D40" s="162">
        <v>840</v>
      </c>
      <c r="E40" s="162">
        <v>374</v>
      </c>
      <c r="F40" s="162">
        <v>162</v>
      </c>
      <c r="G40" s="162">
        <v>99</v>
      </c>
      <c r="H40" s="162">
        <v>124</v>
      </c>
      <c r="I40" s="163">
        <v>2681</v>
      </c>
    </row>
  </sheetData>
  <mergeCells count="17">
    <mergeCell ref="A1:P1"/>
    <mergeCell ref="A2:B3"/>
    <mergeCell ref="C2:D2"/>
    <mergeCell ref="E2:F2"/>
    <mergeCell ref="G2:H2"/>
    <mergeCell ref="I2:J2"/>
    <mergeCell ref="K2:L2"/>
    <mergeCell ref="M2:N2"/>
    <mergeCell ref="O2:P2"/>
    <mergeCell ref="A25:A39"/>
    <mergeCell ref="A40:B40"/>
    <mergeCell ref="A4:A18"/>
    <mergeCell ref="A19:P19"/>
    <mergeCell ref="A21:I21"/>
    <mergeCell ref="A23:B24"/>
    <mergeCell ref="C23:H23"/>
    <mergeCell ref="I23:I2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2:I10"/>
  <sheetViews>
    <sheetView showGridLines="0" workbookViewId="0">
      <selection activeCell="C23" sqref="C23"/>
    </sheetView>
  </sheetViews>
  <sheetFormatPr defaultRowHeight="15"/>
  <cols>
    <col min="1" max="1" width="8.7109375" customWidth="1"/>
    <col min="2" max="9" width="15.7109375" customWidth="1"/>
  </cols>
  <sheetData>
    <row r="2" spans="1:9" ht="24" customHeight="1" thickBot="1">
      <c r="A2" s="1" t="s">
        <v>156</v>
      </c>
    </row>
    <row r="3" spans="1:9" ht="91.5" customHeight="1" thickBot="1">
      <c r="A3" s="203" t="s">
        <v>101</v>
      </c>
      <c r="B3" s="201" t="s">
        <v>143</v>
      </c>
      <c r="C3" s="202" t="s">
        <v>112</v>
      </c>
      <c r="D3" s="201" t="s">
        <v>144</v>
      </c>
      <c r="E3" s="202" t="s">
        <v>145</v>
      </c>
      <c r="F3" s="201" t="s">
        <v>146</v>
      </c>
      <c r="G3" s="202" t="s">
        <v>147</v>
      </c>
      <c r="H3" s="201" t="s">
        <v>148</v>
      </c>
      <c r="I3" s="202" t="s">
        <v>149</v>
      </c>
    </row>
    <row r="4" spans="1:9">
      <c r="A4" s="204" t="s">
        <v>14</v>
      </c>
      <c r="B4" s="122">
        <f>'Table 3c DATA'!I14</f>
        <v>891</v>
      </c>
      <c r="C4" s="123">
        <f>'Table 3c DATA'!F35</f>
        <v>139</v>
      </c>
      <c r="D4" s="124">
        <f>'Table 3c DATA'!C35/'Table 3c DATA'!$F35</f>
        <v>0.80575539568345322</v>
      </c>
      <c r="E4" s="125">
        <f>'Table 3c DATA'!D14</f>
        <v>0.40067340067340068</v>
      </c>
      <c r="F4" s="124">
        <f>'Table 3c DATA'!D35/'Table 3c DATA'!$F35</f>
        <v>0.12949640287769784</v>
      </c>
      <c r="G4" s="125">
        <f>'Table 3c DATA'!F14</f>
        <v>0.2951739618406285</v>
      </c>
      <c r="H4" s="124">
        <f>'Table 3c DATA'!E35/'Table 3c DATA'!$F35</f>
        <v>6.4748201438848921E-2</v>
      </c>
      <c r="I4" s="125">
        <f>'Table 3c DATA'!H14</f>
        <v>0.30415263748597082</v>
      </c>
    </row>
    <row r="5" spans="1:9">
      <c r="A5" s="204" t="s">
        <v>15</v>
      </c>
      <c r="B5" s="122">
        <f>'Table 3c DATA'!I15</f>
        <v>951</v>
      </c>
      <c r="C5" s="123">
        <f>'Table 3c DATA'!F36</f>
        <v>148</v>
      </c>
      <c r="D5" s="124">
        <f>'Table 3c DATA'!C36/'Table 3c DATA'!$F36</f>
        <v>0.81081081081081086</v>
      </c>
      <c r="E5" s="125">
        <f>'Table 3c DATA'!D15</f>
        <v>0.3827549947423764</v>
      </c>
      <c r="F5" s="124">
        <f>'Table 3c DATA'!D36/'Table 3c DATA'!$F36</f>
        <v>0.10810810810810811</v>
      </c>
      <c r="G5" s="125">
        <f>'Table 3c DATA'!F15</f>
        <v>0.25026288117770767</v>
      </c>
      <c r="H5" s="124">
        <f>'Table 3c DATA'!E36/'Table 3c DATA'!$F36</f>
        <v>8.1081081081081086E-2</v>
      </c>
      <c r="I5" s="125">
        <f>'Table 3c DATA'!H15</f>
        <v>0.36698212407991593</v>
      </c>
    </row>
    <row r="6" spans="1:9">
      <c r="A6" s="204" t="s">
        <v>16</v>
      </c>
      <c r="B6" s="122">
        <f>'Table 3c DATA'!I16</f>
        <v>963</v>
      </c>
      <c r="C6" s="123">
        <f>'Table 3c DATA'!F37</f>
        <v>152</v>
      </c>
      <c r="D6" s="124">
        <f>'Table 3c DATA'!C37/'Table 3c DATA'!$F37</f>
        <v>0.80921052631578949</v>
      </c>
      <c r="E6" s="125">
        <f>'Table 3c DATA'!D16</f>
        <v>0.39667705088265831</v>
      </c>
      <c r="F6" s="124">
        <f>'Table 3c DATA'!D37/'Table 3c DATA'!$F37</f>
        <v>0.1118421052631579</v>
      </c>
      <c r="G6" s="125">
        <f>'Table 3c DATA'!F16</f>
        <v>0.26479750778816202</v>
      </c>
      <c r="H6" s="124">
        <f>'Table 3c DATA'!E37/'Table 3c DATA'!$F37</f>
        <v>7.8947368421052627E-2</v>
      </c>
      <c r="I6" s="125">
        <f>'Table 3c DATA'!H16</f>
        <v>0.33852544132917961</v>
      </c>
    </row>
    <row r="7" spans="1:9">
      <c r="A7" s="204" t="s">
        <v>17</v>
      </c>
      <c r="B7" s="122">
        <f>'Table 3c DATA'!I17</f>
        <v>844</v>
      </c>
      <c r="C7" s="123">
        <f>'Table 3c DATA'!F38</f>
        <v>138</v>
      </c>
      <c r="D7" s="124">
        <f>'Table 3c DATA'!C38/'Table 3c DATA'!$F38</f>
        <v>0.78260869565217395</v>
      </c>
      <c r="E7" s="125">
        <f>'Table 3c DATA'!D17</f>
        <v>0.30331753554502372</v>
      </c>
      <c r="F7" s="124">
        <f>'Table 3c DATA'!D38/'Table 3c DATA'!$F38</f>
        <v>0.15942028985507245</v>
      </c>
      <c r="G7" s="125">
        <f>'Table 3c DATA'!F17</f>
        <v>0.40876777251184832</v>
      </c>
      <c r="H7" s="124">
        <f>'Table 3c DATA'!E38/'Table 3c DATA'!$F38</f>
        <v>5.7971014492753624E-2</v>
      </c>
      <c r="I7" s="125">
        <f>'Table 3c DATA'!H17</f>
        <v>0.28791469194312796</v>
      </c>
    </row>
    <row r="8" spans="1:9" ht="15.75" thickBot="1">
      <c r="A8" s="205" t="s">
        <v>18</v>
      </c>
      <c r="B8" s="127">
        <f>'Table 3c DATA'!I18</f>
        <v>830</v>
      </c>
      <c r="C8" s="128">
        <f>'Table 3c DATA'!F39</f>
        <v>148</v>
      </c>
      <c r="D8" s="129">
        <f>'Table 3c DATA'!C39/'Table 3c DATA'!$F39</f>
        <v>0.82432432432432434</v>
      </c>
      <c r="E8" s="130">
        <f>'Table 3c DATA'!D18</f>
        <v>0.39518072289156625</v>
      </c>
      <c r="F8" s="129">
        <f>'Table 3c DATA'!D39/'Table 3c DATA'!$F39</f>
        <v>0.12837837837837837</v>
      </c>
      <c r="G8" s="130">
        <f>'Table 3c DATA'!F18</f>
        <v>0.35180722891566263</v>
      </c>
      <c r="H8" s="129">
        <f>'Table 3c DATA'!E39/'Table 3c DATA'!$F39</f>
        <v>4.72972972972973E-2</v>
      </c>
      <c r="I8" s="130">
        <f>'Table 3c DATA'!H18</f>
        <v>0.25301204819277107</v>
      </c>
    </row>
    <row r="10" spans="1:9">
      <c r="A10" t="s">
        <v>96</v>
      </c>
    </row>
  </sheetData>
  <sheetProtection password="8815" sheet="1" objects="1" scenarios="1"/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K40"/>
  <sheetViews>
    <sheetView workbookViewId="0">
      <selection sqref="A1:J1"/>
    </sheetView>
  </sheetViews>
  <sheetFormatPr defaultRowHeight="15"/>
  <sheetData>
    <row r="1" spans="1:11" ht="15.75" thickBot="1">
      <c r="A1" s="1508" t="s">
        <v>137</v>
      </c>
      <c r="B1" s="1508"/>
      <c r="C1" s="1508"/>
      <c r="D1" s="1508"/>
      <c r="E1" s="1508"/>
      <c r="F1" s="1508"/>
      <c r="G1" s="1508"/>
      <c r="H1" s="1508"/>
      <c r="I1" s="1508"/>
      <c r="J1" s="1508"/>
      <c r="K1" s="170"/>
    </row>
    <row r="2" spans="1:11" ht="15.75" thickTop="1">
      <c r="A2" s="1509" t="s">
        <v>0</v>
      </c>
      <c r="B2" s="1510"/>
      <c r="C2" s="1513" t="s">
        <v>138</v>
      </c>
      <c r="D2" s="1514"/>
      <c r="E2" s="1514" t="s">
        <v>139</v>
      </c>
      <c r="F2" s="1514"/>
      <c r="G2" s="1514" t="s">
        <v>140</v>
      </c>
      <c r="H2" s="1514"/>
      <c r="I2" s="1514" t="s">
        <v>21</v>
      </c>
      <c r="J2" s="1515"/>
      <c r="K2" s="170"/>
    </row>
    <row r="3" spans="1:11" ht="49.5" thickBot="1">
      <c r="A3" s="1511"/>
      <c r="B3" s="1512"/>
      <c r="C3" s="171" t="s">
        <v>94</v>
      </c>
      <c r="D3" s="172" t="s">
        <v>95</v>
      </c>
      <c r="E3" s="172" t="s">
        <v>94</v>
      </c>
      <c r="F3" s="172" t="s">
        <v>95</v>
      </c>
      <c r="G3" s="172" t="s">
        <v>94</v>
      </c>
      <c r="H3" s="172" t="s">
        <v>95</v>
      </c>
      <c r="I3" s="172" t="s">
        <v>94</v>
      </c>
      <c r="J3" s="173" t="s">
        <v>95</v>
      </c>
      <c r="K3" s="170"/>
    </row>
    <row r="4" spans="1:11" ht="15.75" thickTop="1">
      <c r="A4" s="1516" t="s">
        <v>3</v>
      </c>
      <c r="B4" s="186" t="s">
        <v>4</v>
      </c>
      <c r="C4" s="187">
        <v>347</v>
      </c>
      <c r="D4" s="188">
        <v>0.43979721166032953</v>
      </c>
      <c r="E4" s="189">
        <v>163</v>
      </c>
      <c r="F4" s="188">
        <v>0.20659062103929024</v>
      </c>
      <c r="G4" s="189">
        <v>279</v>
      </c>
      <c r="H4" s="188">
        <v>0.35361216730038025</v>
      </c>
      <c r="I4" s="189">
        <v>789</v>
      </c>
      <c r="J4" s="190">
        <v>1</v>
      </c>
      <c r="K4" s="170"/>
    </row>
    <row r="5" spans="1:11">
      <c r="A5" s="1517"/>
      <c r="B5" s="191" t="s">
        <v>5</v>
      </c>
      <c r="C5" s="192">
        <v>350</v>
      </c>
      <c r="D5" s="193">
        <v>0.45336787564766839</v>
      </c>
      <c r="E5" s="194">
        <v>283</v>
      </c>
      <c r="F5" s="193">
        <v>0.36658031088082899</v>
      </c>
      <c r="G5" s="194">
        <v>139</v>
      </c>
      <c r="H5" s="193">
        <v>0.18005181347150259</v>
      </c>
      <c r="I5" s="194">
        <v>772</v>
      </c>
      <c r="J5" s="195">
        <v>1</v>
      </c>
      <c r="K5" s="170"/>
    </row>
    <row r="6" spans="1:11">
      <c r="A6" s="1517"/>
      <c r="B6" s="191" t="s">
        <v>6</v>
      </c>
      <c r="C6" s="192">
        <v>310</v>
      </c>
      <c r="D6" s="193">
        <v>0.43539325842696625</v>
      </c>
      <c r="E6" s="194">
        <v>215</v>
      </c>
      <c r="F6" s="193">
        <v>0.30196629213483145</v>
      </c>
      <c r="G6" s="194">
        <v>187</v>
      </c>
      <c r="H6" s="193">
        <v>0.26264044943820225</v>
      </c>
      <c r="I6" s="194">
        <v>712</v>
      </c>
      <c r="J6" s="195">
        <v>1</v>
      </c>
      <c r="K6" s="170"/>
    </row>
    <row r="7" spans="1:11">
      <c r="A7" s="1517"/>
      <c r="B7" s="191" t="s">
        <v>7</v>
      </c>
      <c r="C7" s="192">
        <v>319</v>
      </c>
      <c r="D7" s="193">
        <v>0.39726027397260277</v>
      </c>
      <c r="E7" s="194">
        <v>237</v>
      </c>
      <c r="F7" s="193">
        <v>0.29514321295143214</v>
      </c>
      <c r="G7" s="194">
        <v>247</v>
      </c>
      <c r="H7" s="193">
        <v>0.30759651307596514</v>
      </c>
      <c r="I7" s="194">
        <v>803</v>
      </c>
      <c r="J7" s="195">
        <v>1</v>
      </c>
      <c r="K7" s="170"/>
    </row>
    <row r="8" spans="1:11">
      <c r="A8" s="1517"/>
      <c r="B8" s="191" t="s">
        <v>8</v>
      </c>
      <c r="C8" s="192">
        <v>264</v>
      </c>
      <c r="D8" s="193">
        <v>0.35388739946380698</v>
      </c>
      <c r="E8" s="194">
        <v>262</v>
      </c>
      <c r="F8" s="193">
        <v>0.35120643431635384</v>
      </c>
      <c r="G8" s="194">
        <v>220</v>
      </c>
      <c r="H8" s="193">
        <v>0.29490616621983912</v>
      </c>
      <c r="I8" s="194">
        <v>746</v>
      </c>
      <c r="J8" s="195">
        <v>1</v>
      </c>
      <c r="K8" s="170"/>
    </row>
    <row r="9" spans="1:11">
      <c r="A9" s="1517"/>
      <c r="B9" s="191" t="s">
        <v>9</v>
      </c>
      <c r="C9" s="192">
        <v>320</v>
      </c>
      <c r="D9" s="193">
        <v>0.37914691943127965</v>
      </c>
      <c r="E9" s="194">
        <v>293</v>
      </c>
      <c r="F9" s="193">
        <v>0.34715639810426535</v>
      </c>
      <c r="G9" s="194">
        <v>231</v>
      </c>
      <c r="H9" s="193">
        <v>0.27369668246445494</v>
      </c>
      <c r="I9" s="194">
        <v>844</v>
      </c>
      <c r="J9" s="195">
        <v>1</v>
      </c>
      <c r="K9" s="170"/>
    </row>
    <row r="10" spans="1:11">
      <c r="A10" s="1517"/>
      <c r="B10" s="191" t="s">
        <v>10</v>
      </c>
      <c r="C10" s="192">
        <v>316</v>
      </c>
      <c r="D10" s="193">
        <v>0.34801762114537449</v>
      </c>
      <c r="E10" s="194">
        <v>256</v>
      </c>
      <c r="F10" s="193">
        <v>0.2819383259911894</v>
      </c>
      <c r="G10" s="194">
        <v>336</v>
      </c>
      <c r="H10" s="193">
        <v>0.37004405286343611</v>
      </c>
      <c r="I10" s="194">
        <v>908</v>
      </c>
      <c r="J10" s="195">
        <v>1</v>
      </c>
      <c r="K10" s="170"/>
    </row>
    <row r="11" spans="1:11">
      <c r="A11" s="1517"/>
      <c r="B11" s="191" t="s">
        <v>11</v>
      </c>
      <c r="C11" s="192">
        <v>332</v>
      </c>
      <c r="D11" s="193">
        <v>0.36284153005464481</v>
      </c>
      <c r="E11" s="194">
        <v>332</v>
      </c>
      <c r="F11" s="193">
        <v>0.36284153005464481</v>
      </c>
      <c r="G11" s="194">
        <v>251</v>
      </c>
      <c r="H11" s="193">
        <v>0.27431693989071038</v>
      </c>
      <c r="I11" s="194">
        <v>915</v>
      </c>
      <c r="J11" s="195">
        <v>1</v>
      </c>
      <c r="K11" s="170"/>
    </row>
    <row r="12" spans="1:11">
      <c r="A12" s="1517"/>
      <c r="B12" s="191" t="s">
        <v>12</v>
      </c>
      <c r="C12" s="192">
        <v>370</v>
      </c>
      <c r="D12" s="193">
        <v>0.37525354969574037</v>
      </c>
      <c r="E12" s="194">
        <v>310</v>
      </c>
      <c r="F12" s="193">
        <v>0.31440162271805272</v>
      </c>
      <c r="G12" s="194">
        <v>306</v>
      </c>
      <c r="H12" s="193">
        <v>0.31034482758620691</v>
      </c>
      <c r="I12" s="194">
        <v>986</v>
      </c>
      <c r="J12" s="195">
        <v>1</v>
      </c>
      <c r="K12" s="170"/>
    </row>
    <row r="13" spans="1:11">
      <c r="A13" s="1517"/>
      <c r="B13" s="191" t="s">
        <v>13</v>
      </c>
      <c r="C13" s="192">
        <v>342</v>
      </c>
      <c r="D13" s="193">
        <v>0.4042553191489362</v>
      </c>
      <c r="E13" s="194">
        <v>266</v>
      </c>
      <c r="F13" s="193">
        <v>0.31442080378250592</v>
      </c>
      <c r="G13" s="194">
        <v>238</v>
      </c>
      <c r="H13" s="193">
        <v>0.28132387706855794</v>
      </c>
      <c r="I13" s="194">
        <v>846</v>
      </c>
      <c r="J13" s="195">
        <v>1</v>
      </c>
      <c r="K13" s="170"/>
    </row>
    <row r="14" spans="1:11">
      <c r="A14" s="1517"/>
      <c r="B14" s="174" t="s">
        <v>14</v>
      </c>
      <c r="C14" s="175">
        <v>357</v>
      </c>
      <c r="D14" s="176">
        <v>0.40067340067340068</v>
      </c>
      <c r="E14" s="177">
        <v>263</v>
      </c>
      <c r="F14" s="176">
        <v>0.2951739618406285</v>
      </c>
      <c r="G14" s="177">
        <v>271</v>
      </c>
      <c r="H14" s="176">
        <v>0.30415263748597082</v>
      </c>
      <c r="I14" s="177">
        <v>891</v>
      </c>
      <c r="J14" s="178">
        <v>1</v>
      </c>
      <c r="K14" s="170"/>
    </row>
    <row r="15" spans="1:11">
      <c r="A15" s="1517"/>
      <c r="B15" s="174" t="s">
        <v>15</v>
      </c>
      <c r="C15" s="175">
        <v>364</v>
      </c>
      <c r="D15" s="176">
        <v>0.3827549947423764</v>
      </c>
      <c r="E15" s="177">
        <v>238</v>
      </c>
      <c r="F15" s="176">
        <v>0.25026288117770767</v>
      </c>
      <c r="G15" s="177">
        <v>349</v>
      </c>
      <c r="H15" s="176">
        <v>0.36698212407991593</v>
      </c>
      <c r="I15" s="177">
        <v>951</v>
      </c>
      <c r="J15" s="178">
        <v>1</v>
      </c>
      <c r="K15" s="170"/>
    </row>
    <row r="16" spans="1:11">
      <c r="A16" s="1517"/>
      <c r="B16" s="174" t="s">
        <v>16</v>
      </c>
      <c r="C16" s="175">
        <v>382</v>
      </c>
      <c r="D16" s="176">
        <v>0.39667705088265831</v>
      </c>
      <c r="E16" s="177">
        <v>255</v>
      </c>
      <c r="F16" s="176">
        <v>0.26479750778816202</v>
      </c>
      <c r="G16" s="177">
        <v>326</v>
      </c>
      <c r="H16" s="176">
        <v>0.33852544132917961</v>
      </c>
      <c r="I16" s="177">
        <v>963</v>
      </c>
      <c r="J16" s="178">
        <v>1</v>
      </c>
      <c r="K16" s="170"/>
    </row>
    <row r="17" spans="1:11">
      <c r="A17" s="1517"/>
      <c r="B17" s="174" t="s">
        <v>17</v>
      </c>
      <c r="C17" s="175">
        <v>256</v>
      </c>
      <c r="D17" s="176">
        <v>0.30331753554502372</v>
      </c>
      <c r="E17" s="177">
        <v>345</v>
      </c>
      <c r="F17" s="176">
        <v>0.40876777251184832</v>
      </c>
      <c r="G17" s="177">
        <v>243</v>
      </c>
      <c r="H17" s="176">
        <v>0.28791469194312796</v>
      </c>
      <c r="I17" s="177">
        <v>844</v>
      </c>
      <c r="J17" s="178">
        <v>1</v>
      </c>
      <c r="K17" s="170"/>
    </row>
    <row r="18" spans="1:11" ht="15.75" thickBot="1">
      <c r="A18" s="1520"/>
      <c r="B18" s="179" t="s">
        <v>18</v>
      </c>
      <c r="C18" s="180">
        <v>328</v>
      </c>
      <c r="D18" s="181">
        <v>0.39518072289156625</v>
      </c>
      <c r="E18" s="182">
        <v>292</v>
      </c>
      <c r="F18" s="181">
        <v>0.35180722891566263</v>
      </c>
      <c r="G18" s="182">
        <v>210</v>
      </c>
      <c r="H18" s="181">
        <v>0.25301204819277107</v>
      </c>
      <c r="I18" s="182">
        <v>830</v>
      </c>
      <c r="J18" s="183">
        <v>1</v>
      </c>
      <c r="K18" s="170"/>
    </row>
    <row r="19" spans="1:11" ht="15.75" thickTop="1">
      <c r="A19" s="1521" t="s">
        <v>96</v>
      </c>
      <c r="B19" s="1521"/>
      <c r="C19" s="1521"/>
      <c r="D19" s="1521"/>
      <c r="E19" s="1521"/>
      <c r="F19" s="1521"/>
      <c r="G19" s="1521"/>
      <c r="H19" s="1521"/>
      <c r="I19" s="1521"/>
      <c r="J19" s="1521"/>
      <c r="K19" s="170"/>
    </row>
    <row r="21" spans="1:11">
      <c r="A21" s="1508" t="s">
        <v>141</v>
      </c>
      <c r="B21" s="1508"/>
      <c r="C21" s="1508"/>
      <c r="D21" s="1508"/>
      <c r="E21" s="1508"/>
      <c r="F21" s="1508"/>
      <c r="G21" s="170"/>
    </row>
    <row r="22" spans="1:11" ht="15.75" thickBot="1">
      <c r="A22" s="184" t="s">
        <v>109</v>
      </c>
      <c r="B22" s="170"/>
      <c r="C22" s="170"/>
      <c r="D22" s="170"/>
      <c r="E22" s="170"/>
      <c r="F22" s="170"/>
      <c r="G22" s="170"/>
    </row>
    <row r="23" spans="1:11" ht="15.75" thickTop="1">
      <c r="A23" s="1509" t="s">
        <v>0</v>
      </c>
      <c r="B23" s="1510"/>
      <c r="C23" s="1513" t="s">
        <v>142</v>
      </c>
      <c r="D23" s="1514"/>
      <c r="E23" s="1514"/>
      <c r="F23" s="1515" t="s">
        <v>21</v>
      </c>
      <c r="G23" s="170"/>
    </row>
    <row r="24" spans="1:11" ht="37.5" thickBot="1">
      <c r="A24" s="1511"/>
      <c r="B24" s="1512"/>
      <c r="C24" s="171" t="s">
        <v>138</v>
      </c>
      <c r="D24" s="172" t="s">
        <v>139</v>
      </c>
      <c r="E24" s="172" t="s">
        <v>140</v>
      </c>
      <c r="F24" s="1522"/>
      <c r="G24" s="170"/>
    </row>
    <row r="25" spans="1:11" ht="15.75" thickTop="1">
      <c r="A25" s="1516" t="s">
        <v>3</v>
      </c>
      <c r="B25" s="186" t="s">
        <v>4</v>
      </c>
      <c r="C25" s="187">
        <v>96</v>
      </c>
      <c r="D25" s="189">
        <v>12</v>
      </c>
      <c r="E25" s="189">
        <v>10</v>
      </c>
      <c r="F25" s="196">
        <v>118</v>
      </c>
      <c r="G25" s="170"/>
    </row>
    <row r="26" spans="1:11">
      <c r="A26" s="1517"/>
      <c r="B26" s="191" t="s">
        <v>5</v>
      </c>
      <c r="C26" s="192">
        <v>95</v>
      </c>
      <c r="D26" s="194">
        <v>19</v>
      </c>
      <c r="E26" s="194">
        <v>5</v>
      </c>
      <c r="F26" s="197">
        <v>119</v>
      </c>
      <c r="G26" s="170"/>
    </row>
    <row r="27" spans="1:11">
      <c r="A27" s="1517"/>
      <c r="B27" s="191" t="s">
        <v>6</v>
      </c>
      <c r="C27" s="192">
        <v>92</v>
      </c>
      <c r="D27" s="194">
        <v>15</v>
      </c>
      <c r="E27" s="194">
        <v>7</v>
      </c>
      <c r="F27" s="197">
        <v>114</v>
      </c>
      <c r="G27" s="170"/>
    </row>
    <row r="28" spans="1:11">
      <c r="A28" s="1517"/>
      <c r="B28" s="191" t="s">
        <v>7</v>
      </c>
      <c r="C28" s="192">
        <v>103</v>
      </c>
      <c r="D28" s="194">
        <v>17</v>
      </c>
      <c r="E28" s="194">
        <v>9</v>
      </c>
      <c r="F28" s="197">
        <v>129</v>
      </c>
      <c r="G28" s="170"/>
    </row>
    <row r="29" spans="1:11">
      <c r="A29" s="1517"/>
      <c r="B29" s="191" t="s">
        <v>8</v>
      </c>
      <c r="C29" s="192">
        <v>90</v>
      </c>
      <c r="D29" s="194">
        <v>18</v>
      </c>
      <c r="E29" s="194">
        <v>8</v>
      </c>
      <c r="F29" s="197">
        <v>116</v>
      </c>
      <c r="G29" s="170"/>
    </row>
    <row r="30" spans="1:11">
      <c r="A30" s="1517"/>
      <c r="B30" s="191" t="s">
        <v>9</v>
      </c>
      <c r="C30" s="192">
        <v>103</v>
      </c>
      <c r="D30" s="194">
        <v>19</v>
      </c>
      <c r="E30" s="194">
        <v>7</v>
      </c>
      <c r="F30" s="197">
        <v>129</v>
      </c>
      <c r="G30" s="170"/>
    </row>
    <row r="31" spans="1:11">
      <c r="A31" s="1517"/>
      <c r="B31" s="191" t="s">
        <v>10</v>
      </c>
      <c r="C31" s="192">
        <v>115</v>
      </c>
      <c r="D31" s="194">
        <v>17</v>
      </c>
      <c r="E31" s="194">
        <v>12</v>
      </c>
      <c r="F31" s="197">
        <v>144</v>
      </c>
      <c r="G31" s="170"/>
    </row>
    <row r="32" spans="1:11">
      <c r="A32" s="1517"/>
      <c r="B32" s="191" t="s">
        <v>11</v>
      </c>
      <c r="C32" s="192">
        <v>110</v>
      </c>
      <c r="D32" s="194">
        <v>22</v>
      </c>
      <c r="E32" s="194">
        <v>8</v>
      </c>
      <c r="F32" s="197">
        <v>140</v>
      </c>
      <c r="G32" s="170"/>
    </row>
    <row r="33" spans="1:7">
      <c r="A33" s="1517"/>
      <c r="B33" s="191" t="s">
        <v>12</v>
      </c>
      <c r="C33" s="192">
        <v>117</v>
      </c>
      <c r="D33" s="194">
        <v>20</v>
      </c>
      <c r="E33" s="194">
        <v>10</v>
      </c>
      <c r="F33" s="197">
        <v>147</v>
      </c>
      <c r="G33" s="170"/>
    </row>
    <row r="34" spans="1:7">
      <c r="A34" s="1517"/>
      <c r="B34" s="191" t="s">
        <v>13</v>
      </c>
      <c r="C34" s="192">
        <v>110</v>
      </c>
      <c r="D34" s="194">
        <v>19</v>
      </c>
      <c r="E34" s="194">
        <v>8</v>
      </c>
      <c r="F34" s="197">
        <v>137</v>
      </c>
      <c r="G34" s="170"/>
    </row>
    <row r="35" spans="1:7">
      <c r="A35" s="1517"/>
      <c r="B35" s="174" t="s">
        <v>14</v>
      </c>
      <c r="C35" s="175">
        <v>112</v>
      </c>
      <c r="D35" s="177">
        <v>18</v>
      </c>
      <c r="E35" s="177">
        <v>9</v>
      </c>
      <c r="F35" s="185">
        <v>139</v>
      </c>
      <c r="G35" s="170"/>
    </row>
    <row r="36" spans="1:7">
      <c r="A36" s="1517"/>
      <c r="B36" s="174" t="s">
        <v>15</v>
      </c>
      <c r="C36" s="175">
        <v>120</v>
      </c>
      <c r="D36" s="177">
        <v>16</v>
      </c>
      <c r="E36" s="177">
        <v>12</v>
      </c>
      <c r="F36" s="185">
        <v>148</v>
      </c>
      <c r="G36" s="170"/>
    </row>
    <row r="37" spans="1:7">
      <c r="A37" s="1517"/>
      <c r="B37" s="174" t="s">
        <v>16</v>
      </c>
      <c r="C37" s="175">
        <v>123</v>
      </c>
      <c r="D37" s="177">
        <v>17</v>
      </c>
      <c r="E37" s="177">
        <v>12</v>
      </c>
      <c r="F37" s="185">
        <v>152</v>
      </c>
      <c r="G37" s="170"/>
    </row>
    <row r="38" spans="1:7">
      <c r="A38" s="1517"/>
      <c r="B38" s="174" t="s">
        <v>17</v>
      </c>
      <c r="C38" s="175">
        <v>108</v>
      </c>
      <c r="D38" s="177">
        <v>22</v>
      </c>
      <c r="E38" s="177">
        <v>8</v>
      </c>
      <c r="F38" s="185">
        <v>138</v>
      </c>
      <c r="G38" s="170"/>
    </row>
    <row r="39" spans="1:7">
      <c r="A39" s="1517"/>
      <c r="B39" s="174" t="s">
        <v>18</v>
      </c>
      <c r="C39" s="175">
        <v>122</v>
      </c>
      <c r="D39" s="177">
        <v>19</v>
      </c>
      <c r="E39" s="177">
        <v>7</v>
      </c>
      <c r="F39" s="185">
        <v>148</v>
      </c>
      <c r="G39" s="170"/>
    </row>
    <row r="40" spans="1:7" ht="15.75" thickBot="1">
      <c r="A40" s="1518" t="s">
        <v>21</v>
      </c>
      <c r="B40" s="1519"/>
      <c r="C40" s="198">
        <v>1616</v>
      </c>
      <c r="D40" s="199">
        <v>270</v>
      </c>
      <c r="E40" s="199">
        <v>132</v>
      </c>
      <c r="F40" s="200">
        <v>2018</v>
      </c>
      <c r="G40" s="170"/>
    </row>
  </sheetData>
  <mergeCells count="14">
    <mergeCell ref="A25:A39"/>
    <mergeCell ref="A40:B40"/>
    <mergeCell ref="A4:A18"/>
    <mergeCell ref="A19:J19"/>
    <mergeCell ref="A21:F21"/>
    <mergeCell ref="A23:B24"/>
    <mergeCell ref="C23:E23"/>
    <mergeCell ref="F23:F24"/>
    <mergeCell ref="A1:J1"/>
    <mergeCell ref="A2:B3"/>
    <mergeCell ref="C2:D2"/>
    <mergeCell ref="E2:F2"/>
    <mergeCell ref="G2:H2"/>
    <mergeCell ref="I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2:I10"/>
  <sheetViews>
    <sheetView showGridLines="0" workbookViewId="0">
      <selection activeCell="B17" sqref="B17"/>
    </sheetView>
  </sheetViews>
  <sheetFormatPr defaultRowHeight="15"/>
  <cols>
    <col min="1" max="1" width="8.7109375" customWidth="1"/>
    <col min="2" max="9" width="15.7109375" customWidth="1"/>
  </cols>
  <sheetData>
    <row r="2" spans="1:9" ht="24" customHeight="1" thickBot="1">
      <c r="A2" s="1" t="s">
        <v>157</v>
      </c>
    </row>
    <row r="3" spans="1:9" ht="91.5" customHeight="1" thickBot="1">
      <c r="A3" s="203" t="s">
        <v>101</v>
      </c>
      <c r="B3" s="201" t="s">
        <v>690</v>
      </c>
      <c r="C3" s="202" t="s">
        <v>112</v>
      </c>
      <c r="D3" s="201" t="s">
        <v>144</v>
      </c>
      <c r="E3" s="202" t="s">
        <v>145</v>
      </c>
      <c r="F3" s="201" t="s">
        <v>146</v>
      </c>
      <c r="G3" s="202" t="s">
        <v>147</v>
      </c>
      <c r="H3" s="201" t="s">
        <v>148</v>
      </c>
      <c r="I3" s="202" t="s">
        <v>149</v>
      </c>
    </row>
    <row r="4" spans="1:9">
      <c r="A4" s="204" t="s">
        <v>14</v>
      </c>
      <c r="B4" s="122">
        <f>'Table 3d DATA'!I14</f>
        <v>507</v>
      </c>
      <c r="C4" s="123">
        <f>'Table 3d DATA'!F35</f>
        <v>103</v>
      </c>
      <c r="D4" s="124">
        <f>'Table 3d DATA'!C35/'Table 3d DATA'!$F35</f>
        <v>0.72815533980582525</v>
      </c>
      <c r="E4" s="125">
        <f>'Table 3d DATA'!D14</f>
        <v>0.30177514792899407</v>
      </c>
      <c r="F4" s="124">
        <f>'Table 3d DATA'!D35/'Table 3d DATA'!$F35</f>
        <v>0.23300970873786409</v>
      </c>
      <c r="G4" s="125">
        <f>'Table 3d DATA'!F14</f>
        <v>0.48323471400394474</v>
      </c>
      <c r="H4" s="124">
        <f>'Table 3d DATA'!E35/'Table 3d DATA'!$F35</f>
        <v>3.8834951456310676E-2</v>
      </c>
      <c r="I4" s="125">
        <f>'Table 3d DATA'!H14</f>
        <v>0.21499013806706113</v>
      </c>
    </row>
    <row r="5" spans="1:9">
      <c r="A5" s="204" t="s">
        <v>15</v>
      </c>
      <c r="B5" s="122">
        <f>'Table 3d DATA'!I15</f>
        <v>442</v>
      </c>
      <c r="C5" s="123">
        <f>'Table 3d DATA'!F36</f>
        <v>101</v>
      </c>
      <c r="D5" s="124">
        <f>'Table 3d DATA'!C36/'Table 3d DATA'!$F36</f>
        <v>0.69306930693069302</v>
      </c>
      <c r="E5" s="125">
        <f>'Table 3d DATA'!D15</f>
        <v>0.32352941176470584</v>
      </c>
      <c r="F5" s="124">
        <f>'Table 3d DATA'!D36/'Table 3d DATA'!$F36</f>
        <v>0.28712871287128711</v>
      </c>
      <c r="G5" s="125">
        <f>'Table 3d DATA'!F15</f>
        <v>0.57466063348416296</v>
      </c>
      <c r="H5" s="124">
        <f>'Table 3d DATA'!E36/'Table 3d DATA'!$F36</f>
        <v>1.9801980198019802E-2</v>
      </c>
      <c r="I5" s="125">
        <f>'Table 3d DATA'!H15</f>
        <v>0.10180995475113122</v>
      </c>
    </row>
    <row r="6" spans="1:9">
      <c r="A6" s="204" t="s">
        <v>16</v>
      </c>
      <c r="B6" s="122">
        <f>'Table 3d DATA'!I16</f>
        <v>468</v>
      </c>
      <c r="C6" s="123">
        <f>'Table 3d DATA'!F37</f>
        <v>102</v>
      </c>
      <c r="D6" s="124">
        <f>'Table 3d DATA'!C37/'Table 3d DATA'!$F37</f>
        <v>0.73529411764705888</v>
      </c>
      <c r="E6" s="125">
        <f>'Table 3d DATA'!D16</f>
        <v>0.32264957264957267</v>
      </c>
      <c r="F6" s="124">
        <f>'Table 3d DATA'!D37/'Table 3d DATA'!$F37</f>
        <v>0.24509803921568626</v>
      </c>
      <c r="G6" s="125">
        <f>'Table 3d DATA'!F16</f>
        <v>0.57264957264957272</v>
      </c>
      <c r="H6" s="124">
        <f>'Table 3d DATA'!E37/'Table 3d DATA'!$F37</f>
        <v>1.9607843137254902E-2</v>
      </c>
      <c r="I6" s="125">
        <f>'Table 3d DATA'!H16</f>
        <v>0.1047008547008547</v>
      </c>
    </row>
    <row r="7" spans="1:9">
      <c r="A7" s="204" t="s">
        <v>17</v>
      </c>
      <c r="B7" s="122">
        <f>'Table 3d DATA'!I17</f>
        <v>478</v>
      </c>
      <c r="C7" s="123">
        <f>'Table 3d DATA'!F38</f>
        <v>101</v>
      </c>
      <c r="D7" s="124">
        <f>'Table 3d DATA'!C38/'Table 3d DATA'!$F38</f>
        <v>0.73267326732673266</v>
      </c>
      <c r="E7" s="125">
        <f>'Table 3d DATA'!D17</f>
        <v>0.31799163179916318</v>
      </c>
      <c r="F7" s="124">
        <f>'Table 3d DATA'!D38/'Table 3d DATA'!$F38</f>
        <v>0.24752475247524752</v>
      </c>
      <c r="G7" s="125">
        <f>'Table 3d DATA'!F17</f>
        <v>0.57949790794979084</v>
      </c>
      <c r="H7" s="124">
        <f>'Table 3d DATA'!E38/'Table 3d DATA'!$F38</f>
        <v>1.9801980198019802E-2</v>
      </c>
      <c r="I7" s="125">
        <f>'Table 3d DATA'!H17</f>
        <v>0.10251046025104603</v>
      </c>
    </row>
    <row r="8" spans="1:9" ht="15.75" thickBot="1">
      <c r="A8" s="205" t="s">
        <v>18</v>
      </c>
      <c r="B8" s="127">
        <f>'Table 3d DATA'!I18</f>
        <v>470</v>
      </c>
      <c r="C8" s="128">
        <f>'Table 3d DATA'!F39</f>
        <v>93</v>
      </c>
      <c r="D8" s="129">
        <f>'Table 3d DATA'!C39/'Table 3d DATA'!$F39</f>
        <v>0.69892473118279574</v>
      </c>
      <c r="E8" s="130">
        <f>'Table 3d DATA'!D18</f>
        <v>0.28510638297872343</v>
      </c>
      <c r="F8" s="129">
        <f>'Table 3d DATA'!D39/'Table 3d DATA'!$F39</f>
        <v>0.29032258064516131</v>
      </c>
      <c r="G8" s="130">
        <f>'Table 3d DATA'!F18</f>
        <v>0.64468085106382977</v>
      </c>
      <c r="H8" s="129">
        <f>'Table 3d DATA'!E39/'Table 3d DATA'!$F39</f>
        <v>1.0752688172043012E-2</v>
      </c>
      <c r="I8" s="130">
        <f>'Table 3d DATA'!H18</f>
        <v>7.0212765957446799E-2</v>
      </c>
    </row>
    <row r="10" spans="1:9">
      <c r="A10" t="s">
        <v>96</v>
      </c>
    </row>
  </sheetData>
  <sheetProtection password="8815" sheet="1" objects="1" scenarios="1"/>
  <pageMargins left="0.7" right="0.7" top="0.75" bottom="0.75" header="0.3" footer="0.3"/>
  <ignoredErrors>
    <ignoredError sqref="C4:C8 B4:B8 D4:I8" calculatedColumn="1"/>
  </ignoredErrors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K40"/>
  <sheetViews>
    <sheetView workbookViewId="0">
      <selection activeCell="A19" sqref="A19:J19"/>
    </sheetView>
  </sheetViews>
  <sheetFormatPr defaultRowHeight="15"/>
  <sheetData>
    <row r="1" spans="1:11" ht="15.75" thickBot="1">
      <c r="A1" s="1523" t="s">
        <v>150</v>
      </c>
      <c r="B1" s="1523"/>
      <c r="C1" s="1523"/>
      <c r="D1" s="1523"/>
      <c r="E1" s="1523"/>
      <c r="F1" s="1523"/>
      <c r="G1" s="1523"/>
      <c r="H1" s="1523"/>
      <c r="I1" s="1523"/>
      <c r="J1" s="1523"/>
      <c r="K1" s="206"/>
    </row>
    <row r="2" spans="1:11" ht="15.75" thickTop="1">
      <c r="A2" s="1524" t="s">
        <v>0</v>
      </c>
      <c r="B2" s="1525"/>
      <c r="C2" s="1528" t="s">
        <v>151</v>
      </c>
      <c r="D2" s="1529"/>
      <c r="E2" s="1529" t="s">
        <v>152</v>
      </c>
      <c r="F2" s="1529"/>
      <c r="G2" s="1529" t="s">
        <v>153</v>
      </c>
      <c r="H2" s="1529"/>
      <c r="I2" s="1529" t="s">
        <v>21</v>
      </c>
      <c r="J2" s="1530"/>
      <c r="K2" s="206"/>
    </row>
    <row r="3" spans="1:11" ht="49.5" thickBot="1">
      <c r="A3" s="1526"/>
      <c r="B3" s="1527"/>
      <c r="C3" s="207" t="s">
        <v>94</v>
      </c>
      <c r="D3" s="208" t="s">
        <v>95</v>
      </c>
      <c r="E3" s="208" t="s">
        <v>94</v>
      </c>
      <c r="F3" s="208" t="s">
        <v>95</v>
      </c>
      <c r="G3" s="208" t="s">
        <v>94</v>
      </c>
      <c r="H3" s="208" t="s">
        <v>95</v>
      </c>
      <c r="I3" s="208" t="s">
        <v>94</v>
      </c>
      <c r="J3" s="209" t="s">
        <v>95</v>
      </c>
      <c r="K3" s="206"/>
    </row>
    <row r="4" spans="1:11" ht="15.75" thickTop="1">
      <c r="A4" s="1531" t="s">
        <v>3</v>
      </c>
      <c r="B4" s="222" t="s">
        <v>4</v>
      </c>
      <c r="C4" s="223">
        <v>126</v>
      </c>
      <c r="D4" s="224">
        <v>0.50602409638554213</v>
      </c>
      <c r="E4" s="225">
        <v>123</v>
      </c>
      <c r="F4" s="224">
        <v>0.49397590361445787</v>
      </c>
      <c r="G4" s="226" t="s">
        <v>0</v>
      </c>
      <c r="H4" s="226" t="s">
        <v>0</v>
      </c>
      <c r="I4" s="225">
        <v>249</v>
      </c>
      <c r="J4" s="227">
        <v>1</v>
      </c>
      <c r="K4" s="206"/>
    </row>
    <row r="5" spans="1:11">
      <c r="A5" s="1532"/>
      <c r="B5" s="228" t="s">
        <v>5</v>
      </c>
      <c r="C5" s="229">
        <v>162</v>
      </c>
      <c r="D5" s="230">
        <v>0.54545454545454541</v>
      </c>
      <c r="E5" s="231">
        <v>114</v>
      </c>
      <c r="F5" s="230">
        <v>0.38383838383838381</v>
      </c>
      <c r="G5" s="231">
        <v>21</v>
      </c>
      <c r="H5" s="230">
        <v>7.0707070707070704E-2</v>
      </c>
      <c r="I5" s="231">
        <v>297</v>
      </c>
      <c r="J5" s="232">
        <v>1</v>
      </c>
      <c r="K5" s="206"/>
    </row>
    <row r="6" spans="1:11">
      <c r="A6" s="1532"/>
      <c r="B6" s="228" t="s">
        <v>6</v>
      </c>
      <c r="C6" s="229">
        <v>152</v>
      </c>
      <c r="D6" s="230">
        <v>0.53900709219858156</v>
      </c>
      <c r="E6" s="231">
        <v>107</v>
      </c>
      <c r="F6" s="230">
        <v>0.37943262411347517</v>
      </c>
      <c r="G6" s="231">
        <v>23</v>
      </c>
      <c r="H6" s="230">
        <v>8.1560283687943255E-2</v>
      </c>
      <c r="I6" s="231">
        <v>282</v>
      </c>
      <c r="J6" s="232">
        <v>1</v>
      </c>
      <c r="K6" s="206"/>
    </row>
    <row r="7" spans="1:11">
      <c r="A7" s="1532"/>
      <c r="B7" s="228" t="s">
        <v>7</v>
      </c>
      <c r="C7" s="229">
        <v>168</v>
      </c>
      <c r="D7" s="230">
        <v>0.53503184713375795</v>
      </c>
      <c r="E7" s="231">
        <v>146</v>
      </c>
      <c r="F7" s="230">
        <v>0.46496815286624205</v>
      </c>
      <c r="G7" s="233" t="s">
        <v>0</v>
      </c>
      <c r="H7" s="233" t="s">
        <v>0</v>
      </c>
      <c r="I7" s="231">
        <v>314</v>
      </c>
      <c r="J7" s="232">
        <v>1</v>
      </c>
      <c r="K7" s="206"/>
    </row>
    <row r="8" spans="1:11">
      <c r="A8" s="1532"/>
      <c r="B8" s="228" t="s">
        <v>8</v>
      </c>
      <c r="C8" s="229">
        <v>163</v>
      </c>
      <c r="D8" s="230">
        <v>0.49244712990936557</v>
      </c>
      <c r="E8" s="231">
        <v>136</v>
      </c>
      <c r="F8" s="230">
        <v>0.41087613293051362</v>
      </c>
      <c r="G8" s="231">
        <v>32</v>
      </c>
      <c r="H8" s="230">
        <v>9.6676737160120846E-2</v>
      </c>
      <c r="I8" s="231">
        <v>331</v>
      </c>
      <c r="J8" s="232">
        <v>1</v>
      </c>
      <c r="K8" s="206"/>
    </row>
    <row r="9" spans="1:11">
      <c r="A9" s="1532"/>
      <c r="B9" s="228" t="s">
        <v>9</v>
      </c>
      <c r="C9" s="229">
        <v>165</v>
      </c>
      <c r="D9" s="230">
        <v>0.40640394088669951</v>
      </c>
      <c r="E9" s="231">
        <v>190</v>
      </c>
      <c r="F9" s="230">
        <v>0.4679802955665025</v>
      </c>
      <c r="G9" s="231">
        <v>51</v>
      </c>
      <c r="H9" s="230">
        <v>0.12561576354679801</v>
      </c>
      <c r="I9" s="231">
        <v>406</v>
      </c>
      <c r="J9" s="232">
        <v>1</v>
      </c>
      <c r="K9" s="206"/>
    </row>
    <row r="10" spans="1:11">
      <c r="A10" s="1532"/>
      <c r="B10" s="228" t="s">
        <v>10</v>
      </c>
      <c r="C10" s="229">
        <v>185</v>
      </c>
      <c r="D10" s="230">
        <v>0.48177083333333337</v>
      </c>
      <c r="E10" s="231">
        <v>176</v>
      </c>
      <c r="F10" s="230">
        <v>0.45833333333333337</v>
      </c>
      <c r="G10" s="231">
        <v>23</v>
      </c>
      <c r="H10" s="230">
        <v>5.9895833333333329E-2</v>
      </c>
      <c r="I10" s="231">
        <v>384</v>
      </c>
      <c r="J10" s="232">
        <v>1</v>
      </c>
      <c r="K10" s="206"/>
    </row>
    <row r="11" spans="1:11">
      <c r="A11" s="1532"/>
      <c r="B11" s="228" t="s">
        <v>11</v>
      </c>
      <c r="C11" s="229">
        <v>176</v>
      </c>
      <c r="D11" s="230">
        <v>0.37768240343347642</v>
      </c>
      <c r="E11" s="231">
        <v>208</v>
      </c>
      <c r="F11" s="230">
        <v>0.44635193133047207</v>
      </c>
      <c r="G11" s="231">
        <v>82</v>
      </c>
      <c r="H11" s="230">
        <v>0.17596566523605151</v>
      </c>
      <c r="I11" s="231">
        <v>466</v>
      </c>
      <c r="J11" s="232">
        <v>1</v>
      </c>
      <c r="K11" s="206"/>
    </row>
    <row r="12" spans="1:11">
      <c r="A12" s="1532"/>
      <c r="B12" s="228" t="s">
        <v>12</v>
      </c>
      <c r="C12" s="229">
        <v>146</v>
      </c>
      <c r="D12" s="230">
        <v>0.2574955908289242</v>
      </c>
      <c r="E12" s="231">
        <v>334</v>
      </c>
      <c r="F12" s="230">
        <v>0.58906525573192237</v>
      </c>
      <c r="G12" s="231">
        <v>87</v>
      </c>
      <c r="H12" s="230">
        <v>0.15343915343915343</v>
      </c>
      <c r="I12" s="231">
        <v>567</v>
      </c>
      <c r="J12" s="232">
        <v>1</v>
      </c>
      <c r="K12" s="206"/>
    </row>
    <row r="13" spans="1:11">
      <c r="A13" s="1532"/>
      <c r="B13" s="228" t="s">
        <v>13</v>
      </c>
      <c r="C13" s="229">
        <v>153</v>
      </c>
      <c r="D13" s="230">
        <v>0.28491620111731847</v>
      </c>
      <c r="E13" s="231">
        <v>318</v>
      </c>
      <c r="F13" s="230">
        <v>0.59217877094972071</v>
      </c>
      <c r="G13" s="231">
        <v>66</v>
      </c>
      <c r="H13" s="230">
        <v>0.1229050279329609</v>
      </c>
      <c r="I13" s="231">
        <v>537</v>
      </c>
      <c r="J13" s="232">
        <v>1</v>
      </c>
      <c r="K13" s="206"/>
    </row>
    <row r="14" spans="1:11">
      <c r="A14" s="1532"/>
      <c r="B14" s="210" t="s">
        <v>14</v>
      </c>
      <c r="C14" s="211">
        <v>153</v>
      </c>
      <c r="D14" s="212">
        <v>0.30177514792899407</v>
      </c>
      <c r="E14" s="213">
        <v>245</v>
      </c>
      <c r="F14" s="212">
        <v>0.48323471400394474</v>
      </c>
      <c r="G14" s="213">
        <v>109</v>
      </c>
      <c r="H14" s="212">
        <v>0.21499013806706113</v>
      </c>
      <c r="I14" s="213">
        <v>507</v>
      </c>
      <c r="J14" s="214">
        <v>1</v>
      </c>
      <c r="K14" s="206"/>
    </row>
    <row r="15" spans="1:11">
      <c r="A15" s="1532"/>
      <c r="B15" s="210" t="s">
        <v>15</v>
      </c>
      <c r="C15" s="211">
        <v>143</v>
      </c>
      <c r="D15" s="212">
        <v>0.32352941176470584</v>
      </c>
      <c r="E15" s="213">
        <v>254</v>
      </c>
      <c r="F15" s="212">
        <v>0.57466063348416296</v>
      </c>
      <c r="G15" s="213">
        <v>45</v>
      </c>
      <c r="H15" s="212">
        <v>0.10180995475113122</v>
      </c>
      <c r="I15" s="213">
        <v>442</v>
      </c>
      <c r="J15" s="214">
        <v>1</v>
      </c>
      <c r="K15" s="206"/>
    </row>
    <row r="16" spans="1:11">
      <c r="A16" s="1532"/>
      <c r="B16" s="210" t="s">
        <v>16</v>
      </c>
      <c r="C16" s="211">
        <v>151</v>
      </c>
      <c r="D16" s="212">
        <v>0.32264957264957267</v>
      </c>
      <c r="E16" s="213">
        <v>268</v>
      </c>
      <c r="F16" s="212">
        <v>0.57264957264957272</v>
      </c>
      <c r="G16" s="213">
        <v>49</v>
      </c>
      <c r="H16" s="212">
        <v>0.1047008547008547</v>
      </c>
      <c r="I16" s="213">
        <v>468</v>
      </c>
      <c r="J16" s="214">
        <v>1</v>
      </c>
      <c r="K16" s="206"/>
    </row>
    <row r="17" spans="1:11">
      <c r="A17" s="1532"/>
      <c r="B17" s="210" t="s">
        <v>17</v>
      </c>
      <c r="C17" s="211">
        <v>152</v>
      </c>
      <c r="D17" s="212">
        <v>0.31799163179916318</v>
      </c>
      <c r="E17" s="213">
        <v>277</v>
      </c>
      <c r="F17" s="212">
        <v>0.57949790794979084</v>
      </c>
      <c r="G17" s="213">
        <v>49</v>
      </c>
      <c r="H17" s="212">
        <v>0.10251046025104603</v>
      </c>
      <c r="I17" s="213">
        <v>478</v>
      </c>
      <c r="J17" s="214">
        <v>1</v>
      </c>
      <c r="K17" s="206"/>
    </row>
    <row r="18" spans="1:11" ht="15.75" thickBot="1">
      <c r="A18" s="1535"/>
      <c r="B18" s="215" t="s">
        <v>18</v>
      </c>
      <c r="C18" s="216">
        <v>134</v>
      </c>
      <c r="D18" s="217">
        <v>0.28510638297872343</v>
      </c>
      <c r="E18" s="218">
        <v>303</v>
      </c>
      <c r="F18" s="217">
        <v>0.64468085106382977</v>
      </c>
      <c r="G18" s="218">
        <v>33</v>
      </c>
      <c r="H18" s="217">
        <v>7.0212765957446799E-2</v>
      </c>
      <c r="I18" s="218">
        <v>470</v>
      </c>
      <c r="J18" s="219">
        <v>1</v>
      </c>
      <c r="K18" s="206"/>
    </row>
    <row r="19" spans="1:11" ht="30.75" customHeight="1" thickTop="1">
      <c r="A19" s="1536" t="s">
        <v>96</v>
      </c>
      <c r="B19" s="1536"/>
      <c r="C19" s="1536"/>
      <c r="D19" s="1536"/>
      <c r="E19" s="1536"/>
      <c r="F19" s="1536"/>
      <c r="G19" s="1536"/>
      <c r="H19" s="1536"/>
      <c r="I19" s="1536"/>
      <c r="J19" s="1536"/>
      <c r="K19" s="206"/>
    </row>
    <row r="21" spans="1:11">
      <c r="A21" s="1523" t="s">
        <v>154</v>
      </c>
      <c r="B21" s="1523"/>
      <c r="C21" s="1523"/>
      <c r="D21" s="1523"/>
      <c r="E21" s="1523"/>
      <c r="F21" s="1523"/>
      <c r="G21" s="206"/>
    </row>
    <row r="22" spans="1:11" ht="15.75" thickBot="1">
      <c r="A22" s="220" t="s">
        <v>109</v>
      </c>
      <c r="B22" s="206"/>
      <c r="C22" s="206"/>
      <c r="D22" s="206"/>
      <c r="E22" s="206"/>
      <c r="F22" s="206"/>
      <c r="G22" s="206"/>
    </row>
    <row r="23" spans="1:11" ht="15.75" thickTop="1">
      <c r="A23" s="1524" t="s">
        <v>0</v>
      </c>
      <c r="B23" s="1525"/>
      <c r="C23" s="1528" t="s">
        <v>155</v>
      </c>
      <c r="D23" s="1529"/>
      <c r="E23" s="1529"/>
      <c r="F23" s="1530" t="s">
        <v>21</v>
      </c>
      <c r="G23" s="206"/>
    </row>
    <row r="24" spans="1:11" ht="49.5" thickBot="1">
      <c r="A24" s="1526"/>
      <c r="B24" s="1527"/>
      <c r="C24" s="207" t="s">
        <v>151</v>
      </c>
      <c r="D24" s="208" t="s">
        <v>152</v>
      </c>
      <c r="E24" s="208" t="s">
        <v>153</v>
      </c>
      <c r="F24" s="1537"/>
      <c r="G24" s="206"/>
    </row>
    <row r="25" spans="1:11" ht="15.75" thickTop="1">
      <c r="A25" s="1531" t="s">
        <v>3</v>
      </c>
      <c r="B25" s="222" t="s">
        <v>4</v>
      </c>
      <c r="C25" s="223">
        <v>67</v>
      </c>
      <c r="D25" s="225">
        <v>14</v>
      </c>
      <c r="E25" s="225">
        <v>0</v>
      </c>
      <c r="F25" s="234">
        <v>81</v>
      </c>
      <c r="G25" s="206"/>
    </row>
    <row r="26" spans="1:11">
      <c r="A26" s="1532"/>
      <c r="B26" s="228" t="s">
        <v>5</v>
      </c>
      <c r="C26" s="229">
        <v>70</v>
      </c>
      <c r="D26" s="231">
        <v>13</v>
      </c>
      <c r="E26" s="231">
        <v>1</v>
      </c>
      <c r="F26" s="235">
        <v>84</v>
      </c>
      <c r="G26" s="206"/>
    </row>
    <row r="27" spans="1:11">
      <c r="A27" s="1532"/>
      <c r="B27" s="228" t="s">
        <v>6</v>
      </c>
      <c r="C27" s="229">
        <v>70</v>
      </c>
      <c r="D27" s="231">
        <v>12</v>
      </c>
      <c r="E27" s="231">
        <v>1</v>
      </c>
      <c r="F27" s="235">
        <v>83</v>
      </c>
      <c r="G27" s="206"/>
    </row>
    <row r="28" spans="1:11">
      <c r="A28" s="1532"/>
      <c r="B28" s="228" t="s">
        <v>7</v>
      </c>
      <c r="C28" s="229">
        <v>78</v>
      </c>
      <c r="D28" s="231">
        <v>14</v>
      </c>
      <c r="E28" s="231">
        <v>0</v>
      </c>
      <c r="F28" s="235">
        <v>92</v>
      </c>
      <c r="G28" s="206"/>
    </row>
    <row r="29" spans="1:11">
      <c r="A29" s="1532"/>
      <c r="B29" s="228" t="s">
        <v>8</v>
      </c>
      <c r="C29" s="229">
        <v>70</v>
      </c>
      <c r="D29" s="231">
        <v>16</v>
      </c>
      <c r="E29" s="231">
        <v>1</v>
      </c>
      <c r="F29" s="235">
        <v>87</v>
      </c>
      <c r="G29" s="206"/>
    </row>
    <row r="30" spans="1:11">
      <c r="A30" s="1532"/>
      <c r="B30" s="228" t="s">
        <v>9</v>
      </c>
      <c r="C30" s="229">
        <v>77</v>
      </c>
      <c r="D30" s="231">
        <v>20</v>
      </c>
      <c r="E30" s="231">
        <v>2</v>
      </c>
      <c r="F30" s="235">
        <v>99</v>
      </c>
      <c r="G30" s="206"/>
    </row>
    <row r="31" spans="1:11">
      <c r="A31" s="1532"/>
      <c r="B31" s="228" t="s">
        <v>10</v>
      </c>
      <c r="C31" s="229">
        <v>86</v>
      </c>
      <c r="D31" s="231">
        <v>17</v>
      </c>
      <c r="E31" s="231">
        <v>1</v>
      </c>
      <c r="F31" s="235">
        <v>104</v>
      </c>
      <c r="G31" s="206"/>
    </row>
    <row r="32" spans="1:11">
      <c r="A32" s="1532"/>
      <c r="B32" s="228" t="s">
        <v>11</v>
      </c>
      <c r="C32" s="229">
        <v>79</v>
      </c>
      <c r="D32" s="231">
        <v>23</v>
      </c>
      <c r="E32" s="231">
        <v>3</v>
      </c>
      <c r="F32" s="235">
        <v>105</v>
      </c>
      <c r="G32" s="206"/>
    </row>
    <row r="33" spans="1:7">
      <c r="A33" s="1532"/>
      <c r="B33" s="228" t="s">
        <v>12</v>
      </c>
      <c r="C33" s="229">
        <v>74</v>
      </c>
      <c r="D33" s="231">
        <v>32</v>
      </c>
      <c r="E33" s="231">
        <v>3</v>
      </c>
      <c r="F33" s="235">
        <v>109</v>
      </c>
      <c r="G33" s="206"/>
    </row>
    <row r="34" spans="1:7">
      <c r="A34" s="1532"/>
      <c r="B34" s="228" t="s">
        <v>13</v>
      </c>
      <c r="C34" s="229">
        <v>63</v>
      </c>
      <c r="D34" s="231">
        <v>32</v>
      </c>
      <c r="E34" s="231">
        <v>2</v>
      </c>
      <c r="F34" s="235">
        <v>97</v>
      </c>
      <c r="G34" s="206"/>
    </row>
    <row r="35" spans="1:7">
      <c r="A35" s="1532"/>
      <c r="B35" s="210" t="s">
        <v>14</v>
      </c>
      <c r="C35" s="211">
        <v>75</v>
      </c>
      <c r="D35" s="213">
        <v>24</v>
      </c>
      <c r="E35" s="213">
        <v>4</v>
      </c>
      <c r="F35" s="221">
        <v>103</v>
      </c>
      <c r="G35" s="206"/>
    </row>
    <row r="36" spans="1:7">
      <c r="A36" s="1532"/>
      <c r="B36" s="210" t="s">
        <v>15</v>
      </c>
      <c r="C36" s="211">
        <v>70</v>
      </c>
      <c r="D36" s="213">
        <v>29</v>
      </c>
      <c r="E36" s="213">
        <v>2</v>
      </c>
      <c r="F36" s="221">
        <v>101</v>
      </c>
      <c r="G36" s="206"/>
    </row>
    <row r="37" spans="1:7">
      <c r="A37" s="1532"/>
      <c r="B37" s="210" t="s">
        <v>16</v>
      </c>
      <c r="C37" s="211">
        <v>75</v>
      </c>
      <c r="D37" s="213">
        <v>25</v>
      </c>
      <c r="E37" s="213">
        <v>2</v>
      </c>
      <c r="F37" s="221">
        <v>102</v>
      </c>
      <c r="G37" s="206"/>
    </row>
    <row r="38" spans="1:7">
      <c r="A38" s="1532"/>
      <c r="B38" s="210" t="s">
        <v>17</v>
      </c>
      <c r="C38" s="211">
        <v>74</v>
      </c>
      <c r="D38" s="213">
        <v>25</v>
      </c>
      <c r="E38" s="213">
        <v>2</v>
      </c>
      <c r="F38" s="221">
        <v>101</v>
      </c>
      <c r="G38" s="206"/>
    </row>
    <row r="39" spans="1:7">
      <c r="A39" s="1532"/>
      <c r="B39" s="210" t="s">
        <v>18</v>
      </c>
      <c r="C39" s="211">
        <v>65</v>
      </c>
      <c r="D39" s="213">
        <v>27</v>
      </c>
      <c r="E39" s="213">
        <v>1</v>
      </c>
      <c r="F39" s="221">
        <v>93</v>
      </c>
      <c r="G39" s="206"/>
    </row>
    <row r="40" spans="1:7" ht="15.75" thickBot="1">
      <c r="A40" s="1533" t="s">
        <v>21</v>
      </c>
      <c r="B40" s="1534"/>
      <c r="C40" s="236">
        <v>1093</v>
      </c>
      <c r="D40" s="237">
        <v>323</v>
      </c>
      <c r="E40" s="237">
        <v>25</v>
      </c>
      <c r="F40" s="238">
        <v>1441</v>
      </c>
      <c r="G40" s="206"/>
    </row>
  </sheetData>
  <mergeCells count="14">
    <mergeCell ref="A25:A39"/>
    <mergeCell ref="A40:B40"/>
    <mergeCell ref="A4:A18"/>
    <mergeCell ref="A19:J19"/>
    <mergeCell ref="A21:F21"/>
    <mergeCell ref="A23:B24"/>
    <mergeCell ref="C23:E23"/>
    <mergeCell ref="F23:F24"/>
    <mergeCell ref="A1:J1"/>
    <mergeCell ref="A2:B3"/>
    <mergeCell ref="C2:D2"/>
    <mergeCell ref="E2:F2"/>
    <mergeCell ref="G2:H2"/>
    <mergeCell ref="I2:J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2:A31"/>
  <sheetViews>
    <sheetView showGridLines="0" zoomScaleNormal="100" workbookViewId="0">
      <selection activeCell="A31" sqref="A31"/>
    </sheetView>
  </sheetViews>
  <sheetFormatPr defaultRowHeight="15"/>
  <sheetData>
    <row r="2" spans="1:1" ht="24" customHeight="1">
      <c r="A2" s="1" t="s">
        <v>158</v>
      </c>
    </row>
    <row r="31" spans="1:1">
      <c r="A31" t="s">
        <v>616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F22"/>
  <sheetViews>
    <sheetView showGridLines="0" workbookViewId="0">
      <selection activeCell="D20" sqref="D20"/>
    </sheetView>
  </sheetViews>
  <sheetFormatPr defaultRowHeight="15"/>
  <cols>
    <col min="1" max="1" width="8.5703125" customWidth="1"/>
    <col min="2" max="5" width="15.85546875" customWidth="1"/>
  </cols>
  <sheetData>
    <row r="1" spans="1:6" ht="30.75" customHeight="1" thickBot="1">
      <c r="A1" s="1538" t="s">
        <v>1075</v>
      </c>
      <c r="B1" s="1538"/>
      <c r="C1" s="1538"/>
      <c r="D1" s="1538"/>
      <c r="E1" s="1538"/>
      <c r="F1" s="757"/>
    </row>
    <row r="2" spans="1:6" ht="30.75" customHeight="1" thickTop="1" thickBot="1">
      <c r="A2" s="743" t="s">
        <v>3</v>
      </c>
      <c r="B2" s="751" t="s">
        <v>1</v>
      </c>
      <c r="C2" s="750" t="s">
        <v>19</v>
      </c>
      <c r="D2" s="750" t="s">
        <v>2</v>
      </c>
      <c r="E2" s="746" t="s">
        <v>20</v>
      </c>
    </row>
    <row r="3" spans="1:6" ht="15.75" thickTop="1">
      <c r="A3" s="752">
        <v>2001</v>
      </c>
      <c r="B3" s="741">
        <v>67.243659634984496</v>
      </c>
      <c r="C3" s="742">
        <v>69.965779467680676</v>
      </c>
      <c r="D3" s="742">
        <v>69.239006880047938</v>
      </c>
      <c r="E3" s="747">
        <v>70.562248995983936</v>
      </c>
    </row>
    <row r="4" spans="1:6">
      <c r="A4" s="753">
        <v>2002</v>
      </c>
      <c r="B4" s="739">
        <v>67.158226371062014</v>
      </c>
      <c r="C4" s="738">
        <v>70.427461139896437</v>
      </c>
      <c r="D4" s="738">
        <v>69.263913298183809</v>
      </c>
      <c r="E4" s="748">
        <v>69.952861952861966</v>
      </c>
    </row>
    <row r="5" spans="1:6">
      <c r="A5" s="740">
        <v>2003</v>
      </c>
      <c r="B5" s="739">
        <v>67.043988896007093</v>
      </c>
      <c r="C5" s="738">
        <v>70.04073033707877</v>
      </c>
      <c r="D5" s="738">
        <v>69.036899389434879</v>
      </c>
      <c r="E5" s="748">
        <v>69.886524822695065</v>
      </c>
    </row>
    <row r="6" spans="1:6">
      <c r="A6" s="754">
        <v>2004</v>
      </c>
      <c r="B6" s="739">
        <v>67.538176137473229</v>
      </c>
      <c r="C6" s="738">
        <v>70.508094645081073</v>
      </c>
      <c r="D6" s="738">
        <v>69.219696969697026</v>
      </c>
      <c r="E6" s="748">
        <v>69.961783439490347</v>
      </c>
    </row>
    <row r="7" spans="1:6">
      <c r="A7" s="740">
        <v>2005</v>
      </c>
      <c r="B7" s="739">
        <v>66.848197664579544</v>
      </c>
      <c r="C7" s="738">
        <v>70.0750670241287</v>
      </c>
      <c r="D7" s="738">
        <v>69.392613636363492</v>
      </c>
      <c r="E7" s="748">
        <v>69.39879154078551</v>
      </c>
    </row>
    <row r="8" spans="1:6">
      <c r="A8" s="755">
        <v>2006</v>
      </c>
      <c r="B8" s="739">
        <v>66.928806461262226</v>
      </c>
      <c r="C8" s="738">
        <v>69.37559241706164</v>
      </c>
      <c r="D8" s="738">
        <v>68.999360307052712</v>
      </c>
      <c r="E8" s="748">
        <v>69.583743842364498</v>
      </c>
    </row>
    <row r="9" spans="1:6">
      <c r="A9" s="755">
        <v>2007</v>
      </c>
      <c r="B9" s="739">
        <v>67.13876181762781</v>
      </c>
      <c r="C9" s="738">
        <v>70.216960352422845</v>
      </c>
      <c r="D9" s="738">
        <v>68.953734939759528</v>
      </c>
      <c r="E9" s="748">
        <v>69.479166666666742</v>
      </c>
    </row>
    <row r="10" spans="1:6">
      <c r="A10" s="755">
        <v>2008</v>
      </c>
      <c r="B10" s="739">
        <v>67.016919229071576</v>
      </c>
      <c r="C10" s="738">
        <v>70.613114754098461</v>
      </c>
      <c r="D10" s="738">
        <v>68.70911380450174</v>
      </c>
      <c r="E10" s="748">
        <v>70.184549356223172</v>
      </c>
    </row>
    <row r="11" spans="1:6">
      <c r="A11" s="755">
        <v>2009</v>
      </c>
      <c r="B11" s="739">
        <v>67.142279257915746</v>
      </c>
      <c r="C11" s="738">
        <v>70.249492900608473</v>
      </c>
      <c r="D11" s="738">
        <v>68.584167029142904</v>
      </c>
      <c r="E11" s="748">
        <v>70.042328042328123</v>
      </c>
    </row>
    <row r="12" spans="1:6">
      <c r="A12" s="755">
        <v>2010</v>
      </c>
      <c r="B12" s="739">
        <v>66.955693462259873</v>
      </c>
      <c r="C12" s="738">
        <v>69.8770685579196</v>
      </c>
      <c r="D12" s="738">
        <v>68.364838467317369</v>
      </c>
      <c r="E12" s="748">
        <v>69.160148975791458</v>
      </c>
    </row>
    <row r="13" spans="1:6">
      <c r="A13" s="755">
        <v>2011</v>
      </c>
      <c r="B13" s="739">
        <v>66.981901077645773</v>
      </c>
      <c r="C13" s="738">
        <v>69.278338945005572</v>
      </c>
      <c r="D13" s="738">
        <v>68.408007065057376</v>
      </c>
      <c r="E13" s="748">
        <v>69.390532544378715</v>
      </c>
    </row>
    <row r="14" spans="1:6">
      <c r="A14" s="755">
        <v>2012</v>
      </c>
      <c r="B14" s="739">
        <v>66.842014120154417</v>
      </c>
      <c r="C14" s="738">
        <v>69.362776025236656</v>
      </c>
      <c r="D14" s="738">
        <v>68.319067179011654</v>
      </c>
      <c r="E14" s="748">
        <v>69.104072398190041</v>
      </c>
    </row>
    <row r="15" spans="1:6">
      <c r="A15" s="755">
        <v>2013</v>
      </c>
      <c r="B15" s="739">
        <v>67.017756887321923</v>
      </c>
      <c r="C15" s="738">
        <v>69.683281412253407</v>
      </c>
      <c r="D15" s="738">
        <v>68.107988370483085</v>
      </c>
      <c r="E15" s="748">
        <v>67.910256410256366</v>
      </c>
    </row>
    <row r="16" spans="1:6">
      <c r="A16" s="755">
        <v>2014</v>
      </c>
      <c r="B16" s="739">
        <v>67.136153252764345</v>
      </c>
      <c r="C16" s="738">
        <v>70.956161137440731</v>
      </c>
      <c r="D16" s="738">
        <v>68.194613821138375</v>
      </c>
      <c r="E16" s="748">
        <v>68.520920502092068</v>
      </c>
    </row>
    <row r="17" spans="1:5" ht="15.75" thickBot="1">
      <c r="A17" s="756">
        <v>2015</v>
      </c>
      <c r="B17" s="744">
        <v>66.894270899203093</v>
      </c>
      <c r="C17" s="745">
        <v>70.213253012048241</v>
      </c>
      <c r="D17" s="745">
        <v>68.120289303387565</v>
      </c>
      <c r="E17" s="749">
        <v>68.978723404255334</v>
      </c>
    </row>
    <row r="18" spans="1:5" ht="15.75" thickTop="1">
      <c r="A18" t="s">
        <v>616</v>
      </c>
    </row>
    <row r="22" spans="1:5" ht="16.5" customHeight="1"/>
  </sheetData>
  <sheetProtection password="8815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2:A30"/>
  <sheetViews>
    <sheetView showGridLines="0" workbookViewId="0">
      <selection activeCell="S14" sqref="S14"/>
    </sheetView>
  </sheetViews>
  <sheetFormatPr defaultRowHeight="15"/>
  <sheetData>
    <row r="2" spans="1:1" ht="24" customHeight="1">
      <c r="A2" s="1" t="s">
        <v>175</v>
      </c>
    </row>
    <row r="30" spans="1:1">
      <c r="A30" t="s">
        <v>96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"/>
  <sheetViews>
    <sheetView showGridLines="0" workbookViewId="0">
      <selection activeCell="G17" sqref="G17"/>
    </sheetView>
  </sheetViews>
  <sheetFormatPr defaultRowHeight="12.75"/>
  <cols>
    <col min="1" max="1" width="15.85546875" style="608" customWidth="1"/>
    <col min="2" max="2" width="6.85546875" style="608" customWidth="1"/>
    <col min="3" max="4" width="15.7109375" style="608" customWidth="1"/>
    <col min="5" max="5" width="9.140625" style="608"/>
    <col min="6" max="8" width="12.42578125" style="608" customWidth="1"/>
    <col min="9" max="12" width="12.140625" style="608" customWidth="1"/>
    <col min="13" max="13" width="12.5703125" style="608" customWidth="1"/>
    <col min="14" max="16384" width="9.140625" style="608"/>
  </cols>
  <sheetData>
    <row r="1" spans="1:5" ht="30.95" customHeight="1" thickBot="1">
      <c r="A1" s="1442" t="s">
        <v>652</v>
      </c>
      <c r="B1" s="1442"/>
      <c r="C1" s="1442"/>
      <c r="D1" s="1442"/>
    </row>
    <row r="2" spans="1:5" ht="30.75" customHeight="1" thickTop="1" thickBot="1">
      <c r="A2" s="652" t="s">
        <v>0</v>
      </c>
      <c r="B2" s="653"/>
      <c r="C2" s="654" t="s">
        <v>1</v>
      </c>
      <c r="D2" s="655" t="s">
        <v>2</v>
      </c>
      <c r="E2" s="641"/>
    </row>
    <row r="3" spans="1:5" ht="15" customHeight="1" thickTop="1">
      <c r="A3" s="1444" t="s">
        <v>3</v>
      </c>
      <c r="B3" s="646" t="s">
        <v>617</v>
      </c>
      <c r="C3" s="645">
        <v>2385</v>
      </c>
      <c r="D3" s="647">
        <v>498</v>
      </c>
      <c r="E3" s="641"/>
    </row>
    <row r="4" spans="1:5" ht="15" customHeight="1">
      <c r="A4" s="1444"/>
      <c r="B4" s="636" t="s">
        <v>618</v>
      </c>
      <c r="C4" s="635">
        <v>2126</v>
      </c>
      <c r="D4" s="639">
        <v>334</v>
      </c>
      <c r="E4" s="641"/>
    </row>
    <row r="5" spans="1:5" ht="15" customHeight="1">
      <c r="A5" s="1444"/>
      <c r="B5" s="636" t="s">
        <v>619</v>
      </c>
      <c r="C5" s="635">
        <v>2695</v>
      </c>
      <c r="D5" s="639">
        <v>626</v>
      </c>
      <c r="E5" s="641"/>
    </row>
    <row r="6" spans="1:5" ht="15" customHeight="1">
      <c r="A6" s="1444"/>
      <c r="B6" s="636" t="s">
        <v>620</v>
      </c>
      <c r="C6" s="635">
        <v>2782</v>
      </c>
      <c r="D6" s="639">
        <v>643</v>
      </c>
      <c r="E6" s="641"/>
    </row>
    <row r="7" spans="1:5" ht="15" customHeight="1">
      <c r="A7" s="1444"/>
      <c r="B7" s="636" t="s">
        <v>621</v>
      </c>
      <c r="C7" s="635">
        <v>3027</v>
      </c>
      <c r="D7" s="639">
        <v>745</v>
      </c>
      <c r="E7" s="641"/>
    </row>
    <row r="8" spans="1:5" ht="15" customHeight="1">
      <c r="A8" s="1444"/>
      <c r="B8" s="636" t="s">
        <v>622</v>
      </c>
      <c r="C8" s="635">
        <v>3155</v>
      </c>
      <c r="D8" s="639">
        <v>880</v>
      </c>
      <c r="E8" s="641"/>
    </row>
    <row r="9" spans="1:5" ht="15" customHeight="1">
      <c r="A9" s="1444"/>
      <c r="B9" s="636" t="s">
        <v>623</v>
      </c>
      <c r="C9" s="635">
        <v>3438</v>
      </c>
      <c r="D9" s="639">
        <v>1011</v>
      </c>
      <c r="E9" s="641"/>
    </row>
    <row r="10" spans="1:5" ht="15" customHeight="1">
      <c r="A10" s="1444"/>
      <c r="B10" s="636" t="s">
        <v>624</v>
      </c>
      <c r="C10" s="635">
        <v>3745</v>
      </c>
      <c r="D10" s="639">
        <v>1389</v>
      </c>
      <c r="E10" s="641"/>
    </row>
    <row r="11" spans="1:5" ht="15" customHeight="1">
      <c r="A11" s="1444"/>
      <c r="B11" s="636" t="s">
        <v>625</v>
      </c>
      <c r="C11" s="635">
        <v>3283</v>
      </c>
      <c r="D11" s="639">
        <v>1380</v>
      </c>
      <c r="E11" s="641"/>
    </row>
    <row r="12" spans="1:5" ht="15" customHeight="1">
      <c r="A12" s="1444"/>
      <c r="B12" s="636" t="s">
        <v>626</v>
      </c>
      <c r="C12" s="635">
        <v>3342</v>
      </c>
      <c r="D12" s="639">
        <v>1534</v>
      </c>
      <c r="E12" s="641"/>
    </row>
    <row r="13" spans="1:5" ht="15" customHeight="1">
      <c r="A13" s="1444"/>
      <c r="B13" s="636" t="s">
        <v>627</v>
      </c>
      <c r="C13" s="635">
        <v>3384</v>
      </c>
      <c r="D13" s="639">
        <v>1757</v>
      </c>
      <c r="E13" s="641"/>
    </row>
    <row r="14" spans="1:5" ht="15" customHeight="1">
      <c r="A14" s="1444"/>
      <c r="B14" s="636" t="s">
        <v>628</v>
      </c>
      <c r="C14" s="635">
        <v>3441</v>
      </c>
      <c r="D14" s="639">
        <v>1907</v>
      </c>
      <c r="E14" s="641"/>
    </row>
    <row r="15" spans="1:5" ht="15" customHeight="1">
      <c r="A15" s="1444"/>
      <c r="B15" s="636" t="s">
        <v>629</v>
      </c>
      <c r="C15" s="635">
        <v>3495</v>
      </c>
      <c r="D15" s="639">
        <v>2084</v>
      </c>
      <c r="E15" s="641"/>
    </row>
    <row r="16" spans="1:5" ht="15" customHeight="1">
      <c r="A16" s="1444"/>
      <c r="B16" s="636" t="s">
        <v>630</v>
      </c>
      <c r="C16" s="635">
        <v>3689</v>
      </c>
      <c r="D16" s="639">
        <v>2201</v>
      </c>
      <c r="E16" s="641"/>
    </row>
    <row r="17" spans="1:5" ht="15" customHeight="1">
      <c r="A17" s="1444"/>
      <c r="B17" s="636" t="s">
        <v>631</v>
      </c>
      <c r="C17" s="635">
        <v>4045</v>
      </c>
      <c r="D17" s="639">
        <v>2370</v>
      </c>
      <c r="E17" s="641"/>
    </row>
    <row r="18" spans="1:5" ht="15" customHeight="1">
      <c r="A18" s="1444"/>
      <c r="B18" s="636" t="s">
        <v>632</v>
      </c>
      <c r="C18" s="635">
        <v>3981</v>
      </c>
      <c r="D18" s="639">
        <v>2494</v>
      </c>
      <c r="E18" s="641"/>
    </row>
    <row r="19" spans="1:5" ht="15" customHeight="1">
      <c r="A19" s="1444"/>
      <c r="B19" s="636" t="s">
        <v>633</v>
      </c>
      <c r="C19" s="635">
        <v>4006</v>
      </c>
      <c r="D19" s="639">
        <v>2723</v>
      </c>
      <c r="E19" s="641"/>
    </row>
    <row r="20" spans="1:5" ht="15" customHeight="1">
      <c r="A20" s="1444"/>
      <c r="B20" s="636" t="s">
        <v>634</v>
      </c>
      <c r="C20" s="635">
        <v>4287</v>
      </c>
      <c r="D20" s="639">
        <v>2997</v>
      </c>
      <c r="E20" s="641"/>
    </row>
    <row r="21" spans="1:5" ht="15" customHeight="1">
      <c r="A21" s="1444"/>
      <c r="B21" s="636" t="s">
        <v>635</v>
      </c>
      <c r="C21" s="635">
        <v>4391</v>
      </c>
      <c r="D21" s="639">
        <v>3144</v>
      </c>
      <c r="E21" s="641"/>
    </row>
    <row r="22" spans="1:5" ht="15" customHeight="1">
      <c r="A22" s="1444"/>
      <c r="B22" s="636" t="s">
        <v>343</v>
      </c>
      <c r="C22" s="635">
        <v>4199</v>
      </c>
      <c r="D22" s="639">
        <v>3078</v>
      </c>
      <c r="E22" s="641"/>
    </row>
    <row r="23" spans="1:5" ht="15" customHeight="1">
      <c r="A23" s="1444"/>
      <c r="B23" s="636" t="s">
        <v>4</v>
      </c>
      <c r="C23" s="635">
        <v>4219</v>
      </c>
      <c r="D23" s="639">
        <v>3343</v>
      </c>
      <c r="E23" s="641"/>
    </row>
    <row r="24" spans="1:5" ht="15" customHeight="1">
      <c r="A24" s="1444"/>
      <c r="B24" s="636" t="s">
        <v>5</v>
      </c>
      <c r="C24" s="635">
        <v>4285</v>
      </c>
      <c r="D24" s="639">
        <v>3414</v>
      </c>
      <c r="E24" s="641"/>
    </row>
    <row r="25" spans="1:5" ht="15" customHeight="1">
      <c r="A25" s="1444"/>
      <c r="B25" s="636" t="s">
        <v>6</v>
      </c>
      <c r="C25" s="635">
        <v>4683</v>
      </c>
      <c r="D25" s="639">
        <v>3767</v>
      </c>
      <c r="E25" s="641"/>
    </row>
    <row r="26" spans="1:5" ht="15" customHeight="1">
      <c r="A26" s="1444"/>
      <c r="B26" s="636" t="s">
        <v>7</v>
      </c>
      <c r="C26" s="635">
        <v>5121</v>
      </c>
      <c r="D26" s="639">
        <v>4356</v>
      </c>
      <c r="E26" s="641"/>
    </row>
    <row r="27" spans="1:5" ht="15" customHeight="1">
      <c r="A27" s="1444"/>
      <c r="B27" s="636" t="s">
        <v>8</v>
      </c>
      <c r="C27" s="635">
        <v>5909</v>
      </c>
      <c r="D27" s="639">
        <v>5280</v>
      </c>
      <c r="E27" s="641"/>
    </row>
    <row r="28" spans="1:5" ht="15" customHeight="1">
      <c r="A28" s="1444"/>
      <c r="B28" s="636" t="s">
        <v>9</v>
      </c>
      <c r="C28" s="635">
        <v>6686</v>
      </c>
      <c r="D28" s="639">
        <v>6253</v>
      </c>
      <c r="E28" s="641"/>
    </row>
    <row r="29" spans="1:5" ht="15" customHeight="1">
      <c r="A29" s="1444"/>
      <c r="B29" s="636" t="s">
        <v>10</v>
      </c>
      <c r="C29" s="635">
        <v>6558</v>
      </c>
      <c r="D29" s="639">
        <v>6225</v>
      </c>
      <c r="E29" s="641"/>
    </row>
    <row r="30" spans="1:5" ht="15" customHeight="1">
      <c r="A30" s="1444"/>
      <c r="B30" s="636" t="s">
        <v>11</v>
      </c>
      <c r="C30" s="635">
        <v>6797</v>
      </c>
      <c r="D30" s="639">
        <v>6353</v>
      </c>
      <c r="E30" s="641"/>
    </row>
    <row r="31" spans="1:5" ht="15" customHeight="1">
      <c r="A31" s="1444"/>
      <c r="B31" s="636" t="s">
        <v>12</v>
      </c>
      <c r="C31" s="635">
        <v>7169</v>
      </c>
      <c r="D31" s="639">
        <v>6897</v>
      </c>
      <c r="E31" s="641"/>
    </row>
    <row r="32" spans="1:5" ht="15" customHeight="1">
      <c r="A32" s="1444"/>
      <c r="B32" s="636" t="s">
        <v>13</v>
      </c>
      <c r="C32" s="635">
        <v>6929</v>
      </c>
      <c r="D32" s="639">
        <v>6655</v>
      </c>
      <c r="E32" s="641"/>
    </row>
    <row r="33" spans="1:5" ht="15" customHeight="1">
      <c r="A33" s="1444"/>
      <c r="B33" s="636" t="s">
        <v>14</v>
      </c>
      <c r="C33" s="635">
        <v>7238</v>
      </c>
      <c r="D33" s="639">
        <v>6794</v>
      </c>
      <c r="E33" s="641"/>
    </row>
    <row r="34" spans="1:5" ht="15" customHeight="1">
      <c r="A34" s="1444"/>
      <c r="B34" s="636" t="s">
        <v>15</v>
      </c>
      <c r="C34" s="635">
        <v>7507</v>
      </c>
      <c r="D34" s="639">
        <v>7547</v>
      </c>
      <c r="E34" s="641"/>
    </row>
    <row r="35" spans="1:5" ht="15" customHeight="1">
      <c r="A35" s="1444"/>
      <c r="B35" s="636" t="s">
        <v>16</v>
      </c>
      <c r="C35" s="635">
        <v>7659</v>
      </c>
      <c r="D35" s="639">
        <v>7223</v>
      </c>
      <c r="E35" s="641"/>
    </row>
    <row r="36" spans="1:5" ht="15" customHeight="1">
      <c r="A36" s="1444"/>
      <c r="B36" s="636" t="s">
        <v>17</v>
      </c>
      <c r="C36" s="635">
        <v>7778</v>
      </c>
      <c r="D36" s="639">
        <v>7872</v>
      </c>
      <c r="E36" s="641"/>
    </row>
    <row r="37" spans="1:5" ht="15" customHeight="1" thickBot="1">
      <c r="A37" s="1445"/>
      <c r="B37" s="637" t="s">
        <v>18</v>
      </c>
      <c r="C37" s="638">
        <v>7907</v>
      </c>
      <c r="D37" s="640">
        <v>7881</v>
      </c>
      <c r="E37" s="641"/>
    </row>
    <row r="38" spans="1:5" ht="24.95" customHeight="1" thickTop="1">
      <c r="A38" s="1443" t="s">
        <v>96</v>
      </c>
      <c r="B38" s="1443"/>
      <c r="C38" s="1443"/>
      <c r="D38" s="1443"/>
      <c r="E38" s="1443"/>
    </row>
  </sheetData>
  <sheetProtection password="8815" sheet="1" objects="1" scenarios="1"/>
  <mergeCells count="3">
    <mergeCell ref="A1:D1"/>
    <mergeCell ref="A38:E38"/>
    <mergeCell ref="A3:A37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2:A30"/>
  <sheetViews>
    <sheetView showGridLines="0" workbookViewId="0">
      <selection activeCell="M30" sqref="M30"/>
    </sheetView>
  </sheetViews>
  <sheetFormatPr defaultRowHeight="15"/>
  <sheetData>
    <row r="2" spans="1:1" ht="24" customHeight="1">
      <c r="A2" s="1" t="s">
        <v>176</v>
      </c>
    </row>
    <row r="30" spans="1:1">
      <c r="A30" t="s">
        <v>96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2:A58"/>
  <sheetViews>
    <sheetView showGridLines="0" workbookViewId="0">
      <selection activeCell="S8" sqref="S8"/>
    </sheetView>
  </sheetViews>
  <sheetFormatPr defaultRowHeight="15"/>
  <sheetData>
    <row r="2" spans="1:1" ht="24" customHeight="1">
      <c r="A2" s="1" t="s">
        <v>177</v>
      </c>
    </row>
    <row r="58" spans="1:1">
      <c r="A58" t="s">
        <v>96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2:A48"/>
  <sheetViews>
    <sheetView showGridLines="0" workbookViewId="0">
      <selection activeCell="N59" sqref="N59"/>
    </sheetView>
  </sheetViews>
  <sheetFormatPr defaultRowHeight="15"/>
  <sheetData>
    <row r="2" spans="1:1" ht="24" customHeight="1">
      <c r="A2" s="1" t="s">
        <v>689</v>
      </c>
    </row>
    <row r="48" spans="1:1">
      <c r="A48" t="s">
        <v>96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/>
  <dimension ref="A1:Q120"/>
  <sheetViews>
    <sheetView workbookViewId="0">
      <selection activeCell="N10" sqref="N10"/>
    </sheetView>
  </sheetViews>
  <sheetFormatPr defaultRowHeight="15"/>
  <sheetData>
    <row r="1" spans="1:16">
      <c r="A1" s="1539" t="s">
        <v>159</v>
      </c>
      <c r="B1" s="1539"/>
      <c r="C1" s="1539"/>
      <c r="D1" s="239"/>
      <c r="E1" s="1539" t="s">
        <v>168</v>
      </c>
      <c r="F1" s="1539"/>
      <c r="G1" s="1539"/>
      <c r="H1" s="239"/>
      <c r="I1" s="1539" t="s">
        <v>170</v>
      </c>
      <c r="J1" s="1539"/>
      <c r="K1" s="1539"/>
      <c r="L1" s="239"/>
      <c r="M1" s="1539" t="s">
        <v>172</v>
      </c>
      <c r="N1" s="1539"/>
      <c r="O1" s="1539"/>
      <c r="P1" s="239"/>
    </row>
    <row r="2" spans="1:16" ht="15.75" thickBot="1">
      <c r="A2" s="240" t="s">
        <v>109</v>
      </c>
      <c r="B2" s="239"/>
      <c r="C2" s="239"/>
      <c r="D2" s="239"/>
      <c r="E2" s="240" t="s">
        <v>109</v>
      </c>
      <c r="F2" s="239"/>
      <c r="G2" s="239"/>
      <c r="H2" s="239"/>
      <c r="I2" s="240" t="s">
        <v>109</v>
      </c>
      <c r="J2" s="239"/>
      <c r="K2" s="239"/>
      <c r="L2" s="239"/>
      <c r="M2" s="240" t="s">
        <v>109</v>
      </c>
      <c r="N2" s="239"/>
      <c r="O2" s="239"/>
      <c r="P2" s="239"/>
    </row>
    <row r="3" spans="1:16" ht="15.75" thickTop="1">
      <c r="A3" s="1540" t="s">
        <v>0</v>
      </c>
      <c r="B3" s="1541"/>
      <c r="C3" s="1548" t="s">
        <v>160</v>
      </c>
      <c r="D3" s="239"/>
      <c r="E3" s="1540" t="s">
        <v>0</v>
      </c>
      <c r="F3" s="1541"/>
      <c r="G3" s="1548" t="s">
        <v>169</v>
      </c>
      <c r="H3" s="239"/>
      <c r="I3" s="1540" t="s">
        <v>0</v>
      </c>
      <c r="J3" s="1541"/>
      <c r="K3" s="1548" t="s">
        <v>171</v>
      </c>
      <c r="L3" s="239"/>
      <c r="M3" s="1540" t="s">
        <v>0</v>
      </c>
      <c r="N3" s="1541"/>
      <c r="O3" s="1548" t="s">
        <v>173</v>
      </c>
      <c r="P3" s="239"/>
    </row>
    <row r="4" spans="1:16" ht="15.75" thickBot="1">
      <c r="A4" s="1542"/>
      <c r="B4" s="1543"/>
      <c r="C4" s="1549"/>
      <c r="D4" s="239"/>
      <c r="E4" s="1542"/>
      <c r="F4" s="1543"/>
      <c r="G4" s="1549"/>
      <c r="H4" s="239"/>
      <c r="I4" s="1542"/>
      <c r="J4" s="1543"/>
      <c r="K4" s="1549"/>
      <c r="L4" s="239"/>
      <c r="M4" s="1542"/>
      <c r="N4" s="1543"/>
      <c r="O4" s="1549"/>
      <c r="P4" s="239"/>
    </row>
    <row r="5" spans="1:16" ht="48.75" thickTop="1">
      <c r="A5" s="1544" t="s">
        <v>161</v>
      </c>
      <c r="B5" s="241" t="s">
        <v>174</v>
      </c>
      <c r="C5" s="242">
        <v>3</v>
      </c>
      <c r="D5" s="239"/>
      <c r="E5" s="1544" t="s">
        <v>161</v>
      </c>
      <c r="F5" s="241" t="s">
        <v>167</v>
      </c>
      <c r="G5" s="242">
        <v>5</v>
      </c>
      <c r="H5" s="239"/>
      <c r="I5" s="1544" t="s">
        <v>161</v>
      </c>
      <c r="J5" s="241" t="s">
        <v>164</v>
      </c>
      <c r="K5" s="242">
        <v>1</v>
      </c>
      <c r="L5" s="239"/>
      <c r="M5" s="1544" t="s">
        <v>161</v>
      </c>
      <c r="N5" s="241" t="s">
        <v>162</v>
      </c>
      <c r="O5" s="242">
        <v>47</v>
      </c>
      <c r="P5" s="239"/>
    </row>
    <row r="6" spans="1:16" ht="48">
      <c r="A6" s="1545"/>
      <c r="B6" s="243" t="s">
        <v>164</v>
      </c>
      <c r="C6" s="244">
        <v>4</v>
      </c>
      <c r="D6" s="239"/>
      <c r="E6" s="1545"/>
      <c r="F6" s="243" t="s">
        <v>166</v>
      </c>
      <c r="G6" s="244">
        <v>7</v>
      </c>
      <c r="H6" s="239"/>
      <c r="I6" s="1545"/>
      <c r="J6" s="243" t="s">
        <v>165</v>
      </c>
      <c r="K6" s="244">
        <v>1</v>
      </c>
      <c r="L6" s="239"/>
      <c r="M6" s="1545"/>
      <c r="N6" s="243" t="s">
        <v>73</v>
      </c>
      <c r="O6" s="244">
        <v>135</v>
      </c>
      <c r="P6" s="239"/>
    </row>
    <row r="7" spans="1:16" ht="24">
      <c r="A7" s="1545"/>
      <c r="B7" s="243" t="s">
        <v>73</v>
      </c>
      <c r="C7" s="1382">
        <f>87+4+3</f>
        <v>94</v>
      </c>
      <c r="D7" s="239"/>
      <c r="E7" s="1545"/>
      <c r="F7" s="243" t="s">
        <v>163</v>
      </c>
      <c r="G7" s="244">
        <v>46</v>
      </c>
      <c r="H7" s="239"/>
      <c r="I7" s="1545"/>
      <c r="J7" s="243" t="s">
        <v>166</v>
      </c>
      <c r="K7" s="244">
        <v>2</v>
      </c>
      <c r="L7" s="239"/>
      <c r="M7" s="1545"/>
      <c r="N7" s="243" t="s">
        <v>163</v>
      </c>
      <c r="O7" s="244">
        <v>288</v>
      </c>
      <c r="P7" s="239"/>
    </row>
    <row r="8" spans="1:16" ht="48.75" thickBot="1">
      <c r="A8" s="1545"/>
      <c r="B8" s="243" t="s">
        <v>165</v>
      </c>
      <c r="C8" s="244">
        <v>92</v>
      </c>
      <c r="D8" s="239"/>
      <c r="E8" s="1545"/>
      <c r="F8" s="243" t="s">
        <v>73</v>
      </c>
      <c r="G8" s="244">
        <v>48</v>
      </c>
      <c r="H8" s="239"/>
      <c r="I8" s="1545"/>
      <c r="J8" s="243" t="s">
        <v>167</v>
      </c>
      <c r="K8" s="244">
        <v>2</v>
      </c>
      <c r="L8" s="239"/>
      <c r="M8" s="1546" t="s">
        <v>21</v>
      </c>
      <c r="N8" s="1547"/>
      <c r="O8" s="245">
        <v>470</v>
      </c>
      <c r="P8" s="239"/>
    </row>
    <row r="9" spans="1:16" ht="36.75" thickTop="1">
      <c r="A9" s="1545"/>
      <c r="B9" s="243" t="s">
        <v>166</v>
      </c>
      <c r="C9" s="244">
        <v>99</v>
      </c>
      <c r="D9" s="239"/>
      <c r="E9" s="1545"/>
      <c r="F9" s="243" t="s">
        <v>165</v>
      </c>
      <c r="G9" s="244">
        <v>141</v>
      </c>
      <c r="H9" s="239"/>
      <c r="I9" s="1545"/>
      <c r="J9" s="243" t="s">
        <v>162</v>
      </c>
      <c r="K9" s="244">
        <v>44</v>
      </c>
      <c r="L9" s="239"/>
    </row>
    <row r="10" spans="1:16" ht="48">
      <c r="A10" s="1545"/>
      <c r="B10" s="243" t="s">
        <v>167</v>
      </c>
      <c r="C10" s="244">
        <v>144</v>
      </c>
      <c r="D10" s="239"/>
      <c r="E10" s="1545"/>
      <c r="F10" s="243" t="s">
        <v>162</v>
      </c>
      <c r="G10" s="244">
        <v>7634</v>
      </c>
      <c r="H10" s="239"/>
      <c r="I10" s="1545"/>
      <c r="J10" s="243" t="s">
        <v>73</v>
      </c>
      <c r="K10" s="244">
        <f>173+1+1+2+2</f>
        <v>179</v>
      </c>
      <c r="L10" s="239"/>
    </row>
    <row r="11" spans="1:16" ht="15.75" thickBot="1">
      <c r="A11" s="1545"/>
      <c r="B11" s="243" t="s">
        <v>163</v>
      </c>
      <c r="C11" s="244">
        <v>488</v>
      </c>
      <c r="D11" s="239"/>
      <c r="E11" s="1546" t="s">
        <v>21</v>
      </c>
      <c r="F11" s="1547"/>
      <c r="G11" s="245">
        <v>7881</v>
      </c>
      <c r="H11" s="239"/>
      <c r="I11" s="1545"/>
      <c r="J11" s="243" t="s">
        <v>163</v>
      </c>
      <c r="K11" s="244">
        <v>607</v>
      </c>
      <c r="L11" s="239"/>
    </row>
    <row r="12" spans="1:16" ht="25.5" thickTop="1" thickBot="1">
      <c r="A12" s="1545"/>
      <c r="B12" s="243" t="s">
        <v>162</v>
      </c>
      <c r="C12" s="244">
        <v>6990</v>
      </c>
      <c r="D12" s="239"/>
      <c r="I12" s="1546" t="s">
        <v>21</v>
      </c>
      <c r="J12" s="1547"/>
      <c r="K12" s="245">
        <v>830</v>
      </c>
      <c r="L12" s="239"/>
    </row>
    <row r="13" spans="1:16" ht="16.5" thickTop="1" thickBot="1">
      <c r="A13" s="1546" t="s">
        <v>21</v>
      </c>
      <c r="B13" s="1547"/>
      <c r="C13" s="245">
        <v>7907</v>
      </c>
      <c r="D13" s="239"/>
    </row>
    <row r="14" spans="1:16" ht="15.75" thickTop="1"/>
    <row r="17" spans="1:17">
      <c r="A17" t="s">
        <v>178</v>
      </c>
    </row>
    <row r="18" spans="1:17" ht="15.75" thickBot="1">
      <c r="A18" s="1558" t="s">
        <v>179</v>
      </c>
      <c r="B18" s="1558"/>
      <c r="C18" s="1558"/>
      <c r="D18" s="1558"/>
      <c r="E18" s="1558" t="s">
        <v>277</v>
      </c>
      <c r="F18" s="1558"/>
      <c r="G18" s="1558"/>
      <c r="H18" s="1558"/>
      <c r="I18" s="1558" t="s">
        <v>306</v>
      </c>
      <c r="J18" s="1558"/>
      <c r="K18" s="1558"/>
      <c r="L18" s="1558"/>
      <c r="M18" s="1558" t="s">
        <v>326</v>
      </c>
      <c r="N18" s="1558"/>
      <c r="O18" s="1558"/>
      <c r="P18" s="1558"/>
      <c r="Q18" s="246"/>
    </row>
    <row r="19" spans="1:17" ht="15.75" thickTop="1">
      <c r="A19" s="1552" t="s">
        <v>0</v>
      </c>
      <c r="B19" s="1553"/>
      <c r="C19" s="1559" t="s">
        <v>160</v>
      </c>
      <c r="D19" s="246"/>
      <c r="E19" s="1552" t="s">
        <v>0</v>
      </c>
      <c r="F19" s="1553"/>
      <c r="G19" s="1559" t="s">
        <v>169</v>
      </c>
      <c r="H19" s="246"/>
      <c r="I19" s="1552" t="s">
        <v>0</v>
      </c>
      <c r="J19" s="1553"/>
      <c r="K19" s="1559" t="s">
        <v>171</v>
      </c>
      <c r="L19" s="246"/>
      <c r="M19" s="1552" t="s">
        <v>0</v>
      </c>
      <c r="N19" s="1553"/>
      <c r="O19" s="1559" t="s">
        <v>173</v>
      </c>
      <c r="P19" s="246"/>
    </row>
    <row r="20" spans="1:17" ht="15.75" thickBot="1">
      <c r="A20" s="1554"/>
      <c r="B20" s="1555"/>
      <c r="C20" s="1560"/>
      <c r="D20" s="246"/>
      <c r="E20" s="1554"/>
      <c r="F20" s="1555"/>
      <c r="G20" s="1560"/>
      <c r="H20" s="246"/>
      <c r="I20" s="1554"/>
      <c r="J20" s="1555"/>
      <c r="K20" s="1560"/>
      <c r="L20" s="246"/>
      <c r="M20" s="1554"/>
      <c r="N20" s="1555"/>
      <c r="O20" s="1560"/>
      <c r="P20" s="246"/>
    </row>
    <row r="21" spans="1:17" ht="72.75" thickTop="1">
      <c r="A21" s="1556" t="s">
        <v>180</v>
      </c>
      <c r="B21" s="247" t="s">
        <v>182</v>
      </c>
      <c r="C21" s="248">
        <v>1</v>
      </c>
      <c r="D21" s="246"/>
      <c r="E21" s="1556" t="s">
        <v>180</v>
      </c>
      <c r="F21" s="247" t="s">
        <v>181</v>
      </c>
      <c r="G21" s="248">
        <v>1</v>
      </c>
      <c r="H21" s="246"/>
      <c r="I21" s="1556" t="s">
        <v>180</v>
      </c>
      <c r="J21" s="247" t="s">
        <v>183</v>
      </c>
      <c r="K21" s="248">
        <v>1</v>
      </c>
      <c r="L21" s="246"/>
      <c r="M21" s="1556" t="s">
        <v>180</v>
      </c>
      <c r="N21" s="247" t="s">
        <v>184</v>
      </c>
      <c r="O21" s="248">
        <v>1</v>
      </c>
      <c r="P21" s="246"/>
    </row>
    <row r="22" spans="1:17" ht="60">
      <c r="A22" s="1557"/>
      <c r="B22" s="249" t="s">
        <v>184</v>
      </c>
      <c r="C22" s="250">
        <v>1</v>
      </c>
      <c r="D22" s="246"/>
      <c r="E22" s="1557"/>
      <c r="F22" s="249" t="s">
        <v>278</v>
      </c>
      <c r="G22" s="250">
        <v>1</v>
      </c>
      <c r="H22" s="246"/>
      <c r="I22" s="1557"/>
      <c r="J22" s="249" t="s">
        <v>187</v>
      </c>
      <c r="K22" s="250">
        <v>1</v>
      </c>
      <c r="L22" s="246"/>
      <c r="M22" s="1557"/>
      <c r="N22" s="249" t="s">
        <v>327</v>
      </c>
      <c r="O22" s="250">
        <v>1</v>
      </c>
      <c r="P22" s="246"/>
    </row>
    <row r="23" spans="1:17" ht="72">
      <c r="A23" s="1557"/>
      <c r="B23" s="249" t="s">
        <v>188</v>
      </c>
      <c r="C23" s="250">
        <v>1</v>
      </c>
      <c r="D23" s="246"/>
      <c r="E23" s="1557"/>
      <c r="F23" s="249" t="s">
        <v>279</v>
      </c>
      <c r="G23" s="250">
        <v>1</v>
      </c>
      <c r="H23" s="246"/>
      <c r="I23" s="1557"/>
      <c r="J23" s="249" t="s">
        <v>281</v>
      </c>
      <c r="K23" s="250">
        <v>1</v>
      </c>
      <c r="L23" s="246"/>
      <c r="M23" s="1557"/>
      <c r="N23" s="249" t="s">
        <v>282</v>
      </c>
      <c r="O23" s="250">
        <v>1</v>
      </c>
      <c r="P23" s="246"/>
    </row>
    <row r="24" spans="1:17" ht="84">
      <c r="A24" s="1557"/>
      <c r="B24" s="249" t="s">
        <v>189</v>
      </c>
      <c r="C24" s="250">
        <v>1</v>
      </c>
      <c r="D24" s="246"/>
      <c r="E24" s="1557"/>
      <c r="F24" s="249" t="s">
        <v>280</v>
      </c>
      <c r="G24" s="250">
        <v>1</v>
      </c>
      <c r="H24" s="246"/>
      <c r="I24" s="1557"/>
      <c r="J24" s="249" t="s">
        <v>282</v>
      </c>
      <c r="K24" s="250">
        <v>1</v>
      </c>
      <c r="L24" s="246"/>
      <c r="M24" s="1557"/>
      <c r="N24" s="249" t="s">
        <v>195</v>
      </c>
      <c r="O24" s="250">
        <v>1</v>
      </c>
      <c r="P24" s="246"/>
    </row>
    <row r="25" spans="1:17" ht="72">
      <c r="A25" s="1557"/>
      <c r="B25" s="249" t="s">
        <v>193</v>
      </c>
      <c r="C25" s="250">
        <v>1</v>
      </c>
      <c r="D25" s="246"/>
      <c r="E25" s="1557"/>
      <c r="F25" s="249" t="s">
        <v>281</v>
      </c>
      <c r="G25" s="250">
        <v>1</v>
      </c>
      <c r="H25" s="246"/>
      <c r="I25" s="1557"/>
      <c r="J25" s="249" t="s">
        <v>164</v>
      </c>
      <c r="K25" s="250">
        <v>1</v>
      </c>
      <c r="L25" s="246"/>
      <c r="M25" s="1557"/>
      <c r="N25" s="249" t="s">
        <v>308</v>
      </c>
      <c r="O25" s="250">
        <v>1</v>
      </c>
      <c r="P25" s="246"/>
    </row>
    <row r="26" spans="1:17" ht="72">
      <c r="A26" s="1557"/>
      <c r="B26" s="249" t="s">
        <v>194</v>
      </c>
      <c r="C26" s="250">
        <v>1</v>
      </c>
      <c r="D26" s="246"/>
      <c r="E26" s="1557"/>
      <c r="F26" s="249" t="s">
        <v>282</v>
      </c>
      <c r="G26" s="250">
        <v>1</v>
      </c>
      <c r="H26" s="246"/>
      <c r="I26" s="1557"/>
      <c r="J26" s="249" t="s">
        <v>309</v>
      </c>
      <c r="K26" s="250">
        <v>1</v>
      </c>
      <c r="L26" s="246"/>
      <c r="M26" s="1557"/>
      <c r="N26" s="249" t="s">
        <v>204</v>
      </c>
      <c r="O26" s="250">
        <v>1</v>
      </c>
      <c r="P26" s="246"/>
    </row>
    <row r="27" spans="1:17" ht="96">
      <c r="A27" s="1557"/>
      <c r="B27" s="249" t="s">
        <v>201</v>
      </c>
      <c r="C27" s="250">
        <v>1</v>
      </c>
      <c r="D27" s="246"/>
      <c r="E27" s="1557"/>
      <c r="F27" s="249" t="s">
        <v>283</v>
      </c>
      <c r="G27" s="250">
        <v>1</v>
      </c>
      <c r="H27" s="246"/>
      <c r="I27" s="1557"/>
      <c r="J27" s="249" t="s">
        <v>201</v>
      </c>
      <c r="K27" s="250">
        <v>1</v>
      </c>
      <c r="L27" s="246"/>
      <c r="M27" s="1557"/>
      <c r="N27" s="249" t="s">
        <v>312</v>
      </c>
      <c r="O27" s="250">
        <v>1</v>
      </c>
      <c r="P27" s="246"/>
    </row>
    <row r="28" spans="1:17" ht="96">
      <c r="A28" s="1557"/>
      <c r="B28" s="249" t="s">
        <v>204</v>
      </c>
      <c r="C28" s="250">
        <v>1</v>
      </c>
      <c r="D28" s="246"/>
      <c r="E28" s="1557"/>
      <c r="F28" s="249" t="s">
        <v>284</v>
      </c>
      <c r="G28" s="250">
        <v>1</v>
      </c>
      <c r="H28" s="246"/>
      <c r="I28" s="1557"/>
      <c r="J28" s="249" t="s">
        <v>311</v>
      </c>
      <c r="K28" s="250">
        <v>1</v>
      </c>
      <c r="L28" s="246"/>
      <c r="M28" s="1557"/>
      <c r="N28" s="249" t="s">
        <v>329</v>
      </c>
      <c r="O28" s="250">
        <v>1</v>
      </c>
      <c r="P28" s="246"/>
    </row>
    <row r="29" spans="1:17" ht="60">
      <c r="A29" s="1557"/>
      <c r="B29" s="249" t="s">
        <v>206</v>
      </c>
      <c r="C29" s="250">
        <v>1</v>
      </c>
      <c r="D29" s="246"/>
      <c r="E29" s="1557"/>
      <c r="F29" s="249" t="s">
        <v>286</v>
      </c>
      <c r="G29" s="250">
        <v>1</v>
      </c>
      <c r="H29" s="246"/>
      <c r="I29" s="1557"/>
      <c r="J29" s="249" t="s">
        <v>215</v>
      </c>
      <c r="K29" s="250">
        <v>1</v>
      </c>
      <c r="L29" s="246"/>
      <c r="M29" s="1557"/>
      <c r="N29" s="249" t="s">
        <v>330</v>
      </c>
      <c r="O29" s="250">
        <v>1</v>
      </c>
      <c r="P29" s="246"/>
    </row>
    <row r="30" spans="1:17" ht="84">
      <c r="A30" s="1557"/>
      <c r="B30" s="249" t="s">
        <v>209</v>
      </c>
      <c r="C30" s="250">
        <v>1</v>
      </c>
      <c r="D30" s="246"/>
      <c r="E30" s="1557"/>
      <c r="F30" s="249" t="s">
        <v>203</v>
      </c>
      <c r="G30" s="250">
        <v>1</v>
      </c>
      <c r="H30" s="246"/>
      <c r="I30" s="1557"/>
      <c r="J30" s="249" t="s">
        <v>217</v>
      </c>
      <c r="K30" s="250">
        <v>1</v>
      </c>
      <c r="L30" s="246"/>
      <c r="M30" s="1557"/>
      <c r="N30" s="249" t="s">
        <v>292</v>
      </c>
      <c r="O30" s="250">
        <v>1</v>
      </c>
      <c r="P30" s="246"/>
    </row>
    <row r="31" spans="1:17" ht="96">
      <c r="A31" s="1557"/>
      <c r="B31" s="249" t="s">
        <v>210</v>
      </c>
      <c r="C31" s="250">
        <v>1</v>
      </c>
      <c r="D31" s="246"/>
      <c r="E31" s="1557"/>
      <c r="F31" s="249" t="s">
        <v>206</v>
      </c>
      <c r="G31" s="250">
        <v>1</v>
      </c>
      <c r="H31" s="246"/>
      <c r="I31" s="1557"/>
      <c r="J31" s="249" t="s">
        <v>315</v>
      </c>
      <c r="K31" s="250">
        <v>1</v>
      </c>
      <c r="L31" s="246"/>
      <c r="M31" s="1557"/>
      <c r="N31" s="249" t="s">
        <v>331</v>
      </c>
      <c r="O31" s="250">
        <v>1</v>
      </c>
      <c r="P31" s="246"/>
    </row>
    <row r="32" spans="1:17" ht="60">
      <c r="A32" s="1557"/>
      <c r="B32" s="249" t="s">
        <v>211</v>
      </c>
      <c r="C32" s="250">
        <v>1</v>
      </c>
      <c r="D32" s="246"/>
      <c r="E32" s="1557"/>
      <c r="F32" s="249" t="s">
        <v>288</v>
      </c>
      <c r="G32" s="250">
        <v>1</v>
      </c>
      <c r="H32" s="246"/>
      <c r="I32" s="1557"/>
      <c r="J32" s="249" t="s">
        <v>316</v>
      </c>
      <c r="K32" s="250">
        <v>1</v>
      </c>
      <c r="L32" s="246"/>
      <c r="M32" s="1557"/>
      <c r="N32" s="249" t="s">
        <v>260</v>
      </c>
      <c r="O32" s="250">
        <v>1</v>
      </c>
      <c r="P32" s="246"/>
    </row>
    <row r="33" spans="1:16" ht="96">
      <c r="A33" s="1557"/>
      <c r="B33" s="249" t="s">
        <v>212</v>
      </c>
      <c r="C33" s="250">
        <v>1</v>
      </c>
      <c r="D33" s="246"/>
      <c r="E33" s="1557"/>
      <c r="F33" s="249" t="s">
        <v>289</v>
      </c>
      <c r="G33" s="250">
        <v>1</v>
      </c>
      <c r="H33" s="246"/>
      <c r="I33" s="1557"/>
      <c r="J33" s="249" t="s">
        <v>318</v>
      </c>
      <c r="K33" s="250">
        <v>1</v>
      </c>
      <c r="L33" s="246"/>
      <c r="M33" s="1557"/>
      <c r="N33" s="249" t="s">
        <v>333</v>
      </c>
      <c r="O33" s="250">
        <v>1</v>
      </c>
      <c r="P33" s="246"/>
    </row>
    <row r="34" spans="1:16" ht="96">
      <c r="A34" s="1557"/>
      <c r="B34" s="249" t="s">
        <v>213</v>
      </c>
      <c r="C34" s="250">
        <v>1</v>
      </c>
      <c r="D34" s="246"/>
      <c r="E34" s="1557"/>
      <c r="F34" s="249" t="s">
        <v>222</v>
      </c>
      <c r="G34" s="250">
        <v>1</v>
      </c>
      <c r="H34" s="246"/>
      <c r="I34" s="1557"/>
      <c r="J34" s="249" t="s">
        <v>319</v>
      </c>
      <c r="K34" s="250">
        <v>1</v>
      </c>
      <c r="L34" s="246"/>
      <c r="M34" s="1557"/>
      <c r="N34" s="249" t="s">
        <v>187</v>
      </c>
      <c r="O34" s="250">
        <v>2</v>
      </c>
      <c r="P34" s="246"/>
    </row>
    <row r="35" spans="1:16" ht="60">
      <c r="A35" s="1557"/>
      <c r="B35" s="249" t="s">
        <v>214</v>
      </c>
      <c r="C35" s="250">
        <v>1</v>
      </c>
      <c r="D35" s="246"/>
      <c r="E35" s="1557"/>
      <c r="F35" s="249" t="s">
        <v>290</v>
      </c>
      <c r="G35" s="250">
        <v>1</v>
      </c>
      <c r="H35" s="246"/>
      <c r="I35" s="1557"/>
      <c r="J35" s="249" t="s">
        <v>231</v>
      </c>
      <c r="K35" s="250">
        <v>1</v>
      </c>
      <c r="L35" s="246"/>
      <c r="M35" s="1557"/>
      <c r="N35" s="249" t="s">
        <v>279</v>
      </c>
      <c r="O35" s="250">
        <v>2</v>
      </c>
      <c r="P35" s="246"/>
    </row>
    <row r="36" spans="1:16" ht="84">
      <c r="A36" s="1557"/>
      <c r="B36" s="249" t="s">
        <v>217</v>
      </c>
      <c r="C36" s="250">
        <v>1</v>
      </c>
      <c r="D36" s="246"/>
      <c r="E36" s="1557"/>
      <c r="F36" s="249" t="s">
        <v>228</v>
      </c>
      <c r="G36" s="250">
        <v>1</v>
      </c>
      <c r="H36" s="246"/>
      <c r="I36" s="1557"/>
      <c r="J36" s="249" t="s">
        <v>232</v>
      </c>
      <c r="K36" s="250">
        <v>1</v>
      </c>
      <c r="L36" s="246"/>
      <c r="M36" s="1557"/>
      <c r="N36" s="249" t="s">
        <v>192</v>
      </c>
      <c r="O36" s="250">
        <v>2</v>
      </c>
      <c r="P36" s="246"/>
    </row>
    <row r="37" spans="1:16" ht="48">
      <c r="A37" s="1557"/>
      <c r="B37" s="249" t="s">
        <v>219</v>
      </c>
      <c r="C37" s="250">
        <v>1</v>
      </c>
      <c r="D37" s="246"/>
      <c r="E37" s="1557"/>
      <c r="F37" s="249" t="s">
        <v>291</v>
      </c>
      <c r="G37" s="250">
        <v>1</v>
      </c>
      <c r="H37" s="246"/>
      <c r="I37" s="1557"/>
      <c r="J37" s="249" t="s">
        <v>293</v>
      </c>
      <c r="K37" s="250">
        <v>1</v>
      </c>
      <c r="L37" s="246"/>
      <c r="M37" s="1557"/>
      <c r="N37" s="249" t="s">
        <v>284</v>
      </c>
      <c r="O37" s="250">
        <v>2</v>
      </c>
      <c r="P37" s="246"/>
    </row>
    <row r="38" spans="1:16" ht="96">
      <c r="A38" s="1557"/>
      <c r="B38" s="249" t="s">
        <v>220</v>
      </c>
      <c r="C38" s="250">
        <v>1</v>
      </c>
      <c r="D38" s="246"/>
      <c r="E38" s="1557"/>
      <c r="F38" s="249" t="s">
        <v>292</v>
      </c>
      <c r="G38" s="250">
        <v>1</v>
      </c>
      <c r="H38" s="246"/>
      <c r="I38" s="1557"/>
      <c r="J38" s="249" t="s">
        <v>295</v>
      </c>
      <c r="K38" s="250">
        <v>1</v>
      </c>
      <c r="L38" s="246"/>
      <c r="M38" s="1557"/>
      <c r="N38" s="249" t="s">
        <v>328</v>
      </c>
      <c r="O38" s="250">
        <v>2</v>
      </c>
      <c r="P38" s="246"/>
    </row>
    <row r="39" spans="1:16" ht="84">
      <c r="A39" s="1557"/>
      <c r="B39" s="249" t="s">
        <v>221</v>
      </c>
      <c r="C39" s="250">
        <v>1</v>
      </c>
      <c r="D39" s="246"/>
      <c r="E39" s="1557"/>
      <c r="F39" s="249" t="s">
        <v>293</v>
      </c>
      <c r="G39" s="250">
        <v>1</v>
      </c>
      <c r="H39" s="246"/>
      <c r="I39" s="1557"/>
      <c r="J39" s="249" t="s">
        <v>320</v>
      </c>
      <c r="K39" s="250">
        <v>1</v>
      </c>
      <c r="L39" s="246"/>
      <c r="M39" s="1557"/>
      <c r="N39" s="249" t="s">
        <v>317</v>
      </c>
      <c r="O39" s="250">
        <v>2</v>
      </c>
      <c r="P39" s="246"/>
    </row>
    <row r="40" spans="1:16" ht="96">
      <c r="A40" s="1557"/>
      <c r="B40" s="249" t="s">
        <v>223</v>
      </c>
      <c r="C40" s="250">
        <v>1</v>
      </c>
      <c r="D40" s="246"/>
      <c r="E40" s="1557"/>
      <c r="F40" s="249" t="s">
        <v>294</v>
      </c>
      <c r="G40" s="250">
        <v>1</v>
      </c>
      <c r="H40" s="246"/>
      <c r="I40" s="1557"/>
      <c r="J40" s="249" t="s">
        <v>321</v>
      </c>
      <c r="K40" s="250">
        <v>1</v>
      </c>
      <c r="L40" s="246"/>
      <c r="M40" s="1557"/>
      <c r="N40" s="249" t="s">
        <v>318</v>
      </c>
      <c r="O40" s="250">
        <v>2</v>
      </c>
      <c r="P40" s="246"/>
    </row>
    <row r="41" spans="1:16" ht="96">
      <c r="A41" s="1557"/>
      <c r="B41" s="249" t="s">
        <v>229</v>
      </c>
      <c r="C41" s="250">
        <v>1</v>
      </c>
      <c r="D41" s="246"/>
      <c r="E41" s="1557"/>
      <c r="F41" s="249" t="s">
        <v>296</v>
      </c>
      <c r="G41" s="250">
        <v>1</v>
      </c>
      <c r="H41" s="246"/>
      <c r="I41" s="1557"/>
      <c r="J41" s="249" t="s">
        <v>322</v>
      </c>
      <c r="K41" s="250">
        <v>1</v>
      </c>
      <c r="L41" s="246"/>
      <c r="M41" s="1557"/>
      <c r="N41" s="249" t="s">
        <v>319</v>
      </c>
      <c r="O41" s="250">
        <v>2</v>
      </c>
      <c r="P41" s="246"/>
    </row>
    <row r="42" spans="1:16" ht="96">
      <c r="A42" s="1557"/>
      <c r="B42" s="249" t="s">
        <v>230</v>
      </c>
      <c r="C42" s="250">
        <v>1</v>
      </c>
      <c r="D42" s="246"/>
      <c r="E42" s="1557"/>
      <c r="F42" s="249" t="s">
        <v>297</v>
      </c>
      <c r="G42" s="250">
        <v>1</v>
      </c>
      <c r="H42" s="246"/>
      <c r="I42" s="1557"/>
      <c r="J42" s="249" t="s">
        <v>323</v>
      </c>
      <c r="K42" s="250">
        <v>1</v>
      </c>
      <c r="L42" s="246"/>
      <c r="M42" s="1557"/>
      <c r="N42" s="249" t="s">
        <v>293</v>
      </c>
      <c r="O42" s="250">
        <v>2</v>
      </c>
      <c r="P42" s="246"/>
    </row>
    <row r="43" spans="1:16" ht="72">
      <c r="A43" s="1557"/>
      <c r="B43" s="249" t="s">
        <v>235</v>
      </c>
      <c r="C43" s="250">
        <v>1</v>
      </c>
      <c r="D43" s="246"/>
      <c r="E43" s="1557"/>
      <c r="F43" s="249" t="s">
        <v>243</v>
      </c>
      <c r="G43" s="250">
        <v>1</v>
      </c>
      <c r="H43" s="246"/>
      <c r="I43" s="1557"/>
      <c r="J43" s="249" t="s">
        <v>324</v>
      </c>
      <c r="K43" s="250">
        <v>1</v>
      </c>
      <c r="L43" s="246"/>
      <c r="M43" s="1557"/>
      <c r="N43" s="249" t="s">
        <v>332</v>
      </c>
      <c r="O43" s="250">
        <v>2</v>
      </c>
      <c r="P43" s="246"/>
    </row>
    <row r="44" spans="1:16" ht="60">
      <c r="A44" s="1557"/>
      <c r="B44" s="249" t="s">
        <v>238</v>
      </c>
      <c r="C44" s="250">
        <v>1</v>
      </c>
      <c r="D44" s="246"/>
      <c r="E44" s="1557"/>
      <c r="F44" s="249" t="s">
        <v>245</v>
      </c>
      <c r="G44" s="250">
        <v>1</v>
      </c>
      <c r="H44" s="246"/>
      <c r="I44" s="1557"/>
      <c r="J44" s="249" t="s">
        <v>325</v>
      </c>
      <c r="K44" s="250">
        <v>1</v>
      </c>
      <c r="L44" s="246"/>
      <c r="M44" s="1557"/>
      <c r="N44" s="249" t="s">
        <v>237</v>
      </c>
      <c r="O44" s="250">
        <v>3</v>
      </c>
      <c r="P44" s="246"/>
    </row>
    <row r="45" spans="1:16" ht="96">
      <c r="A45" s="1557"/>
      <c r="B45" s="249" t="s">
        <v>242</v>
      </c>
      <c r="C45" s="250">
        <v>1</v>
      </c>
      <c r="D45" s="246"/>
      <c r="E45" s="1557"/>
      <c r="F45" s="249" t="s">
        <v>249</v>
      </c>
      <c r="G45" s="250">
        <v>1</v>
      </c>
      <c r="H45" s="246"/>
      <c r="I45" s="1557"/>
      <c r="J45" s="249" t="s">
        <v>307</v>
      </c>
      <c r="K45" s="250">
        <v>2</v>
      </c>
      <c r="L45" s="246"/>
      <c r="M45" s="1557"/>
      <c r="N45" s="249" t="s">
        <v>303</v>
      </c>
      <c r="O45" s="250">
        <v>3</v>
      </c>
      <c r="P45" s="246"/>
    </row>
    <row r="46" spans="1:16" ht="84">
      <c r="A46" s="1557"/>
      <c r="B46" s="249" t="s">
        <v>244</v>
      </c>
      <c r="C46" s="250">
        <v>1</v>
      </c>
      <c r="D46" s="246"/>
      <c r="E46" s="1557"/>
      <c r="F46" s="249" t="s">
        <v>298</v>
      </c>
      <c r="G46" s="250">
        <v>1</v>
      </c>
      <c r="H46" s="246"/>
      <c r="I46" s="1557"/>
      <c r="J46" s="249" t="s">
        <v>197</v>
      </c>
      <c r="K46" s="250">
        <v>2</v>
      </c>
      <c r="L46" s="246"/>
      <c r="M46" s="1557"/>
      <c r="N46" s="249" t="s">
        <v>313</v>
      </c>
      <c r="O46" s="250">
        <v>4</v>
      </c>
      <c r="P46" s="246"/>
    </row>
    <row r="47" spans="1:16" ht="96">
      <c r="A47" s="1557"/>
      <c r="B47" s="249" t="s">
        <v>245</v>
      </c>
      <c r="C47" s="250">
        <v>1</v>
      </c>
      <c r="D47" s="246"/>
      <c r="E47" s="1557"/>
      <c r="F47" s="249" t="s">
        <v>258</v>
      </c>
      <c r="G47" s="250">
        <v>1</v>
      </c>
      <c r="H47" s="246"/>
      <c r="I47" s="1557"/>
      <c r="J47" s="249" t="s">
        <v>314</v>
      </c>
      <c r="K47" s="250">
        <v>2</v>
      </c>
      <c r="L47" s="246"/>
      <c r="M47" s="1557"/>
      <c r="N47" s="249" t="s">
        <v>196</v>
      </c>
      <c r="O47" s="250">
        <v>8</v>
      </c>
      <c r="P47" s="246"/>
    </row>
    <row r="48" spans="1:16" ht="60">
      <c r="A48" s="1557"/>
      <c r="B48" s="249" t="s">
        <v>246</v>
      </c>
      <c r="C48" s="250">
        <v>1</v>
      </c>
      <c r="D48" s="246"/>
      <c r="E48" s="1557"/>
      <c r="F48" s="249" t="s">
        <v>259</v>
      </c>
      <c r="G48" s="250">
        <v>1</v>
      </c>
      <c r="H48" s="246"/>
      <c r="I48" s="1557"/>
      <c r="J48" s="249" t="s">
        <v>222</v>
      </c>
      <c r="K48" s="250">
        <v>2</v>
      </c>
      <c r="L48" s="246"/>
      <c r="M48" s="1557"/>
      <c r="N48" s="249" t="s">
        <v>252</v>
      </c>
      <c r="O48" s="250">
        <v>12</v>
      </c>
      <c r="P48" s="246"/>
    </row>
    <row r="49" spans="1:16" ht="48">
      <c r="A49" s="1557"/>
      <c r="B49" s="249" t="s">
        <v>247</v>
      </c>
      <c r="C49" s="250">
        <v>1</v>
      </c>
      <c r="D49" s="246"/>
      <c r="E49" s="1557"/>
      <c r="F49" s="249" t="s">
        <v>302</v>
      </c>
      <c r="G49" s="250">
        <v>1</v>
      </c>
      <c r="H49" s="246"/>
      <c r="I49" s="1557"/>
      <c r="J49" s="249" t="s">
        <v>226</v>
      </c>
      <c r="K49" s="250">
        <v>2</v>
      </c>
      <c r="L49" s="246"/>
      <c r="M49" s="1557"/>
      <c r="N49" s="249" t="s">
        <v>202</v>
      </c>
      <c r="O49" s="250">
        <v>26</v>
      </c>
      <c r="P49" s="246"/>
    </row>
    <row r="50" spans="1:16" ht="84">
      <c r="A50" s="1557"/>
      <c r="B50" s="249" t="s">
        <v>248</v>
      </c>
      <c r="C50" s="250">
        <v>1</v>
      </c>
      <c r="D50" s="246"/>
      <c r="E50" s="1557"/>
      <c r="F50" s="249" t="s">
        <v>303</v>
      </c>
      <c r="G50" s="250">
        <v>1</v>
      </c>
      <c r="H50" s="246"/>
      <c r="I50" s="1557"/>
      <c r="J50" s="249" t="s">
        <v>253</v>
      </c>
      <c r="K50" s="250">
        <v>2</v>
      </c>
      <c r="L50" s="246"/>
      <c r="M50" s="1557"/>
      <c r="N50" s="249" t="s">
        <v>248</v>
      </c>
      <c r="O50" s="250">
        <v>43</v>
      </c>
      <c r="P50" s="246"/>
    </row>
    <row r="51" spans="1:16" ht="84">
      <c r="A51" s="1557"/>
      <c r="B51" s="249" t="s">
        <v>250</v>
      </c>
      <c r="C51" s="250">
        <v>1</v>
      </c>
      <c r="D51" s="246"/>
      <c r="E51" s="1557"/>
      <c r="F51" s="249" t="s">
        <v>216</v>
      </c>
      <c r="G51" s="250">
        <v>2</v>
      </c>
      <c r="H51" s="246"/>
      <c r="I51" s="1557"/>
      <c r="J51" s="249" t="s">
        <v>255</v>
      </c>
      <c r="K51" s="250">
        <v>2</v>
      </c>
      <c r="L51" s="246"/>
      <c r="M51" s="1557"/>
      <c r="N51" s="249" t="s">
        <v>228</v>
      </c>
      <c r="O51" s="250">
        <v>47</v>
      </c>
      <c r="P51" s="246"/>
    </row>
    <row r="52" spans="1:16" ht="84">
      <c r="A52" s="1557"/>
      <c r="B52" s="249" t="s">
        <v>251</v>
      </c>
      <c r="C52" s="250">
        <v>1</v>
      </c>
      <c r="D52" s="246"/>
      <c r="E52" s="1557"/>
      <c r="F52" s="249" t="s">
        <v>295</v>
      </c>
      <c r="G52" s="250">
        <v>2</v>
      </c>
      <c r="H52" s="246"/>
      <c r="I52" s="1557"/>
      <c r="J52" s="249" t="s">
        <v>266</v>
      </c>
      <c r="K52" s="250">
        <v>2</v>
      </c>
      <c r="L52" s="246"/>
      <c r="M52" s="1557"/>
      <c r="N52" s="249" t="s">
        <v>205</v>
      </c>
      <c r="O52" s="250">
        <v>60</v>
      </c>
      <c r="P52" s="246"/>
    </row>
    <row r="53" spans="1:16" ht="96">
      <c r="A53" s="1557"/>
      <c r="B53" s="249" t="s">
        <v>257</v>
      </c>
      <c r="C53" s="250">
        <v>1</v>
      </c>
      <c r="D53" s="246"/>
      <c r="E53" s="1557"/>
      <c r="F53" s="249" t="s">
        <v>238</v>
      </c>
      <c r="G53" s="250">
        <v>2</v>
      </c>
      <c r="H53" s="246"/>
      <c r="I53" s="1557"/>
      <c r="J53" s="249" t="s">
        <v>272</v>
      </c>
      <c r="K53" s="250">
        <v>2</v>
      </c>
      <c r="L53" s="246"/>
      <c r="M53" s="1557"/>
      <c r="N53" s="249" t="s">
        <v>218</v>
      </c>
      <c r="O53" s="250">
        <v>231</v>
      </c>
      <c r="P53" s="246"/>
    </row>
    <row r="54" spans="1:16" ht="48.75" thickBot="1">
      <c r="A54" s="1557"/>
      <c r="B54" s="249" t="s">
        <v>258</v>
      </c>
      <c r="C54" s="250">
        <v>1</v>
      </c>
      <c r="D54" s="246"/>
      <c r="E54" s="1557"/>
      <c r="F54" s="249" t="s">
        <v>253</v>
      </c>
      <c r="G54" s="250">
        <v>2</v>
      </c>
      <c r="H54" s="246"/>
      <c r="I54" s="1557"/>
      <c r="J54" s="249" t="s">
        <v>193</v>
      </c>
      <c r="K54" s="250">
        <v>3</v>
      </c>
      <c r="L54" s="246"/>
      <c r="M54" s="1550" t="s">
        <v>21</v>
      </c>
      <c r="N54" s="1551"/>
      <c r="O54" s="251">
        <v>470</v>
      </c>
      <c r="P54" s="246"/>
    </row>
    <row r="55" spans="1:16" ht="60.75" thickTop="1">
      <c r="A55" s="1557"/>
      <c r="B55" s="249" t="s">
        <v>261</v>
      </c>
      <c r="C55" s="250">
        <v>1</v>
      </c>
      <c r="D55" s="246"/>
      <c r="E55" s="1557"/>
      <c r="F55" s="249" t="s">
        <v>299</v>
      </c>
      <c r="G55" s="250">
        <v>2</v>
      </c>
      <c r="H55" s="246"/>
      <c r="I55" s="1557"/>
      <c r="J55" s="249" t="s">
        <v>198</v>
      </c>
      <c r="K55" s="250">
        <v>3</v>
      </c>
      <c r="L55" s="246"/>
    </row>
    <row r="56" spans="1:16" ht="60">
      <c r="A56" s="1557"/>
      <c r="B56" s="249" t="s">
        <v>263</v>
      </c>
      <c r="C56" s="250">
        <v>1</v>
      </c>
      <c r="D56" s="246"/>
      <c r="E56" s="1557"/>
      <c r="F56" s="249" t="s">
        <v>300</v>
      </c>
      <c r="G56" s="250">
        <v>2</v>
      </c>
      <c r="H56" s="246"/>
      <c r="I56" s="1557"/>
      <c r="J56" s="249" t="s">
        <v>202</v>
      </c>
      <c r="K56" s="250">
        <v>3</v>
      </c>
      <c r="L56" s="246"/>
    </row>
    <row r="57" spans="1:16" ht="60">
      <c r="A57" s="1557"/>
      <c r="B57" s="249" t="s">
        <v>269</v>
      </c>
      <c r="C57" s="250">
        <v>1</v>
      </c>
      <c r="D57" s="246"/>
      <c r="E57" s="1557"/>
      <c r="F57" s="249" t="s">
        <v>301</v>
      </c>
      <c r="G57" s="250">
        <v>2</v>
      </c>
      <c r="H57" s="246"/>
      <c r="I57" s="1557"/>
      <c r="J57" s="249" t="s">
        <v>206</v>
      </c>
      <c r="K57" s="250">
        <v>3</v>
      </c>
      <c r="L57" s="246"/>
    </row>
    <row r="58" spans="1:16" ht="72">
      <c r="A58" s="1557"/>
      <c r="B58" s="249" t="s">
        <v>271</v>
      </c>
      <c r="C58" s="250">
        <v>1</v>
      </c>
      <c r="D58" s="246"/>
      <c r="E58" s="1557"/>
      <c r="F58" s="249" t="s">
        <v>285</v>
      </c>
      <c r="G58" s="250">
        <v>3</v>
      </c>
      <c r="H58" s="246"/>
      <c r="I58" s="1557"/>
      <c r="J58" s="249" t="s">
        <v>317</v>
      </c>
      <c r="K58" s="250">
        <v>3</v>
      </c>
      <c r="L58" s="246"/>
    </row>
    <row r="59" spans="1:16" ht="96">
      <c r="A59" s="1557"/>
      <c r="B59" s="249" t="s">
        <v>273</v>
      </c>
      <c r="C59" s="250">
        <v>1</v>
      </c>
      <c r="D59" s="246"/>
      <c r="E59" s="1557"/>
      <c r="F59" s="249" t="s">
        <v>199</v>
      </c>
      <c r="G59" s="250">
        <v>3</v>
      </c>
      <c r="H59" s="246"/>
      <c r="I59" s="1557"/>
      <c r="J59" s="249" t="s">
        <v>312</v>
      </c>
      <c r="K59" s="250">
        <v>4</v>
      </c>
      <c r="L59" s="246"/>
    </row>
    <row r="60" spans="1:16" ht="84">
      <c r="A60" s="1557"/>
      <c r="B60" s="249" t="s">
        <v>274</v>
      </c>
      <c r="C60" s="250">
        <v>1</v>
      </c>
      <c r="D60" s="246"/>
      <c r="E60" s="1557"/>
      <c r="F60" s="249" t="s">
        <v>205</v>
      </c>
      <c r="G60" s="250">
        <v>3</v>
      </c>
      <c r="H60" s="246"/>
      <c r="I60" s="1557"/>
      <c r="J60" s="249" t="s">
        <v>313</v>
      </c>
      <c r="K60" s="250">
        <v>4</v>
      </c>
      <c r="L60" s="246"/>
    </row>
    <row r="61" spans="1:16" ht="60">
      <c r="A61" s="1557"/>
      <c r="B61" s="249" t="s">
        <v>275</v>
      </c>
      <c r="C61" s="250">
        <v>1</v>
      </c>
      <c r="D61" s="246"/>
      <c r="E61" s="1557"/>
      <c r="F61" s="249" t="s">
        <v>265</v>
      </c>
      <c r="G61" s="250">
        <v>3</v>
      </c>
      <c r="H61" s="246"/>
      <c r="I61" s="1557"/>
      <c r="J61" s="249" t="s">
        <v>263</v>
      </c>
      <c r="K61" s="250">
        <v>4</v>
      </c>
      <c r="L61" s="246"/>
    </row>
    <row r="62" spans="1:16" ht="60">
      <c r="A62" s="1557"/>
      <c r="B62" s="249" t="s">
        <v>181</v>
      </c>
      <c r="C62" s="250">
        <v>2</v>
      </c>
      <c r="D62" s="246"/>
      <c r="E62" s="1557"/>
      <c r="F62" s="249" t="s">
        <v>287</v>
      </c>
      <c r="G62" s="250">
        <v>5</v>
      </c>
      <c r="H62" s="246"/>
      <c r="I62" s="1557"/>
      <c r="J62" s="249" t="s">
        <v>308</v>
      </c>
      <c r="K62" s="250">
        <v>6</v>
      </c>
      <c r="L62" s="246"/>
    </row>
    <row r="63" spans="1:16" ht="72">
      <c r="A63" s="1557"/>
      <c r="B63" s="249" t="s">
        <v>183</v>
      </c>
      <c r="C63" s="250">
        <v>2</v>
      </c>
      <c r="D63" s="246"/>
      <c r="E63" s="1557"/>
      <c r="F63" s="249" t="s">
        <v>305</v>
      </c>
      <c r="G63" s="250">
        <v>5</v>
      </c>
      <c r="H63" s="246"/>
      <c r="I63" s="1557"/>
      <c r="J63" s="249" t="s">
        <v>236</v>
      </c>
      <c r="K63" s="250">
        <v>6</v>
      </c>
      <c r="L63" s="246"/>
    </row>
    <row r="64" spans="1:16" ht="96">
      <c r="A64" s="1557"/>
      <c r="B64" s="249" t="s">
        <v>196</v>
      </c>
      <c r="C64" s="250">
        <v>2</v>
      </c>
      <c r="D64" s="246"/>
      <c r="E64" s="1557"/>
      <c r="F64" s="249" t="s">
        <v>226</v>
      </c>
      <c r="G64" s="250">
        <v>6</v>
      </c>
      <c r="H64" s="246"/>
      <c r="I64" s="1557"/>
      <c r="J64" s="249" t="s">
        <v>310</v>
      </c>
      <c r="K64" s="250">
        <v>7</v>
      </c>
      <c r="L64" s="246"/>
    </row>
    <row r="65" spans="1:12" ht="96">
      <c r="A65" s="1557"/>
      <c r="B65" s="249" t="s">
        <v>200</v>
      </c>
      <c r="C65" s="250">
        <v>2</v>
      </c>
      <c r="D65" s="246"/>
      <c r="E65" s="1557"/>
      <c r="F65" s="249" t="s">
        <v>218</v>
      </c>
      <c r="G65" s="250">
        <v>8</v>
      </c>
      <c r="H65" s="246"/>
      <c r="I65" s="1557"/>
      <c r="J65" s="249" t="s">
        <v>216</v>
      </c>
      <c r="K65" s="250">
        <v>8</v>
      </c>
      <c r="L65" s="246"/>
    </row>
    <row r="66" spans="1:12" ht="48">
      <c r="A66" s="1557"/>
      <c r="B66" s="249" t="s">
        <v>208</v>
      </c>
      <c r="C66" s="250">
        <v>2</v>
      </c>
      <c r="D66" s="246"/>
      <c r="E66" s="1557"/>
      <c r="F66" s="249" t="s">
        <v>267</v>
      </c>
      <c r="G66" s="250">
        <v>8</v>
      </c>
      <c r="H66" s="246"/>
      <c r="I66" s="1557"/>
      <c r="J66" s="249" t="s">
        <v>192</v>
      </c>
      <c r="K66" s="250">
        <v>9</v>
      </c>
      <c r="L66" s="246"/>
    </row>
    <row r="67" spans="1:12" ht="84">
      <c r="A67" s="1557"/>
      <c r="B67" s="249" t="s">
        <v>224</v>
      </c>
      <c r="C67" s="250">
        <v>2</v>
      </c>
      <c r="D67" s="246"/>
      <c r="E67" s="1557"/>
      <c r="F67" s="249" t="s">
        <v>186</v>
      </c>
      <c r="G67" s="250">
        <v>9</v>
      </c>
      <c r="H67" s="246"/>
      <c r="I67" s="1557"/>
      <c r="J67" s="249" t="s">
        <v>303</v>
      </c>
      <c r="K67" s="250">
        <v>11</v>
      </c>
      <c r="L67" s="246"/>
    </row>
    <row r="68" spans="1:12" ht="72">
      <c r="A68" s="1557"/>
      <c r="B68" s="249" t="s">
        <v>227</v>
      </c>
      <c r="C68" s="250">
        <v>2</v>
      </c>
      <c r="D68" s="246"/>
      <c r="E68" s="1557"/>
      <c r="F68" s="249" t="s">
        <v>304</v>
      </c>
      <c r="G68" s="250">
        <v>10</v>
      </c>
      <c r="H68" s="246"/>
      <c r="I68" s="1557"/>
      <c r="J68" s="249" t="s">
        <v>199</v>
      </c>
      <c r="K68" s="250">
        <v>19</v>
      </c>
      <c r="L68" s="246"/>
    </row>
    <row r="69" spans="1:12" ht="60">
      <c r="A69" s="1557"/>
      <c r="B69" s="249" t="s">
        <v>240</v>
      </c>
      <c r="C69" s="250">
        <v>2</v>
      </c>
      <c r="D69" s="246"/>
      <c r="E69" s="1557"/>
      <c r="F69" s="249" t="s">
        <v>236</v>
      </c>
      <c r="G69" s="250">
        <v>19</v>
      </c>
      <c r="H69" s="246"/>
      <c r="I69" s="1557"/>
      <c r="J69" s="249" t="s">
        <v>252</v>
      </c>
      <c r="K69" s="250">
        <v>21</v>
      </c>
      <c r="L69" s="246"/>
    </row>
    <row r="70" spans="1:12" ht="72">
      <c r="A70" s="1557"/>
      <c r="B70" s="249" t="s">
        <v>241</v>
      </c>
      <c r="C70" s="250">
        <v>2</v>
      </c>
      <c r="D70" s="246"/>
      <c r="E70" s="1557"/>
      <c r="F70" s="249" t="s">
        <v>268</v>
      </c>
      <c r="G70" s="250">
        <v>19</v>
      </c>
      <c r="H70" s="246"/>
      <c r="I70" s="1557"/>
      <c r="J70" s="249" t="s">
        <v>248</v>
      </c>
      <c r="K70" s="250">
        <v>39</v>
      </c>
      <c r="L70" s="246"/>
    </row>
    <row r="71" spans="1:12" ht="84">
      <c r="A71" s="1557"/>
      <c r="B71" s="249" t="s">
        <v>243</v>
      </c>
      <c r="C71" s="250">
        <v>2</v>
      </c>
      <c r="D71" s="246"/>
      <c r="E71" s="1557"/>
      <c r="F71" s="249" t="s">
        <v>241</v>
      </c>
      <c r="G71" s="250">
        <v>20</v>
      </c>
      <c r="H71" s="246"/>
      <c r="I71" s="1557"/>
      <c r="J71" s="249" t="s">
        <v>228</v>
      </c>
      <c r="K71" s="250">
        <v>40</v>
      </c>
      <c r="L71" s="246"/>
    </row>
    <row r="72" spans="1:12" ht="84">
      <c r="A72" s="1557"/>
      <c r="B72" s="249" t="s">
        <v>249</v>
      </c>
      <c r="C72" s="250">
        <v>2</v>
      </c>
      <c r="D72" s="246"/>
      <c r="E72" s="1557"/>
      <c r="F72" s="249" t="s">
        <v>235</v>
      </c>
      <c r="G72" s="250">
        <v>21</v>
      </c>
      <c r="H72" s="246"/>
      <c r="I72" s="1557"/>
      <c r="J72" s="249" t="s">
        <v>205</v>
      </c>
      <c r="K72" s="250">
        <v>63</v>
      </c>
      <c r="L72" s="246"/>
    </row>
    <row r="73" spans="1:12" ht="96">
      <c r="A73" s="1557"/>
      <c r="B73" s="249" t="s">
        <v>253</v>
      </c>
      <c r="C73" s="250">
        <v>2</v>
      </c>
      <c r="D73" s="246"/>
      <c r="E73" s="1557"/>
      <c r="F73" s="249" t="s">
        <v>185</v>
      </c>
      <c r="G73" s="250">
        <v>27</v>
      </c>
      <c r="H73" s="246"/>
      <c r="I73" s="1557"/>
      <c r="J73" s="249" t="s">
        <v>196</v>
      </c>
      <c r="K73" s="250">
        <v>73</v>
      </c>
      <c r="L73" s="246"/>
    </row>
    <row r="74" spans="1:12" ht="96">
      <c r="A74" s="1557"/>
      <c r="B74" s="249" t="s">
        <v>256</v>
      </c>
      <c r="C74" s="250">
        <v>2</v>
      </c>
      <c r="D74" s="246"/>
      <c r="E74" s="1557"/>
      <c r="F74" s="249" t="s">
        <v>252</v>
      </c>
      <c r="G74" s="250">
        <v>34</v>
      </c>
      <c r="H74" s="246"/>
      <c r="I74" s="1557"/>
      <c r="J74" s="249" t="s">
        <v>218</v>
      </c>
      <c r="K74" s="250">
        <v>459</v>
      </c>
      <c r="L74" s="246"/>
    </row>
    <row r="75" spans="1:12" ht="48.75" thickBot="1">
      <c r="A75" s="1557"/>
      <c r="B75" s="249" t="s">
        <v>267</v>
      </c>
      <c r="C75" s="250">
        <v>2</v>
      </c>
      <c r="D75" s="246"/>
      <c r="E75" s="1557"/>
      <c r="F75" s="249" t="s">
        <v>187</v>
      </c>
      <c r="G75" s="250">
        <v>45</v>
      </c>
      <c r="H75" s="246"/>
      <c r="I75" s="1550" t="s">
        <v>21</v>
      </c>
      <c r="J75" s="1551"/>
      <c r="K75" s="251">
        <v>830</v>
      </c>
      <c r="L75" s="246"/>
    </row>
    <row r="76" spans="1:12" ht="72.75" thickTop="1">
      <c r="A76" s="1557"/>
      <c r="B76" s="249" t="s">
        <v>270</v>
      </c>
      <c r="C76" s="250">
        <v>2</v>
      </c>
      <c r="D76" s="246"/>
      <c r="E76" s="1557"/>
      <c r="F76" s="249" t="s">
        <v>192</v>
      </c>
      <c r="G76" s="250">
        <v>66</v>
      </c>
      <c r="H76" s="246"/>
    </row>
    <row r="77" spans="1:12" ht="72">
      <c r="A77" s="1557"/>
      <c r="B77" s="249" t="s">
        <v>276</v>
      </c>
      <c r="C77" s="250">
        <v>2</v>
      </c>
      <c r="D77" s="246"/>
      <c r="E77" s="1557"/>
      <c r="F77" s="249" t="s">
        <v>264</v>
      </c>
      <c r="G77" s="250">
        <v>76</v>
      </c>
      <c r="H77" s="246"/>
    </row>
    <row r="78" spans="1:12" ht="48">
      <c r="A78" s="1557"/>
      <c r="B78" s="249" t="s">
        <v>334</v>
      </c>
      <c r="C78" s="250">
        <v>3</v>
      </c>
      <c r="D78" s="246"/>
      <c r="E78" s="1557"/>
      <c r="F78" s="249" t="s">
        <v>260</v>
      </c>
      <c r="G78" s="250">
        <v>281</v>
      </c>
      <c r="H78" s="246"/>
    </row>
    <row r="79" spans="1:12" ht="72">
      <c r="A79" s="1557"/>
      <c r="B79" s="249" t="s">
        <v>191</v>
      </c>
      <c r="C79" s="250">
        <v>3</v>
      </c>
      <c r="D79" s="246"/>
      <c r="E79" s="1557"/>
      <c r="F79" s="249" t="s">
        <v>237</v>
      </c>
      <c r="G79" s="250">
        <v>2565</v>
      </c>
      <c r="H79" s="246"/>
    </row>
    <row r="80" spans="1:12" ht="48">
      <c r="A80" s="1557"/>
      <c r="B80" s="249" t="s">
        <v>197</v>
      </c>
      <c r="C80" s="250">
        <v>3</v>
      </c>
      <c r="D80" s="246"/>
      <c r="E80" s="1557"/>
      <c r="F80" s="249" t="s">
        <v>202</v>
      </c>
      <c r="G80" s="250">
        <v>4601</v>
      </c>
      <c r="H80" s="246"/>
    </row>
    <row r="81" spans="1:8" ht="48.75" thickBot="1">
      <c r="A81" s="1557"/>
      <c r="B81" s="249" t="s">
        <v>203</v>
      </c>
      <c r="C81" s="250">
        <v>3</v>
      </c>
      <c r="D81" s="246"/>
      <c r="E81" s="1550" t="s">
        <v>21</v>
      </c>
      <c r="F81" s="1551"/>
      <c r="G81" s="251">
        <v>7881</v>
      </c>
      <c r="H81" s="246"/>
    </row>
    <row r="82" spans="1:8" ht="84.75" thickTop="1">
      <c r="A82" s="1557"/>
      <c r="B82" s="249" t="s">
        <v>205</v>
      </c>
      <c r="C82" s="250">
        <v>3</v>
      </c>
      <c r="D82" s="246"/>
    </row>
    <row r="83" spans="1:8" ht="48">
      <c r="A83" s="1557"/>
      <c r="B83" s="249" t="s">
        <v>262</v>
      </c>
      <c r="C83" s="250">
        <v>3</v>
      </c>
      <c r="D83" s="246"/>
    </row>
    <row r="84" spans="1:8" ht="48">
      <c r="A84" s="1557"/>
      <c r="B84" s="249" t="s">
        <v>265</v>
      </c>
      <c r="C84" s="250">
        <v>3</v>
      </c>
      <c r="D84" s="246"/>
    </row>
    <row r="85" spans="1:8" ht="72">
      <c r="A85" s="1557"/>
      <c r="B85" s="249" t="s">
        <v>190</v>
      </c>
      <c r="C85" s="250">
        <v>4</v>
      </c>
      <c r="D85" s="246"/>
    </row>
    <row r="86" spans="1:8" ht="48">
      <c r="A86" s="1557"/>
      <c r="B86" s="249" t="s">
        <v>164</v>
      </c>
      <c r="C86" s="250">
        <v>4</v>
      </c>
      <c r="D86" s="246"/>
    </row>
    <row r="87" spans="1:8" ht="24">
      <c r="A87" s="1557"/>
      <c r="B87" s="249" t="s">
        <v>215</v>
      </c>
      <c r="C87" s="250">
        <v>4</v>
      </c>
      <c r="D87" s="246"/>
    </row>
    <row r="88" spans="1:8" ht="60">
      <c r="A88" s="1557"/>
      <c r="B88" s="249" t="s">
        <v>225</v>
      </c>
      <c r="C88" s="250">
        <v>4</v>
      </c>
      <c r="D88" s="246"/>
    </row>
    <row r="89" spans="1:8" ht="84">
      <c r="A89" s="1557"/>
      <c r="B89" s="249" t="s">
        <v>228</v>
      </c>
      <c r="C89" s="250">
        <v>4</v>
      </c>
      <c r="D89" s="246"/>
    </row>
    <row r="90" spans="1:8" ht="48">
      <c r="A90" s="1557"/>
      <c r="B90" s="249" t="s">
        <v>260</v>
      </c>
      <c r="C90" s="250">
        <v>4</v>
      </c>
      <c r="D90" s="246"/>
    </row>
    <row r="91" spans="1:8" ht="36">
      <c r="A91" s="1557"/>
      <c r="B91" s="249" t="s">
        <v>272</v>
      </c>
      <c r="C91" s="250">
        <v>4</v>
      </c>
      <c r="D91" s="246"/>
    </row>
    <row r="92" spans="1:8" ht="84">
      <c r="A92" s="1557"/>
      <c r="B92" s="249" t="s">
        <v>195</v>
      </c>
      <c r="C92" s="250">
        <v>5</v>
      </c>
      <c r="D92" s="246"/>
    </row>
    <row r="93" spans="1:8" ht="60">
      <c r="A93" s="1557"/>
      <c r="B93" s="249" t="s">
        <v>198</v>
      </c>
      <c r="C93" s="250">
        <v>6</v>
      </c>
      <c r="D93" s="246"/>
    </row>
    <row r="94" spans="1:8" ht="84">
      <c r="A94" s="1557"/>
      <c r="B94" s="249" t="s">
        <v>254</v>
      </c>
      <c r="C94" s="250">
        <v>6</v>
      </c>
      <c r="D94" s="246"/>
    </row>
    <row r="95" spans="1:8" ht="36">
      <c r="A95" s="1557"/>
      <c r="B95" s="249" t="s">
        <v>186</v>
      </c>
      <c r="C95" s="250">
        <v>7</v>
      </c>
      <c r="D95" s="246"/>
    </row>
    <row r="96" spans="1:8" ht="36">
      <c r="A96" s="1557"/>
      <c r="B96" s="249" t="s">
        <v>233</v>
      </c>
      <c r="C96" s="250">
        <v>8</v>
      </c>
      <c r="D96" s="246"/>
    </row>
    <row r="97" spans="1:4" ht="96">
      <c r="A97" s="1557"/>
      <c r="B97" s="249" t="s">
        <v>207</v>
      </c>
      <c r="C97" s="250">
        <v>9</v>
      </c>
      <c r="D97" s="246"/>
    </row>
    <row r="98" spans="1:4" ht="48">
      <c r="A98" s="1557"/>
      <c r="B98" s="249" t="s">
        <v>222</v>
      </c>
      <c r="C98" s="250">
        <v>12</v>
      </c>
      <c r="D98" s="246"/>
    </row>
    <row r="99" spans="1:4" ht="96">
      <c r="A99" s="1557"/>
      <c r="B99" s="249" t="s">
        <v>218</v>
      </c>
      <c r="C99" s="250">
        <v>13</v>
      </c>
      <c r="D99" s="246"/>
    </row>
    <row r="100" spans="1:4" ht="36">
      <c r="A100" s="1557"/>
      <c r="B100" s="249" t="s">
        <v>185</v>
      </c>
      <c r="C100" s="250">
        <v>15</v>
      </c>
      <c r="D100" s="246"/>
    </row>
    <row r="101" spans="1:4" ht="48">
      <c r="A101" s="1557"/>
      <c r="B101" s="249" t="s">
        <v>231</v>
      </c>
      <c r="C101" s="250">
        <v>15</v>
      </c>
      <c r="D101" s="246"/>
    </row>
    <row r="102" spans="1:4" ht="48">
      <c r="A102" s="1557"/>
      <c r="B102" s="249" t="s">
        <v>234</v>
      </c>
      <c r="C102" s="250">
        <v>15</v>
      </c>
      <c r="D102" s="246"/>
    </row>
    <row r="103" spans="1:4" ht="72">
      <c r="A103" s="1557"/>
      <c r="B103" s="249" t="s">
        <v>268</v>
      </c>
      <c r="C103" s="250">
        <v>15</v>
      </c>
      <c r="D103" s="246"/>
    </row>
    <row r="104" spans="1:4" ht="36">
      <c r="A104" s="1557"/>
      <c r="B104" s="249" t="s">
        <v>255</v>
      </c>
      <c r="C104" s="250">
        <v>18</v>
      </c>
      <c r="D104" s="246"/>
    </row>
    <row r="105" spans="1:4" ht="84">
      <c r="A105" s="1557"/>
      <c r="B105" s="249" t="s">
        <v>216</v>
      </c>
      <c r="C105" s="250">
        <v>19</v>
      </c>
      <c r="D105" s="246"/>
    </row>
    <row r="106" spans="1:4" ht="48">
      <c r="A106" s="1557"/>
      <c r="B106" s="249" t="s">
        <v>237</v>
      </c>
      <c r="C106" s="250">
        <v>21</v>
      </c>
      <c r="D106" s="246"/>
    </row>
    <row r="107" spans="1:4" ht="84">
      <c r="A107" s="1557"/>
      <c r="B107" s="249" t="s">
        <v>266</v>
      </c>
      <c r="C107" s="250">
        <v>22</v>
      </c>
      <c r="D107" s="246"/>
    </row>
    <row r="108" spans="1:4" ht="60">
      <c r="A108" s="1557"/>
      <c r="B108" s="249" t="s">
        <v>264</v>
      </c>
      <c r="C108" s="250">
        <v>34</v>
      </c>
      <c r="D108" s="246"/>
    </row>
    <row r="109" spans="1:4" ht="24">
      <c r="A109" s="1557"/>
      <c r="B109" s="249" t="s">
        <v>252</v>
      </c>
      <c r="C109" s="250">
        <v>38</v>
      </c>
      <c r="D109" s="246"/>
    </row>
    <row r="110" spans="1:4" ht="48">
      <c r="A110" s="1557"/>
      <c r="B110" s="249" t="s">
        <v>232</v>
      </c>
      <c r="C110" s="250">
        <v>45</v>
      </c>
      <c r="D110" s="246"/>
    </row>
    <row r="111" spans="1:4" ht="36">
      <c r="A111" s="1557"/>
      <c r="B111" s="249" t="s">
        <v>187</v>
      </c>
      <c r="C111" s="250">
        <v>46</v>
      </c>
      <c r="D111" s="246"/>
    </row>
    <row r="112" spans="1:4" ht="48">
      <c r="A112" s="1557"/>
      <c r="B112" s="249" t="s">
        <v>202</v>
      </c>
      <c r="C112" s="250">
        <v>67</v>
      </c>
      <c r="D112" s="246"/>
    </row>
    <row r="113" spans="1:4" ht="48">
      <c r="A113" s="1557"/>
      <c r="B113" s="249" t="s">
        <v>239</v>
      </c>
      <c r="C113" s="250">
        <v>72</v>
      </c>
      <c r="D113" s="246"/>
    </row>
    <row r="114" spans="1:4" ht="48">
      <c r="A114" s="1557"/>
      <c r="B114" s="249" t="s">
        <v>226</v>
      </c>
      <c r="C114" s="250">
        <v>83</v>
      </c>
      <c r="D114" s="246"/>
    </row>
    <row r="115" spans="1:4" ht="48">
      <c r="A115" s="1557"/>
      <c r="B115" s="249" t="s">
        <v>259</v>
      </c>
      <c r="C115" s="250">
        <v>266</v>
      </c>
      <c r="D115" s="246"/>
    </row>
    <row r="116" spans="1:4" ht="36">
      <c r="A116" s="1557"/>
      <c r="B116" s="249" t="s">
        <v>199</v>
      </c>
      <c r="C116" s="250">
        <v>404</v>
      </c>
      <c r="D116" s="246"/>
    </row>
    <row r="117" spans="1:4" ht="48">
      <c r="A117" s="1557"/>
      <c r="B117" s="249" t="s">
        <v>236</v>
      </c>
      <c r="C117" s="250">
        <v>2210</v>
      </c>
      <c r="D117" s="246"/>
    </row>
    <row r="118" spans="1:4" ht="48">
      <c r="A118" s="1557"/>
      <c r="B118" s="249" t="s">
        <v>192</v>
      </c>
      <c r="C118" s="250">
        <v>4314</v>
      </c>
      <c r="D118" s="246"/>
    </row>
    <row r="119" spans="1:4" ht="15.75" thickBot="1">
      <c r="A119" s="1550" t="s">
        <v>21</v>
      </c>
      <c r="B119" s="1551"/>
      <c r="C119" s="251">
        <v>7907</v>
      </c>
      <c r="D119" s="246"/>
    </row>
    <row r="120" spans="1:4" ht="15.75" thickTop="1"/>
  </sheetData>
  <sortState ref="N21:O53">
    <sortCondition ref="O21:O53"/>
  </sortState>
  <mergeCells count="40">
    <mergeCell ref="M18:P18"/>
    <mergeCell ref="M19:N20"/>
    <mergeCell ref="M21:M53"/>
    <mergeCell ref="M54:N54"/>
    <mergeCell ref="O19:O20"/>
    <mergeCell ref="I18:L18"/>
    <mergeCell ref="I19:J20"/>
    <mergeCell ref="I21:I74"/>
    <mergeCell ref="I75:J75"/>
    <mergeCell ref="K19:K20"/>
    <mergeCell ref="A119:B119"/>
    <mergeCell ref="E19:F20"/>
    <mergeCell ref="E21:E80"/>
    <mergeCell ref="C3:C4"/>
    <mergeCell ref="E81:F81"/>
    <mergeCell ref="A18:D18"/>
    <mergeCell ref="A19:B20"/>
    <mergeCell ref="E18:H18"/>
    <mergeCell ref="C19:C20"/>
    <mergeCell ref="A21:A118"/>
    <mergeCell ref="G19:G20"/>
    <mergeCell ref="I1:K1"/>
    <mergeCell ref="I3:J4"/>
    <mergeCell ref="I5:I11"/>
    <mergeCell ref="I12:J12"/>
    <mergeCell ref="M1:O1"/>
    <mergeCell ref="M3:N4"/>
    <mergeCell ref="M5:M7"/>
    <mergeCell ref="M8:N8"/>
    <mergeCell ref="K3:K4"/>
    <mergeCell ref="O3:O4"/>
    <mergeCell ref="A1:C1"/>
    <mergeCell ref="A3:B4"/>
    <mergeCell ref="A5:A12"/>
    <mergeCell ref="A13:B13"/>
    <mergeCell ref="E1:G1"/>
    <mergeCell ref="E3:F4"/>
    <mergeCell ref="E5:E10"/>
    <mergeCell ref="E11:F11"/>
    <mergeCell ref="G3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2:A30"/>
  <sheetViews>
    <sheetView showGridLines="0" workbookViewId="0">
      <selection activeCell="P36" sqref="P36"/>
    </sheetView>
  </sheetViews>
  <sheetFormatPr defaultRowHeight="15"/>
  <sheetData>
    <row r="2" spans="1:1" ht="24" customHeight="1">
      <c r="A2" s="1" t="s">
        <v>336</v>
      </c>
    </row>
    <row r="30" spans="1:1">
      <c r="A30" t="s">
        <v>340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O22"/>
  <sheetViews>
    <sheetView showGridLines="0" workbookViewId="0">
      <selection activeCell="B22" sqref="B22"/>
    </sheetView>
  </sheetViews>
  <sheetFormatPr defaultRowHeight="15"/>
  <cols>
    <col min="1" max="1" width="9.85546875" customWidth="1"/>
    <col min="2" max="3" width="18.140625" customWidth="1"/>
  </cols>
  <sheetData>
    <row r="1" spans="1:6" ht="30.75" customHeight="1" thickBot="1">
      <c r="A1" s="1563" t="s">
        <v>826</v>
      </c>
      <c r="B1" s="1563"/>
      <c r="C1" s="1563"/>
      <c r="D1" s="1563"/>
      <c r="E1" s="1563"/>
      <c r="F1" s="1563"/>
    </row>
    <row r="2" spans="1:6" ht="25.5" customHeight="1" thickTop="1" thickBot="1">
      <c r="A2" s="773" t="s">
        <v>3</v>
      </c>
      <c r="B2" s="771" t="s">
        <v>1</v>
      </c>
      <c r="C2" s="772" t="s">
        <v>2</v>
      </c>
    </row>
    <row r="3" spans="1:6" ht="15.75" customHeight="1" thickTop="1">
      <c r="A3" s="768" t="s">
        <v>4</v>
      </c>
      <c r="B3" s="762">
        <v>10.273233730058243</v>
      </c>
      <c r="C3" s="759">
        <v>10.202121212121211</v>
      </c>
      <c r="E3" s="253"/>
      <c r="F3" s="254"/>
    </row>
    <row r="4" spans="1:6">
      <c r="A4" s="769" t="s">
        <v>5</v>
      </c>
      <c r="B4" s="763">
        <v>10.172854992473658</v>
      </c>
      <c r="C4" s="760">
        <v>9.8256853396901072</v>
      </c>
      <c r="E4" s="253"/>
      <c r="F4" s="254"/>
    </row>
    <row r="5" spans="1:6">
      <c r="A5" s="769" t="s">
        <v>6</v>
      </c>
      <c r="B5" s="763">
        <v>9.7671981776765371</v>
      </c>
      <c r="C5" s="760">
        <v>9.4709521247982789</v>
      </c>
      <c r="E5" s="253"/>
      <c r="F5" s="254"/>
    </row>
    <row r="6" spans="1:6">
      <c r="A6" s="769" t="s">
        <v>7</v>
      </c>
      <c r="B6" s="763">
        <v>9.0719751809720783</v>
      </c>
      <c r="C6" s="760">
        <v>8.7461127871896025</v>
      </c>
      <c r="E6" s="253"/>
      <c r="F6" s="254"/>
    </row>
    <row r="7" spans="1:6">
      <c r="A7" s="769" t="s">
        <v>8</v>
      </c>
      <c r="B7" s="763">
        <v>8.6085326669046776</v>
      </c>
      <c r="C7" s="760">
        <v>8.3218677940046124</v>
      </c>
      <c r="E7" s="253"/>
      <c r="F7" s="254"/>
    </row>
    <row r="8" spans="1:6">
      <c r="A8" s="769" t="s">
        <v>9</v>
      </c>
      <c r="B8" s="763">
        <v>7.9293745051464768</v>
      </c>
      <c r="C8" s="760">
        <v>7.6855478232723744</v>
      </c>
      <c r="E8" s="253"/>
      <c r="F8" s="254"/>
    </row>
    <row r="9" spans="1:6">
      <c r="A9" s="769" t="s">
        <v>10</v>
      </c>
      <c r="B9" s="763">
        <v>7.3726718312180646</v>
      </c>
      <c r="C9" s="760">
        <v>7.3171484248132508</v>
      </c>
      <c r="E9" s="253"/>
      <c r="F9" s="254"/>
    </row>
    <row r="10" spans="1:6">
      <c r="A10" s="769" t="s">
        <v>11</v>
      </c>
      <c r="B10" s="763">
        <v>6.8412397216951293</v>
      </c>
      <c r="C10" s="760">
        <v>6.8267153748411689</v>
      </c>
      <c r="E10" s="253"/>
      <c r="F10" s="254"/>
    </row>
    <row r="11" spans="1:6">
      <c r="A11" s="769" t="s">
        <v>12</v>
      </c>
      <c r="B11" s="763">
        <v>6.6118938158089868</v>
      </c>
      <c r="C11" s="760">
        <v>6.5347749853886619</v>
      </c>
      <c r="E11" s="253"/>
      <c r="F11" s="254"/>
    </row>
    <row r="12" spans="1:6">
      <c r="A12" s="769" t="s">
        <v>13</v>
      </c>
      <c r="B12" s="763">
        <v>6.3202360615002329</v>
      </c>
      <c r="C12" s="760">
        <v>6.334393939393939</v>
      </c>
      <c r="E12" s="253"/>
      <c r="F12" s="254"/>
    </row>
    <row r="13" spans="1:6">
      <c r="A13" s="769" t="s">
        <v>14</v>
      </c>
      <c r="B13" s="763">
        <v>5.8445229681978796</v>
      </c>
      <c r="C13" s="760">
        <v>5.7130770372569391</v>
      </c>
      <c r="E13" s="253"/>
      <c r="F13" s="254"/>
    </row>
    <row r="14" spans="1:6">
      <c r="A14" s="769" t="s">
        <v>15</v>
      </c>
      <c r="B14" s="763">
        <v>5.6726054732041051</v>
      </c>
      <c r="C14" s="760">
        <v>5.4874566319722442</v>
      </c>
      <c r="E14" s="253"/>
      <c r="F14" s="254"/>
    </row>
    <row r="15" spans="1:6">
      <c r="A15" s="769" t="s">
        <v>16</v>
      </c>
      <c r="B15" s="763">
        <v>5.300126103404792</v>
      </c>
      <c r="C15" s="760">
        <v>5.5718470982142856</v>
      </c>
      <c r="E15" s="253"/>
      <c r="F15" s="254"/>
    </row>
    <row r="16" spans="1:6">
      <c r="A16" s="769" t="s">
        <v>17</v>
      </c>
      <c r="B16" s="763">
        <v>5.1793358946212953</v>
      </c>
      <c r="C16" s="760">
        <v>5.2415205426852678</v>
      </c>
      <c r="E16" s="253"/>
      <c r="F16" s="254"/>
    </row>
    <row r="17" spans="1:15" ht="15.75" thickBot="1">
      <c r="A17" s="770" t="s">
        <v>18</v>
      </c>
      <c r="B17" s="764">
        <v>5.054970286331713</v>
      </c>
      <c r="C17" s="761">
        <v>4.9876259727005996</v>
      </c>
      <c r="E17" s="253"/>
      <c r="F17" s="254"/>
    </row>
    <row r="18" spans="1:15" ht="15.75" customHeight="1" thickTop="1"/>
    <row r="19" spans="1:15" ht="30" customHeight="1">
      <c r="A19" s="1561" t="s">
        <v>691</v>
      </c>
      <c r="B19" s="1561"/>
      <c r="C19" s="1561"/>
      <c r="D19" s="1561"/>
      <c r="E19" s="1561"/>
      <c r="F19" s="1561"/>
      <c r="G19" s="765"/>
      <c r="H19" s="758"/>
      <c r="I19" s="758"/>
      <c r="J19" s="758"/>
      <c r="K19" s="758"/>
      <c r="L19" s="758"/>
      <c r="M19" s="758"/>
      <c r="N19" s="758"/>
      <c r="O19" s="758"/>
    </row>
    <row r="20" spans="1:15" ht="15" customHeight="1">
      <c r="A20" s="1562" t="s">
        <v>340</v>
      </c>
      <c r="B20" s="1562"/>
      <c r="C20" s="1562"/>
      <c r="D20" s="1562"/>
      <c r="E20" s="1562"/>
      <c r="F20" s="1562"/>
      <c r="G20" s="1562"/>
      <c r="H20" s="1562"/>
      <c r="I20" s="1562"/>
    </row>
    <row r="22" spans="1:15" ht="15" customHeight="1"/>
  </sheetData>
  <sheetProtection password="8815" sheet="1" objects="1" scenarios="1"/>
  <mergeCells count="3">
    <mergeCell ref="A19:F19"/>
    <mergeCell ref="A20:I20"/>
    <mergeCell ref="A1:F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2:Q32"/>
  <sheetViews>
    <sheetView showGridLines="0" topLeftCell="A4" workbookViewId="0">
      <selection activeCell="I35" sqref="I35"/>
    </sheetView>
  </sheetViews>
  <sheetFormatPr defaultRowHeight="15"/>
  <sheetData>
    <row r="2" spans="1:1" ht="24" customHeight="1">
      <c r="A2" s="1" t="s">
        <v>612</v>
      </c>
    </row>
    <row r="30" spans="1:17" ht="30" customHeight="1">
      <c r="A30" s="1462" t="s">
        <v>339</v>
      </c>
      <c r="B30" s="1462"/>
      <c r="C30" s="1462"/>
      <c r="D30" s="1462"/>
      <c r="E30" s="1462"/>
      <c r="F30" s="1462"/>
      <c r="G30" s="1462"/>
      <c r="H30" s="1462"/>
      <c r="I30" s="1462"/>
      <c r="J30" s="1462"/>
      <c r="K30" s="1462"/>
      <c r="L30" s="1462"/>
      <c r="M30" s="1462"/>
      <c r="N30" s="1462"/>
      <c r="O30" s="1462"/>
      <c r="P30" s="1462"/>
      <c r="Q30" s="1462"/>
    </row>
    <row r="32" spans="1:17">
      <c r="A32" t="s">
        <v>694</v>
      </c>
    </row>
  </sheetData>
  <sheetProtection password="8815" sheet="1" objects="1" scenarios="1"/>
  <mergeCells count="1">
    <mergeCell ref="A30:Q30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Q21"/>
  <sheetViews>
    <sheetView showGridLines="0" workbookViewId="0">
      <selection activeCell="C25" sqref="C25"/>
    </sheetView>
  </sheetViews>
  <sheetFormatPr defaultRowHeight="15"/>
  <cols>
    <col min="1" max="1" width="19.28515625" customWidth="1"/>
    <col min="2" max="3" width="13.85546875" customWidth="1"/>
  </cols>
  <sheetData>
    <row r="1" spans="1:15" ht="30.75" customHeight="1" thickBot="1">
      <c r="A1" s="1565" t="s">
        <v>827</v>
      </c>
      <c r="B1" s="1565"/>
      <c r="C1" s="1565"/>
      <c r="D1" s="1565"/>
      <c r="E1" s="1565"/>
      <c r="F1" s="1565"/>
      <c r="G1" s="1565"/>
      <c r="H1" s="1565"/>
      <c r="I1" s="1565"/>
      <c r="O1" s="252"/>
    </row>
    <row r="2" spans="1:15" ht="16.5" thickTop="1" thickBot="1">
      <c r="A2" s="774" t="s">
        <v>692</v>
      </c>
      <c r="B2" s="780" t="s">
        <v>337</v>
      </c>
      <c r="C2" s="781" t="s">
        <v>338</v>
      </c>
    </row>
    <row r="3" spans="1:15" ht="15.75" customHeight="1" thickTop="1">
      <c r="A3" s="778" t="s">
        <v>27</v>
      </c>
      <c r="B3" s="785">
        <v>0.32545931758530183</v>
      </c>
      <c r="C3" s="786">
        <v>5.0708661417322833</v>
      </c>
    </row>
    <row r="4" spans="1:15" ht="15.75" customHeight="1">
      <c r="A4" s="779" t="s">
        <v>28</v>
      </c>
      <c r="B4" s="787">
        <v>0.51869158878504673</v>
      </c>
      <c r="C4" s="788">
        <v>4.5420560747663554</v>
      </c>
    </row>
    <row r="5" spans="1:15" ht="15.75" customHeight="1">
      <c r="A5" s="779" t="s">
        <v>29</v>
      </c>
      <c r="B5" s="789">
        <v>0.39247311827956988</v>
      </c>
      <c r="C5" s="788">
        <v>4.06989247311828</v>
      </c>
    </row>
    <row r="6" spans="1:15" ht="15.75" customHeight="1">
      <c r="A6" s="779" t="s">
        <v>30</v>
      </c>
      <c r="B6" s="787">
        <v>0.36462882096069871</v>
      </c>
      <c r="C6" s="788">
        <v>4.0262008733624457</v>
      </c>
    </row>
    <row r="7" spans="1:15" ht="15.75" customHeight="1">
      <c r="A7" s="779" t="s">
        <v>31</v>
      </c>
      <c r="B7" s="787">
        <v>0</v>
      </c>
      <c r="C7" s="788">
        <v>4.552083333333333</v>
      </c>
    </row>
    <row r="8" spans="1:15" ht="15.75" customHeight="1">
      <c r="A8" s="779" t="s">
        <v>32</v>
      </c>
      <c r="B8" s="787">
        <v>0.96739130434782605</v>
      </c>
      <c r="C8" s="788">
        <v>7.3788819875776399</v>
      </c>
    </row>
    <row r="9" spans="1:15" ht="15.75" customHeight="1">
      <c r="A9" s="779" t="s">
        <v>33</v>
      </c>
      <c r="B9" s="787">
        <v>5.5702917771883291E-2</v>
      </c>
      <c r="C9" s="788">
        <v>4.978779840848806</v>
      </c>
    </row>
    <row r="10" spans="1:15" ht="15.75" customHeight="1">
      <c r="A10" s="779" t="s">
        <v>34</v>
      </c>
      <c r="B10" s="787">
        <v>0.17943925233644858</v>
      </c>
      <c r="C10" s="788">
        <v>5.1551401869158875</v>
      </c>
    </row>
    <row r="11" spans="1:15" ht="15.75" customHeight="1">
      <c r="A11" s="779" t="s">
        <v>35</v>
      </c>
      <c r="B11" s="787">
        <v>0.3370473537604457</v>
      </c>
      <c r="C11" s="788">
        <v>4.9415041782729805</v>
      </c>
    </row>
    <row r="12" spans="1:15" ht="15.75" customHeight="1">
      <c r="A12" s="779" t="s">
        <v>36</v>
      </c>
      <c r="B12" s="787">
        <v>0.15916955017301038</v>
      </c>
      <c r="C12" s="788">
        <v>4.8546712802768166</v>
      </c>
    </row>
    <row r="13" spans="1:15" ht="15.75" customHeight="1">
      <c r="A13" s="779" t="s">
        <v>37</v>
      </c>
      <c r="B13" s="787">
        <v>2.364864864864865E-2</v>
      </c>
      <c r="C13" s="788">
        <v>5.7972972972972974</v>
      </c>
    </row>
    <row r="14" spans="1:15" ht="15.75" customHeight="1">
      <c r="A14" s="779" t="s">
        <v>38</v>
      </c>
      <c r="B14" s="787">
        <v>4.1078305519897301E-2</v>
      </c>
      <c r="C14" s="788">
        <v>5.0860077021822852</v>
      </c>
    </row>
    <row r="15" spans="1:15" ht="15.75" customHeight="1">
      <c r="A15" s="779" t="s">
        <v>39</v>
      </c>
      <c r="B15" s="787">
        <v>0.12538226299694188</v>
      </c>
      <c r="C15" s="788">
        <v>4.5703363914373085</v>
      </c>
    </row>
    <row r="16" spans="1:15" ht="15.75" customHeight="1">
      <c r="A16" s="779" t="s">
        <v>40</v>
      </c>
      <c r="B16" s="787">
        <v>1.1846153846153846</v>
      </c>
      <c r="C16" s="788">
        <v>5.4153846153846157</v>
      </c>
    </row>
    <row r="17" spans="1:17" ht="15.75" customHeight="1">
      <c r="A17" s="779" t="s">
        <v>41</v>
      </c>
      <c r="B17" s="1375">
        <v>0.67071688942891861</v>
      </c>
      <c r="C17" s="788">
        <v>3.2831105710814095</v>
      </c>
    </row>
    <row r="18" spans="1:17" ht="15.75" customHeight="1" thickBot="1">
      <c r="A18" s="1376" t="s">
        <v>1074</v>
      </c>
      <c r="B18" s="1377">
        <v>0.14893617021276595</v>
      </c>
      <c r="C18" s="790">
        <v>4.0364741641337387</v>
      </c>
    </row>
    <row r="19" spans="1:17" ht="15.75" thickTop="1"/>
    <row r="20" spans="1:17" ht="30.75" customHeight="1">
      <c r="A20" s="1564" t="s">
        <v>693</v>
      </c>
      <c r="B20" s="1564"/>
      <c r="C20" s="1564"/>
      <c r="D20" s="1564"/>
      <c r="E20" s="1564"/>
      <c r="F20" s="1564"/>
      <c r="G20" s="1564"/>
      <c r="H20" s="1564"/>
      <c r="I20" s="1564"/>
      <c r="J20" s="1564"/>
      <c r="K20" s="1564"/>
      <c r="L20" s="1564"/>
      <c r="M20" s="1564"/>
      <c r="N20" s="1564"/>
      <c r="O20" s="1564"/>
      <c r="P20" s="1564"/>
      <c r="Q20" s="1564"/>
    </row>
    <row r="21" spans="1:17">
      <c r="A21" s="782" t="s">
        <v>694</v>
      </c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</row>
  </sheetData>
  <sheetProtection password="8815" sheet="1" objects="1" scenarios="1"/>
  <mergeCells count="2">
    <mergeCell ref="A20:Q20"/>
    <mergeCell ref="A1:I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2:Q32"/>
  <sheetViews>
    <sheetView showGridLines="0" workbookViewId="0">
      <selection activeCell="R24" sqref="R24"/>
    </sheetView>
  </sheetViews>
  <sheetFormatPr defaultRowHeight="15"/>
  <sheetData>
    <row r="2" spans="1:1" ht="24" customHeight="1">
      <c r="A2" s="1" t="s">
        <v>613</v>
      </c>
    </row>
    <row r="30" spans="1:17" ht="30" customHeight="1">
      <c r="A30" s="1462" t="s">
        <v>339</v>
      </c>
      <c r="B30" s="1462"/>
      <c r="C30" s="1462"/>
      <c r="D30" s="1462"/>
      <c r="E30" s="1462"/>
      <c r="F30" s="1462"/>
      <c r="G30" s="1462"/>
      <c r="H30" s="1462"/>
      <c r="I30" s="1462"/>
      <c r="J30" s="1462"/>
      <c r="K30" s="1462"/>
      <c r="L30" s="1462"/>
      <c r="M30" s="1462"/>
      <c r="N30" s="1462"/>
      <c r="O30" s="1462"/>
      <c r="P30" s="1462"/>
      <c r="Q30" s="1462"/>
    </row>
    <row r="32" spans="1:17">
      <c r="A32" t="s">
        <v>694</v>
      </c>
    </row>
  </sheetData>
  <sheetProtection password="8815" sheet="1" objects="1" scenarios="1"/>
  <mergeCells count="1">
    <mergeCell ref="A30:Q30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Q21"/>
  <sheetViews>
    <sheetView showGridLines="0" workbookViewId="0">
      <selection activeCell="E16" sqref="E16"/>
    </sheetView>
  </sheetViews>
  <sheetFormatPr defaultRowHeight="15"/>
  <cols>
    <col min="1" max="1" width="19.28515625" customWidth="1"/>
    <col min="2" max="3" width="13.85546875" customWidth="1"/>
  </cols>
  <sheetData>
    <row r="1" spans="1:12" ht="30.75" customHeight="1" thickBot="1">
      <c r="A1" s="1566" t="s">
        <v>828</v>
      </c>
      <c r="B1" s="1566"/>
      <c r="C1" s="1566"/>
      <c r="D1" s="1566"/>
      <c r="E1" s="1566"/>
      <c r="F1" s="1566"/>
      <c r="G1" s="1566"/>
      <c r="H1" s="1566"/>
      <c r="I1" s="1566"/>
      <c r="J1" s="1566"/>
      <c r="K1" s="1566"/>
      <c r="L1" s="1566"/>
    </row>
    <row r="2" spans="1:12" ht="16.5" thickTop="1" thickBot="1">
      <c r="A2" s="774" t="s">
        <v>692</v>
      </c>
      <c r="B2" s="777" t="s">
        <v>337</v>
      </c>
      <c r="C2" s="776" t="s">
        <v>338</v>
      </c>
    </row>
    <row r="3" spans="1:12" ht="15.75" customHeight="1" thickTop="1">
      <c r="A3" s="784" t="s">
        <v>27</v>
      </c>
      <c r="B3" s="791">
        <v>0.21144278606965175</v>
      </c>
      <c r="C3" s="792">
        <v>4.8582089552238807</v>
      </c>
    </row>
    <row r="4" spans="1:12" ht="15.75" customHeight="1">
      <c r="A4" s="783" t="s">
        <v>28</v>
      </c>
      <c r="B4" s="793">
        <v>0.30232558139534882</v>
      </c>
      <c r="C4" s="794">
        <v>4.2674418604651159</v>
      </c>
    </row>
    <row r="5" spans="1:12" ht="15.75" customHeight="1">
      <c r="A5" s="783" t="s">
        <v>29</v>
      </c>
      <c r="B5" s="793">
        <v>0.39790575916230364</v>
      </c>
      <c r="C5" s="794">
        <v>4.4450261780104716</v>
      </c>
    </row>
    <row r="6" spans="1:12" ht="15.75" customHeight="1">
      <c r="A6" s="783" t="s">
        <v>30</v>
      </c>
      <c r="B6" s="793">
        <v>0.34489402697495181</v>
      </c>
      <c r="C6" s="794">
        <v>4.0809248554913298</v>
      </c>
    </row>
    <row r="7" spans="1:12" ht="15.75" customHeight="1">
      <c r="A7" s="783" t="s">
        <v>31</v>
      </c>
      <c r="B7" s="793">
        <v>2.1645021645021644E-2</v>
      </c>
      <c r="C7" s="794">
        <v>4.8571428571428568</v>
      </c>
    </row>
    <row r="8" spans="1:12" ht="15.75" customHeight="1">
      <c r="A8" s="783" t="s">
        <v>32</v>
      </c>
      <c r="B8" s="793">
        <v>0.91304347826086951</v>
      </c>
      <c r="C8" s="794">
        <v>5.0164917541229386</v>
      </c>
    </row>
    <row r="9" spans="1:12" ht="15.75" customHeight="1">
      <c r="A9" s="783" t="s">
        <v>33</v>
      </c>
      <c r="B9" s="793">
        <v>2.9962546816479401E-2</v>
      </c>
      <c r="C9" s="794">
        <v>4.9681647940074907</v>
      </c>
    </row>
    <row r="10" spans="1:12" ht="15.75" customHeight="1">
      <c r="A10" s="783" t="s">
        <v>34</v>
      </c>
      <c r="B10" s="793">
        <v>0.16816143497757849</v>
      </c>
      <c r="C10" s="794">
        <v>4.8923766816143495</v>
      </c>
    </row>
    <row r="11" spans="1:12" ht="15.75" customHeight="1">
      <c r="A11" s="783" t="s">
        <v>35</v>
      </c>
      <c r="B11" s="793">
        <v>0.3783231083844581</v>
      </c>
      <c r="C11" s="794">
        <v>5.2883435582822083</v>
      </c>
    </row>
    <row r="12" spans="1:12" ht="15.75" customHeight="1">
      <c r="A12" s="783" t="s">
        <v>36</v>
      </c>
      <c r="B12" s="793">
        <v>0.10247349823321555</v>
      </c>
      <c r="C12" s="794">
        <v>4.9540636042402824</v>
      </c>
    </row>
    <row r="13" spans="1:12" ht="15.75" customHeight="1">
      <c r="A13" s="783" t="s">
        <v>37</v>
      </c>
      <c r="B13" s="793">
        <v>3.6170212765957444E-2</v>
      </c>
      <c r="C13" s="794">
        <v>6.8659574468085109</v>
      </c>
    </row>
    <row r="14" spans="1:12" ht="15.75" customHeight="1">
      <c r="A14" s="783" t="s">
        <v>38</v>
      </c>
      <c r="B14" s="793">
        <v>1.6049382716049384E-2</v>
      </c>
      <c r="C14" s="794">
        <v>4.9876543209876543</v>
      </c>
    </row>
    <row r="15" spans="1:12" ht="15.75" customHeight="1">
      <c r="A15" s="783" t="s">
        <v>39</v>
      </c>
      <c r="B15" s="793">
        <v>7.6045627376425853E-2</v>
      </c>
      <c r="C15" s="794">
        <v>4.6825095057034218</v>
      </c>
    </row>
    <row r="16" spans="1:12" ht="15.75" customHeight="1">
      <c r="A16" s="783" t="s">
        <v>40</v>
      </c>
      <c r="B16" s="793">
        <v>1.0175438596491229</v>
      </c>
      <c r="C16" s="794">
        <v>4.9473684210526319</v>
      </c>
    </row>
    <row r="17" spans="1:17" ht="15.75" customHeight="1">
      <c r="A17" s="783" t="s">
        <v>41</v>
      </c>
      <c r="B17" s="1381">
        <v>0.70127610208816704</v>
      </c>
      <c r="C17" s="794">
        <v>3.5951276102088165</v>
      </c>
    </row>
    <row r="18" spans="1:17" ht="15.75" customHeight="1" thickBot="1">
      <c r="A18" s="1378" t="s">
        <v>1074</v>
      </c>
      <c r="B18" s="1379">
        <v>0.16981132075471697</v>
      </c>
      <c r="C18" s="1380">
        <v>3.9025157232704402</v>
      </c>
    </row>
    <row r="19" spans="1:17" ht="15.75" thickTop="1"/>
    <row r="20" spans="1:17" ht="30.75" customHeight="1">
      <c r="A20" s="1564" t="s">
        <v>693</v>
      </c>
      <c r="B20" s="1564"/>
      <c r="C20" s="1564"/>
      <c r="D20" s="1564"/>
      <c r="E20" s="1564"/>
      <c r="F20" s="1564"/>
      <c r="G20" s="1564"/>
      <c r="H20" s="1564"/>
      <c r="I20" s="1564"/>
      <c r="J20" s="1564"/>
      <c r="K20" s="1564"/>
      <c r="L20" s="1564"/>
      <c r="M20" s="1564"/>
      <c r="N20" s="1564"/>
      <c r="O20" s="1564"/>
      <c r="P20" s="1564"/>
      <c r="Q20" s="1564"/>
    </row>
    <row r="21" spans="1:17">
      <c r="A21" s="782" t="s">
        <v>694</v>
      </c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</row>
  </sheetData>
  <sheetProtection password="8815" sheet="1" objects="1" scenarios="1"/>
  <mergeCells count="2">
    <mergeCell ref="A20:Q20"/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1"/>
  <sheetViews>
    <sheetView showGridLines="0" workbookViewId="0">
      <selection activeCell="F40" sqref="F40"/>
    </sheetView>
  </sheetViews>
  <sheetFormatPr defaultRowHeight="12.75"/>
  <cols>
    <col min="1" max="16384" width="9.140625" style="608"/>
  </cols>
  <sheetData>
    <row r="1" spans="4:4" ht="23.25">
      <c r="D1" s="634" t="s">
        <v>653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2:A30"/>
  <sheetViews>
    <sheetView showGridLines="0" workbookViewId="0">
      <selection activeCell="F35" sqref="F35"/>
    </sheetView>
  </sheetViews>
  <sheetFormatPr defaultRowHeight="15"/>
  <sheetData>
    <row r="2" spans="1:1" ht="24" customHeight="1">
      <c r="A2" s="1" t="s">
        <v>344</v>
      </c>
    </row>
    <row r="30" spans="1:1">
      <c r="A30" t="s">
        <v>614</v>
      </c>
    </row>
  </sheetData>
  <sheetProtection password="8815" sheet="1" objects="1" scenarios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F35"/>
  <sheetViews>
    <sheetView showGridLines="0" workbookViewId="0">
      <selection sqref="A1:F20"/>
    </sheetView>
  </sheetViews>
  <sheetFormatPr defaultRowHeight="15"/>
  <cols>
    <col min="1" max="1" width="9.85546875" customWidth="1"/>
    <col min="2" max="3" width="19.7109375" customWidth="1"/>
  </cols>
  <sheetData>
    <row r="1" spans="1:6" ht="30.75" customHeight="1" thickBot="1">
      <c r="A1" s="1567" t="s">
        <v>557</v>
      </c>
      <c r="B1" s="1567"/>
      <c r="C1" s="1567"/>
      <c r="D1" s="1567"/>
      <c r="E1" s="1567"/>
      <c r="F1" s="1567"/>
    </row>
    <row r="2" spans="1:6" ht="30.75" customHeight="1" thickTop="1" thickBot="1">
      <c r="A2" s="807" t="s">
        <v>3</v>
      </c>
      <c r="B2" s="808" t="s">
        <v>341</v>
      </c>
      <c r="C2" s="796" t="s">
        <v>342</v>
      </c>
    </row>
    <row r="3" spans="1:6" ht="15.75" customHeight="1" thickTop="1">
      <c r="A3" s="804" t="s">
        <v>343</v>
      </c>
      <c r="B3" s="805">
        <v>2.1672616012238653E-2</v>
      </c>
      <c r="C3" s="806">
        <v>8.1591024987251407E-3</v>
      </c>
    </row>
    <row r="4" spans="1:6">
      <c r="A4" s="799" t="s">
        <v>4</v>
      </c>
      <c r="B4" s="798">
        <v>1.4080901177675371E-2</v>
      </c>
      <c r="C4" s="800">
        <v>7.4244751664106498E-3</v>
      </c>
    </row>
    <row r="5" spans="1:6">
      <c r="A5" s="799" t="s">
        <v>5</v>
      </c>
      <c r="B5" s="798">
        <v>1.4224028448056895E-2</v>
      </c>
      <c r="C5" s="800">
        <v>9.9060198120396233E-3</v>
      </c>
    </row>
    <row r="6" spans="1:6">
      <c r="A6" s="799" t="s">
        <v>6</v>
      </c>
      <c r="B6" s="798">
        <v>1.3828070984097718E-2</v>
      </c>
      <c r="C6" s="800">
        <v>6.453099792578936E-3</v>
      </c>
    </row>
    <row r="7" spans="1:6">
      <c r="A7" s="799" t="s">
        <v>7</v>
      </c>
      <c r="B7" s="798">
        <v>1.4402003757044458E-2</v>
      </c>
      <c r="C7" s="800">
        <v>4.8006679190148198E-3</v>
      </c>
    </row>
    <row r="8" spans="1:6">
      <c r="A8" s="799" t="s">
        <v>8</v>
      </c>
      <c r="B8" s="798">
        <v>1.113305799964087E-2</v>
      </c>
      <c r="C8" s="800">
        <v>6.4643562578559884E-3</v>
      </c>
    </row>
    <row r="9" spans="1:6">
      <c r="A9" s="799" t="s">
        <v>9</v>
      </c>
      <c r="B9" s="798">
        <v>1.33885878227606E-2</v>
      </c>
      <c r="C9" s="800">
        <v>6.0567421102964616E-3</v>
      </c>
    </row>
    <row r="10" spans="1:6">
      <c r="A10" s="799" t="s">
        <v>10</v>
      </c>
      <c r="B10" s="798">
        <v>1.0615359097694477E-2</v>
      </c>
      <c r="C10" s="800">
        <v>6.1370044783546195E-3</v>
      </c>
    </row>
    <row r="11" spans="1:6">
      <c r="A11" s="799" t="s">
        <v>11</v>
      </c>
      <c r="B11" s="798">
        <v>1.3180879784024137E-2</v>
      </c>
      <c r="C11" s="800">
        <v>5.3993965380339844E-3</v>
      </c>
    </row>
    <row r="12" spans="1:6">
      <c r="A12" s="799" t="s">
        <v>12</v>
      </c>
      <c r="B12" s="798">
        <v>9.685590821040084E-3</v>
      </c>
      <c r="C12" s="800">
        <v>3.5762181493071078E-3</v>
      </c>
    </row>
    <row r="13" spans="1:6">
      <c r="A13" s="799" t="s">
        <v>13</v>
      </c>
      <c r="B13" s="798">
        <v>9.6950742767787333E-3</v>
      </c>
      <c r="C13" s="800">
        <v>4.2220484753713837E-3</v>
      </c>
    </row>
    <row r="14" spans="1:6">
      <c r="A14" s="799" t="s">
        <v>14</v>
      </c>
      <c r="B14" s="798">
        <v>8.1505631298162424E-3</v>
      </c>
      <c r="C14" s="800">
        <v>2.2228808535862477E-3</v>
      </c>
    </row>
    <row r="15" spans="1:6">
      <c r="A15" s="799" t="s">
        <v>15</v>
      </c>
      <c r="B15" s="798">
        <v>6.3109581181870333E-3</v>
      </c>
      <c r="C15" s="800">
        <v>3.2989099254159492E-3</v>
      </c>
    </row>
    <row r="16" spans="1:6">
      <c r="A16" s="799" t="s">
        <v>16</v>
      </c>
      <c r="B16" s="798">
        <v>7.9051383399209481E-3</v>
      </c>
      <c r="C16" s="800">
        <v>2.682100508187465E-3</v>
      </c>
    </row>
    <row r="17" spans="1:3">
      <c r="A17" s="799" t="s">
        <v>17</v>
      </c>
      <c r="B17" s="798">
        <v>8.0210206057253503E-3</v>
      </c>
      <c r="C17" s="800">
        <v>2.627575715668649E-3</v>
      </c>
    </row>
    <row r="18" spans="1:3" ht="15.75" thickBot="1">
      <c r="A18" s="801" t="s">
        <v>18</v>
      </c>
      <c r="B18" s="802">
        <v>7.0883315158124316E-3</v>
      </c>
      <c r="C18" s="803">
        <v>2.3173391494002182E-3</v>
      </c>
    </row>
    <row r="19" spans="1:3" ht="15.75" thickTop="1">
      <c r="A19" s="795"/>
      <c r="B19" s="795"/>
      <c r="C19" s="795"/>
    </row>
    <row r="20" spans="1:3">
      <c r="A20" s="782" t="s">
        <v>614</v>
      </c>
    </row>
    <row r="35" ht="15.75" customHeight="1"/>
  </sheetData>
  <mergeCells count="1">
    <mergeCell ref="A1:F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2:A30"/>
  <sheetViews>
    <sheetView showGridLines="0" workbookViewId="0">
      <selection activeCell="A30" sqref="A30"/>
    </sheetView>
  </sheetViews>
  <sheetFormatPr defaultRowHeight="15"/>
  <sheetData>
    <row r="2" spans="1:1" ht="24" customHeight="1">
      <c r="A2" s="1" t="s">
        <v>348</v>
      </c>
    </row>
    <row r="30" spans="1:1">
      <c r="A30" t="s">
        <v>614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2"/>
  <dimension ref="A1:F35"/>
  <sheetViews>
    <sheetView showGridLines="0" workbookViewId="0">
      <selection activeCell="B2" sqref="B2:C18"/>
    </sheetView>
  </sheetViews>
  <sheetFormatPr defaultRowHeight="15"/>
  <cols>
    <col min="1" max="1" width="9.85546875" customWidth="1"/>
    <col min="2" max="3" width="19.7109375" customWidth="1"/>
  </cols>
  <sheetData>
    <row r="1" spans="1:6" ht="30.75" customHeight="1" thickBot="1">
      <c r="A1" s="1568" t="s">
        <v>559</v>
      </c>
      <c r="B1" s="1568"/>
      <c r="C1" s="1568"/>
      <c r="D1" s="1568"/>
      <c r="E1" s="1568"/>
      <c r="F1" s="1568"/>
    </row>
    <row r="2" spans="1:6" ht="30.75" customHeight="1" thickTop="1" thickBot="1">
      <c r="A2" s="809" t="s">
        <v>3</v>
      </c>
      <c r="B2" s="819" t="s">
        <v>346</v>
      </c>
      <c r="C2" s="820" t="s">
        <v>347</v>
      </c>
    </row>
    <row r="3" spans="1:6" ht="15.75" customHeight="1" thickTop="1">
      <c r="A3" s="816" t="s">
        <v>343</v>
      </c>
      <c r="B3" s="817">
        <v>1.1983681795002549E-2</v>
      </c>
      <c r="C3" s="818">
        <v>8.9240183579806214E-3</v>
      </c>
    </row>
    <row r="4" spans="1:6">
      <c r="A4" s="814" t="s">
        <v>4</v>
      </c>
      <c r="B4" s="812">
        <v>1.6385048643113159E-2</v>
      </c>
      <c r="C4" s="810">
        <v>1.1264720942140295E-2</v>
      </c>
    </row>
    <row r="5" spans="1:6">
      <c r="A5" s="814" t="s">
        <v>5</v>
      </c>
      <c r="B5" s="812">
        <v>1.5748031496062992E-2</v>
      </c>
      <c r="C5" s="810">
        <v>8.6360172720345435E-3</v>
      </c>
    </row>
    <row r="6" spans="1:6">
      <c r="A6" s="814" t="s">
        <v>6</v>
      </c>
      <c r="B6" s="812">
        <v>1.0601521087808249E-2</v>
      </c>
      <c r="C6" s="810">
        <v>1.175386033648306E-2</v>
      </c>
    </row>
    <row r="7" spans="1:6">
      <c r="A7" s="814" t="s">
        <v>7</v>
      </c>
      <c r="B7" s="812">
        <v>8.1402629931120844E-3</v>
      </c>
      <c r="C7" s="810">
        <v>1.2106032143602587E-2</v>
      </c>
    </row>
    <row r="8" spans="1:6">
      <c r="A8" s="814" t="s">
        <v>8</v>
      </c>
      <c r="B8" s="812">
        <v>8.4395762255342083E-3</v>
      </c>
      <c r="C8" s="810">
        <v>7.5417489674986541E-3</v>
      </c>
    </row>
    <row r="9" spans="1:6">
      <c r="A9" s="814" t="s">
        <v>9</v>
      </c>
      <c r="B9" s="812">
        <v>9.5632770162575702E-3</v>
      </c>
      <c r="C9" s="810">
        <v>9.2445011157156528E-3</v>
      </c>
    </row>
    <row r="10" spans="1:6">
      <c r="A10" s="814" t="s">
        <v>10</v>
      </c>
      <c r="B10" s="812">
        <v>7.7956543373693806E-3</v>
      </c>
      <c r="C10" s="810">
        <v>1.2274008956709239E-2</v>
      </c>
    </row>
    <row r="11" spans="1:6">
      <c r="A11" s="814" t="s">
        <v>11</v>
      </c>
      <c r="B11" s="812">
        <v>8.0990948070509775E-3</v>
      </c>
      <c r="C11" s="810">
        <v>1.1116404637128792E-2</v>
      </c>
    </row>
    <row r="12" spans="1:6">
      <c r="A12" s="814" t="s">
        <v>12</v>
      </c>
      <c r="B12" s="812">
        <v>9.8345999105945454E-3</v>
      </c>
      <c r="C12" s="810">
        <v>9.8345999105945454E-3</v>
      </c>
    </row>
    <row r="13" spans="1:6">
      <c r="A13" s="814" t="s">
        <v>13</v>
      </c>
      <c r="B13" s="812">
        <v>9.2259577795152457E-3</v>
      </c>
      <c r="C13" s="810">
        <v>8.1313526192337768E-3</v>
      </c>
    </row>
    <row r="14" spans="1:6">
      <c r="A14" s="814" t="s">
        <v>14</v>
      </c>
      <c r="B14" s="812">
        <v>9.4842916419679898E-3</v>
      </c>
      <c r="C14" s="810">
        <v>1.2744516893894487E-2</v>
      </c>
    </row>
    <row r="15" spans="1:6">
      <c r="A15" s="814" t="s">
        <v>15</v>
      </c>
      <c r="B15" s="812">
        <v>1.0040160642570281E-2</v>
      </c>
      <c r="C15" s="810">
        <v>1.0900745840504877E-2</v>
      </c>
    </row>
    <row r="16" spans="1:6">
      <c r="A16" s="814" t="s">
        <v>16</v>
      </c>
      <c r="B16" s="812">
        <v>8.610954263128176E-3</v>
      </c>
      <c r="C16" s="810">
        <v>1.1434217955957086E-2</v>
      </c>
    </row>
    <row r="17" spans="1:5">
      <c r="A17" s="814" t="s">
        <v>17</v>
      </c>
      <c r="B17" s="812">
        <v>7.8827271470059464E-3</v>
      </c>
      <c r="C17" s="810">
        <v>8.8507813580417649E-3</v>
      </c>
    </row>
    <row r="18" spans="1:5" ht="15.75" thickBot="1">
      <c r="A18" s="815" t="s">
        <v>18</v>
      </c>
      <c r="B18" s="813">
        <v>6.8157033805888766E-3</v>
      </c>
      <c r="C18" s="811">
        <v>6.134133042529989E-3</v>
      </c>
    </row>
    <row r="19" spans="1:5" ht="15.75" thickTop="1">
      <c r="A19" s="256"/>
      <c r="B19" s="256"/>
      <c r="C19" s="256"/>
      <c r="D19" s="256"/>
      <c r="E19" s="256"/>
    </row>
    <row r="20" spans="1:5">
      <c r="A20" s="782" t="s">
        <v>614</v>
      </c>
    </row>
    <row r="35" ht="15.75" customHeight="1"/>
  </sheetData>
  <mergeCells count="1">
    <mergeCell ref="A1:F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04"/>
  <dimension ref="A1:F35"/>
  <sheetViews>
    <sheetView showGridLines="0" workbookViewId="0">
      <selection activeCell="L22" sqref="L22"/>
    </sheetView>
  </sheetViews>
  <sheetFormatPr defaultRowHeight="15"/>
  <cols>
    <col min="1" max="1" width="9.85546875" customWidth="1"/>
    <col min="2" max="5" width="19.7109375" customWidth="1"/>
  </cols>
  <sheetData>
    <row r="1" spans="1:6" ht="30.75" customHeight="1" thickBot="1">
      <c r="A1" s="1567" t="s">
        <v>696</v>
      </c>
      <c r="B1" s="1567"/>
      <c r="C1" s="1567"/>
      <c r="D1" s="1567"/>
      <c r="E1" s="1567"/>
      <c r="F1" s="1567"/>
    </row>
    <row r="2" spans="1:6" ht="30.75" customHeight="1" thickTop="1" thickBot="1">
      <c r="A2" s="807" t="s">
        <v>3</v>
      </c>
      <c r="B2" s="808" t="s">
        <v>341</v>
      </c>
      <c r="C2" s="857" t="s">
        <v>342</v>
      </c>
      <c r="D2" s="819" t="s">
        <v>346</v>
      </c>
      <c r="E2" s="820" t="s">
        <v>347</v>
      </c>
    </row>
    <row r="3" spans="1:6" ht="15.75" customHeight="1" thickTop="1">
      <c r="A3" s="804" t="s">
        <v>343</v>
      </c>
      <c r="B3" s="805">
        <v>2.1672616012238653E-2</v>
      </c>
      <c r="C3" s="858">
        <v>8.1591024987251407E-3</v>
      </c>
      <c r="D3" s="817">
        <v>1.1983681795002549E-2</v>
      </c>
      <c r="E3" s="818">
        <v>8.9240183579806214E-3</v>
      </c>
    </row>
    <row r="4" spans="1:6">
      <c r="A4" s="799" t="s">
        <v>4</v>
      </c>
      <c r="B4" s="798">
        <v>1.4080901177675371E-2</v>
      </c>
      <c r="C4" s="797">
        <v>7.4244751664106498E-3</v>
      </c>
      <c r="D4" s="812">
        <v>1.6385048643113159E-2</v>
      </c>
      <c r="E4" s="810">
        <v>1.1264720942140295E-2</v>
      </c>
    </row>
    <row r="5" spans="1:6">
      <c r="A5" s="799" t="s">
        <v>5</v>
      </c>
      <c r="B5" s="798">
        <v>1.4224028448056895E-2</v>
      </c>
      <c r="C5" s="797">
        <v>9.9060198120396233E-3</v>
      </c>
      <c r="D5" s="812">
        <v>1.5748031496062992E-2</v>
      </c>
      <c r="E5" s="810">
        <v>8.6360172720345435E-3</v>
      </c>
    </row>
    <row r="6" spans="1:6">
      <c r="A6" s="799" t="s">
        <v>6</v>
      </c>
      <c r="B6" s="798">
        <v>1.3828070984097718E-2</v>
      </c>
      <c r="C6" s="797">
        <v>6.453099792578936E-3</v>
      </c>
      <c r="D6" s="812">
        <v>1.0601521087808249E-2</v>
      </c>
      <c r="E6" s="810">
        <v>1.175386033648306E-2</v>
      </c>
    </row>
    <row r="7" spans="1:6">
      <c r="A7" s="799" t="s">
        <v>7</v>
      </c>
      <c r="B7" s="798">
        <v>1.4402003757044458E-2</v>
      </c>
      <c r="C7" s="797">
        <v>4.8006679190148198E-3</v>
      </c>
      <c r="D7" s="812">
        <v>8.1402629931120844E-3</v>
      </c>
      <c r="E7" s="810">
        <v>1.2106032143602587E-2</v>
      </c>
    </row>
    <row r="8" spans="1:6">
      <c r="A8" s="799" t="s">
        <v>8</v>
      </c>
      <c r="B8" s="798">
        <v>1.113305799964087E-2</v>
      </c>
      <c r="C8" s="797">
        <v>6.4643562578559884E-3</v>
      </c>
      <c r="D8" s="812">
        <v>8.4395762255342083E-3</v>
      </c>
      <c r="E8" s="810">
        <v>7.5417489674986541E-3</v>
      </c>
    </row>
    <row r="9" spans="1:6">
      <c r="A9" s="799" t="s">
        <v>9</v>
      </c>
      <c r="B9" s="798">
        <v>1.33885878227606E-2</v>
      </c>
      <c r="C9" s="797">
        <v>6.0567421102964616E-3</v>
      </c>
      <c r="D9" s="812">
        <v>9.5632770162575702E-3</v>
      </c>
      <c r="E9" s="810">
        <v>9.2445011157156528E-3</v>
      </c>
    </row>
    <row r="10" spans="1:6">
      <c r="A10" s="799" t="s">
        <v>10</v>
      </c>
      <c r="B10" s="798">
        <v>1.0615359097694477E-2</v>
      </c>
      <c r="C10" s="797">
        <v>6.1370044783546195E-3</v>
      </c>
      <c r="D10" s="812">
        <v>7.7956543373693806E-3</v>
      </c>
      <c r="E10" s="810">
        <v>1.2274008956709239E-2</v>
      </c>
    </row>
    <row r="11" spans="1:6">
      <c r="A11" s="799" t="s">
        <v>11</v>
      </c>
      <c r="B11" s="798">
        <v>1.3180879784024137E-2</v>
      </c>
      <c r="C11" s="797">
        <v>5.3993965380339844E-3</v>
      </c>
      <c r="D11" s="812">
        <v>8.0990948070509775E-3</v>
      </c>
      <c r="E11" s="810">
        <v>1.1116404637128792E-2</v>
      </c>
    </row>
    <row r="12" spans="1:6">
      <c r="A12" s="799" t="s">
        <v>12</v>
      </c>
      <c r="B12" s="798">
        <v>9.685590821040084E-3</v>
      </c>
      <c r="C12" s="797">
        <v>3.5762181493071078E-3</v>
      </c>
      <c r="D12" s="812">
        <v>9.8345999105945454E-3</v>
      </c>
      <c r="E12" s="810">
        <v>9.8345999105945454E-3</v>
      </c>
    </row>
    <row r="13" spans="1:6">
      <c r="A13" s="799" t="s">
        <v>13</v>
      </c>
      <c r="B13" s="798">
        <v>9.6950742767787333E-3</v>
      </c>
      <c r="C13" s="797">
        <v>4.2220484753713837E-3</v>
      </c>
      <c r="D13" s="812">
        <v>9.2259577795152457E-3</v>
      </c>
      <c r="E13" s="810">
        <v>8.1313526192337768E-3</v>
      </c>
    </row>
    <row r="14" spans="1:6">
      <c r="A14" s="799" t="s">
        <v>14</v>
      </c>
      <c r="B14" s="798">
        <v>8.1505631298162424E-3</v>
      </c>
      <c r="C14" s="797">
        <v>2.2228808535862477E-3</v>
      </c>
      <c r="D14" s="812">
        <v>9.4842916419679898E-3</v>
      </c>
      <c r="E14" s="810">
        <v>1.2744516893894487E-2</v>
      </c>
    </row>
    <row r="15" spans="1:6">
      <c r="A15" s="799" t="s">
        <v>15</v>
      </c>
      <c r="B15" s="798">
        <v>6.3109581181870333E-3</v>
      </c>
      <c r="C15" s="797">
        <v>3.2989099254159492E-3</v>
      </c>
      <c r="D15" s="812">
        <v>1.0040160642570281E-2</v>
      </c>
      <c r="E15" s="810">
        <v>1.0900745840504877E-2</v>
      </c>
    </row>
    <row r="16" spans="1:6">
      <c r="A16" s="799" t="s">
        <v>16</v>
      </c>
      <c r="B16" s="798">
        <v>7.9051383399209481E-3</v>
      </c>
      <c r="C16" s="797">
        <v>2.682100508187465E-3</v>
      </c>
      <c r="D16" s="812">
        <v>8.610954263128176E-3</v>
      </c>
      <c r="E16" s="810">
        <v>1.1434217955957086E-2</v>
      </c>
    </row>
    <row r="17" spans="1:6" ht="15.75" thickBot="1">
      <c r="A17" s="799" t="s">
        <v>17</v>
      </c>
      <c r="B17" s="798">
        <v>8.0210206057253503E-3</v>
      </c>
      <c r="C17" s="797">
        <v>2.627575715668649E-3</v>
      </c>
      <c r="D17" s="1384">
        <v>7.8827271470059464E-3</v>
      </c>
      <c r="E17" s="811">
        <v>8.8507813580417649E-3</v>
      </c>
    </row>
    <row r="18" spans="1:6" ht="16.5" thickTop="1" thickBot="1">
      <c r="A18" s="801" t="s">
        <v>18</v>
      </c>
      <c r="B18" s="802">
        <v>7.0883315158124316E-3</v>
      </c>
      <c r="C18" s="803">
        <v>2.3173391494002182E-3</v>
      </c>
      <c r="D18" s="1383"/>
      <c r="E18" s="1383"/>
      <c r="F18" s="38"/>
    </row>
    <row r="19" spans="1:6" ht="15.75" thickTop="1">
      <c r="A19" s="795"/>
      <c r="B19" s="795"/>
      <c r="C19" s="795"/>
      <c r="D19" s="38"/>
      <c r="E19" s="38"/>
    </row>
    <row r="20" spans="1:6">
      <c r="A20" s="782" t="s">
        <v>614</v>
      </c>
    </row>
    <row r="35" ht="15.75" customHeight="1"/>
  </sheetData>
  <sheetProtection password="8815" sheet="1" objects="1" scenarios="1"/>
  <mergeCells count="1">
    <mergeCell ref="A1:F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A2:A30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345</v>
      </c>
    </row>
    <row r="30" spans="1:1">
      <c r="A30" t="s">
        <v>614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A1:F34"/>
  <sheetViews>
    <sheetView showGridLines="0" workbookViewId="0">
      <selection activeCell="A20" sqref="A20"/>
    </sheetView>
  </sheetViews>
  <sheetFormatPr defaultRowHeight="15"/>
  <cols>
    <col min="1" max="1" width="9.85546875" customWidth="1"/>
    <col min="2" max="3" width="19.7109375" customWidth="1"/>
  </cols>
  <sheetData>
    <row r="1" spans="1:6" ht="30.75" customHeight="1" thickBot="1">
      <c r="A1" s="1569" t="s">
        <v>561</v>
      </c>
      <c r="B1" s="1569"/>
      <c r="C1" s="1569"/>
      <c r="D1" s="1569"/>
      <c r="E1" s="1569"/>
      <c r="F1" s="1569"/>
    </row>
    <row r="2" spans="1:6" ht="30.75" customHeight="1" thickTop="1" thickBot="1">
      <c r="A2" s="832" t="s">
        <v>3</v>
      </c>
      <c r="B2" s="828" t="s">
        <v>341</v>
      </c>
      <c r="C2" s="827" t="s">
        <v>342</v>
      </c>
    </row>
    <row r="3" spans="1:6" ht="15.75" customHeight="1" thickTop="1">
      <c r="A3" s="833" t="s">
        <v>343</v>
      </c>
      <c r="B3" s="829">
        <v>1.9647696476964769E-2</v>
      </c>
      <c r="C3" s="825">
        <v>6.0975609756097563E-3</v>
      </c>
    </row>
    <row r="4" spans="1:6">
      <c r="A4" s="834" t="s">
        <v>4</v>
      </c>
      <c r="B4" s="830">
        <v>1.5629884338855891E-2</v>
      </c>
      <c r="C4" s="822">
        <v>7.8149421694279457E-3</v>
      </c>
    </row>
    <row r="5" spans="1:6">
      <c r="A5" s="834" t="s">
        <v>5</v>
      </c>
      <c r="B5" s="830">
        <v>1.3129770992366412E-2</v>
      </c>
      <c r="C5" s="822">
        <v>4.2748091603053437E-3</v>
      </c>
    </row>
    <row r="6" spans="1:6">
      <c r="A6" s="834" t="s">
        <v>6</v>
      </c>
      <c r="B6" s="830">
        <v>1.2107870115575124E-2</v>
      </c>
      <c r="C6" s="822">
        <v>5.5035773252614193E-3</v>
      </c>
    </row>
    <row r="7" spans="1:6">
      <c r="A7" s="834" t="s">
        <v>7</v>
      </c>
      <c r="B7" s="830">
        <v>1.278711816244376E-2</v>
      </c>
      <c r="C7" s="822">
        <v>6.1567605967321817E-3</v>
      </c>
    </row>
    <row r="8" spans="1:6">
      <c r="A8" s="834" t="s">
        <v>8</v>
      </c>
      <c r="B8" s="830">
        <v>1.0948191593352884E-2</v>
      </c>
      <c r="C8" s="822">
        <v>5.083088954056696E-3</v>
      </c>
    </row>
    <row r="9" spans="1:6">
      <c r="A9" s="834" t="s">
        <v>9</v>
      </c>
      <c r="B9" s="830">
        <v>1.1017924683440223E-2</v>
      </c>
      <c r="C9" s="822">
        <v>3.2889327413254399E-3</v>
      </c>
    </row>
    <row r="10" spans="1:6">
      <c r="A10" s="834" t="s">
        <v>10</v>
      </c>
      <c r="B10" s="830">
        <v>1.3975665899375204E-2</v>
      </c>
      <c r="C10" s="822">
        <v>4.4393291680368298E-3</v>
      </c>
    </row>
    <row r="11" spans="1:6">
      <c r="A11" s="834" t="s">
        <v>11</v>
      </c>
      <c r="B11" s="830">
        <v>9.8450613298902527E-3</v>
      </c>
      <c r="C11" s="822">
        <v>2.259522272433828E-3</v>
      </c>
    </row>
    <row r="12" spans="1:6">
      <c r="A12" s="834" t="s">
        <v>12</v>
      </c>
      <c r="B12" s="830">
        <v>1.2691853600944509E-2</v>
      </c>
      <c r="C12" s="822">
        <v>3.8370720188902006E-3</v>
      </c>
    </row>
    <row r="13" spans="1:6">
      <c r="A13" s="834" t="s">
        <v>13</v>
      </c>
      <c r="B13" s="830">
        <v>7.4969400244798041E-3</v>
      </c>
      <c r="C13" s="822">
        <v>2.2949816401468788E-3</v>
      </c>
    </row>
    <row r="14" spans="1:6">
      <c r="A14" s="834" t="s">
        <v>14</v>
      </c>
      <c r="B14" s="830">
        <v>8.5354896675651389E-3</v>
      </c>
      <c r="C14" s="822">
        <v>3.444144953578916E-3</v>
      </c>
    </row>
    <row r="15" spans="1:6">
      <c r="A15" s="834" t="s">
        <v>15</v>
      </c>
      <c r="B15" s="830">
        <v>9.5777687845676526E-3</v>
      </c>
      <c r="C15" s="822">
        <v>3.6422501011736143E-3</v>
      </c>
    </row>
    <row r="16" spans="1:6">
      <c r="A16" s="834" t="s">
        <v>16</v>
      </c>
      <c r="B16" s="830">
        <v>6.9140680118526879E-3</v>
      </c>
      <c r="C16" s="822">
        <v>2.5398617186397632E-3</v>
      </c>
    </row>
    <row r="17" spans="1:3">
      <c r="A17" s="834" t="s">
        <v>17</v>
      </c>
      <c r="B17" s="830">
        <v>8.5669781931464167E-3</v>
      </c>
      <c r="C17" s="822">
        <v>2.3364485981308409E-3</v>
      </c>
    </row>
    <row r="18" spans="1:3" ht="15.75" thickBot="1">
      <c r="A18" s="835" t="s">
        <v>18</v>
      </c>
      <c r="B18" s="831">
        <v>8.8997807300399846E-3</v>
      </c>
      <c r="C18" s="823">
        <v>2.1926996001547789E-3</v>
      </c>
    </row>
    <row r="19" spans="1:3" ht="15.75" thickTop="1">
      <c r="A19" s="255"/>
    </row>
    <row r="20" spans="1:3">
      <c r="A20" s="782" t="s">
        <v>614</v>
      </c>
    </row>
    <row r="34" ht="15.75" customHeight="1"/>
  </sheetData>
  <mergeCells count="1">
    <mergeCell ref="A1:F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/>
  <dimension ref="A2:A30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563</v>
      </c>
    </row>
    <row r="30" spans="1:1">
      <c r="A30" t="s">
        <v>615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/>
  <dimension ref="A1:F35"/>
  <sheetViews>
    <sheetView showGridLines="0" workbookViewId="0">
      <selection activeCell="B2" sqref="B2:B18"/>
    </sheetView>
  </sheetViews>
  <sheetFormatPr defaultRowHeight="15"/>
  <cols>
    <col min="1" max="1" width="9.85546875" customWidth="1"/>
    <col min="2" max="2" width="19.7109375" customWidth="1"/>
  </cols>
  <sheetData>
    <row r="1" spans="1:6" ht="30.75" customHeight="1" thickBot="1">
      <c r="A1" s="1570" t="s">
        <v>559</v>
      </c>
      <c r="B1" s="1570"/>
      <c r="C1" s="1570"/>
      <c r="D1" s="1570"/>
      <c r="E1" s="1570"/>
      <c r="F1" s="1570"/>
    </row>
    <row r="2" spans="1:6" ht="30.75" customHeight="1" thickTop="1" thickBot="1">
      <c r="A2" s="836" t="s">
        <v>3</v>
      </c>
      <c r="B2" s="843" t="s">
        <v>347</v>
      </c>
    </row>
    <row r="3" spans="1:6" ht="15.75" customHeight="1" thickTop="1">
      <c r="A3" s="841" t="s">
        <v>343</v>
      </c>
      <c r="B3" s="842">
        <v>1.3888888888888888E-2</v>
      </c>
    </row>
    <row r="4" spans="1:6">
      <c r="A4" s="839" t="s">
        <v>4</v>
      </c>
      <c r="B4" s="837">
        <v>1.9381056580181306E-2</v>
      </c>
    </row>
    <row r="5" spans="1:6">
      <c r="A5" s="839" t="s">
        <v>5</v>
      </c>
      <c r="B5" s="837">
        <v>1.8931297709923665E-2</v>
      </c>
    </row>
    <row r="6" spans="1:6">
      <c r="A6" s="839" t="s">
        <v>6</v>
      </c>
      <c r="B6" s="837">
        <v>1.8436984039625758E-2</v>
      </c>
    </row>
    <row r="7" spans="1:6">
      <c r="A7" s="839" t="s">
        <v>7</v>
      </c>
      <c r="B7" s="837">
        <v>1.5865498460809851E-2</v>
      </c>
    </row>
    <row r="8" spans="1:6">
      <c r="A8" s="839" t="s">
        <v>8</v>
      </c>
      <c r="B8" s="837">
        <v>1.5835777126099706E-2</v>
      </c>
    </row>
    <row r="9" spans="1:6">
      <c r="A9" s="839" t="s">
        <v>9</v>
      </c>
      <c r="B9" s="837">
        <v>1.5457983884229566E-2</v>
      </c>
    </row>
    <row r="10" spans="1:6">
      <c r="A10" s="839" t="s">
        <v>10</v>
      </c>
      <c r="B10" s="837">
        <v>1.3646826701742847E-2</v>
      </c>
    </row>
    <row r="11" spans="1:6">
      <c r="A11" s="839" t="s">
        <v>11</v>
      </c>
      <c r="B11" s="837">
        <v>1.3718528082633958E-2</v>
      </c>
    </row>
    <row r="12" spans="1:6">
      <c r="A12" s="839" t="s">
        <v>12</v>
      </c>
      <c r="B12" s="837">
        <v>1.4167650531286895E-2</v>
      </c>
    </row>
    <row r="13" spans="1:6">
      <c r="A13" s="839" t="s">
        <v>13</v>
      </c>
      <c r="B13" s="837">
        <v>1.0403916768665851E-2</v>
      </c>
    </row>
    <row r="14" spans="1:6">
      <c r="A14" s="839" t="s">
        <v>14</v>
      </c>
      <c r="B14" s="837">
        <v>1.0781671159029648E-2</v>
      </c>
    </row>
    <row r="15" spans="1:6">
      <c r="A15" s="839" t="s">
        <v>15</v>
      </c>
      <c r="B15" s="837">
        <v>1.1601241062997435E-2</v>
      </c>
    </row>
    <row r="16" spans="1:6">
      <c r="A16" s="839" t="s">
        <v>16</v>
      </c>
      <c r="B16" s="837">
        <v>9.4539297304924511E-3</v>
      </c>
    </row>
    <row r="17" spans="1:3">
      <c r="A17" s="839" t="s">
        <v>17</v>
      </c>
      <c r="B17" s="837">
        <v>1.1292834890965733E-2</v>
      </c>
    </row>
    <row r="18" spans="1:3" ht="15.75" thickBot="1">
      <c r="A18" s="840" t="s">
        <v>18</v>
      </c>
      <c r="B18" s="838">
        <v>7.7389397652521605E-3</v>
      </c>
    </row>
    <row r="19" spans="1:3" ht="15.75" thickTop="1">
      <c r="A19" s="257"/>
      <c r="B19" s="257"/>
      <c r="C19" s="257"/>
    </row>
    <row r="20" spans="1:3">
      <c r="A20" s="782" t="s">
        <v>614</v>
      </c>
    </row>
    <row r="35" ht="15.75" customHeight="1"/>
  </sheetData>
  <mergeCells count="1">
    <mergeCell ref="A1:F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05"/>
  <dimension ref="A1:F34"/>
  <sheetViews>
    <sheetView showGridLines="0" workbookViewId="0">
      <selection activeCell="J10" sqref="J10"/>
    </sheetView>
  </sheetViews>
  <sheetFormatPr defaultRowHeight="15"/>
  <cols>
    <col min="1" max="1" width="9.85546875" customWidth="1"/>
    <col min="2" max="4" width="19.7109375" customWidth="1"/>
  </cols>
  <sheetData>
    <row r="1" spans="1:6" ht="30.75" customHeight="1" thickBot="1">
      <c r="A1" s="1569" t="s">
        <v>697</v>
      </c>
      <c r="B1" s="1569"/>
      <c r="C1" s="1569"/>
      <c r="D1" s="1569"/>
      <c r="E1" s="1569"/>
      <c r="F1" s="1569"/>
    </row>
    <row r="2" spans="1:6" ht="30.75" customHeight="1" thickTop="1" thickBot="1">
      <c r="A2" s="832" t="s">
        <v>3</v>
      </c>
      <c r="B2" s="828" t="s">
        <v>341</v>
      </c>
      <c r="C2" s="826" t="s">
        <v>342</v>
      </c>
      <c r="D2" s="843" t="s">
        <v>347</v>
      </c>
    </row>
    <row r="3" spans="1:6" ht="15.75" customHeight="1" thickTop="1">
      <c r="A3" s="833" t="s">
        <v>343</v>
      </c>
      <c r="B3" s="829">
        <v>1.9647696476964769E-2</v>
      </c>
      <c r="C3" s="824">
        <v>6.0975609756097563E-3</v>
      </c>
      <c r="D3" s="842">
        <v>1.3888888888888888E-2</v>
      </c>
    </row>
    <row r="4" spans="1:6">
      <c r="A4" s="834" t="s">
        <v>4</v>
      </c>
      <c r="B4" s="830">
        <v>1.5629884338855891E-2</v>
      </c>
      <c r="C4" s="821">
        <v>7.8149421694279457E-3</v>
      </c>
      <c r="D4" s="837">
        <v>1.9381056580181306E-2</v>
      </c>
    </row>
    <row r="5" spans="1:6">
      <c r="A5" s="834" t="s">
        <v>5</v>
      </c>
      <c r="B5" s="830">
        <v>1.3129770992366412E-2</v>
      </c>
      <c r="C5" s="821">
        <v>4.2748091603053437E-3</v>
      </c>
      <c r="D5" s="837">
        <v>1.8931297709923665E-2</v>
      </c>
    </row>
    <row r="6" spans="1:6">
      <c r="A6" s="834" t="s">
        <v>6</v>
      </c>
      <c r="B6" s="830">
        <v>1.2107870115575124E-2</v>
      </c>
      <c r="C6" s="821">
        <v>5.5035773252614193E-3</v>
      </c>
      <c r="D6" s="837">
        <v>1.8436984039625758E-2</v>
      </c>
    </row>
    <row r="7" spans="1:6">
      <c r="A7" s="834" t="s">
        <v>7</v>
      </c>
      <c r="B7" s="830">
        <v>1.278711816244376E-2</v>
      </c>
      <c r="C7" s="821">
        <v>6.1567605967321817E-3</v>
      </c>
      <c r="D7" s="837">
        <v>1.5865498460809851E-2</v>
      </c>
    </row>
    <row r="8" spans="1:6">
      <c r="A8" s="834" t="s">
        <v>8</v>
      </c>
      <c r="B8" s="830">
        <v>1.0948191593352884E-2</v>
      </c>
      <c r="C8" s="821">
        <v>5.083088954056696E-3</v>
      </c>
      <c r="D8" s="837">
        <v>1.5835777126099706E-2</v>
      </c>
    </row>
    <row r="9" spans="1:6">
      <c r="A9" s="834" t="s">
        <v>9</v>
      </c>
      <c r="B9" s="830">
        <v>1.1017924683440223E-2</v>
      </c>
      <c r="C9" s="821">
        <v>3.2889327413254399E-3</v>
      </c>
      <c r="D9" s="837">
        <v>1.5457983884229566E-2</v>
      </c>
    </row>
    <row r="10" spans="1:6">
      <c r="A10" s="834" t="s">
        <v>10</v>
      </c>
      <c r="B10" s="830">
        <v>1.3975665899375204E-2</v>
      </c>
      <c r="C10" s="821">
        <v>4.4393291680368298E-3</v>
      </c>
      <c r="D10" s="837">
        <v>1.3646826701742847E-2</v>
      </c>
    </row>
    <row r="11" spans="1:6">
      <c r="A11" s="834" t="s">
        <v>11</v>
      </c>
      <c r="B11" s="830">
        <v>9.8450613298902527E-3</v>
      </c>
      <c r="C11" s="821">
        <v>2.259522272433828E-3</v>
      </c>
      <c r="D11" s="837">
        <v>1.3718528082633958E-2</v>
      </c>
    </row>
    <row r="12" spans="1:6">
      <c r="A12" s="834" t="s">
        <v>12</v>
      </c>
      <c r="B12" s="830">
        <v>1.2691853600944509E-2</v>
      </c>
      <c r="C12" s="821">
        <v>3.8370720188902006E-3</v>
      </c>
      <c r="D12" s="837">
        <v>1.4167650531286895E-2</v>
      </c>
    </row>
    <row r="13" spans="1:6">
      <c r="A13" s="834" t="s">
        <v>13</v>
      </c>
      <c r="B13" s="830">
        <v>7.4969400244798041E-3</v>
      </c>
      <c r="C13" s="821">
        <v>2.2949816401468788E-3</v>
      </c>
      <c r="D13" s="837">
        <v>1.0403916768665851E-2</v>
      </c>
    </row>
    <row r="14" spans="1:6">
      <c r="A14" s="834" t="s">
        <v>14</v>
      </c>
      <c r="B14" s="830">
        <v>8.5354896675651389E-3</v>
      </c>
      <c r="C14" s="821">
        <v>3.444144953578916E-3</v>
      </c>
      <c r="D14" s="837">
        <v>1.0781671159029648E-2</v>
      </c>
    </row>
    <row r="15" spans="1:6">
      <c r="A15" s="834" t="s">
        <v>15</v>
      </c>
      <c r="B15" s="830">
        <v>9.5777687845676526E-3</v>
      </c>
      <c r="C15" s="821">
        <v>3.6422501011736143E-3</v>
      </c>
      <c r="D15" s="837">
        <v>1.1601241062997435E-2</v>
      </c>
    </row>
    <row r="16" spans="1:6">
      <c r="A16" s="834" t="s">
        <v>16</v>
      </c>
      <c r="B16" s="830">
        <v>6.9140680118526879E-3</v>
      </c>
      <c r="C16" s="821">
        <v>2.5398617186397632E-3</v>
      </c>
      <c r="D16" s="837">
        <v>9.4539297304924511E-3</v>
      </c>
    </row>
    <row r="17" spans="1:5" ht="15.75" thickBot="1">
      <c r="A17" s="834" t="s">
        <v>17</v>
      </c>
      <c r="B17" s="830">
        <v>8.5669781931464167E-3</v>
      </c>
      <c r="C17" s="821">
        <v>2.3364485981308409E-3</v>
      </c>
      <c r="D17" s="1386">
        <v>1.1292834890965733E-2</v>
      </c>
    </row>
    <row r="18" spans="1:5" ht="16.5" thickTop="1" thickBot="1">
      <c r="A18" s="835" t="s">
        <v>18</v>
      </c>
      <c r="B18" s="831">
        <v>8.8997807300399846E-3</v>
      </c>
      <c r="C18" s="823">
        <v>2.1926996001547789E-3</v>
      </c>
      <c r="D18" s="1385"/>
      <c r="E18" s="38"/>
    </row>
    <row r="19" spans="1:5" ht="15.75" thickTop="1">
      <c r="A19" s="255"/>
    </row>
    <row r="20" spans="1:5">
      <c r="A20" s="782" t="s">
        <v>614</v>
      </c>
    </row>
    <row r="34" ht="15.75" customHeight="1"/>
  </sheetData>
  <sheetProtection password="8815" sheet="1" objects="1" scenarios="1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E38"/>
  <sheetViews>
    <sheetView showGridLines="0" workbookViewId="0">
      <selection activeCell="C24" sqref="C24"/>
    </sheetView>
  </sheetViews>
  <sheetFormatPr defaultRowHeight="12.75"/>
  <cols>
    <col min="1" max="1" width="15.85546875" style="608" customWidth="1"/>
    <col min="2" max="2" width="6.85546875" style="608" customWidth="1"/>
    <col min="3" max="4" width="13.85546875" style="608" customWidth="1"/>
    <col min="5" max="5" width="9.140625" style="608"/>
    <col min="6" max="8" width="12.42578125" style="608" customWidth="1"/>
    <col min="9" max="12" width="12.140625" style="608" customWidth="1"/>
    <col min="13" max="13" width="12.5703125" style="608" customWidth="1"/>
    <col min="14" max="16384" width="9.140625" style="608"/>
  </cols>
  <sheetData>
    <row r="1" spans="1:4" ht="30.95" customHeight="1" thickBot="1">
      <c r="A1" s="1449" t="s">
        <v>653</v>
      </c>
      <c r="B1" s="1449"/>
      <c r="C1" s="1449"/>
      <c r="D1" s="1449"/>
    </row>
    <row r="2" spans="1:4" ht="30.75" customHeight="1" thickTop="1" thickBot="1">
      <c r="A2" s="648"/>
      <c r="B2" s="649"/>
      <c r="C2" s="650" t="s">
        <v>19</v>
      </c>
      <c r="D2" s="651" t="s">
        <v>20</v>
      </c>
    </row>
    <row r="3" spans="1:4" ht="15" customHeight="1" thickTop="1">
      <c r="A3" s="1446" t="s">
        <v>3</v>
      </c>
      <c r="B3" s="642" t="s">
        <v>617</v>
      </c>
      <c r="C3" s="1308" t="s">
        <v>829</v>
      </c>
      <c r="D3" s="1310" t="s">
        <v>829</v>
      </c>
    </row>
    <row r="4" spans="1:4" ht="15" customHeight="1">
      <c r="A4" s="1447"/>
      <c r="B4" s="636" t="s">
        <v>618</v>
      </c>
      <c r="C4" s="1309" t="s">
        <v>829</v>
      </c>
      <c r="D4" s="1311" t="s">
        <v>829</v>
      </c>
    </row>
    <row r="5" spans="1:4" ht="15" customHeight="1">
      <c r="A5" s="1447"/>
      <c r="B5" s="636" t="s">
        <v>619</v>
      </c>
      <c r="C5" s="1309" t="s">
        <v>829</v>
      </c>
      <c r="D5" s="1311" t="s">
        <v>829</v>
      </c>
    </row>
    <row r="6" spans="1:4" ht="15" customHeight="1">
      <c r="A6" s="1447"/>
      <c r="B6" s="636" t="s">
        <v>620</v>
      </c>
      <c r="C6" s="1309" t="s">
        <v>829</v>
      </c>
      <c r="D6" s="1311" t="s">
        <v>829</v>
      </c>
    </row>
    <row r="7" spans="1:4" ht="15" customHeight="1">
      <c r="A7" s="1447"/>
      <c r="B7" s="636" t="s">
        <v>621</v>
      </c>
      <c r="C7" s="1309" t="s">
        <v>829</v>
      </c>
      <c r="D7" s="1311" t="s">
        <v>829</v>
      </c>
    </row>
    <row r="8" spans="1:4" ht="15" customHeight="1">
      <c r="A8" s="1447"/>
      <c r="B8" s="636" t="s">
        <v>622</v>
      </c>
      <c r="C8" s="1309" t="s">
        <v>829</v>
      </c>
      <c r="D8" s="1311" t="s">
        <v>829</v>
      </c>
    </row>
    <row r="9" spans="1:4" ht="15" customHeight="1">
      <c r="A9" s="1447"/>
      <c r="B9" s="636" t="s">
        <v>623</v>
      </c>
      <c r="C9" s="1309" t="s">
        <v>829</v>
      </c>
      <c r="D9" s="1311" t="s">
        <v>829</v>
      </c>
    </row>
    <row r="10" spans="1:4" ht="15" customHeight="1">
      <c r="A10" s="1447"/>
      <c r="B10" s="636" t="s">
        <v>624</v>
      </c>
      <c r="C10" s="1307" t="s">
        <v>829</v>
      </c>
      <c r="D10" s="1311" t="s">
        <v>829</v>
      </c>
    </row>
    <row r="11" spans="1:4" ht="15" customHeight="1">
      <c r="A11" s="1447"/>
      <c r="B11" s="636" t="s">
        <v>625</v>
      </c>
      <c r="C11" s="635">
        <v>386</v>
      </c>
      <c r="D11" s="1312">
        <v>90</v>
      </c>
    </row>
    <row r="12" spans="1:4" ht="15" customHeight="1">
      <c r="A12" s="1447"/>
      <c r="B12" s="636" t="s">
        <v>626</v>
      </c>
      <c r="C12" s="635">
        <v>525</v>
      </c>
      <c r="D12" s="643">
        <v>113</v>
      </c>
    </row>
    <row r="13" spans="1:4" ht="15" customHeight="1">
      <c r="A13" s="1447"/>
      <c r="B13" s="636" t="s">
        <v>627</v>
      </c>
      <c r="C13" s="635">
        <v>536</v>
      </c>
      <c r="D13" s="643">
        <v>153</v>
      </c>
    </row>
    <row r="14" spans="1:4" ht="15" customHeight="1">
      <c r="A14" s="1447"/>
      <c r="B14" s="636" t="s">
        <v>628</v>
      </c>
      <c r="C14" s="635">
        <v>640</v>
      </c>
      <c r="D14" s="643">
        <v>152</v>
      </c>
    </row>
    <row r="15" spans="1:4" ht="15" customHeight="1">
      <c r="A15" s="1447"/>
      <c r="B15" s="636" t="s">
        <v>629</v>
      </c>
      <c r="C15" s="635">
        <v>617</v>
      </c>
      <c r="D15" s="643">
        <v>176</v>
      </c>
    </row>
    <row r="16" spans="1:4" ht="15" customHeight="1">
      <c r="A16" s="1447"/>
      <c r="B16" s="636" t="s">
        <v>630</v>
      </c>
      <c r="C16" s="635">
        <v>688</v>
      </c>
      <c r="D16" s="643">
        <v>191</v>
      </c>
    </row>
    <row r="17" spans="1:4" ht="15" customHeight="1">
      <c r="A17" s="1447"/>
      <c r="B17" s="636" t="s">
        <v>631</v>
      </c>
      <c r="C17" s="635">
        <v>631</v>
      </c>
      <c r="D17" s="643">
        <v>201</v>
      </c>
    </row>
    <row r="18" spans="1:4" ht="15" customHeight="1">
      <c r="A18" s="1447"/>
      <c r="B18" s="636" t="s">
        <v>632</v>
      </c>
      <c r="C18" s="635">
        <v>726</v>
      </c>
      <c r="D18" s="643">
        <v>202</v>
      </c>
    </row>
    <row r="19" spans="1:4" ht="15" customHeight="1">
      <c r="A19" s="1447"/>
      <c r="B19" s="636" t="s">
        <v>633</v>
      </c>
      <c r="C19" s="635">
        <v>800</v>
      </c>
      <c r="D19" s="643">
        <v>197</v>
      </c>
    </row>
    <row r="20" spans="1:4" ht="15" customHeight="1">
      <c r="A20" s="1447"/>
      <c r="B20" s="636" t="s">
        <v>634</v>
      </c>
      <c r="C20" s="635">
        <v>844</v>
      </c>
      <c r="D20" s="643">
        <v>207</v>
      </c>
    </row>
    <row r="21" spans="1:4" ht="15" customHeight="1">
      <c r="A21" s="1447"/>
      <c r="B21" s="636" t="s">
        <v>635</v>
      </c>
      <c r="C21" s="635">
        <v>814</v>
      </c>
      <c r="D21" s="643">
        <v>244</v>
      </c>
    </row>
    <row r="22" spans="1:4" ht="15" customHeight="1">
      <c r="A22" s="1447"/>
      <c r="B22" s="636" t="s">
        <v>343</v>
      </c>
      <c r="C22" s="635">
        <v>716</v>
      </c>
      <c r="D22" s="643">
        <v>233</v>
      </c>
    </row>
    <row r="23" spans="1:4" ht="15" customHeight="1">
      <c r="A23" s="1447"/>
      <c r="B23" s="636" t="s">
        <v>4</v>
      </c>
      <c r="C23" s="635">
        <v>789</v>
      </c>
      <c r="D23" s="643">
        <v>249</v>
      </c>
    </row>
    <row r="24" spans="1:4" ht="15" customHeight="1">
      <c r="A24" s="1447"/>
      <c r="B24" s="636" t="s">
        <v>5</v>
      </c>
      <c r="C24" s="635">
        <v>772</v>
      </c>
      <c r="D24" s="643">
        <v>297</v>
      </c>
    </row>
    <row r="25" spans="1:4" ht="15" customHeight="1">
      <c r="A25" s="1447"/>
      <c r="B25" s="636" t="s">
        <v>6</v>
      </c>
      <c r="C25" s="635">
        <v>712</v>
      </c>
      <c r="D25" s="643">
        <v>282</v>
      </c>
    </row>
    <row r="26" spans="1:4" ht="15" customHeight="1">
      <c r="A26" s="1447"/>
      <c r="B26" s="636" t="s">
        <v>7</v>
      </c>
      <c r="C26" s="635">
        <v>803</v>
      </c>
      <c r="D26" s="643">
        <v>314</v>
      </c>
    </row>
    <row r="27" spans="1:4" ht="15" customHeight="1">
      <c r="A27" s="1447"/>
      <c r="B27" s="636" t="s">
        <v>8</v>
      </c>
      <c r="C27" s="635">
        <v>746</v>
      </c>
      <c r="D27" s="643">
        <v>331</v>
      </c>
    </row>
    <row r="28" spans="1:4" ht="15" customHeight="1">
      <c r="A28" s="1447"/>
      <c r="B28" s="636" t="s">
        <v>9</v>
      </c>
      <c r="C28" s="635">
        <v>844</v>
      </c>
      <c r="D28" s="643">
        <v>406</v>
      </c>
    </row>
    <row r="29" spans="1:4" ht="15" customHeight="1">
      <c r="A29" s="1447"/>
      <c r="B29" s="636" t="s">
        <v>10</v>
      </c>
      <c r="C29" s="635">
        <v>908</v>
      </c>
      <c r="D29" s="643">
        <v>384</v>
      </c>
    </row>
    <row r="30" spans="1:4" ht="15" customHeight="1">
      <c r="A30" s="1447"/>
      <c r="B30" s="636" t="s">
        <v>11</v>
      </c>
      <c r="C30" s="635">
        <v>915</v>
      </c>
      <c r="D30" s="643">
        <v>466</v>
      </c>
    </row>
    <row r="31" spans="1:4" ht="15" customHeight="1">
      <c r="A31" s="1447"/>
      <c r="B31" s="636" t="s">
        <v>12</v>
      </c>
      <c r="C31" s="635">
        <v>986</v>
      </c>
      <c r="D31" s="643">
        <v>567</v>
      </c>
    </row>
    <row r="32" spans="1:4" ht="15" customHeight="1">
      <c r="A32" s="1447"/>
      <c r="B32" s="636" t="s">
        <v>13</v>
      </c>
      <c r="C32" s="635">
        <v>846</v>
      </c>
      <c r="D32" s="643">
        <v>537</v>
      </c>
    </row>
    <row r="33" spans="1:5" ht="15" customHeight="1">
      <c r="A33" s="1447"/>
      <c r="B33" s="636" t="s">
        <v>14</v>
      </c>
      <c r="C33" s="635">
        <v>891</v>
      </c>
      <c r="D33" s="643">
        <v>507</v>
      </c>
    </row>
    <row r="34" spans="1:5" ht="15" customHeight="1">
      <c r="A34" s="1447"/>
      <c r="B34" s="636" t="s">
        <v>15</v>
      </c>
      <c r="C34" s="635">
        <v>951</v>
      </c>
      <c r="D34" s="643">
        <v>442</v>
      </c>
    </row>
    <row r="35" spans="1:5" ht="15" customHeight="1">
      <c r="A35" s="1447"/>
      <c r="B35" s="636" t="s">
        <v>16</v>
      </c>
      <c r="C35" s="635">
        <v>963</v>
      </c>
      <c r="D35" s="643">
        <v>468</v>
      </c>
    </row>
    <row r="36" spans="1:5" ht="15" customHeight="1">
      <c r="A36" s="1447"/>
      <c r="B36" s="636" t="s">
        <v>17</v>
      </c>
      <c r="C36" s="635">
        <v>844</v>
      </c>
      <c r="D36" s="643">
        <v>478</v>
      </c>
    </row>
    <row r="37" spans="1:5" ht="15" customHeight="1" thickBot="1">
      <c r="A37" s="1448"/>
      <c r="B37" s="637" t="s">
        <v>18</v>
      </c>
      <c r="C37" s="638">
        <v>830</v>
      </c>
      <c r="D37" s="644">
        <v>470</v>
      </c>
    </row>
    <row r="38" spans="1:5" ht="24.95" customHeight="1" thickTop="1">
      <c r="A38" s="1443" t="s">
        <v>96</v>
      </c>
      <c r="B38" s="1443"/>
      <c r="C38" s="1443"/>
      <c r="D38" s="1443"/>
      <c r="E38" s="1443"/>
    </row>
  </sheetData>
  <sheetProtection password="8815" sheet="1" objects="1" scenarios="1"/>
  <mergeCells count="3">
    <mergeCell ref="A38:E38"/>
    <mergeCell ref="A3:A37"/>
    <mergeCell ref="A1:D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7"/>
  <dimension ref="A2:A30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349</v>
      </c>
    </row>
    <row r="30" spans="1:1">
      <c r="A30" t="s">
        <v>614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8"/>
  <dimension ref="A1:I20"/>
  <sheetViews>
    <sheetView showGridLines="0" workbookViewId="0">
      <selection activeCell="F8" sqref="F8"/>
    </sheetView>
  </sheetViews>
  <sheetFormatPr defaultRowHeight="15"/>
  <cols>
    <col min="1" max="1" width="9.85546875" customWidth="1"/>
    <col min="2" max="3" width="19.7109375" customWidth="1"/>
  </cols>
  <sheetData>
    <row r="1" spans="1:9" ht="30.75" customHeight="1" thickBot="1">
      <c r="A1" s="1571" t="s">
        <v>695</v>
      </c>
      <c r="B1" s="1571"/>
      <c r="C1" s="1571"/>
      <c r="D1" s="1571"/>
      <c r="E1" s="1571"/>
      <c r="F1" s="1571"/>
      <c r="G1" s="1571"/>
      <c r="H1" s="844"/>
      <c r="I1" s="844"/>
    </row>
    <row r="2" spans="1:9" ht="30.75" customHeight="1" thickTop="1" thickBot="1">
      <c r="A2" s="845" t="s">
        <v>3</v>
      </c>
      <c r="B2" s="855" t="s">
        <v>505</v>
      </c>
      <c r="C2" s="856" t="s">
        <v>506</v>
      </c>
    </row>
    <row r="3" spans="1:9" ht="15.75" customHeight="1" thickTop="1">
      <c r="A3" s="852" t="s">
        <v>343</v>
      </c>
      <c r="B3" s="853">
        <v>2.5497195308516064E-3</v>
      </c>
      <c r="C3" s="854">
        <v>2.3712737127371277E-3</v>
      </c>
    </row>
    <row r="4" spans="1:9">
      <c r="A4" s="850" t="s">
        <v>4</v>
      </c>
      <c r="B4" s="848">
        <v>3.0721966205837174E-3</v>
      </c>
      <c r="C4" s="846">
        <v>3.7511722413254137E-3</v>
      </c>
    </row>
    <row r="5" spans="1:9">
      <c r="A5" s="850" t="s">
        <v>5</v>
      </c>
      <c r="B5" s="848">
        <v>5.3340106680213363E-3</v>
      </c>
      <c r="C5" s="846">
        <v>3.3587786259541984E-3</v>
      </c>
    </row>
    <row r="6" spans="1:9">
      <c r="A6" s="850" t="s">
        <v>6</v>
      </c>
      <c r="B6" s="848">
        <v>3.9179534454943541E-3</v>
      </c>
      <c r="C6" s="846">
        <v>5.5035773252614193E-3</v>
      </c>
    </row>
    <row r="7" spans="1:9">
      <c r="A7" s="850" t="s">
        <v>7</v>
      </c>
      <c r="B7" s="848">
        <v>5.4268419954080572E-3</v>
      </c>
      <c r="C7" s="846">
        <v>4.2623727208145864E-3</v>
      </c>
    </row>
    <row r="8" spans="1:9">
      <c r="A8" s="850" t="s">
        <v>8</v>
      </c>
      <c r="B8" s="848">
        <v>4.3095708385706586E-3</v>
      </c>
      <c r="C8" s="846">
        <v>3.7145650048875855E-3</v>
      </c>
    </row>
    <row r="9" spans="1:9">
      <c r="A9" s="850" t="s">
        <v>9</v>
      </c>
      <c r="B9" s="848">
        <v>6.6942939113802998E-3</v>
      </c>
      <c r="C9" s="846">
        <v>5.4267390231869765E-3</v>
      </c>
    </row>
    <row r="10" spans="1:9">
      <c r="A10" s="850" t="s">
        <v>10</v>
      </c>
      <c r="B10" s="848">
        <v>6.3028694642560954E-3</v>
      </c>
      <c r="C10" s="846">
        <v>6.0835251561986194E-3</v>
      </c>
    </row>
    <row r="11" spans="1:9">
      <c r="A11" s="850" t="s">
        <v>11</v>
      </c>
      <c r="B11" s="848">
        <v>5.2405907575035727E-3</v>
      </c>
      <c r="C11" s="846">
        <v>4.519044544867656E-3</v>
      </c>
    </row>
    <row r="12" spans="1:9">
      <c r="A12" s="850" t="s">
        <v>12</v>
      </c>
      <c r="B12" s="848">
        <v>4.9172999552972727E-3</v>
      </c>
      <c r="C12" s="846">
        <v>3.689492325855962E-3</v>
      </c>
    </row>
    <row r="13" spans="1:9">
      <c r="A13" s="850" t="s">
        <v>13</v>
      </c>
      <c r="B13" s="848">
        <v>7.0367474589523062E-3</v>
      </c>
      <c r="C13" s="846">
        <v>7.1909424724602199E-3</v>
      </c>
    </row>
    <row r="14" spans="1:9">
      <c r="A14" s="850" t="s">
        <v>14</v>
      </c>
      <c r="B14" s="848">
        <v>7.7059869590989927E-3</v>
      </c>
      <c r="C14" s="846">
        <v>6.8882899071578321E-3</v>
      </c>
    </row>
    <row r="15" spans="1:9">
      <c r="A15" s="850" t="s">
        <v>15</v>
      </c>
      <c r="B15" s="848">
        <v>9.7532989099254168E-3</v>
      </c>
      <c r="C15" s="846">
        <v>8.2287872656144605E-3</v>
      </c>
    </row>
    <row r="16" spans="1:9">
      <c r="A16" s="850" t="s">
        <v>16</v>
      </c>
      <c r="B16" s="848">
        <v>8.4697910784867301E-3</v>
      </c>
      <c r="C16" s="846">
        <v>1.1147170876252293E-2</v>
      </c>
    </row>
    <row r="17" spans="1:6">
      <c r="A17" s="850" t="s">
        <v>17</v>
      </c>
      <c r="B17" s="848">
        <v>1.1616650532429815E-2</v>
      </c>
      <c r="C17" s="846">
        <v>1.1812045690550364E-2</v>
      </c>
    </row>
    <row r="18" spans="1:6" ht="15.75" thickBot="1">
      <c r="A18" s="851" t="s">
        <v>18</v>
      </c>
      <c r="B18" s="849">
        <v>1.4994547437295528E-2</v>
      </c>
      <c r="C18" s="847">
        <v>1.7025667483554753E-2</v>
      </c>
    </row>
    <row r="19" spans="1:6" ht="15.75" thickTop="1">
      <c r="A19" s="258"/>
      <c r="B19" s="258"/>
      <c r="C19" s="258"/>
      <c r="F19" s="258"/>
    </row>
    <row r="20" spans="1:6">
      <c r="A20" s="782" t="s">
        <v>614</v>
      </c>
    </row>
  </sheetData>
  <sheetProtection password="8815" sheet="1" objects="1" scenarios="1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2:A31"/>
  <sheetViews>
    <sheetView showGridLines="0" workbookViewId="0">
      <selection activeCell="F32" sqref="F32"/>
    </sheetView>
  </sheetViews>
  <sheetFormatPr defaultRowHeight="15"/>
  <sheetData>
    <row r="2" spans="1:1" ht="24" customHeight="1">
      <c r="A2" s="1" t="s">
        <v>410</v>
      </c>
    </row>
    <row r="31" spans="1:1">
      <c r="A31" t="s">
        <v>444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0"/>
  <dimension ref="A1:P57"/>
  <sheetViews>
    <sheetView workbookViewId="0">
      <selection activeCell="S16" sqref="S16"/>
    </sheetView>
  </sheetViews>
  <sheetFormatPr defaultRowHeight="15"/>
  <sheetData>
    <row r="1" spans="1:16" ht="15.75" customHeight="1" thickBot="1">
      <c r="A1" s="1572" t="s">
        <v>350</v>
      </c>
      <c r="B1" s="1572"/>
      <c r="C1" s="1572"/>
      <c r="D1" s="1572"/>
      <c r="E1" s="1572"/>
      <c r="F1" s="1572"/>
      <c r="G1" s="1572"/>
      <c r="H1" s="1572"/>
      <c r="I1" s="1572"/>
      <c r="J1" s="1572"/>
      <c r="K1" s="1572"/>
      <c r="N1" s="1572" t="s">
        <v>377</v>
      </c>
      <c r="O1" s="1572"/>
      <c r="P1" s="1572"/>
    </row>
    <row r="2" spans="1:16" ht="74.25" thickTop="1" thickBot="1">
      <c r="A2" s="1573" t="s">
        <v>0</v>
      </c>
      <c r="B2" s="265" t="s">
        <v>384</v>
      </c>
      <c r="C2" s="259" t="s">
        <v>351</v>
      </c>
      <c r="D2" s="259"/>
      <c r="E2" s="259" t="s">
        <v>352</v>
      </c>
      <c r="F2" s="259" t="s">
        <v>353</v>
      </c>
      <c r="G2" s="259" t="s">
        <v>354</v>
      </c>
      <c r="H2" s="259" t="s">
        <v>355</v>
      </c>
      <c r="I2" s="259" t="s">
        <v>356</v>
      </c>
      <c r="J2" s="259" t="s">
        <v>357</v>
      </c>
      <c r="K2" s="260" t="s">
        <v>358</v>
      </c>
      <c r="N2" s="1573" t="s">
        <v>0</v>
      </c>
      <c r="O2" s="272" t="s">
        <v>385</v>
      </c>
      <c r="P2" s="260" t="s">
        <v>386</v>
      </c>
    </row>
    <row r="3" spans="1:16" ht="24.75" thickTop="1">
      <c r="A3" s="261" t="s">
        <v>359</v>
      </c>
      <c r="B3" s="494" t="s">
        <v>27</v>
      </c>
      <c r="C3" s="603">
        <v>424</v>
      </c>
      <c r="D3" s="603"/>
      <c r="E3" s="266">
        <v>6</v>
      </c>
      <c r="F3" s="266">
        <v>3.8173341506262068</v>
      </c>
      <c r="G3" s="266">
        <v>1.4150943396226414</v>
      </c>
      <c r="H3" s="266">
        <v>1.4197583745893039</v>
      </c>
      <c r="I3" s="266">
        <v>0.90328202149288406</v>
      </c>
      <c r="J3" s="266">
        <v>0</v>
      </c>
      <c r="K3" s="267">
        <v>2.3094688221709005</v>
      </c>
      <c r="N3" s="261" t="s">
        <v>359</v>
      </c>
      <c r="O3" s="296">
        <v>17</v>
      </c>
      <c r="P3" s="267">
        <v>12.5</v>
      </c>
    </row>
    <row r="4" spans="1:16">
      <c r="A4" s="262" t="s">
        <v>360</v>
      </c>
      <c r="B4" s="495" t="s">
        <v>28</v>
      </c>
      <c r="C4" s="604">
        <v>179</v>
      </c>
      <c r="D4" s="604"/>
      <c r="E4" s="268">
        <v>3</v>
      </c>
      <c r="F4" s="268">
        <v>1.6045197874155017</v>
      </c>
      <c r="G4" s="268">
        <v>1.6759776536312849</v>
      </c>
      <c r="H4" s="268">
        <v>1.6888829204428617</v>
      </c>
      <c r="I4" s="268">
        <v>0.90328202149288406</v>
      </c>
      <c r="J4" s="268">
        <v>200</v>
      </c>
      <c r="K4" s="269">
        <v>3.8961038961038961</v>
      </c>
      <c r="N4" s="262" t="s">
        <v>360</v>
      </c>
      <c r="O4" s="297">
        <v>50</v>
      </c>
      <c r="P4" s="269">
        <v>6.1224489795918364</v>
      </c>
    </row>
    <row r="5" spans="1:16" ht="36">
      <c r="A5" s="262" t="s">
        <v>361</v>
      </c>
      <c r="B5" s="495" t="s">
        <v>29</v>
      </c>
      <c r="C5" s="604">
        <v>158</v>
      </c>
      <c r="D5" s="604"/>
      <c r="E5" s="268">
        <v>0</v>
      </c>
      <c r="F5" s="268">
        <v>1.4005902755716992</v>
      </c>
      <c r="G5" s="268">
        <v>0</v>
      </c>
      <c r="H5" s="268">
        <v>0</v>
      </c>
      <c r="I5" s="268">
        <v>0.90328202149288406</v>
      </c>
      <c r="J5" s="268">
        <v>200</v>
      </c>
      <c r="K5" s="269">
        <v>3.6585365853658534</v>
      </c>
      <c r="N5" s="262" t="s">
        <v>361</v>
      </c>
      <c r="O5" s="297">
        <v>93</v>
      </c>
      <c r="P5" s="269">
        <v>4.3478260869565215</v>
      </c>
    </row>
    <row r="6" spans="1:16">
      <c r="A6" s="262" t="s">
        <v>362</v>
      </c>
      <c r="B6" s="495" t="s">
        <v>30</v>
      </c>
      <c r="C6" s="604">
        <v>507</v>
      </c>
      <c r="D6" s="604"/>
      <c r="E6" s="268">
        <v>7</v>
      </c>
      <c r="F6" s="268">
        <v>4.4277475835156626</v>
      </c>
      <c r="G6" s="268">
        <v>1.3806706114398422</v>
      </c>
      <c r="H6" s="268">
        <v>1.4280340130477136</v>
      </c>
      <c r="I6" s="268">
        <v>0.90328202149288406</v>
      </c>
      <c r="J6" s="268">
        <v>400</v>
      </c>
      <c r="K6" s="269">
        <v>2.1505376344086025</v>
      </c>
      <c r="N6" s="262" t="s">
        <v>362</v>
      </c>
      <c r="O6" s="297">
        <v>143</v>
      </c>
      <c r="P6" s="269">
        <v>3.5211267605633805</v>
      </c>
    </row>
    <row r="7" spans="1:16" ht="24">
      <c r="A7" s="262" t="s">
        <v>363</v>
      </c>
      <c r="B7" s="495" t="s">
        <v>31</v>
      </c>
      <c r="C7" s="604">
        <v>217</v>
      </c>
      <c r="D7" s="604"/>
      <c r="E7" s="268">
        <v>0</v>
      </c>
      <c r="F7" s="268">
        <v>2.176636278041046</v>
      </c>
      <c r="G7" s="268">
        <v>0</v>
      </c>
      <c r="H7" s="268">
        <v>0</v>
      </c>
      <c r="I7" s="268">
        <v>0.90328202149288406</v>
      </c>
      <c r="J7" s="268">
        <v>600</v>
      </c>
      <c r="K7" s="269">
        <v>3.0612244897959182</v>
      </c>
      <c r="N7" s="262" t="s">
        <v>363</v>
      </c>
      <c r="O7" s="297">
        <v>200</v>
      </c>
      <c r="P7" s="269">
        <v>3.0150753768844218</v>
      </c>
    </row>
    <row r="8" spans="1:16">
      <c r="A8" s="262" t="s">
        <v>364</v>
      </c>
      <c r="B8" s="495" t="s">
        <v>32</v>
      </c>
      <c r="C8" s="604">
        <v>616</v>
      </c>
      <c r="D8" s="604"/>
      <c r="E8" s="268">
        <v>4</v>
      </c>
      <c r="F8" s="268">
        <v>5.6013518421263768</v>
      </c>
      <c r="G8" s="268">
        <v>0.64935064935064934</v>
      </c>
      <c r="H8" s="268">
        <v>0.64504572963942342</v>
      </c>
      <c r="I8" s="268">
        <v>0.90328202149288406</v>
      </c>
      <c r="J8" s="268">
        <v>600</v>
      </c>
      <c r="K8" s="269">
        <v>2.0700636942675157</v>
      </c>
      <c r="N8" s="262" t="s">
        <v>364</v>
      </c>
      <c r="O8" s="297">
        <v>260</v>
      </c>
      <c r="P8" s="269">
        <v>2.7027027027027026</v>
      </c>
    </row>
    <row r="9" spans="1:16" ht="24">
      <c r="A9" s="262" t="s">
        <v>365</v>
      </c>
      <c r="B9" s="495" t="s">
        <v>33</v>
      </c>
      <c r="C9" s="604">
        <v>627</v>
      </c>
      <c r="D9" s="604"/>
      <c r="E9" s="268">
        <v>3</v>
      </c>
      <c r="F9" s="268">
        <v>5.6595356623368485</v>
      </c>
      <c r="G9" s="268">
        <v>0.4784688995215311</v>
      </c>
      <c r="H9" s="268">
        <v>0.47881067037215985</v>
      </c>
      <c r="I9" s="268">
        <v>0.90328202149288406</v>
      </c>
      <c r="J9" s="268">
        <v>800</v>
      </c>
      <c r="K9" s="269">
        <v>2.0123839009287927</v>
      </c>
      <c r="N9" s="262" t="s">
        <v>365</v>
      </c>
      <c r="O9" s="297">
        <v>324</v>
      </c>
      <c r="P9" s="269">
        <v>2.4767801857585141</v>
      </c>
    </row>
    <row r="10" spans="1:16" ht="24">
      <c r="A10" s="262" t="s">
        <v>366</v>
      </c>
      <c r="B10" s="495" t="s">
        <v>34</v>
      </c>
      <c r="C10" s="604">
        <v>389</v>
      </c>
      <c r="D10" s="604"/>
      <c r="E10" s="268">
        <v>5</v>
      </c>
      <c r="F10" s="268">
        <v>3.4275240181344739</v>
      </c>
      <c r="G10" s="268">
        <v>1.2853470437017995</v>
      </c>
      <c r="H10" s="268">
        <v>1.3176888283112902</v>
      </c>
      <c r="I10" s="268">
        <v>0.90328202149288406</v>
      </c>
      <c r="J10" s="268">
        <v>1000</v>
      </c>
      <c r="K10" s="269">
        <v>2.3560209424083771</v>
      </c>
      <c r="N10" s="262" t="s">
        <v>366</v>
      </c>
      <c r="O10" s="297">
        <v>391</v>
      </c>
      <c r="P10" s="269">
        <v>2.3076923076923079</v>
      </c>
    </row>
    <row r="11" spans="1:16">
      <c r="A11" s="262" t="s">
        <v>367</v>
      </c>
      <c r="B11" s="495" t="s">
        <v>35</v>
      </c>
      <c r="C11" s="604">
        <v>355</v>
      </c>
      <c r="D11" s="604"/>
      <c r="E11" s="268">
        <v>5</v>
      </c>
      <c r="F11" s="268">
        <v>3.0604492025091914</v>
      </c>
      <c r="G11" s="268">
        <v>1.408450704225352</v>
      </c>
      <c r="H11" s="268">
        <v>1.4757343803522438</v>
      </c>
      <c r="I11" s="268">
        <v>0.90328202149288406</v>
      </c>
      <c r="J11" s="268">
        <v>1000</v>
      </c>
      <c r="K11" s="269">
        <v>2.5714285714285712</v>
      </c>
      <c r="N11" s="262" t="s">
        <v>367</v>
      </c>
      <c r="O11" s="297">
        <v>460</v>
      </c>
      <c r="P11" s="269">
        <v>2.1786492374727668</v>
      </c>
    </row>
    <row r="12" spans="1:16">
      <c r="A12" s="262" t="s">
        <v>368</v>
      </c>
      <c r="B12" s="495" t="s">
        <v>36</v>
      </c>
      <c r="C12" s="604">
        <v>274</v>
      </c>
      <c r="D12" s="604"/>
      <c r="E12" s="268">
        <v>4</v>
      </c>
      <c r="F12" s="268">
        <v>2.4257733387042162</v>
      </c>
      <c r="G12" s="268">
        <v>1.4598540145985401</v>
      </c>
      <c r="H12" s="268">
        <v>1.4894747288720609</v>
      </c>
      <c r="I12" s="268">
        <v>0.90328202149288406</v>
      </c>
      <c r="J12" s="268">
        <v>1200</v>
      </c>
      <c r="K12" s="269">
        <v>2.5</v>
      </c>
      <c r="N12" s="262" t="s">
        <v>368</v>
      </c>
      <c r="O12" s="297">
        <v>531</v>
      </c>
      <c r="P12" s="269">
        <v>2.0754716981132075</v>
      </c>
    </row>
    <row r="13" spans="1:16" ht="24">
      <c r="A13" s="262" t="s">
        <v>369</v>
      </c>
      <c r="B13" s="495" t="s">
        <v>37</v>
      </c>
      <c r="C13" s="604">
        <v>359</v>
      </c>
      <c r="D13" s="604"/>
      <c r="E13" s="268">
        <v>2</v>
      </c>
      <c r="F13" s="268">
        <v>3.3611369989239606</v>
      </c>
      <c r="G13" s="268">
        <v>0.55710306406685239</v>
      </c>
      <c r="H13" s="268">
        <v>0.53748598868898367</v>
      </c>
      <c r="I13" s="268">
        <v>0.90328202149288406</v>
      </c>
      <c r="J13" s="268">
        <v>1400</v>
      </c>
      <c r="K13" s="269">
        <v>2.3560209424083771</v>
      </c>
      <c r="N13" s="262" t="s">
        <v>369</v>
      </c>
      <c r="O13" s="297">
        <v>604</v>
      </c>
      <c r="P13" s="269">
        <v>1.9900497512437811</v>
      </c>
    </row>
    <row r="14" spans="1:16">
      <c r="A14" s="262" t="s">
        <v>370</v>
      </c>
      <c r="B14" s="495" t="s">
        <v>38</v>
      </c>
      <c r="C14" s="604">
        <v>747</v>
      </c>
      <c r="D14" s="604"/>
      <c r="E14" s="268">
        <v>6</v>
      </c>
      <c r="F14" s="268">
        <v>6.9271849323259467</v>
      </c>
      <c r="G14" s="268">
        <v>0.80321285140562249</v>
      </c>
      <c r="H14" s="268">
        <v>0.78238017057493647</v>
      </c>
      <c r="I14" s="268">
        <v>0.90328202149288406</v>
      </c>
      <c r="J14" s="268">
        <v>1400</v>
      </c>
      <c r="K14" s="269">
        <v>1.9125683060109291</v>
      </c>
      <c r="N14" s="262" t="s">
        <v>370</v>
      </c>
      <c r="O14" s="297">
        <v>679</v>
      </c>
      <c r="P14" s="269">
        <v>1.9174041297935103</v>
      </c>
    </row>
    <row r="15" spans="1:16">
      <c r="A15" s="262" t="s">
        <v>371</v>
      </c>
      <c r="B15" s="495" t="s">
        <v>39</v>
      </c>
      <c r="C15" s="604">
        <v>688</v>
      </c>
      <c r="D15" s="604"/>
      <c r="E15" s="268">
        <v>8</v>
      </c>
      <c r="F15" s="268">
        <v>6.28351722971155</v>
      </c>
      <c r="G15" s="268">
        <v>1.1627906976744187</v>
      </c>
      <c r="H15" s="268">
        <v>1.1500336368576807</v>
      </c>
      <c r="I15" s="268">
        <v>0.90328202149288406</v>
      </c>
      <c r="J15" s="268">
        <v>1600</v>
      </c>
      <c r="K15" s="269">
        <v>1.9178082191780823</v>
      </c>
      <c r="N15" s="262" t="s">
        <v>371</v>
      </c>
      <c r="O15" s="297">
        <v>754</v>
      </c>
      <c r="P15" s="269">
        <v>1.8592297476759629</v>
      </c>
    </row>
    <row r="16" spans="1:16" ht="24">
      <c r="A16" s="262" t="s">
        <v>372</v>
      </c>
      <c r="B16" s="495" t="s">
        <v>40</v>
      </c>
      <c r="C16" s="604">
        <v>45</v>
      </c>
      <c r="D16" s="604"/>
      <c r="E16" s="268">
        <v>0</v>
      </c>
      <c r="F16" s="268">
        <v>0.40289783984607208</v>
      </c>
      <c r="G16" s="268">
        <v>0</v>
      </c>
      <c r="H16" s="268">
        <v>0</v>
      </c>
      <c r="I16" s="268">
        <v>0.90328202149288406</v>
      </c>
      <c r="J16" s="268">
        <v>1800</v>
      </c>
      <c r="K16" s="269">
        <v>7.5</v>
      </c>
      <c r="N16" s="262" t="s">
        <v>372</v>
      </c>
      <c r="O16" s="297">
        <v>832</v>
      </c>
      <c r="P16" s="269">
        <v>1.8050541516245486</v>
      </c>
    </row>
    <row r="17" spans="1:16">
      <c r="A17" s="262" t="s">
        <v>373</v>
      </c>
      <c r="B17" s="495" t="s">
        <v>41</v>
      </c>
      <c r="C17" s="604">
        <v>1295</v>
      </c>
      <c r="D17" s="604"/>
      <c r="E17" s="268">
        <v>2</v>
      </c>
      <c r="F17" s="268">
        <v>11.404926593518027</v>
      </c>
      <c r="G17" s="268">
        <v>0.15444015444015444</v>
      </c>
      <c r="H17" s="268">
        <v>0.15840207546908069</v>
      </c>
      <c r="I17" s="268">
        <v>0.90328202149288406</v>
      </c>
      <c r="J17" s="268">
        <v>1800</v>
      </c>
      <c r="K17" s="269"/>
      <c r="N17" s="262" t="s">
        <v>373</v>
      </c>
      <c r="O17" s="297">
        <v>910</v>
      </c>
      <c r="P17" s="269">
        <v>1.76017601760176</v>
      </c>
    </row>
    <row r="18" spans="1:16" ht="36.75" thickBot="1">
      <c r="A18" s="263" t="s">
        <v>374</v>
      </c>
      <c r="B18" s="496" t="s">
        <v>42</v>
      </c>
      <c r="C18" s="605">
        <v>351</v>
      </c>
      <c r="D18" s="605"/>
      <c r="E18" s="270">
        <v>2</v>
      </c>
      <c r="F18" s="270">
        <v>3.0581122811040893</v>
      </c>
      <c r="G18" s="270">
        <v>0.56980056980056981</v>
      </c>
      <c r="H18" s="270">
        <v>0.59074483764001395</v>
      </c>
      <c r="I18" s="270">
        <v>0.90328202149288406</v>
      </c>
      <c r="J18" s="270">
        <v>2000</v>
      </c>
      <c r="K18" s="271">
        <v>2.9411764705882351</v>
      </c>
      <c r="N18" s="262" t="s">
        <v>374</v>
      </c>
      <c r="O18" s="297">
        <v>989</v>
      </c>
      <c r="P18" s="269">
        <v>1.7206477732793521</v>
      </c>
    </row>
    <row r="19" spans="1:16" ht="15.75" thickTop="1">
      <c r="A19" s="1574" t="s">
        <v>375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N19" s="262" t="s">
        <v>378</v>
      </c>
      <c r="O19" s="297">
        <v>1069</v>
      </c>
      <c r="P19" s="269">
        <v>1.6853932584269662</v>
      </c>
    </row>
    <row r="20" spans="1:16">
      <c r="A20" s="264" t="s">
        <v>392</v>
      </c>
      <c r="N20" s="262" t="s">
        <v>379</v>
      </c>
      <c r="O20" s="297">
        <v>1150</v>
      </c>
      <c r="P20" s="269">
        <v>1.6536118363794605</v>
      </c>
    </row>
    <row r="21" spans="1:16">
      <c r="A21" s="264" t="s">
        <v>376</v>
      </c>
      <c r="N21" s="262" t="s">
        <v>380</v>
      </c>
      <c r="O21" s="297">
        <v>1231</v>
      </c>
      <c r="P21" s="269">
        <v>1.6260162601626018</v>
      </c>
    </row>
    <row r="22" spans="1:16">
      <c r="N22" s="262" t="s">
        <v>381</v>
      </c>
      <c r="O22" s="297">
        <v>1314</v>
      </c>
      <c r="P22" s="269">
        <v>1.5993907083015995</v>
      </c>
    </row>
    <row r="23" spans="1:16">
      <c r="N23" s="262" t="s">
        <v>382</v>
      </c>
      <c r="O23" s="297">
        <v>1397</v>
      </c>
      <c r="P23" s="269">
        <v>1.5759312320916905</v>
      </c>
    </row>
    <row r="24" spans="1:16">
      <c r="N24" s="262" t="s">
        <v>383</v>
      </c>
      <c r="O24" s="297">
        <v>1480</v>
      </c>
      <c r="P24" s="269">
        <v>1.5551048005409061</v>
      </c>
    </row>
    <row r="25" spans="1:16">
      <c r="N25" s="262" t="s">
        <v>387</v>
      </c>
      <c r="O25" s="297">
        <v>1565</v>
      </c>
      <c r="P25" s="269">
        <v>1.5345268542199488</v>
      </c>
    </row>
    <row r="26" spans="1:16">
      <c r="N26" s="262" t="s">
        <v>388</v>
      </c>
      <c r="O26" s="297">
        <v>1649</v>
      </c>
      <c r="P26" s="269">
        <v>1.516990291262136</v>
      </c>
    </row>
    <row r="27" spans="1:16">
      <c r="N27" s="262" t="s">
        <v>389</v>
      </c>
      <c r="O27" s="297">
        <v>1735</v>
      </c>
      <c r="P27" s="269">
        <v>1.4994232987312572</v>
      </c>
    </row>
    <row r="28" spans="1:16">
      <c r="N28" s="262" t="s">
        <v>390</v>
      </c>
      <c r="O28" s="297">
        <v>1821</v>
      </c>
      <c r="P28" s="269">
        <v>1.4835164835164834</v>
      </c>
    </row>
    <row r="29" spans="1:16" ht="15.75" thickBot="1">
      <c r="N29" s="263" t="s">
        <v>391</v>
      </c>
      <c r="O29" s="297">
        <v>1907</v>
      </c>
      <c r="P29" s="269">
        <v>1.4690451206715633</v>
      </c>
    </row>
    <row r="30" spans="1:16" ht="16.5" thickTop="1" thickBot="1">
      <c r="N30">
        <v>28</v>
      </c>
      <c r="O30" s="298">
        <v>1993</v>
      </c>
      <c r="P30" s="271">
        <v>1.4558232931726909</v>
      </c>
    </row>
    <row r="31" spans="1:16" ht="15.75" thickTop="1"/>
    <row r="39" spans="8:8" ht="15.75" customHeight="1">
      <c r="H39" s="602"/>
    </row>
    <row r="40" spans="8:8">
      <c r="H40" s="602"/>
    </row>
    <row r="41" spans="8:8">
      <c r="H41" s="602"/>
    </row>
    <row r="42" spans="8:8">
      <c r="H42" s="602"/>
    </row>
    <row r="43" spans="8:8">
      <c r="H43" s="602"/>
    </row>
    <row r="44" spans="8:8">
      <c r="H44" s="602"/>
    </row>
    <row r="45" spans="8:8">
      <c r="H45" s="602"/>
    </row>
    <row r="46" spans="8:8">
      <c r="H46" s="602"/>
    </row>
    <row r="47" spans="8:8">
      <c r="H47" s="602"/>
    </row>
    <row r="48" spans="8:8">
      <c r="H48" s="602"/>
    </row>
    <row r="49" spans="8:8">
      <c r="H49" s="602"/>
    </row>
    <row r="50" spans="8:8">
      <c r="H50" s="602"/>
    </row>
    <row r="51" spans="8:8">
      <c r="H51" s="602"/>
    </row>
    <row r="52" spans="8:8">
      <c r="H52" s="602"/>
    </row>
    <row r="53" spans="8:8">
      <c r="H53" s="602"/>
    </row>
    <row r="54" spans="8:8">
      <c r="H54" s="602"/>
    </row>
    <row r="55" spans="8:8">
      <c r="H55" s="602"/>
    </row>
    <row r="56" spans="8:8">
      <c r="H56" s="602"/>
    </row>
    <row r="57" spans="8:8" ht="15.75" customHeight="1">
      <c r="H57" s="602"/>
    </row>
  </sheetData>
  <mergeCells count="5">
    <mergeCell ref="N1:P1"/>
    <mergeCell ref="N2"/>
    <mergeCell ref="A1:K1"/>
    <mergeCell ref="A2"/>
    <mergeCell ref="A19:K19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106"/>
  <dimension ref="A1:H38"/>
  <sheetViews>
    <sheetView showGridLines="0" workbookViewId="0">
      <selection activeCell="D24" sqref="D24"/>
    </sheetView>
  </sheetViews>
  <sheetFormatPr defaultRowHeight="15"/>
  <cols>
    <col min="1" max="4" width="20.7109375" customWidth="1"/>
  </cols>
  <sheetData>
    <row r="1" spans="1:4" ht="30.75" customHeight="1" thickBot="1">
      <c r="A1" s="1575" t="s">
        <v>698</v>
      </c>
      <c r="B1" s="1575"/>
      <c r="C1" s="1575"/>
      <c r="D1" s="1575"/>
    </row>
    <row r="2" spans="1:4" ht="30.75" customHeight="1" thickTop="1" thickBot="1">
      <c r="A2" s="870" t="s">
        <v>384</v>
      </c>
      <c r="B2" s="871" t="s">
        <v>351</v>
      </c>
      <c r="C2" s="872" t="s">
        <v>352</v>
      </c>
      <c r="D2" s="873" t="s">
        <v>355</v>
      </c>
    </row>
    <row r="3" spans="1:4" ht="15.75" thickTop="1">
      <c r="A3" s="866" t="s">
        <v>27</v>
      </c>
      <c r="B3" s="867">
        <v>424</v>
      </c>
      <c r="C3" s="868">
        <v>6</v>
      </c>
      <c r="D3" s="869">
        <v>1.4197583745893039</v>
      </c>
    </row>
    <row r="4" spans="1:4">
      <c r="A4" s="865" t="s">
        <v>28</v>
      </c>
      <c r="B4" s="864">
        <v>179</v>
      </c>
      <c r="C4" s="861" t="s">
        <v>674</v>
      </c>
      <c r="D4" s="862">
        <v>1.6888829204428617</v>
      </c>
    </row>
    <row r="5" spans="1:4">
      <c r="A5" s="865" t="s">
        <v>29</v>
      </c>
      <c r="B5" s="864">
        <v>158</v>
      </c>
      <c r="C5" s="861" t="s">
        <v>674</v>
      </c>
      <c r="D5" s="862">
        <v>0</v>
      </c>
    </row>
    <row r="6" spans="1:4">
      <c r="A6" s="865" t="s">
        <v>30</v>
      </c>
      <c r="B6" s="864">
        <v>507</v>
      </c>
      <c r="C6" s="860">
        <v>7</v>
      </c>
      <c r="D6" s="862">
        <v>1.4280340130477136</v>
      </c>
    </row>
    <row r="7" spans="1:4">
      <c r="A7" s="865" t="s">
        <v>31</v>
      </c>
      <c r="B7" s="864">
        <v>217</v>
      </c>
      <c r="C7" s="861" t="s">
        <v>674</v>
      </c>
      <c r="D7" s="862">
        <v>0</v>
      </c>
    </row>
    <row r="8" spans="1:4">
      <c r="A8" s="865" t="s">
        <v>32</v>
      </c>
      <c r="B8" s="864">
        <v>616</v>
      </c>
      <c r="C8" s="861" t="s">
        <v>674</v>
      </c>
      <c r="D8" s="862">
        <v>0.64504572963942342</v>
      </c>
    </row>
    <row r="9" spans="1:4">
      <c r="A9" s="865" t="s">
        <v>33</v>
      </c>
      <c r="B9" s="864">
        <v>627</v>
      </c>
      <c r="C9" s="861" t="s">
        <v>674</v>
      </c>
      <c r="D9" s="862">
        <v>0.47881067037215985</v>
      </c>
    </row>
    <row r="10" spans="1:4">
      <c r="A10" s="865" t="s">
        <v>34</v>
      </c>
      <c r="B10" s="864">
        <v>389</v>
      </c>
      <c r="C10" s="860">
        <v>5</v>
      </c>
      <c r="D10" s="862">
        <v>1.3176888283112902</v>
      </c>
    </row>
    <row r="11" spans="1:4">
      <c r="A11" s="865" t="s">
        <v>35</v>
      </c>
      <c r="B11" s="864">
        <v>355</v>
      </c>
      <c r="C11" s="860">
        <v>5</v>
      </c>
      <c r="D11" s="862">
        <v>1.4757343803522438</v>
      </c>
    </row>
    <row r="12" spans="1:4">
      <c r="A12" s="865" t="s">
        <v>36</v>
      </c>
      <c r="B12" s="864">
        <v>274</v>
      </c>
      <c r="C12" s="861" t="s">
        <v>674</v>
      </c>
      <c r="D12" s="862">
        <v>1.4894747288720609</v>
      </c>
    </row>
    <row r="13" spans="1:4">
      <c r="A13" s="865" t="s">
        <v>37</v>
      </c>
      <c r="B13" s="864">
        <v>359</v>
      </c>
      <c r="C13" s="861" t="s">
        <v>674</v>
      </c>
      <c r="D13" s="862">
        <v>0.53748598868898367</v>
      </c>
    </row>
    <row r="14" spans="1:4">
      <c r="A14" s="865" t="s">
        <v>38</v>
      </c>
      <c r="B14" s="864">
        <v>747</v>
      </c>
      <c r="C14" s="860">
        <v>6</v>
      </c>
      <c r="D14" s="862">
        <v>0.78238017057493647</v>
      </c>
    </row>
    <row r="15" spans="1:4">
      <c r="A15" s="865" t="s">
        <v>39</v>
      </c>
      <c r="B15" s="864">
        <v>688</v>
      </c>
      <c r="C15" s="860">
        <v>8</v>
      </c>
      <c r="D15" s="862">
        <v>1.1500336368576807</v>
      </c>
    </row>
    <row r="16" spans="1:4">
      <c r="A16" s="865" t="s">
        <v>40</v>
      </c>
      <c r="B16" s="864">
        <v>45</v>
      </c>
      <c r="C16" s="861" t="s">
        <v>674</v>
      </c>
      <c r="D16" s="862">
        <v>0</v>
      </c>
    </row>
    <row r="17" spans="1:8" ht="15.75" thickBot="1">
      <c r="A17" s="865" t="s">
        <v>41</v>
      </c>
      <c r="B17" s="864">
        <v>1295</v>
      </c>
      <c r="C17" s="861" t="s">
        <v>674</v>
      </c>
      <c r="D17" s="863">
        <v>0.15840207546908069</v>
      </c>
    </row>
    <row r="18" spans="1:8" ht="15.75" customHeight="1" thickTop="1">
      <c r="A18" s="893"/>
      <c r="B18" s="893"/>
      <c r="C18" s="893"/>
      <c r="D18" s="859"/>
    </row>
    <row r="20" spans="1:8" ht="30.75" customHeight="1">
      <c r="A20" s="1462" t="s">
        <v>834</v>
      </c>
      <c r="B20" s="1462"/>
      <c r="C20" s="1462"/>
      <c r="D20" s="1462"/>
      <c r="E20" s="1462"/>
      <c r="F20" s="1462"/>
      <c r="G20" s="1462"/>
      <c r="H20" s="1462"/>
    </row>
    <row r="21" spans="1:8">
      <c r="D21" s="602"/>
    </row>
    <row r="22" spans="1:8">
      <c r="D22" s="602"/>
    </row>
    <row r="23" spans="1:8">
      <c r="D23" s="602"/>
    </row>
    <row r="24" spans="1:8">
      <c r="D24" s="602"/>
    </row>
    <row r="25" spans="1:8">
      <c r="D25" s="602"/>
    </row>
    <row r="26" spans="1:8">
      <c r="D26" s="602"/>
    </row>
    <row r="27" spans="1:8">
      <c r="D27" s="602"/>
    </row>
    <row r="28" spans="1:8">
      <c r="D28" s="602"/>
    </row>
    <row r="29" spans="1:8">
      <c r="D29" s="602"/>
    </row>
    <row r="30" spans="1:8">
      <c r="D30" s="602"/>
    </row>
    <row r="31" spans="1:8">
      <c r="D31" s="602"/>
    </row>
    <row r="32" spans="1:8">
      <c r="D32" s="602"/>
    </row>
    <row r="33" spans="4:4">
      <c r="D33" s="602"/>
    </row>
    <row r="34" spans="4:4">
      <c r="D34" s="602"/>
    </row>
    <row r="35" spans="4:4">
      <c r="D35" s="602"/>
    </row>
    <row r="36" spans="4:4">
      <c r="D36" s="602"/>
    </row>
    <row r="37" spans="4:4">
      <c r="D37" s="602"/>
    </row>
    <row r="38" spans="4:4" ht="15.75" customHeight="1">
      <c r="D38" s="602"/>
    </row>
  </sheetData>
  <sheetProtection password="8815" sheet="1" objects="1" scenarios="1"/>
  <mergeCells count="2">
    <mergeCell ref="A1:D1"/>
    <mergeCell ref="A20:H20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2"/>
  <dimension ref="A2:A31"/>
  <sheetViews>
    <sheetView showGridLines="0" workbookViewId="0">
      <selection activeCell="G33" sqref="G33"/>
    </sheetView>
  </sheetViews>
  <sheetFormatPr defaultRowHeight="15"/>
  <sheetData>
    <row r="2" spans="1:1" ht="24" customHeight="1">
      <c r="A2" s="1" t="s">
        <v>411</v>
      </c>
    </row>
    <row r="31" spans="1:1">
      <c r="A31" t="s">
        <v>444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3"/>
  <dimension ref="A1:P41"/>
  <sheetViews>
    <sheetView workbookViewId="0">
      <selection activeCell="R23" sqref="R23"/>
    </sheetView>
  </sheetViews>
  <sheetFormatPr defaultRowHeight="15"/>
  <sheetData>
    <row r="1" spans="1:16" ht="15.75" customHeight="1" thickBot="1">
      <c r="A1" s="1576" t="s">
        <v>393</v>
      </c>
      <c r="B1" s="1576"/>
      <c r="C1" s="1576"/>
      <c r="D1" s="1576"/>
      <c r="E1" s="1576"/>
      <c r="F1" s="1576"/>
      <c r="G1" s="1576"/>
      <c r="H1" s="1576"/>
      <c r="I1" s="1576"/>
      <c r="J1" s="1576"/>
      <c r="K1" s="1576"/>
      <c r="N1" s="1576" t="s">
        <v>377</v>
      </c>
      <c r="O1" s="1576"/>
      <c r="P1" s="1576"/>
    </row>
    <row r="2" spans="1:16" ht="74.25" thickTop="1" thickBot="1">
      <c r="A2" s="1577" t="s">
        <v>0</v>
      </c>
      <c r="B2" s="274" t="s">
        <v>384</v>
      </c>
      <c r="C2" s="279" t="s">
        <v>351</v>
      </c>
      <c r="D2" s="279"/>
      <c r="E2" s="279" t="s">
        <v>394</v>
      </c>
      <c r="F2" s="279" t="s">
        <v>353</v>
      </c>
      <c r="G2" s="279" t="s">
        <v>354</v>
      </c>
      <c r="H2" s="279" t="s">
        <v>355</v>
      </c>
      <c r="I2" s="279" t="s">
        <v>356</v>
      </c>
      <c r="J2" s="279" t="s">
        <v>357</v>
      </c>
      <c r="K2" s="275" t="s">
        <v>358</v>
      </c>
      <c r="N2" s="1577" t="s">
        <v>0</v>
      </c>
      <c r="O2" s="274" t="s">
        <v>385</v>
      </c>
      <c r="P2" s="275" t="s">
        <v>386</v>
      </c>
    </row>
    <row r="3" spans="1:16" ht="24.75" thickTop="1">
      <c r="A3" s="276" t="s">
        <v>359</v>
      </c>
      <c r="B3" s="497" t="s">
        <v>27</v>
      </c>
      <c r="C3" s="280">
        <v>424</v>
      </c>
      <c r="D3" s="280"/>
      <c r="E3" s="280">
        <v>0</v>
      </c>
      <c r="F3" s="280">
        <v>4.3168904614401704</v>
      </c>
      <c r="G3" s="280">
        <v>0</v>
      </c>
      <c r="H3" s="280">
        <v>0</v>
      </c>
      <c r="I3" s="280">
        <v>1.0426953238454837</v>
      </c>
      <c r="J3" s="280">
        <v>0</v>
      </c>
      <c r="K3" s="281">
        <v>2.3094688221709005</v>
      </c>
      <c r="N3" s="276" t="s">
        <v>359</v>
      </c>
      <c r="O3" s="299">
        <v>15</v>
      </c>
      <c r="P3" s="281">
        <v>14.285714285714285</v>
      </c>
    </row>
    <row r="4" spans="1:16">
      <c r="A4" s="277" t="s">
        <v>360</v>
      </c>
      <c r="B4" s="498" t="s">
        <v>28</v>
      </c>
      <c r="C4" s="282">
        <v>179</v>
      </c>
      <c r="D4" s="282"/>
      <c r="E4" s="282">
        <v>3</v>
      </c>
      <c r="F4" s="282">
        <v>1.8190828614067132</v>
      </c>
      <c r="G4" s="282">
        <v>1.6759776536312849</v>
      </c>
      <c r="H4" s="282">
        <v>1.7195950981130537</v>
      </c>
      <c r="I4" s="282">
        <v>1.0426953238454837</v>
      </c>
      <c r="J4" s="282">
        <v>200</v>
      </c>
      <c r="K4" s="283">
        <v>3.8961038961038961</v>
      </c>
      <c r="N4" s="277" t="s">
        <v>360</v>
      </c>
      <c r="O4" s="300">
        <v>43</v>
      </c>
      <c r="P4" s="283">
        <v>7.1428571428571423</v>
      </c>
    </row>
    <row r="5" spans="1:16" ht="36">
      <c r="A5" s="277" t="s">
        <v>361</v>
      </c>
      <c r="B5" s="498" t="s">
        <v>29</v>
      </c>
      <c r="C5" s="282">
        <v>158</v>
      </c>
      <c r="D5" s="282"/>
      <c r="E5" s="282">
        <v>2</v>
      </c>
      <c r="F5" s="282">
        <v>1.6743020027000772</v>
      </c>
      <c r="G5" s="282">
        <v>1.2658227848101267</v>
      </c>
      <c r="H5" s="282">
        <v>1.2455283720188739</v>
      </c>
      <c r="I5" s="282">
        <v>1.0426953238454837</v>
      </c>
      <c r="J5" s="282">
        <v>200</v>
      </c>
      <c r="K5" s="283">
        <v>3.6585365853658534</v>
      </c>
      <c r="N5" s="277" t="s">
        <v>361</v>
      </c>
      <c r="O5" s="300">
        <v>81</v>
      </c>
      <c r="P5" s="283">
        <v>5</v>
      </c>
    </row>
    <row r="6" spans="1:16">
      <c r="A6" s="277" t="s">
        <v>362</v>
      </c>
      <c r="B6" s="498" t="s">
        <v>30</v>
      </c>
      <c r="C6" s="282">
        <v>507</v>
      </c>
      <c r="D6" s="282"/>
      <c r="E6" s="282">
        <v>3</v>
      </c>
      <c r="F6" s="282">
        <v>5.2462645759333109</v>
      </c>
      <c r="G6" s="282">
        <v>0.59171597633136097</v>
      </c>
      <c r="H6" s="282">
        <v>0.59625013688524553</v>
      </c>
      <c r="I6" s="282">
        <v>1.0426953238454837</v>
      </c>
      <c r="J6" s="282">
        <v>400</v>
      </c>
      <c r="K6" s="283">
        <v>2.1505376344086025</v>
      </c>
      <c r="N6" s="277" t="s">
        <v>362</v>
      </c>
      <c r="O6" s="300">
        <v>125</v>
      </c>
      <c r="P6" s="283">
        <v>4.032258064516129</v>
      </c>
    </row>
    <row r="7" spans="1:16" ht="24">
      <c r="A7" s="277" t="s">
        <v>363</v>
      </c>
      <c r="B7" s="498" t="s">
        <v>31</v>
      </c>
      <c r="C7" s="282">
        <v>217</v>
      </c>
      <c r="D7" s="282"/>
      <c r="E7" s="282">
        <v>1</v>
      </c>
      <c r="F7" s="282">
        <v>2.6107690781869271</v>
      </c>
      <c r="G7" s="282">
        <v>0.46082949308755761</v>
      </c>
      <c r="H7" s="282">
        <v>0.39938243966394493</v>
      </c>
      <c r="I7" s="282">
        <v>1.0426953238454837</v>
      </c>
      <c r="J7" s="282">
        <v>400</v>
      </c>
      <c r="K7" s="283">
        <v>3.0612244897959182</v>
      </c>
      <c r="N7" s="277" t="s">
        <v>363</v>
      </c>
      <c r="O7" s="300">
        <v>173</v>
      </c>
      <c r="P7" s="283">
        <v>3.4883720930232558</v>
      </c>
    </row>
    <row r="8" spans="1:16">
      <c r="A8" s="277" t="s">
        <v>364</v>
      </c>
      <c r="B8" s="498" t="s">
        <v>32</v>
      </c>
      <c r="C8" s="282">
        <v>616</v>
      </c>
      <c r="D8" s="282"/>
      <c r="E8" s="282">
        <v>4</v>
      </c>
      <c r="F8" s="282">
        <v>6.4452545355741773</v>
      </c>
      <c r="G8" s="282">
        <v>0.64935064935064934</v>
      </c>
      <c r="H8" s="282">
        <v>0.64710885696780007</v>
      </c>
      <c r="I8" s="282">
        <v>1.0426953238454837</v>
      </c>
      <c r="J8" s="282">
        <v>600</v>
      </c>
      <c r="K8" s="283">
        <v>2.0700636942675157</v>
      </c>
      <c r="N8" s="277" t="s">
        <v>364</v>
      </c>
      <c r="O8" s="300">
        <v>226</v>
      </c>
      <c r="P8" s="283">
        <v>3.1111111111111112</v>
      </c>
    </row>
    <row r="9" spans="1:16" ht="24">
      <c r="A9" s="277" t="s">
        <v>365</v>
      </c>
      <c r="B9" s="498" t="s">
        <v>33</v>
      </c>
      <c r="C9" s="282">
        <v>627</v>
      </c>
      <c r="D9" s="282"/>
      <c r="E9" s="282">
        <v>12</v>
      </c>
      <c r="F9" s="282">
        <v>6.4556281602447543</v>
      </c>
      <c r="G9" s="282">
        <v>1.9138755980861244</v>
      </c>
      <c r="H9" s="282">
        <v>1.9382070304482069</v>
      </c>
      <c r="I9" s="282">
        <v>1.0426953238454837</v>
      </c>
      <c r="J9" s="282">
        <v>600</v>
      </c>
      <c r="K9" s="283">
        <v>2.0123839009287927</v>
      </c>
      <c r="N9" s="277" t="s">
        <v>365</v>
      </c>
      <c r="O9" s="300">
        <v>281</v>
      </c>
      <c r="P9" s="283">
        <v>2.8571428571428572</v>
      </c>
    </row>
    <row r="10" spans="1:16" ht="24">
      <c r="A10" s="277" t="s">
        <v>366</v>
      </c>
      <c r="B10" s="498" t="s">
        <v>34</v>
      </c>
      <c r="C10" s="282">
        <v>389</v>
      </c>
      <c r="D10" s="282"/>
      <c r="E10" s="282">
        <v>7</v>
      </c>
      <c r="F10" s="282">
        <v>4.1808387496161403</v>
      </c>
      <c r="G10" s="282">
        <v>1.7994858611825193</v>
      </c>
      <c r="H10" s="282">
        <v>1.7457901880546158</v>
      </c>
      <c r="I10" s="282">
        <v>1.0426953238454837</v>
      </c>
      <c r="J10" s="282">
        <v>800</v>
      </c>
      <c r="K10" s="283">
        <v>2.3560209424083771</v>
      </c>
      <c r="N10" s="277" t="s">
        <v>366</v>
      </c>
      <c r="O10" s="300">
        <v>339</v>
      </c>
      <c r="P10" s="283">
        <v>2.6627218934911245</v>
      </c>
    </row>
    <row r="11" spans="1:16">
      <c r="A11" s="277" t="s">
        <v>367</v>
      </c>
      <c r="B11" s="498" t="s">
        <v>35</v>
      </c>
      <c r="C11" s="282">
        <v>355</v>
      </c>
      <c r="D11" s="282"/>
      <c r="E11" s="282">
        <v>4</v>
      </c>
      <c r="F11" s="282">
        <v>3.6242582670694961</v>
      </c>
      <c r="G11" s="282">
        <v>1.1267605633802817</v>
      </c>
      <c r="H11" s="282">
        <v>1.1507958285639359</v>
      </c>
      <c r="I11" s="282">
        <v>1.0426953238454837</v>
      </c>
      <c r="J11" s="282">
        <v>1000</v>
      </c>
      <c r="K11" s="283">
        <v>2.5714285714285712</v>
      </c>
      <c r="N11" s="277" t="s">
        <v>367</v>
      </c>
      <c r="O11" s="300">
        <v>399</v>
      </c>
      <c r="P11" s="283">
        <v>2.512562814070352</v>
      </c>
    </row>
    <row r="12" spans="1:16">
      <c r="A12" s="277" t="s">
        <v>368</v>
      </c>
      <c r="B12" s="498" t="s">
        <v>36</v>
      </c>
      <c r="C12" s="282">
        <v>274</v>
      </c>
      <c r="D12" s="282"/>
      <c r="E12" s="282">
        <v>0</v>
      </c>
      <c r="F12" s="282">
        <v>2.8036048674728669</v>
      </c>
      <c r="G12" s="282">
        <v>0</v>
      </c>
      <c r="H12" s="282">
        <v>0</v>
      </c>
      <c r="I12" s="282">
        <v>1.0426953238454837</v>
      </c>
      <c r="J12" s="282">
        <v>1000</v>
      </c>
      <c r="K12" s="283">
        <v>2.5</v>
      </c>
      <c r="N12" s="277" t="s">
        <v>368</v>
      </c>
      <c r="O12" s="300">
        <v>461</v>
      </c>
      <c r="P12" s="283">
        <v>2.3913043478260869</v>
      </c>
    </row>
    <row r="13" spans="1:16" ht="24">
      <c r="A13" s="277" t="s">
        <v>369</v>
      </c>
      <c r="B13" s="498" t="s">
        <v>37</v>
      </c>
      <c r="C13" s="282">
        <v>359</v>
      </c>
      <c r="D13" s="282"/>
      <c r="E13" s="282">
        <v>5</v>
      </c>
      <c r="F13" s="282">
        <v>3.8185039899337254</v>
      </c>
      <c r="G13" s="282">
        <v>1.392757660167131</v>
      </c>
      <c r="H13" s="282">
        <v>1.3653191493242107</v>
      </c>
      <c r="I13" s="282">
        <v>1.0426953238454837</v>
      </c>
      <c r="J13" s="282">
        <v>1200</v>
      </c>
      <c r="K13" s="283">
        <v>2.3560209424083771</v>
      </c>
      <c r="N13" s="277" t="s">
        <v>369</v>
      </c>
      <c r="O13" s="300">
        <v>524</v>
      </c>
      <c r="P13" s="283">
        <v>2.2944550669216062</v>
      </c>
    </row>
    <row r="14" spans="1:16">
      <c r="A14" s="277" t="s">
        <v>370</v>
      </c>
      <c r="B14" s="498" t="s">
        <v>38</v>
      </c>
      <c r="C14" s="282">
        <v>747</v>
      </c>
      <c r="D14" s="282"/>
      <c r="E14" s="282">
        <v>6</v>
      </c>
      <c r="F14" s="282">
        <v>7.7632372573442892</v>
      </c>
      <c r="G14" s="282">
        <v>0.80321285140562249</v>
      </c>
      <c r="H14" s="282">
        <v>0.80587153730930339</v>
      </c>
      <c r="I14" s="282">
        <v>1.0426953238454837</v>
      </c>
      <c r="J14" s="282">
        <v>1400</v>
      </c>
      <c r="K14" s="283">
        <v>1.9125683060109291</v>
      </c>
      <c r="N14" s="277" t="s">
        <v>370</v>
      </c>
      <c r="O14" s="300">
        <v>588</v>
      </c>
      <c r="P14" s="283">
        <v>2.2146507666098807</v>
      </c>
    </row>
    <row r="15" spans="1:16">
      <c r="A15" s="277" t="s">
        <v>371</v>
      </c>
      <c r="B15" s="498" t="s">
        <v>39</v>
      </c>
      <c r="C15" s="282">
        <v>688</v>
      </c>
      <c r="D15" s="282"/>
      <c r="E15" s="282">
        <v>8</v>
      </c>
      <c r="F15" s="282">
        <v>7.0732217527393271</v>
      </c>
      <c r="G15" s="282">
        <v>1.1627906976744187</v>
      </c>
      <c r="H15" s="282">
        <v>1.1793158594997164</v>
      </c>
      <c r="I15" s="282">
        <v>1.0426953238454837</v>
      </c>
      <c r="J15" s="282">
        <v>1600</v>
      </c>
      <c r="K15" s="283">
        <v>1.9178082191780823</v>
      </c>
      <c r="N15" s="277" t="s">
        <v>371</v>
      </c>
      <c r="O15" s="300">
        <v>654</v>
      </c>
      <c r="P15" s="283">
        <v>2.1439509954058193</v>
      </c>
    </row>
    <row r="16" spans="1:16" ht="24">
      <c r="A16" s="277" t="s">
        <v>372</v>
      </c>
      <c r="B16" s="498" t="s">
        <v>40</v>
      </c>
      <c r="C16" s="282">
        <v>45</v>
      </c>
      <c r="D16" s="282"/>
      <c r="E16" s="282">
        <v>0</v>
      </c>
      <c r="F16" s="282">
        <v>0.43738244595503523</v>
      </c>
      <c r="G16" s="282">
        <v>0</v>
      </c>
      <c r="H16" s="282">
        <v>0</v>
      </c>
      <c r="I16" s="282">
        <v>1.0426953238454837</v>
      </c>
      <c r="J16" s="282">
        <v>1800</v>
      </c>
      <c r="K16" s="283">
        <v>7.5</v>
      </c>
      <c r="N16" s="277" t="s">
        <v>372</v>
      </c>
      <c r="O16" s="300">
        <v>721</v>
      </c>
      <c r="P16" s="283">
        <v>2.083333333333333</v>
      </c>
    </row>
    <row r="17" spans="1:16">
      <c r="A17" s="277" t="s">
        <v>373</v>
      </c>
      <c r="B17" s="498" t="s">
        <v>41</v>
      </c>
      <c r="C17" s="282">
        <v>1295</v>
      </c>
      <c r="D17" s="282"/>
      <c r="E17" s="282">
        <v>5</v>
      </c>
      <c r="F17" s="282">
        <v>13.19440225728715</v>
      </c>
      <c r="G17" s="282">
        <v>0.38610038610038611</v>
      </c>
      <c r="H17" s="282">
        <v>0.39512791239542983</v>
      </c>
      <c r="I17" s="282">
        <v>1.0426953238454837</v>
      </c>
      <c r="J17" s="282">
        <v>2000</v>
      </c>
      <c r="K17" s="283"/>
      <c r="N17" s="277" t="s">
        <v>373</v>
      </c>
      <c r="O17" s="300">
        <v>789</v>
      </c>
      <c r="P17" s="283">
        <v>2.030456852791878</v>
      </c>
    </row>
    <row r="18" spans="1:16" ht="36.75" thickBot="1">
      <c r="A18" s="278" t="s">
        <v>374</v>
      </c>
      <c r="B18" s="499" t="s">
        <v>42</v>
      </c>
      <c r="C18" s="284">
        <v>351</v>
      </c>
      <c r="D18" s="284"/>
      <c r="E18" s="284">
        <v>4</v>
      </c>
      <c r="F18" s="284">
        <v>3.5671908106882699</v>
      </c>
      <c r="G18" s="284">
        <v>1.1396011396011396</v>
      </c>
      <c r="H18" s="284">
        <v>1.1692061111183467</v>
      </c>
      <c r="I18" s="284">
        <v>1.0426953238454837</v>
      </c>
      <c r="J18" s="284">
        <v>2000</v>
      </c>
      <c r="K18" s="285">
        <v>2.9411764705882351</v>
      </c>
      <c r="N18" s="277" t="s">
        <v>374</v>
      </c>
      <c r="O18" s="300">
        <v>857</v>
      </c>
      <c r="P18" s="283">
        <v>1.9859813084112148</v>
      </c>
    </row>
    <row r="19" spans="1:16" ht="15.75" customHeight="1" thickTop="1">
      <c r="A19" s="1578" t="s">
        <v>375</v>
      </c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N19" s="277" t="s">
        <v>378</v>
      </c>
      <c r="O19" s="300">
        <v>926</v>
      </c>
      <c r="P19" s="283">
        <v>1.9459459459459458</v>
      </c>
    </row>
    <row r="20" spans="1:16">
      <c r="N20" s="277" t="s">
        <v>379</v>
      </c>
      <c r="O20" s="300">
        <v>997</v>
      </c>
      <c r="P20" s="283">
        <v>1.9076305220883536</v>
      </c>
    </row>
    <row r="21" spans="1:16">
      <c r="A21" s="273" t="s">
        <v>395</v>
      </c>
      <c r="N21" s="277" t="s">
        <v>380</v>
      </c>
      <c r="O21" s="300">
        <v>1067</v>
      </c>
      <c r="P21" s="283">
        <v>1.876172607879925</v>
      </c>
    </row>
    <row r="22" spans="1:16">
      <c r="N22" s="277" t="s">
        <v>381</v>
      </c>
      <c r="O22" s="300">
        <v>1139</v>
      </c>
      <c r="P22" s="283">
        <v>1.845342706502636</v>
      </c>
    </row>
    <row r="23" spans="1:16" ht="15.75" customHeight="1">
      <c r="N23" s="277" t="s">
        <v>382</v>
      </c>
      <c r="O23" s="300">
        <v>1211</v>
      </c>
      <c r="P23" s="283">
        <v>1.8181818181818181</v>
      </c>
    </row>
    <row r="24" spans="1:16">
      <c r="N24" s="277" t="s">
        <v>383</v>
      </c>
      <c r="O24" s="300">
        <v>1283</v>
      </c>
      <c r="P24" s="283">
        <v>1.794071762870515</v>
      </c>
    </row>
    <row r="25" spans="1:16">
      <c r="N25" s="277" t="s">
        <v>387</v>
      </c>
      <c r="O25" s="300">
        <v>1356</v>
      </c>
      <c r="P25" s="283">
        <v>1.7712177121771218</v>
      </c>
    </row>
    <row r="26" spans="1:16">
      <c r="N26" s="277" t="s">
        <v>388</v>
      </c>
      <c r="O26" s="300">
        <v>1430</v>
      </c>
      <c r="P26" s="283">
        <v>1.7494751574527641</v>
      </c>
    </row>
    <row r="27" spans="1:16">
      <c r="N27" s="277" t="s">
        <v>389</v>
      </c>
      <c r="O27" s="300">
        <v>1504</v>
      </c>
      <c r="P27" s="283">
        <v>1.7298735861610113</v>
      </c>
    </row>
    <row r="28" spans="1:16">
      <c r="N28" s="277" t="s">
        <v>390</v>
      </c>
      <c r="O28" s="300">
        <v>1578</v>
      </c>
      <c r="P28" s="283">
        <v>1.7121116043119846</v>
      </c>
    </row>
    <row r="29" spans="1:16">
      <c r="N29" s="277" t="s">
        <v>391</v>
      </c>
      <c r="O29" s="300">
        <v>1653</v>
      </c>
      <c r="P29" s="283">
        <v>1.6949152542372881</v>
      </c>
    </row>
    <row r="30" spans="1:16">
      <c r="N30" s="277" t="s">
        <v>396</v>
      </c>
      <c r="O30" s="300">
        <v>1728</v>
      </c>
      <c r="P30" s="283">
        <v>1.6792125072379851</v>
      </c>
    </row>
    <row r="31" spans="1:16">
      <c r="N31" s="277" t="s">
        <v>397</v>
      </c>
      <c r="O31" s="300">
        <v>1803</v>
      </c>
      <c r="P31" s="283">
        <v>1.6648168701442843</v>
      </c>
    </row>
    <row r="32" spans="1:16">
      <c r="N32" s="277" t="s">
        <v>398</v>
      </c>
      <c r="O32" s="300">
        <v>1879</v>
      </c>
      <c r="P32" s="283">
        <v>1.650692225772098</v>
      </c>
    </row>
    <row r="33" spans="14:16" ht="15.75" thickBot="1">
      <c r="N33" s="278" t="s">
        <v>399</v>
      </c>
      <c r="O33" s="301">
        <v>1955</v>
      </c>
      <c r="P33" s="285">
        <v>1.6376663254861823</v>
      </c>
    </row>
    <row r="34" spans="14:16" ht="15.75" thickTop="1"/>
    <row r="41" spans="14:16" ht="15.75" customHeight="1"/>
  </sheetData>
  <mergeCells count="5">
    <mergeCell ref="N1:P1"/>
    <mergeCell ref="N2"/>
    <mergeCell ref="A1:K1"/>
    <mergeCell ref="A2"/>
    <mergeCell ref="A19:K19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07"/>
  <dimension ref="A1:H39"/>
  <sheetViews>
    <sheetView showGridLines="0" workbookViewId="0">
      <selection activeCell="B33" sqref="B33"/>
    </sheetView>
  </sheetViews>
  <sheetFormatPr defaultRowHeight="15"/>
  <cols>
    <col min="1" max="4" width="20.7109375" customWidth="1"/>
  </cols>
  <sheetData>
    <row r="1" spans="1:4" ht="30.75" customHeight="1" thickBot="1">
      <c r="A1" s="1579" t="s">
        <v>699</v>
      </c>
      <c r="B1" s="1579"/>
      <c r="C1" s="1579"/>
      <c r="D1" s="1579"/>
    </row>
    <row r="2" spans="1:4" ht="30.75" customHeight="1" thickTop="1" thickBot="1">
      <c r="A2" s="886" t="s">
        <v>384</v>
      </c>
      <c r="B2" s="882" t="s">
        <v>351</v>
      </c>
      <c r="C2" s="880" t="s">
        <v>394</v>
      </c>
      <c r="D2" s="881" t="s">
        <v>355</v>
      </c>
    </row>
    <row r="3" spans="1:4" ht="15.75" thickTop="1">
      <c r="A3" s="887" t="s">
        <v>27</v>
      </c>
      <c r="B3" s="883">
        <v>424</v>
      </c>
      <c r="C3" s="890" t="s">
        <v>674</v>
      </c>
      <c r="D3" s="879">
        <v>0</v>
      </c>
    </row>
    <row r="4" spans="1:4">
      <c r="A4" s="888" t="s">
        <v>28</v>
      </c>
      <c r="B4" s="884">
        <v>179</v>
      </c>
      <c r="C4" s="891" t="s">
        <v>674</v>
      </c>
      <c r="D4" s="876">
        <v>1.7195950981130537</v>
      </c>
    </row>
    <row r="5" spans="1:4">
      <c r="A5" s="888" t="s">
        <v>29</v>
      </c>
      <c r="B5" s="884">
        <v>158</v>
      </c>
      <c r="C5" s="891" t="s">
        <v>674</v>
      </c>
      <c r="D5" s="876">
        <v>1.2455283720188739</v>
      </c>
    </row>
    <row r="6" spans="1:4">
      <c r="A6" s="888" t="s">
        <v>30</v>
      </c>
      <c r="B6" s="884">
        <v>507</v>
      </c>
      <c r="C6" s="891" t="s">
        <v>674</v>
      </c>
      <c r="D6" s="876">
        <v>0.59625013688524553</v>
      </c>
    </row>
    <row r="7" spans="1:4">
      <c r="A7" s="888" t="s">
        <v>31</v>
      </c>
      <c r="B7" s="884">
        <v>217</v>
      </c>
      <c r="C7" s="891" t="s">
        <v>674</v>
      </c>
      <c r="D7" s="876">
        <v>0.39938243966394493</v>
      </c>
    </row>
    <row r="8" spans="1:4">
      <c r="A8" s="888" t="s">
        <v>32</v>
      </c>
      <c r="B8" s="884">
        <v>616</v>
      </c>
      <c r="C8" s="891" t="s">
        <v>674</v>
      </c>
      <c r="D8" s="876">
        <v>0.64710885696780007</v>
      </c>
    </row>
    <row r="9" spans="1:4">
      <c r="A9" s="888" t="s">
        <v>33</v>
      </c>
      <c r="B9" s="884">
        <v>627</v>
      </c>
      <c r="C9" s="875">
        <v>12</v>
      </c>
      <c r="D9" s="876">
        <v>1.9382070304482069</v>
      </c>
    </row>
    <row r="10" spans="1:4">
      <c r="A10" s="888" t="s">
        <v>34</v>
      </c>
      <c r="B10" s="884">
        <v>389</v>
      </c>
      <c r="C10" s="875">
        <v>7</v>
      </c>
      <c r="D10" s="876">
        <v>1.7457901880546158</v>
      </c>
    </row>
    <row r="11" spans="1:4">
      <c r="A11" s="888" t="s">
        <v>35</v>
      </c>
      <c r="B11" s="884">
        <v>355</v>
      </c>
      <c r="C11" s="891" t="s">
        <v>674</v>
      </c>
      <c r="D11" s="876">
        <v>1.1507958285639359</v>
      </c>
    </row>
    <row r="12" spans="1:4">
      <c r="A12" s="888" t="s">
        <v>36</v>
      </c>
      <c r="B12" s="884">
        <v>274</v>
      </c>
      <c r="C12" s="891" t="s">
        <v>674</v>
      </c>
      <c r="D12" s="876">
        <v>0</v>
      </c>
    </row>
    <row r="13" spans="1:4">
      <c r="A13" s="888" t="s">
        <v>37</v>
      </c>
      <c r="B13" s="884">
        <v>359</v>
      </c>
      <c r="C13" s="875">
        <v>5</v>
      </c>
      <c r="D13" s="876">
        <v>1.3653191493242107</v>
      </c>
    </row>
    <row r="14" spans="1:4">
      <c r="A14" s="888" t="s">
        <v>38</v>
      </c>
      <c r="B14" s="884">
        <v>747</v>
      </c>
      <c r="C14" s="875">
        <v>6</v>
      </c>
      <c r="D14" s="876">
        <v>0.80587153730930339</v>
      </c>
    </row>
    <row r="15" spans="1:4">
      <c r="A15" s="888" t="s">
        <v>39</v>
      </c>
      <c r="B15" s="884">
        <v>688</v>
      </c>
      <c r="C15" s="875">
        <v>8</v>
      </c>
      <c r="D15" s="876">
        <v>1.1793158594997164</v>
      </c>
    </row>
    <row r="16" spans="1:4">
      <c r="A16" s="888" t="s">
        <v>40</v>
      </c>
      <c r="B16" s="884">
        <v>45</v>
      </c>
      <c r="C16" s="891" t="s">
        <v>674</v>
      </c>
      <c r="D16" s="876">
        <v>0</v>
      </c>
    </row>
    <row r="17" spans="1:8" ht="15.75" thickBot="1">
      <c r="A17" s="889" t="s">
        <v>41</v>
      </c>
      <c r="B17" s="885">
        <v>1295</v>
      </c>
      <c r="C17" s="877">
        <v>5</v>
      </c>
      <c r="D17" s="878">
        <v>0.39512791239542983</v>
      </c>
    </row>
    <row r="18" spans="1:8" ht="15.75" customHeight="1" thickTop="1">
      <c r="A18" s="892"/>
      <c r="B18" s="892"/>
      <c r="C18" s="892"/>
      <c r="D18" s="874"/>
    </row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  <row r="21" spans="1:8" ht="15.75" customHeight="1"/>
    <row r="39" ht="15.75" customHeight="1"/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4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412</v>
      </c>
    </row>
    <row r="31" spans="1:1">
      <c r="A31" t="s">
        <v>444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5"/>
  <dimension ref="A1:P41"/>
  <sheetViews>
    <sheetView workbookViewId="0">
      <selection sqref="A1:J1"/>
    </sheetView>
  </sheetViews>
  <sheetFormatPr defaultRowHeight="15"/>
  <sheetData>
    <row r="1" spans="1:16" ht="15.75" thickBot="1">
      <c r="A1" s="1580" t="s">
        <v>400</v>
      </c>
      <c r="B1" s="1580"/>
      <c r="C1" s="1580"/>
      <c r="D1" s="1580"/>
      <c r="E1" s="1580"/>
      <c r="F1" s="1580"/>
      <c r="G1" s="1580"/>
      <c r="H1" s="1580"/>
      <c r="I1" s="1580"/>
      <c r="J1" s="1580"/>
      <c r="K1" s="286"/>
      <c r="N1" s="1580" t="s">
        <v>377</v>
      </c>
      <c r="O1" s="1580"/>
      <c r="P1" s="1580"/>
    </row>
    <row r="2" spans="1:16" ht="74.25" thickTop="1" thickBot="1">
      <c r="A2" s="1581" t="s">
        <v>0</v>
      </c>
      <c r="B2" s="274" t="s">
        <v>384</v>
      </c>
      <c r="C2" s="606" t="s">
        <v>401</v>
      </c>
      <c r="D2" s="287"/>
      <c r="E2" s="287" t="s">
        <v>394</v>
      </c>
      <c r="F2" s="287" t="s">
        <v>353</v>
      </c>
      <c r="G2" s="287" t="s">
        <v>354</v>
      </c>
      <c r="H2" s="287" t="s">
        <v>355</v>
      </c>
      <c r="I2" s="287" t="s">
        <v>356</v>
      </c>
      <c r="J2" s="288" t="s">
        <v>357</v>
      </c>
      <c r="K2" s="286"/>
      <c r="N2" s="1581" t="s">
        <v>0</v>
      </c>
      <c r="O2" s="295" t="s">
        <v>385</v>
      </c>
      <c r="P2" s="288" t="s">
        <v>386</v>
      </c>
    </row>
    <row r="3" spans="1:16" ht="24.75" thickTop="1">
      <c r="A3" s="289" t="s">
        <v>359</v>
      </c>
      <c r="B3" s="501" t="s">
        <v>27</v>
      </c>
      <c r="C3" s="502">
        <v>488</v>
      </c>
      <c r="D3" s="502"/>
      <c r="E3" s="502">
        <v>4</v>
      </c>
      <c r="F3" s="502">
        <v>5.4967949740517188</v>
      </c>
      <c r="G3" s="502">
        <v>0.81967213114754101</v>
      </c>
      <c r="H3" s="502">
        <v>0.7807464458662795</v>
      </c>
      <c r="I3" s="502">
        <v>1.072900784911627</v>
      </c>
      <c r="J3" s="292">
        <v>0</v>
      </c>
      <c r="K3" s="286"/>
      <c r="N3" s="289" t="s">
        <v>359</v>
      </c>
      <c r="O3" s="510">
        <v>15</v>
      </c>
      <c r="P3" s="503">
        <v>14.285714285714285</v>
      </c>
    </row>
    <row r="4" spans="1:16">
      <c r="A4" s="290" t="s">
        <v>360</v>
      </c>
      <c r="B4" s="504" t="s">
        <v>28</v>
      </c>
      <c r="C4" s="505">
        <v>178</v>
      </c>
      <c r="D4" s="505"/>
      <c r="E4" s="505">
        <v>5</v>
      </c>
      <c r="F4" s="505">
        <v>2.0220264340648022</v>
      </c>
      <c r="G4" s="505">
        <v>2.808988764044944</v>
      </c>
      <c r="H4" s="505">
        <v>2.6530335282383417</v>
      </c>
      <c r="I4" s="505">
        <v>1.072900784911627</v>
      </c>
      <c r="J4" s="293">
        <v>0</v>
      </c>
      <c r="K4" s="286"/>
      <c r="N4" s="290" t="s">
        <v>360</v>
      </c>
      <c r="O4" s="511">
        <v>42</v>
      </c>
      <c r="P4" s="506">
        <v>7.3170731707317067</v>
      </c>
    </row>
    <row r="5" spans="1:16" ht="36">
      <c r="A5" s="290" t="s">
        <v>361</v>
      </c>
      <c r="B5" s="504" t="s">
        <v>29</v>
      </c>
      <c r="C5" s="505">
        <v>171</v>
      </c>
      <c r="D5" s="505"/>
      <c r="E5" s="505">
        <v>2</v>
      </c>
      <c r="F5" s="505">
        <v>1.8778514640098596</v>
      </c>
      <c r="G5" s="505">
        <v>1.1695906432748537</v>
      </c>
      <c r="H5" s="505">
        <v>1.1426897233081623</v>
      </c>
      <c r="I5" s="505">
        <v>1.072900784911627</v>
      </c>
      <c r="J5" s="293">
        <v>200</v>
      </c>
      <c r="K5" s="286"/>
      <c r="N5" s="290" t="s">
        <v>361</v>
      </c>
      <c r="O5" s="511">
        <v>78</v>
      </c>
      <c r="P5" s="506">
        <v>5.1948051948051948</v>
      </c>
    </row>
    <row r="6" spans="1:16">
      <c r="A6" s="290" t="s">
        <v>362</v>
      </c>
      <c r="B6" s="504" t="s">
        <v>30</v>
      </c>
      <c r="C6" s="505">
        <v>527</v>
      </c>
      <c r="D6" s="505"/>
      <c r="E6" s="505">
        <v>9</v>
      </c>
      <c r="F6" s="505">
        <v>5.743699373571908</v>
      </c>
      <c r="G6" s="505">
        <v>1.7077798861480076</v>
      </c>
      <c r="H6" s="505">
        <v>1.681165123062434</v>
      </c>
      <c r="I6" s="505">
        <v>1.072900784911627</v>
      </c>
      <c r="J6" s="293">
        <v>200</v>
      </c>
      <c r="K6" s="286"/>
      <c r="N6" s="290" t="s">
        <v>362</v>
      </c>
      <c r="O6" s="511">
        <v>121</v>
      </c>
      <c r="P6" s="506">
        <v>4.1666666666666661</v>
      </c>
    </row>
    <row r="7" spans="1:16" ht="24">
      <c r="A7" s="290" t="s">
        <v>363</v>
      </c>
      <c r="B7" s="504" t="s">
        <v>31</v>
      </c>
      <c r="C7" s="505">
        <v>245</v>
      </c>
      <c r="D7" s="505"/>
      <c r="E7" s="505">
        <v>3</v>
      </c>
      <c r="F7" s="505">
        <v>2.4339848093646195</v>
      </c>
      <c r="G7" s="505">
        <v>1.2244897959183674</v>
      </c>
      <c r="H7" s="505">
        <v>1.3224003462762399</v>
      </c>
      <c r="I7" s="505">
        <v>1.072900784911627</v>
      </c>
      <c r="J7" s="293">
        <v>400</v>
      </c>
      <c r="K7" s="286"/>
      <c r="N7" s="290" t="s">
        <v>363</v>
      </c>
      <c r="O7" s="511">
        <v>169</v>
      </c>
      <c r="P7" s="506">
        <v>3.5714285714285712</v>
      </c>
    </row>
    <row r="8" spans="1:16">
      <c r="A8" s="290" t="s">
        <v>364</v>
      </c>
      <c r="B8" s="504" t="s">
        <v>32</v>
      </c>
      <c r="C8" s="505">
        <v>559</v>
      </c>
      <c r="D8" s="505"/>
      <c r="E8" s="505">
        <v>7</v>
      </c>
      <c r="F8" s="505">
        <v>5.8789845358757127</v>
      </c>
      <c r="G8" s="505">
        <v>1.2522361359570662</v>
      </c>
      <c r="H8" s="505">
        <v>1.2774834579935972</v>
      </c>
      <c r="I8" s="505">
        <v>1.072900784911627</v>
      </c>
      <c r="J8" s="293">
        <v>400</v>
      </c>
      <c r="K8" s="286"/>
      <c r="N8" s="290" t="s">
        <v>364</v>
      </c>
      <c r="O8" s="511">
        <v>220</v>
      </c>
      <c r="P8" s="506">
        <v>3.1963470319634704</v>
      </c>
    </row>
    <row r="9" spans="1:16" ht="24">
      <c r="A9" s="290" t="s">
        <v>365</v>
      </c>
      <c r="B9" s="504" t="s">
        <v>33</v>
      </c>
      <c r="C9" s="505">
        <v>714</v>
      </c>
      <c r="D9" s="505"/>
      <c r="E9" s="505">
        <v>12</v>
      </c>
      <c r="F9" s="505">
        <v>7.8185708519438633</v>
      </c>
      <c r="G9" s="505">
        <v>1.680672268907563</v>
      </c>
      <c r="H9" s="505">
        <v>1.6466960091227634</v>
      </c>
      <c r="I9" s="505">
        <v>1.072900784911627</v>
      </c>
      <c r="J9" s="293">
        <v>600</v>
      </c>
      <c r="K9" s="286"/>
      <c r="N9" s="290" t="s">
        <v>365</v>
      </c>
      <c r="O9" s="511">
        <v>273</v>
      </c>
      <c r="P9" s="506">
        <v>2.9411764705882351</v>
      </c>
    </row>
    <row r="10" spans="1:16" ht="24">
      <c r="A10" s="290" t="s">
        <v>366</v>
      </c>
      <c r="B10" s="504" t="s">
        <v>34</v>
      </c>
      <c r="C10" s="505">
        <v>360</v>
      </c>
      <c r="D10" s="505"/>
      <c r="E10" s="505">
        <v>7</v>
      </c>
      <c r="F10" s="505">
        <v>3.9415927820414383</v>
      </c>
      <c r="G10" s="505">
        <v>1.9444444444444444</v>
      </c>
      <c r="H10" s="505">
        <v>1.9053986318930785</v>
      </c>
      <c r="I10" s="505">
        <v>1.072900784911627</v>
      </c>
      <c r="J10" s="293">
        <v>800</v>
      </c>
      <c r="K10" s="286"/>
      <c r="N10" s="290" t="s">
        <v>366</v>
      </c>
      <c r="O10" s="511">
        <v>330</v>
      </c>
      <c r="P10" s="506">
        <v>2.735562310030395</v>
      </c>
    </row>
    <row r="11" spans="1:16">
      <c r="A11" s="290" t="s">
        <v>367</v>
      </c>
      <c r="B11" s="504" t="s">
        <v>35</v>
      </c>
      <c r="C11" s="505">
        <v>466</v>
      </c>
      <c r="D11" s="505"/>
      <c r="E11" s="505">
        <v>9</v>
      </c>
      <c r="F11" s="505">
        <v>5.0831086688636073</v>
      </c>
      <c r="G11" s="505">
        <v>1.9313304721030042</v>
      </c>
      <c r="H11" s="505">
        <v>1.8996460027212807</v>
      </c>
      <c r="I11" s="505">
        <v>1.072900784911627</v>
      </c>
      <c r="J11" s="293">
        <v>1000</v>
      </c>
      <c r="K11" s="286"/>
      <c r="N11" s="290" t="s">
        <v>367</v>
      </c>
      <c r="O11" s="511">
        <v>388</v>
      </c>
      <c r="P11" s="506">
        <v>2.5839793281653747</v>
      </c>
    </row>
    <row r="12" spans="1:16">
      <c r="A12" s="290" t="s">
        <v>368</v>
      </c>
      <c r="B12" s="504" t="s">
        <v>36</v>
      </c>
      <c r="C12" s="505">
        <v>257</v>
      </c>
      <c r="D12" s="505"/>
      <c r="E12" s="505">
        <v>1</v>
      </c>
      <c r="F12" s="505">
        <v>2.8019845692638059</v>
      </c>
      <c r="G12" s="505">
        <v>0.38910505836575876</v>
      </c>
      <c r="H12" s="505">
        <v>0.38290745662226155</v>
      </c>
      <c r="I12" s="505">
        <v>1.072900784911627</v>
      </c>
      <c r="J12" s="293">
        <v>1000</v>
      </c>
      <c r="K12" s="286"/>
      <c r="N12" s="290" t="s">
        <v>368</v>
      </c>
      <c r="O12" s="511">
        <v>448</v>
      </c>
      <c r="P12" s="506">
        <v>2.4608501118568231</v>
      </c>
    </row>
    <row r="13" spans="1:16" ht="24">
      <c r="A13" s="290" t="s">
        <v>369</v>
      </c>
      <c r="B13" s="504" t="s">
        <v>37</v>
      </c>
      <c r="C13" s="505">
        <v>453</v>
      </c>
      <c r="D13" s="505"/>
      <c r="E13" s="505">
        <v>3</v>
      </c>
      <c r="F13" s="505">
        <v>4.8689417874214191</v>
      </c>
      <c r="G13" s="505">
        <v>0.66225165562913912</v>
      </c>
      <c r="H13" s="505">
        <v>0.66106815305333499</v>
      </c>
      <c r="I13" s="505">
        <v>1.072900784911627</v>
      </c>
      <c r="J13" s="293">
        <v>1200</v>
      </c>
      <c r="K13" s="286"/>
      <c r="N13" s="290" t="s">
        <v>369</v>
      </c>
      <c r="O13" s="511">
        <v>509</v>
      </c>
      <c r="P13" s="506">
        <v>2.3622047244094486</v>
      </c>
    </row>
    <row r="14" spans="1:16">
      <c r="A14" s="290" t="s">
        <v>370</v>
      </c>
      <c r="B14" s="504" t="s">
        <v>38</v>
      </c>
      <c r="C14" s="505">
        <v>805</v>
      </c>
      <c r="D14" s="505"/>
      <c r="E14" s="505">
        <v>6</v>
      </c>
      <c r="F14" s="505">
        <v>8.5862351471195559</v>
      </c>
      <c r="G14" s="505">
        <v>0.74534161490683226</v>
      </c>
      <c r="H14" s="505">
        <v>0.74973543109046259</v>
      </c>
      <c r="I14" s="505">
        <v>1.072900784911627</v>
      </c>
      <c r="J14" s="293">
        <v>1400</v>
      </c>
      <c r="K14" s="286"/>
      <c r="N14" s="290" t="s">
        <v>370</v>
      </c>
      <c r="O14" s="511">
        <v>572</v>
      </c>
      <c r="P14" s="506">
        <v>2.276707530647986</v>
      </c>
    </row>
    <row r="15" spans="1:16">
      <c r="A15" s="290" t="s">
        <v>371</v>
      </c>
      <c r="B15" s="504" t="s">
        <v>39</v>
      </c>
      <c r="C15" s="505">
        <v>667</v>
      </c>
      <c r="D15" s="505"/>
      <c r="E15" s="505">
        <v>10</v>
      </c>
      <c r="F15" s="505">
        <v>6.8670596846572449</v>
      </c>
      <c r="G15" s="505">
        <v>1.4992503748125936</v>
      </c>
      <c r="H15" s="505">
        <v>1.5623874470011665</v>
      </c>
      <c r="I15" s="505">
        <v>1.072900784911627</v>
      </c>
      <c r="J15" s="293">
        <v>1400</v>
      </c>
      <c r="K15" s="286"/>
      <c r="N15" s="290" t="s">
        <v>371</v>
      </c>
      <c r="O15" s="511">
        <v>636</v>
      </c>
      <c r="P15" s="506">
        <v>2.204724409448819</v>
      </c>
    </row>
    <row r="16" spans="1:16" ht="24">
      <c r="A16" s="290" t="s">
        <v>372</v>
      </c>
      <c r="B16" s="504" t="s">
        <v>40</v>
      </c>
      <c r="C16" s="505">
        <v>46</v>
      </c>
      <c r="D16" s="505"/>
      <c r="E16" s="505">
        <v>1</v>
      </c>
      <c r="F16" s="505">
        <v>0.52725844666586985</v>
      </c>
      <c r="G16" s="505">
        <v>2.1739130434782608</v>
      </c>
      <c r="H16" s="505">
        <v>2.0348669456054016</v>
      </c>
      <c r="I16" s="505">
        <v>1.072900784911627</v>
      </c>
      <c r="J16" s="293">
        <v>1600</v>
      </c>
      <c r="K16" s="286"/>
      <c r="N16" s="290" t="s">
        <v>372</v>
      </c>
      <c r="O16" s="511">
        <v>701</v>
      </c>
      <c r="P16" s="506">
        <v>2.1428571428571428</v>
      </c>
    </row>
    <row r="17" spans="1:16">
      <c r="A17" s="290" t="s">
        <v>373</v>
      </c>
      <c r="B17" s="504" t="s">
        <v>41</v>
      </c>
      <c r="C17" s="505">
        <v>1399</v>
      </c>
      <c r="D17" s="505"/>
      <c r="E17" s="505">
        <v>7</v>
      </c>
      <c r="F17" s="505">
        <v>15.237642469242092</v>
      </c>
      <c r="G17" s="505">
        <v>0.50035739814152969</v>
      </c>
      <c r="H17" s="505">
        <v>0.49287844294426114</v>
      </c>
      <c r="I17" s="505">
        <v>1.072900784911627</v>
      </c>
      <c r="J17" s="293">
        <v>1800</v>
      </c>
      <c r="K17" s="286"/>
      <c r="N17" s="290" t="s">
        <v>373</v>
      </c>
      <c r="O17" s="511">
        <v>766</v>
      </c>
      <c r="P17" s="506">
        <v>2.0915032679738559</v>
      </c>
    </row>
    <row r="18" spans="1:16" ht="36.75" thickBot="1">
      <c r="A18" s="291" t="s">
        <v>374</v>
      </c>
      <c r="B18" s="507" t="s">
        <v>42</v>
      </c>
      <c r="C18" s="508">
        <v>369</v>
      </c>
      <c r="D18" s="508"/>
      <c r="E18" s="508">
        <v>1</v>
      </c>
      <c r="F18" s="508">
        <v>3.8735072165707658</v>
      </c>
      <c r="G18" s="508">
        <v>0.27100271002710025</v>
      </c>
      <c r="H18" s="508">
        <v>0.27698432581247934</v>
      </c>
      <c r="I18" s="508">
        <v>1.072900784911627</v>
      </c>
      <c r="J18" s="294">
        <v>2000</v>
      </c>
      <c r="K18" s="286"/>
      <c r="N18" s="290" t="s">
        <v>374</v>
      </c>
      <c r="O18" s="511">
        <v>833</v>
      </c>
      <c r="P18" s="506">
        <v>2.0432692307692308</v>
      </c>
    </row>
    <row r="19" spans="1:16" ht="15.75" thickTop="1">
      <c r="A19" s="1582" t="s">
        <v>375</v>
      </c>
      <c r="B19" s="1582"/>
      <c r="C19" s="1582"/>
      <c r="D19" s="1582"/>
      <c r="E19" s="1582"/>
      <c r="F19" s="1582"/>
      <c r="G19" s="1582"/>
      <c r="H19" s="1582"/>
      <c r="I19" s="1582"/>
      <c r="J19" s="1582"/>
      <c r="K19" s="286"/>
      <c r="N19" s="290" t="s">
        <v>378</v>
      </c>
      <c r="O19" s="511">
        <v>900</v>
      </c>
      <c r="P19" s="506">
        <v>2.0022246941045605</v>
      </c>
    </row>
    <row r="20" spans="1:16">
      <c r="N20" s="290" t="s">
        <v>379</v>
      </c>
      <c r="O20" s="511">
        <v>969</v>
      </c>
      <c r="P20" s="506">
        <v>1.9628099173553719</v>
      </c>
    </row>
    <row r="21" spans="1:16">
      <c r="A21" s="273" t="s">
        <v>395</v>
      </c>
      <c r="N21" s="290" t="s">
        <v>380</v>
      </c>
      <c r="O21" s="511">
        <v>1037</v>
      </c>
      <c r="P21" s="506">
        <v>1.9305019305019304</v>
      </c>
    </row>
    <row r="22" spans="1:16">
      <c r="N22" s="290" t="s">
        <v>381</v>
      </c>
      <c r="O22" s="511">
        <v>1107</v>
      </c>
      <c r="P22" s="506">
        <v>1.89873417721519</v>
      </c>
    </row>
    <row r="23" spans="1:16" ht="15.75" customHeight="1">
      <c r="K23" s="500"/>
      <c r="N23" s="290" t="s">
        <v>382</v>
      </c>
      <c r="O23" s="511">
        <v>1177</v>
      </c>
      <c r="P23" s="506">
        <v>1.870748299319728</v>
      </c>
    </row>
    <row r="24" spans="1:16">
      <c r="K24" s="500"/>
      <c r="N24" s="290" t="s">
        <v>383</v>
      </c>
      <c r="O24" s="511">
        <v>1247</v>
      </c>
      <c r="P24" s="506">
        <v>1.8459069020866776</v>
      </c>
    </row>
    <row r="25" spans="1:16">
      <c r="K25" s="500"/>
      <c r="N25" s="290" t="s">
        <v>387</v>
      </c>
      <c r="O25" s="511">
        <v>1318</v>
      </c>
      <c r="P25" s="506">
        <v>1.8223234624145785</v>
      </c>
    </row>
    <row r="26" spans="1:16">
      <c r="K26" s="500"/>
      <c r="N26" s="290" t="s">
        <v>388</v>
      </c>
      <c r="O26" s="511">
        <v>1389</v>
      </c>
      <c r="P26" s="506">
        <v>1.8011527377521614</v>
      </c>
    </row>
    <row r="27" spans="1:16">
      <c r="K27" s="500"/>
      <c r="N27" s="290" t="s">
        <v>389</v>
      </c>
      <c r="O27" s="511">
        <v>1461</v>
      </c>
      <c r="P27" s="506">
        <v>1.7808219178082192</v>
      </c>
    </row>
    <row r="28" spans="1:16">
      <c r="K28" s="500"/>
      <c r="N28" s="290" t="s">
        <v>390</v>
      </c>
      <c r="O28" s="511">
        <v>1534</v>
      </c>
      <c r="P28" s="506">
        <v>1.7612524461839529</v>
      </c>
    </row>
    <row r="29" spans="1:16">
      <c r="K29" s="500"/>
      <c r="N29" s="290" t="s">
        <v>391</v>
      </c>
      <c r="O29" s="511">
        <v>1606</v>
      </c>
      <c r="P29" s="506">
        <v>1.7445482866043613</v>
      </c>
    </row>
    <row r="30" spans="1:16">
      <c r="K30" s="500"/>
      <c r="N30" s="290" t="s">
        <v>396</v>
      </c>
      <c r="O30" s="511">
        <v>1679</v>
      </c>
      <c r="P30" s="506">
        <v>1.7282479141835518</v>
      </c>
    </row>
    <row r="31" spans="1:16">
      <c r="K31" s="500"/>
      <c r="N31" s="290" t="s">
        <v>397</v>
      </c>
      <c r="O31" s="511">
        <v>1753</v>
      </c>
      <c r="P31" s="506">
        <v>1.7123287671232876</v>
      </c>
    </row>
    <row r="32" spans="1:16">
      <c r="K32" s="500"/>
      <c r="N32" s="290" t="s">
        <v>398</v>
      </c>
      <c r="O32" s="511">
        <v>1826</v>
      </c>
      <c r="P32" s="506">
        <v>1.6986301369863015</v>
      </c>
    </row>
    <row r="33" spans="11:16">
      <c r="K33" s="500"/>
      <c r="N33" s="290" t="s">
        <v>399</v>
      </c>
      <c r="O33" s="511">
        <v>1900</v>
      </c>
      <c r="P33" s="506">
        <v>1.685097419694576</v>
      </c>
    </row>
    <row r="34" spans="11:16" ht="15.75" thickBot="1">
      <c r="K34" s="500"/>
      <c r="N34" s="291" t="s">
        <v>402</v>
      </c>
      <c r="O34" s="512">
        <v>1974</v>
      </c>
      <c r="P34" s="509">
        <v>1.6725798276735937</v>
      </c>
    </row>
    <row r="35" spans="11:16" ht="15.75" thickTop="1">
      <c r="K35" s="500"/>
    </row>
    <row r="36" spans="11:16">
      <c r="K36" s="500"/>
    </row>
    <row r="37" spans="11:16">
      <c r="K37" s="500"/>
    </row>
    <row r="38" spans="11:16">
      <c r="K38" s="500"/>
    </row>
    <row r="39" spans="11:16">
      <c r="K39" s="500"/>
    </row>
    <row r="40" spans="11:16">
      <c r="K40" s="500"/>
    </row>
    <row r="41" spans="11:16" ht="15.75" customHeight="1">
      <c r="K41" s="500"/>
    </row>
  </sheetData>
  <mergeCells count="5">
    <mergeCell ref="N1:P1"/>
    <mergeCell ref="N2"/>
    <mergeCell ref="A1:J1"/>
    <mergeCell ref="A2"/>
    <mergeCell ref="A19:J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A30"/>
  <sheetViews>
    <sheetView showGridLines="0" workbookViewId="0"/>
  </sheetViews>
  <sheetFormatPr defaultRowHeight="15"/>
  <sheetData>
    <row r="2" spans="1:1" ht="24" customHeight="1">
      <c r="A2" s="1" t="s">
        <v>22</v>
      </c>
    </row>
    <row r="30" spans="1:1">
      <c r="A30" t="s">
        <v>96</v>
      </c>
    </row>
  </sheetData>
  <sheetProtection password="8815" sheet="1" objects="1" scenarios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108"/>
  <dimension ref="A1:H37"/>
  <sheetViews>
    <sheetView showGridLines="0" workbookViewId="0">
      <selection activeCell="E35" sqref="E35"/>
    </sheetView>
  </sheetViews>
  <sheetFormatPr defaultRowHeight="15"/>
  <cols>
    <col min="1" max="4" width="20.7109375" customWidth="1"/>
  </cols>
  <sheetData>
    <row r="1" spans="1:5" ht="30.75" customHeight="1" thickBot="1">
      <c r="A1" s="1583" t="s">
        <v>700</v>
      </c>
      <c r="B1" s="1583"/>
      <c r="C1" s="1583"/>
      <c r="D1" s="1583"/>
      <c r="E1" s="286"/>
    </row>
    <row r="2" spans="1:5" ht="30.75" customHeight="1" thickTop="1" thickBot="1">
      <c r="A2" s="886" t="s">
        <v>384</v>
      </c>
      <c r="B2" s="898" t="s">
        <v>401</v>
      </c>
      <c r="C2" s="896" t="s">
        <v>394</v>
      </c>
      <c r="D2" s="897" t="s">
        <v>355</v>
      </c>
      <c r="E2" s="286"/>
    </row>
    <row r="3" spans="1:5" ht="15.75" thickTop="1">
      <c r="A3" s="902" t="s">
        <v>27</v>
      </c>
      <c r="B3" s="899">
        <v>488</v>
      </c>
      <c r="C3" s="908" t="s">
        <v>674</v>
      </c>
      <c r="D3" s="905">
        <v>0.7807464458662795</v>
      </c>
      <c r="E3" s="286"/>
    </row>
    <row r="4" spans="1:5">
      <c r="A4" s="903" t="s">
        <v>28</v>
      </c>
      <c r="B4" s="900">
        <v>178</v>
      </c>
      <c r="C4" s="894">
        <v>5</v>
      </c>
      <c r="D4" s="906">
        <v>2.6530335282383417</v>
      </c>
      <c r="E4" s="286"/>
    </row>
    <row r="5" spans="1:5">
      <c r="A5" s="903" t="s">
        <v>29</v>
      </c>
      <c r="B5" s="900">
        <v>171</v>
      </c>
      <c r="C5" s="909" t="s">
        <v>674</v>
      </c>
      <c r="D5" s="906">
        <v>1.1426897233081623</v>
      </c>
      <c r="E5" s="286"/>
    </row>
    <row r="6" spans="1:5">
      <c r="A6" s="903" t="s">
        <v>30</v>
      </c>
      <c r="B6" s="900">
        <v>527</v>
      </c>
      <c r="C6" s="894">
        <v>9</v>
      </c>
      <c r="D6" s="906">
        <v>1.681165123062434</v>
      </c>
      <c r="E6" s="286"/>
    </row>
    <row r="7" spans="1:5">
      <c r="A7" s="903" t="s">
        <v>31</v>
      </c>
      <c r="B7" s="900">
        <v>245</v>
      </c>
      <c r="C7" s="909" t="s">
        <v>674</v>
      </c>
      <c r="D7" s="906">
        <v>1.3224003462762399</v>
      </c>
      <c r="E7" s="286"/>
    </row>
    <row r="8" spans="1:5">
      <c r="A8" s="903" t="s">
        <v>32</v>
      </c>
      <c r="B8" s="900">
        <v>559</v>
      </c>
      <c r="C8" s="894">
        <v>7</v>
      </c>
      <c r="D8" s="906">
        <v>1.2774834579935972</v>
      </c>
      <c r="E8" s="286"/>
    </row>
    <row r="9" spans="1:5">
      <c r="A9" s="903" t="s">
        <v>33</v>
      </c>
      <c r="B9" s="900">
        <v>714</v>
      </c>
      <c r="C9" s="894">
        <v>12</v>
      </c>
      <c r="D9" s="906">
        <v>1.6466960091227634</v>
      </c>
      <c r="E9" s="286"/>
    </row>
    <row r="10" spans="1:5">
      <c r="A10" s="903" t="s">
        <v>34</v>
      </c>
      <c r="B10" s="900">
        <v>360</v>
      </c>
      <c r="C10" s="894">
        <v>7</v>
      </c>
      <c r="D10" s="906">
        <v>1.9053986318930785</v>
      </c>
      <c r="E10" s="286"/>
    </row>
    <row r="11" spans="1:5">
      <c r="A11" s="903" t="s">
        <v>35</v>
      </c>
      <c r="B11" s="900">
        <v>466</v>
      </c>
      <c r="C11" s="894">
        <v>9</v>
      </c>
      <c r="D11" s="906">
        <v>1.8996460027212807</v>
      </c>
      <c r="E11" s="286"/>
    </row>
    <row r="12" spans="1:5">
      <c r="A12" s="903" t="s">
        <v>36</v>
      </c>
      <c r="B12" s="900">
        <v>257</v>
      </c>
      <c r="C12" s="909" t="s">
        <v>674</v>
      </c>
      <c r="D12" s="906">
        <v>0.38290745662226155</v>
      </c>
      <c r="E12" s="286"/>
    </row>
    <row r="13" spans="1:5">
      <c r="A13" s="903" t="s">
        <v>37</v>
      </c>
      <c r="B13" s="900">
        <v>453</v>
      </c>
      <c r="C13" s="909" t="s">
        <v>674</v>
      </c>
      <c r="D13" s="906">
        <v>0.66106815305333499</v>
      </c>
      <c r="E13" s="286"/>
    </row>
    <row r="14" spans="1:5">
      <c r="A14" s="903" t="s">
        <v>38</v>
      </c>
      <c r="B14" s="900">
        <v>805</v>
      </c>
      <c r="C14" s="894">
        <v>6</v>
      </c>
      <c r="D14" s="906">
        <v>0.74973543109046259</v>
      </c>
      <c r="E14" s="286"/>
    </row>
    <row r="15" spans="1:5">
      <c r="A15" s="903" t="s">
        <v>39</v>
      </c>
      <c r="B15" s="900">
        <v>667</v>
      </c>
      <c r="C15" s="894">
        <v>10</v>
      </c>
      <c r="D15" s="906">
        <v>1.5623874470011665</v>
      </c>
      <c r="E15" s="286"/>
    </row>
    <row r="16" spans="1:5">
      <c r="A16" s="903" t="s">
        <v>40</v>
      </c>
      <c r="B16" s="900">
        <v>46</v>
      </c>
      <c r="C16" s="909" t="s">
        <v>674</v>
      </c>
      <c r="D16" s="906">
        <v>2.0348669456054016</v>
      </c>
      <c r="E16" s="286"/>
    </row>
    <row r="17" spans="1:8" ht="15.75" thickBot="1">
      <c r="A17" s="904" t="s">
        <v>41</v>
      </c>
      <c r="B17" s="901">
        <v>1399</v>
      </c>
      <c r="C17" s="895">
        <v>7</v>
      </c>
      <c r="D17" s="907">
        <v>0.49287844294426114</v>
      </c>
      <c r="E17" s="286"/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  <row r="20" spans="1:8">
      <c r="E20" s="500"/>
    </row>
    <row r="21" spans="1:8">
      <c r="E21" s="500"/>
    </row>
    <row r="22" spans="1:8">
      <c r="E22" s="500"/>
    </row>
    <row r="23" spans="1:8">
      <c r="E23" s="500"/>
    </row>
    <row r="24" spans="1:8">
      <c r="E24" s="500"/>
    </row>
    <row r="25" spans="1:8">
      <c r="E25" s="500"/>
    </row>
    <row r="26" spans="1:8">
      <c r="E26" s="500"/>
    </row>
    <row r="27" spans="1:8">
      <c r="E27" s="500"/>
    </row>
    <row r="28" spans="1:8">
      <c r="E28" s="500"/>
    </row>
    <row r="29" spans="1:8">
      <c r="E29" s="500"/>
    </row>
    <row r="30" spans="1:8">
      <c r="E30" s="500"/>
    </row>
    <row r="31" spans="1:8">
      <c r="E31" s="500"/>
    </row>
    <row r="32" spans="1:8">
      <c r="E32" s="500"/>
    </row>
    <row r="33" spans="5:5">
      <c r="E33" s="500"/>
    </row>
    <row r="34" spans="5:5">
      <c r="E34" s="500"/>
    </row>
    <row r="35" spans="5:5">
      <c r="E35" s="500"/>
    </row>
    <row r="36" spans="5:5">
      <c r="E36" s="500"/>
    </row>
    <row r="37" spans="5:5" ht="15.75" customHeight="1">
      <c r="E37" s="500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6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413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7"/>
  <dimension ref="A1:P40"/>
  <sheetViews>
    <sheetView workbookViewId="0">
      <selection sqref="A1:I1"/>
    </sheetView>
  </sheetViews>
  <sheetFormatPr defaultRowHeight="15"/>
  <sheetData>
    <row r="1" spans="1:16" ht="15.75" thickBot="1">
      <c r="A1" s="1584" t="s">
        <v>403</v>
      </c>
      <c r="B1" s="1584"/>
      <c r="C1" s="1584"/>
      <c r="D1" s="1584"/>
      <c r="E1" s="1584"/>
      <c r="F1" s="1584"/>
      <c r="G1" s="1584"/>
      <c r="H1" s="1584"/>
      <c r="I1" s="1584"/>
      <c r="N1" s="1584" t="s">
        <v>377</v>
      </c>
      <c r="O1" s="1584"/>
      <c r="P1" s="1584"/>
    </row>
    <row r="2" spans="1:16" ht="74.25" thickTop="1" thickBot="1">
      <c r="A2" s="1585" t="s">
        <v>0</v>
      </c>
      <c r="B2" s="274" t="s">
        <v>384</v>
      </c>
      <c r="C2" s="302" t="s">
        <v>351</v>
      </c>
      <c r="D2" s="302" t="s">
        <v>404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1585" t="s">
        <v>0</v>
      </c>
      <c r="O2" s="295" t="s">
        <v>385</v>
      </c>
      <c r="P2" s="303" t="s">
        <v>386</v>
      </c>
    </row>
    <row r="3" spans="1:16" ht="24.75" thickTop="1">
      <c r="A3" s="304" t="s">
        <v>359</v>
      </c>
      <c r="B3" s="305" t="s">
        <v>27</v>
      </c>
      <c r="C3" s="316">
        <v>377</v>
      </c>
      <c r="D3" s="316">
        <v>2</v>
      </c>
      <c r="E3" s="316">
        <v>2.8122922175398961</v>
      </c>
      <c r="F3" s="316">
        <v>0.5305039787798409</v>
      </c>
      <c r="G3" s="316">
        <v>0.53280474798823418</v>
      </c>
      <c r="H3" s="316">
        <v>0.7492013231178084</v>
      </c>
      <c r="I3" s="292">
        <v>0</v>
      </c>
      <c r="N3" s="304" t="s">
        <v>359</v>
      </c>
      <c r="O3" s="310">
        <v>21</v>
      </c>
      <c r="P3" s="311">
        <v>10</v>
      </c>
    </row>
    <row r="4" spans="1:16">
      <c r="A4" s="306" t="s">
        <v>360</v>
      </c>
      <c r="B4" s="307" t="s">
        <v>28</v>
      </c>
      <c r="C4" s="317">
        <v>214</v>
      </c>
      <c r="D4" s="317">
        <v>2</v>
      </c>
      <c r="E4" s="317">
        <v>1.6077175797264263</v>
      </c>
      <c r="F4" s="317">
        <v>0.93457943925233644</v>
      </c>
      <c r="G4" s="317">
        <v>0.93200613411877298</v>
      </c>
      <c r="H4" s="317">
        <v>0.7492013231178084</v>
      </c>
      <c r="I4" s="293">
        <v>0</v>
      </c>
      <c r="N4" s="306" t="s">
        <v>360</v>
      </c>
      <c r="O4" s="312">
        <v>59</v>
      </c>
      <c r="P4" s="313">
        <v>5.1724137931034484</v>
      </c>
    </row>
    <row r="5" spans="1:16" ht="36">
      <c r="A5" s="306" t="s">
        <v>361</v>
      </c>
      <c r="B5" s="307" t="s">
        <v>29</v>
      </c>
      <c r="C5" s="317">
        <v>186</v>
      </c>
      <c r="D5" s="317">
        <v>3</v>
      </c>
      <c r="E5" s="317">
        <v>1.3969701114249957</v>
      </c>
      <c r="F5" s="317">
        <v>1.6129032258064515</v>
      </c>
      <c r="G5" s="317">
        <v>1.6089134269742755</v>
      </c>
      <c r="H5" s="317">
        <v>0.7492013231178084</v>
      </c>
      <c r="I5" s="293">
        <v>200</v>
      </c>
      <c r="N5" s="306" t="s">
        <v>361</v>
      </c>
      <c r="O5" s="312">
        <v>111</v>
      </c>
      <c r="P5" s="313">
        <v>3.6363636363636362</v>
      </c>
    </row>
    <row r="6" spans="1:16">
      <c r="A6" s="306" t="s">
        <v>362</v>
      </c>
      <c r="B6" s="307" t="s">
        <v>30</v>
      </c>
      <c r="C6" s="317">
        <v>455</v>
      </c>
      <c r="D6" s="317">
        <v>4</v>
      </c>
      <c r="E6" s="317">
        <v>3.3466605735804658</v>
      </c>
      <c r="F6" s="317">
        <v>0.87912087912087911</v>
      </c>
      <c r="G6" s="317">
        <v>0.89546137906213319</v>
      </c>
      <c r="H6" s="317">
        <v>0.7492013231178084</v>
      </c>
      <c r="I6" s="293">
        <v>200</v>
      </c>
      <c r="N6" s="306" t="s">
        <v>362</v>
      </c>
      <c r="O6" s="312">
        <v>173</v>
      </c>
      <c r="P6" s="313">
        <v>2.9069767441860463</v>
      </c>
    </row>
    <row r="7" spans="1:16" ht="24">
      <c r="A7" s="306" t="s">
        <v>363</v>
      </c>
      <c r="B7" s="307" t="s">
        <v>31</v>
      </c>
      <c r="C7" s="317">
        <v>192</v>
      </c>
      <c r="D7" s="317">
        <v>1</v>
      </c>
      <c r="E7" s="317">
        <v>1.4126554486437237</v>
      </c>
      <c r="F7" s="317">
        <v>0.52083333333333337</v>
      </c>
      <c r="G7" s="317">
        <v>0.53034965025414305</v>
      </c>
      <c r="H7" s="317">
        <v>0.7492013231178084</v>
      </c>
      <c r="I7" s="293">
        <v>400</v>
      </c>
      <c r="N7" s="306" t="s">
        <v>363</v>
      </c>
      <c r="O7" s="312">
        <v>240</v>
      </c>
      <c r="P7" s="313">
        <v>2.510460251046025</v>
      </c>
    </row>
    <row r="8" spans="1:16">
      <c r="A8" s="306" t="s">
        <v>364</v>
      </c>
      <c r="B8" s="307" t="s">
        <v>32</v>
      </c>
      <c r="C8" s="317">
        <v>638</v>
      </c>
      <c r="D8" s="317">
        <v>7</v>
      </c>
      <c r="E8" s="317">
        <v>4.7598670480546756</v>
      </c>
      <c r="F8" s="317">
        <v>1.0971786833855799</v>
      </c>
      <c r="G8" s="317">
        <v>1.1017974260369334</v>
      </c>
      <c r="H8" s="317">
        <v>0.7492013231178084</v>
      </c>
      <c r="I8" s="293">
        <v>400</v>
      </c>
      <c r="N8" s="306" t="s">
        <v>364</v>
      </c>
      <c r="O8" s="312">
        <v>313</v>
      </c>
      <c r="P8" s="313">
        <v>2.2435897435897436</v>
      </c>
    </row>
    <row r="9" spans="1:16" ht="24">
      <c r="A9" s="306" t="s">
        <v>365</v>
      </c>
      <c r="B9" s="307" t="s">
        <v>33</v>
      </c>
      <c r="C9" s="317">
        <v>368</v>
      </c>
      <c r="D9" s="317">
        <v>1</v>
      </c>
      <c r="E9" s="317">
        <v>2.7639959072101998</v>
      </c>
      <c r="F9" s="317">
        <v>0.27173913043478259</v>
      </c>
      <c r="G9" s="317">
        <v>0.27105732000667254</v>
      </c>
      <c r="H9" s="317">
        <v>0.7492013231178084</v>
      </c>
      <c r="I9" s="293">
        <v>600</v>
      </c>
      <c r="N9" s="306" t="s">
        <v>365</v>
      </c>
      <c r="O9" s="312">
        <v>390</v>
      </c>
      <c r="P9" s="313">
        <v>2.0565552699228791</v>
      </c>
    </row>
    <row r="10" spans="1:16" ht="24">
      <c r="A10" s="306" t="s">
        <v>366</v>
      </c>
      <c r="B10" s="307" t="s">
        <v>34</v>
      </c>
      <c r="C10" s="317">
        <v>530</v>
      </c>
      <c r="D10" s="317">
        <v>4</v>
      </c>
      <c r="E10" s="317">
        <v>3.9111831646568067</v>
      </c>
      <c r="F10" s="317">
        <v>0.75471698113207553</v>
      </c>
      <c r="G10" s="317">
        <v>0.76621451011338493</v>
      </c>
      <c r="H10" s="317">
        <v>0.7492013231178084</v>
      </c>
      <c r="I10" s="293">
        <v>800</v>
      </c>
      <c r="N10" s="306" t="s">
        <v>366</v>
      </c>
      <c r="O10" s="312">
        <v>471</v>
      </c>
      <c r="P10" s="313">
        <v>1.9148936170212765</v>
      </c>
    </row>
    <row r="11" spans="1:16">
      <c r="A11" s="306" t="s">
        <v>367</v>
      </c>
      <c r="B11" s="307" t="s">
        <v>35</v>
      </c>
      <c r="C11" s="317">
        <v>358</v>
      </c>
      <c r="D11" s="317">
        <v>1</v>
      </c>
      <c r="E11" s="317">
        <v>2.5903707372832154</v>
      </c>
      <c r="F11" s="317">
        <v>0.27932960893854747</v>
      </c>
      <c r="G11" s="317">
        <v>0.28922551985881828</v>
      </c>
      <c r="H11" s="317">
        <v>0.7492013231178084</v>
      </c>
      <c r="I11" s="293">
        <v>1000</v>
      </c>
      <c r="N11" s="306" t="s">
        <v>367</v>
      </c>
      <c r="O11" s="312">
        <v>554</v>
      </c>
      <c r="P11" s="313">
        <v>1.8083182640144666</v>
      </c>
    </row>
    <row r="12" spans="1:16">
      <c r="A12" s="306" t="s">
        <v>368</v>
      </c>
      <c r="B12" s="307" t="s">
        <v>36</v>
      </c>
      <c r="C12" s="317">
        <v>289</v>
      </c>
      <c r="D12" s="317">
        <v>3</v>
      </c>
      <c r="E12" s="317">
        <v>2.2021240027166069</v>
      </c>
      <c r="F12" s="317">
        <v>1.0380622837370241</v>
      </c>
      <c r="G12" s="317">
        <v>1.0206527727687964</v>
      </c>
      <c r="H12" s="317">
        <v>0.7492013231178084</v>
      </c>
      <c r="I12" s="293">
        <v>1000</v>
      </c>
      <c r="N12" s="306" t="s">
        <v>368</v>
      </c>
      <c r="O12" s="312">
        <v>640</v>
      </c>
      <c r="P12" s="313">
        <v>1.7214397496087637</v>
      </c>
    </row>
    <row r="13" spans="1:16" ht="24">
      <c r="A13" s="306" t="s">
        <v>369</v>
      </c>
      <c r="B13" s="307" t="s">
        <v>37</v>
      </c>
      <c r="C13" s="317">
        <v>293</v>
      </c>
      <c r="D13" s="317">
        <v>3</v>
      </c>
      <c r="E13" s="317">
        <v>2.3350478945801458</v>
      </c>
      <c r="F13" s="317">
        <v>1.0238907849829351</v>
      </c>
      <c r="G13" s="317">
        <v>0.96255154961502665</v>
      </c>
      <c r="H13" s="317">
        <v>0.7492013231178084</v>
      </c>
      <c r="I13" s="293">
        <v>1200</v>
      </c>
      <c r="N13" s="306" t="s">
        <v>369</v>
      </c>
      <c r="O13" s="312">
        <v>728</v>
      </c>
      <c r="P13" s="313">
        <v>1.6506189821182942</v>
      </c>
    </row>
    <row r="14" spans="1:16">
      <c r="A14" s="306" t="s">
        <v>370</v>
      </c>
      <c r="B14" s="307" t="s">
        <v>38</v>
      </c>
      <c r="C14" s="317">
        <v>774</v>
      </c>
      <c r="D14" s="317">
        <v>9</v>
      </c>
      <c r="E14" s="317">
        <v>5.6891678218611812</v>
      </c>
      <c r="F14" s="317">
        <v>1.1627906976744187</v>
      </c>
      <c r="G14" s="317">
        <v>1.1852017938634829</v>
      </c>
      <c r="H14" s="317">
        <v>0.7492013231178084</v>
      </c>
      <c r="I14" s="293">
        <v>1400</v>
      </c>
      <c r="N14" s="306" t="s">
        <v>370</v>
      </c>
      <c r="O14" s="312">
        <v>818</v>
      </c>
      <c r="P14" s="313">
        <v>1.5911872705018359</v>
      </c>
    </row>
    <row r="15" spans="1:16">
      <c r="A15" s="306" t="s">
        <v>371</v>
      </c>
      <c r="B15" s="307" t="s">
        <v>39</v>
      </c>
      <c r="C15" s="317">
        <v>652</v>
      </c>
      <c r="D15" s="317">
        <v>3</v>
      </c>
      <c r="E15" s="317">
        <v>4.9264701559172694</v>
      </c>
      <c r="F15" s="317">
        <v>0.46012269938650308</v>
      </c>
      <c r="G15" s="317">
        <v>0.45623009948690929</v>
      </c>
      <c r="H15" s="317">
        <v>0.7492013231178084</v>
      </c>
      <c r="I15" s="293">
        <v>1400</v>
      </c>
      <c r="N15" s="306" t="s">
        <v>371</v>
      </c>
      <c r="O15" s="312">
        <v>909</v>
      </c>
      <c r="P15" s="313">
        <v>1.5418502202643172</v>
      </c>
    </row>
    <row r="16" spans="1:16" ht="24">
      <c r="A16" s="306" t="s">
        <v>372</v>
      </c>
      <c r="B16" s="307" t="s">
        <v>40</v>
      </c>
      <c r="C16" s="317">
        <v>65</v>
      </c>
      <c r="D16" s="317">
        <v>0</v>
      </c>
      <c r="E16" s="317">
        <v>0.4561204804365464</v>
      </c>
      <c r="F16" s="317">
        <v>0</v>
      </c>
      <c r="G16" s="317">
        <v>0</v>
      </c>
      <c r="H16" s="317">
        <v>0.7492013231178084</v>
      </c>
      <c r="I16" s="293">
        <v>1600</v>
      </c>
      <c r="N16" s="306" t="s">
        <v>372</v>
      </c>
      <c r="O16" s="312">
        <v>1002</v>
      </c>
      <c r="P16" s="313">
        <v>1.4985014985014986</v>
      </c>
    </row>
    <row r="17" spans="1:16">
      <c r="A17" s="306" t="s">
        <v>373</v>
      </c>
      <c r="B17" s="307" t="s">
        <v>41</v>
      </c>
      <c r="C17" s="317">
        <v>1620</v>
      </c>
      <c r="D17" s="317">
        <v>8</v>
      </c>
      <c r="E17" s="317">
        <v>11.920821151325459</v>
      </c>
      <c r="F17" s="317">
        <v>0.49382716049382713</v>
      </c>
      <c r="G17" s="317">
        <v>0.50278504382024447</v>
      </c>
      <c r="H17" s="317">
        <v>0.7492013231178084</v>
      </c>
      <c r="I17" s="293">
        <v>1800</v>
      </c>
      <c r="N17" s="306" t="s">
        <v>373</v>
      </c>
      <c r="O17" s="312">
        <v>1096</v>
      </c>
      <c r="P17" s="313">
        <v>1.4611872146118721</v>
      </c>
    </row>
    <row r="18" spans="1:16" ht="36.75" thickBot="1">
      <c r="A18" s="308" t="s">
        <v>374</v>
      </c>
      <c r="B18" s="309" t="s">
        <v>42</v>
      </c>
      <c r="C18" s="318">
        <v>325</v>
      </c>
      <c r="D18" s="318">
        <v>1</v>
      </c>
      <c r="E18" s="318">
        <v>2.3900165446763917</v>
      </c>
      <c r="F18" s="318">
        <v>0.30769230769230771</v>
      </c>
      <c r="G18" s="318">
        <v>0.31347118696169962</v>
      </c>
      <c r="H18" s="318">
        <v>0.7492013231178084</v>
      </c>
      <c r="I18" s="294">
        <v>2000</v>
      </c>
      <c r="N18" s="306" t="s">
        <v>374</v>
      </c>
      <c r="O18" s="312">
        <v>1191</v>
      </c>
      <c r="P18" s="313">
        <v>1.4285714285714286</v>
      </c>
    </row>
    <row r="19" spans="1:16" ht="15.75" thickTop="1">
      <c r="A19" s="1586" t="s">
        <v>375</v>
      </c>
      <c r="B19" s="1586"/>
      <c r="C19" s="1586"/>
      <c r="D19" s="1586"/>
      <c r="E19" s="1586"/>
      <c r="F19" s="1586"/>
      <c r="G19" s="1586"/>
      <c r="H19" s="1586"/>
      <c r="I19" s="1586"/>
      <c r="N19" s="306" t="s">
        <v>378</v>
      </c>
      <c r="O19" s="312">
        <v>1288</v>
      </c>
      <c r="P19" s="313">
        <v>1.3986013986013985</v>
      </c>
    </row>
    <row r="20" spans="1:16">
      <c r="N20" s="306" t="s">
        <v>379</v>
      </c>
      <c r="O20" s="312">
        <v>1385</v>
      </c>
      <c r="P20" s="313">
        <v>1.3728323699421965</v>
      </c>
    </row>
    <row r="21" spans="1:16">
      <c r="N21" s="306" t="s">
        <v>380</v>
      </c>
      <c r="O21" s="312">
        <v>1484</v>
      </c>
      <c r="P21" s="313">
        <v>1.3486176668914363</v>
      </c>
    </row>
    <row r="22" spans="1:16" ht="15.75" customHeight="1">
      <c r="N22" s="306" t="s">
        <v>381</v>
      </c>
      <c r="O22" s="312">
        <v>1583</v>
      </c>
      <c r="P22" s="313">
        <v>1.3274336283185841</v>
      </c>
    </row>
    <row r="23" spans="1:16">
      <c r="N23" s="306" t="s">
        <v>382</v>
      </c>
      <c r="O23" s="312">
        <v>1683</v>
      </c>
      <c r="P23" s="313">
        <v>1.3079667063020213</v>
      </c>
    </row>
    <row r="24" spans="1:16">
      <c r="N24" s="306" t="s">
        <v>383</v>
      </c>
      <c r="O24" s="312">
        <v>1784</v>
      </c>
      <c r="P24" s="313">
        <v>1.2899607403252944</v>
      </c>
    </row>
    <row r="25" spans="1:16">
      <c r="N25" s="306" t="s">
        <v>387</v>
      </c>
      <c r="O25" s="312">
        <v>1885</v>
      </c>
      <c r="P25" s="313">
        <v>1.2738853503184715</v>
      </c>
    </row>
    <row r="26" spans="1:16" ht="15.75" thickBot="1">
      <c r="N26" s="308" t="s">
        <v>388</v>
      </c>
      <c r="O26" s="314">
        <v>1988</v>
      </c>
      <c r="P26" s="315">
        <v>1.2581781580271767</v>
      </c>
    </row>
    <row r="27" spans="1:16" ht="15.75" thickTop="1"/>
    <row r="40" ht="15.75" customHeight="1"/>
  </sheetData>
  <mergeCells count="5">
    <mergeCell ref="A1:I1"/>
    <mergeCell ref="A2"/>
    <mergeCell ref="A19:I19"/>
    <mergeCell ref="N1:P1"/>
    <mergeCell ref="N2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109"/>
  <dimension ref="A1:H37"/>
  <sheetViews>
    <sheetView showGridLines="0" workbookViewId="0">
      <selection activeCell="D23" sqref="D23"/>
    </sheetView>
  </sheetViews>
  <sheetFormatPr defaultRowHeight="15"/>
  <cols>
    <col min="1" max="4" width="20.7109375" customWidth="1"/>
  </cols>
  <sheetData>
    <row r="1" spans="1:4" ht="30.75" customHeight="1" thickBot="1">
      <c r="A1" s="1587" t="s">
        <v>701</v>
      </c>
      <c r="B1" s="1587"/>
      <c r="C1" s="1587"/>
      <c r="D1" s="1587"/>
    </row>
    <row r="2" spans="1:4" ht="30.75" customHeight="1" thickTop="1" thickBot="1">
      <c r="A2" s="886" t="s">
        <v>384</v>
      </c>
      <c r="B2" s="915" t="s">
        <v>351</v>
      </c>
      <c r="C2" s="913" t="s">
        <v>702</v>
      </c>
      <c r="D2" s="914" t="s">
        <v>355</v>
      </c>
    </row>
    <row r="3" spans="1:4" ht="15.75" customHeight="1" thickTop="1">
      <c r="A3" s="919" t="s">
        <v>27</v>
      </c>
      <c r="B3" s="916">
        <v>377</v>
      </c>
      <c r="C3" s="912" t="s">
        <v>674</v>
      </c>
      <c r="D3" s="922">
        <v>0.53280474798823418</v>
      </c>
    </row>
    <row r="4" spans="1:4" ht="15.75" customHeight="1">
      <c r="A4" s="920" t="s">
        <v>28</v>
      </c>
      <c r="B4" s="917">
        <v>214</v>
      </c>
      <c r="C4" s="910" t="s">
        <v>674</v>
      </c>
      <c r="D4" s="923">
        <v>0.93200613411877298</v>
      </c>
    </row>
    <row r="5" spans="1:4" ht="15.75" customHeight="1">
      <c r="A5" s="920" t="s">
        <v>29</v>
      </c>
      <c r="B5" s="917">
        <v>186</v>
      </c>
      <c r="C5" s="910" t="s">
        <v>674</v>
      </c>
      <c r="D5" s="923">
        <v>1.6089134269742755</v>
      </c>
    </row>
    <row r="6" spans="1:4" ht="15.75" customHeight="1">
      <c r="A6" s="920" t="s">
        <v>30</v>
      </c>
      <c r="B6" s="917">
        <v>455</v>
      </c>
      <c r="C6" s="910" t="s">
        <v>674</v>
      </c>
      <c r="D6" s="923">
        <v>0.89546137906213319</v>
      </c>
    </row>
    <row r="7" spans="1:4" ht="15.75" customHeight="1">
      <c r="A7" s="920" t="s">
        <v>31</v>
      </c>
      <c r="B7" s="917">
        <v>192</v>
      </c>
      <c r="C7" s="910" t="s">
        <v>674</v>
      </c>
      <c r="D7" s="923">
        <v>0.53034965025414305</v>
      </c>
    </row>
    <row r="8" spans="1:4" ht="15.75" customHeight="1">
      <c r="A8" s="920" t="s">
        <v>32</v>
      </c>
      <c r="B8" s="917">
        <v>638</v>
      </c>
      <c r="C8" s="910">
        <v>7</v>
      </c>
      <c r="D8" s="923">
        <v>1.1017974260369334</v>
      </c>
    </row>
    <row r="9" spans="1:4" ht="15.75" customHeight="1">
      <c r="A9" s="920" t="s">
        <v>33</v>
      </c>
      <c r="B9" s="917">
        <v>368</v>
      </c>
      <c r="C9" s="910" t="s">
        <v>674</v>
      </c>
      <c r="D9" s="923">
        <v>0.27105732000667254</v>
      </c>
    </row>
    <row r="10" spans="1:4" ht="15.75" customHeight="1">
      <c r="A10" s="920" t="s">
        <v>34</v>
      </c>
      <c r="B10" s="917">
        <v>530</v>
      </c>
      <c r="C10" s="910" t="s">
        <v>674</v>
      </c>
      <c r="D10" s="923">
        <v>0.76621451011338493</v>
      </c>
    </row>
    <row r="11" spans="1:4" ht="15.75" customHeight="1">
      <c r="A11" s="920" t="s">
        <v>35</v>
      </c>
      <c r="B11" s="917">
        <v>358</v>
      </c>
      <c r="C11" s="910" t="s">
        <v>674</v>
      </c>
      <c r="D11" s="923">
        <v>0.28922551985881828</v>
      </c>
    </row>
    <row r="12" spans="1:4" ht="15.75" customHeight="1">
      <c r="A12" s="920" t="s">
        <v>36</v>
      </c>
      <c r="B12" s="917">
        <v>289</v>
      </c>
      <c r="C12" s="910" t="s">
        <v>674</v>
      </c>
      <c r="D12" s="923">
        <v>1.0206527727687964</v>
      </c>
    </row>
    <row r="13" spans="1:4" ht="15.75" customHeight="1">
      <c r="A13" s="920" t="s">
        <v>37</v>
      </c>
      <c r="B13" s="917">
        <v>293</v>
      </c>
      <c r="C13" s="910" t="s">
        <v>674</v>
      </c>
      <c r="D13" s="923">
        <v>0.96255154961502665</v>
      </c>
    </row>
    <row r="14" spans="1:4" ht="15.75" customHeight="1">
      <c r="A14" s="920" t="s">
        <v>38</v>
      </c>
      <c r="B14" s="917">
        <v>774</v>
      </c>
      <c r="C14" s="910">
        <v>9</v>
      </c>
      <c r="D14" s="923">
        <v>1.1852017938634829</v>
      </c>
    </row>
    <row r="15" spans="1:4" ht="15.75" customHeight="1">
      <c r="A15" s="920" t="s">
        <v>39</v>
      </c>
      <c r="B15" s="917">
        <v>652</v>
      </c>
      <c r="C15" s="910" t="s">
        <v>674</v>
      </c>
      <c r="D15" s="923">
        <v>0.45623009948690929</v>
      </c>
    </row>
    <row r="16" spans="1:4" ht="15.75" customHeight="1">
      <c r="A16" s="920" t="s">
        <v>40</v>
      </c>
      <c r="B16" s="917">
        <v>65</v>
      </c>
      <c r="C16" s="910" t="s">
        <v>674</v>
      </c>
      <c r="D16" s="923">
        <v>0</v>
      </c>
    </row>
    <row r="17" spans="1:8" ht="15.75" customHeight="1" thickBot="1">
      <c r="A17" s="921" t="s">
        <v>41</v>
      </c>
      <c r="B17" s="918">
        <v>1620</v>
      </c>
      <c r="C17" s="911">
        <v>8</v>
      </c>
      <c r="D17" s="924">
        <v>0.50278504382024447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  <row r="37" ht="15.75" customHeight="1"/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8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414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59"/>
  <dimension ref="A1:P28"/>
  <sheetViews>
    <sheetView topLeftCell="A2" workbookViewId="0">
      <selection activeCell="R25" sqref="R25"/>
    </sheetView>
  </sheetViews>
  <sheetFormatPr defaultRowHeight="15"/>
  <sheetData>
    <row r="1" spans="1:16" ht="15.75" thickBot="1">
      <c r="A1" s="1588" t="s">
        <v>405</v>
      </c>
      <c r="B1" s="1588"/>
      <c r="C1" s="1588"/>
      <c r="D1" s="1588"/>
      <c r="E1" s="1588"/>
      <c r="F1" s="1588"/>
      <c r="G1" s="1588"/>
      <c r="H1" s="1588"/>
      <c r="I1" s="1588"/>
      <c r="N1" s="1588" t="s">
        <v>377</v>
      </c>
      <c r="O1" s="1588"/>
      <c r="P1" s="1588"/>
    </row>
    <row r="2" spans="1:16" ht="74.25" thickTop="1" thickBot="1">
      <c r="A2" s="328" t="s">
        <v>0</v>
      </c>
      <c r="B2" s="274" t="s">
        <v>384</v>
      </c>
      <c r="C2" s="302" t="s">
        <v>351</v>
      </c>
      <c r="D2" s="302" t="s">
        <v>404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319" t="s">
        <v>359</v>
      </c>
      <c r="B3" s="329" t="s">
        <v>27</v>
      </c>
      <c r="C3" s="330">
        <v>402</v>
      </c>
      <c r="D3" s="330">
        <v>2</v>
      </c>
      <c r="E3" s="330">
        <v>3.5059224215035463</v>
      </c>
      <c r="F3" s="330">
        <v>0.49751243781094528</v>
      </c>
      <c r="G3" s="330">
        <v>0.48583197216963647</v>
      </c>
      <c r="H3" s="330">
        <v>0.85164460215640769</v>
      </c>
      <c r="I3" s="292">
        <v>0</v>
      </c>
      <c r="N3" s="319" t="s">
        <v>359</v>
      </c>
      <c r="O3" s="322">
        <v>18</v>
      </c>
      <c r="P3" s="323">
        <v>11.76470588235294</v>
      </c>
    </row>
    <row r="4" spans="1:16">
      <c r="A4" s="320" t="s">
        <v>360</v>
      </c>
      <c r="B4" s="331" t="s">
        <v>28</v>
      </c>
      <c r="C4" s="332">
        <v>172</v>
      </c>
      <c r="D4" s="332">
        <v>2</v>
      </c>
      <c r="E4" s="332">
        <v>1.5199446522516982</v>
      </c>
      <c r="F4" s="332">
        <v>1.1627906976744187</v>
      </c>
      <c r="G4" s="332">
        <v>1.1206258081763074</v>
      </c>
      <c r="H4" s="332">
        <v>0.85164460215640769</v>
      </c>
      <c r="I4" s="293">
        <v>0</v>
      </c>
      <c r="N4" s="320" t="s">
        <v>360</v>
      </c>
      <c r="O4" s="324">
        <v>52</v>
      </c>
      <c r="P4" s="325">
        <v>5.8823529411764701</v>
      </c>
    </row>
    <row r="5" spans="1:16" ht="36">
      <c r="A5" s="320" t="s">
        <v>361</v>
      </c>
      <c r="B5" s="331" t="s">
        <v>29</v>
      </c>
      <c r="C5" s="332">
        <v>191</v>
      </c>
      <c r="D5" s="332">
        <v>1</v>
      </c>
      <c r="E5" s="332">
        <v>1.5978644233136061</v>
      </c>
      <c r="F5" s="332">
        <v>0.52356020942408377</v>
      </c>
      <c r="G5" s="332">
        <v>0.53298927601773072</v>
      </c>
      <c r="H5" s="332">
        <v>0.85164460215640769</v>
      </c>
      <c r="I5" s="293">
        <v>200</v>
      </c>
      <c r="N5" s="320" t="s">
        <v>361</v>
      </c>
      <c r="O5" s="324">
        <v>98</v>
      </c>
      <c r="P5" s="325">
        <v>4.1237113402061851</v>
      </c>
    </row>
    <row r="6" spans="1:16">
      <c r="A6" s="320" t="s">
        <v>362</v>
      </c>
      <c r="B6" s="331" t="s">
        <v>30</v>
      </c>
      <c r="C6" s="332">
        <v>512</v>
      </c>
      <c r="D6" s="332">
        <v>1</v>
      </c>
      <c r="E6" s="332">
        <v>4.4033713310904679</v>
      </c>
      <c r="F6" s="332">
        <v>0.1953125</v>
      </c>
      <c r="G6" s="332">
        <v>0.19340740040325038</v>
      </c>
      <c r="H6" s="332">
        <v>0.85164460215640769</v>
      </c>
      <c r="I6" s="293">
        <v>200</v>
      </c>
      <c r="N6" s="320" t="s">
        <v>362</v>
      </c>
      <c r="O6" s="324">
        <v>152</v>
      </c>
      <c r="P6" s="325">
        <v>3.3112582781456954</v>
      </c>
    </row>
    <row r="7" spans="1:16" ht="24">
      <c r="A7" s="320" t="s">
        <v>363</v>
      </c>
      <c r="B7" s="331" t="s">
        <v>31</v>
      </c>
      <c r="C7" s="332">
        <v>229</v>
      </c>
      <c r="D7" s="332">
        <v>1</v>
      </c>
      <c r="E7" s="332">
        <v>1.9647201385147057</v>
      </c>
      <c r="F7" s="332">
        <v>0.4366812227074236</v>
      </c>
      <c r="G7" s="332">
        <v>0.43346865818774383</v>
      </c>
      <c r="H7" s="332">
        <v>0.85164460215640769</v>
      </c>
      <c r="I7" s="293">
        <v>400</v>
      </c>
      <c r="N7" s="320" t="s">
        <v>363</v>
      </c>
      <c r="O7" s="324">
        <v>212</v>
      </c>
      <c r="P7" s="325">
        <v>2.8436018957345972</v>
      </c>
    </row>
    <row r="8" spans="1:16">
      <c r="A8" s="320" t="s">
        <v>364</v>
      </c>
      <c r="B8" s="331" t="s">
        <v>32</v>
      </c>
      <c r="C8" s="332">
        <v>661</v>
      </c>
      <c r="D8" s="332">
        <v>15</v>
      </c>
      <c r="E8" s="332">
        <v>5.5007057509976613</v>
      </c>
      <c r="F8" s="332">
        <v>2.2692889561270801</v>
      </c>
      <c r="G8" s="332">
        <v>2.3223690941892641</v>
      </c>
      <c r="H8" s="332">
        <v>0.85164460215640769</v>
      </c>
      <c r="I8" s="293">
        <v>400</v>
      </c>
      <c r="N8" s="320" t="s">
        <v>364</v>
      </c>
      <c r="O8" s="324">
        <v>276</v>
      </c>
      <c r="P8" s="325">
        <v>2.5454545454545454</v>
      </c>
    </row>
    <row r="9" spans="1:16" ht="24">
      <c r="A9" s="320" t="s">
        <v>365</v>
      </c>
      <c r="B9" s="331" t="s">
        <v>33</v>
      </c>
      <c r="C9" s="332">
        <v>528</v>
      </c>
      <c r="D9" s="332">
        <v>1</v>
      </c>
      <c r="E9" s="332">
        <v>4.3533158505631002</v>
      </c>
      <c r="F9" s="332">
        <v>0.18939393939393939</v>
      </c>
      <c r="G9" s="332">
        <v>0.19563124555877276</v>
      </c>
      <c r="H9" s="332">
        <v>0.85164460215640769</v>
      </c>
      <c r="I9" s="293">
        <v>600</v>
      </c>
      <c r="N9" s="320" t="s">
        <v>365</v>
      </c>
      <c r="O9" s="324">
        <v>344</v>
      </c>
      <c r="P9" s="325">
        <v>2.3323615160349855</v>
      </c>
    </row>
    <row r="10" spans="1:16" ht="24">
      <c r="A10" s="320" t="s">
        <v>366</v>
      </c>
      <c r="B10" s="331" t="s">
        <v>34</v>
      </c>
      <c r="C10" s="332">
        <v>446</v>
      </c>
      <c r="D10" s="332">
        <v>4</v>
      </c>
      <c r="E10" s="332">
        <v>3.7162745955425525</v>
      </c>
      <c r="F10" s="332">
        <v>0.89686098654708524</v>
      </c>
      <c r="G10" s="332">
        <v>0.91666488066076079</v>
      </c>
      <c r="H10" s="332">
        <v>0.85164460215640769</v>
      </c>
      <c r="I10" s="293">
        <v>800</v>
      </c>
      <c r="N10" s="320" t="s">
        <v>366</v>
      </c>
      <c r="O10" s="324">
        <v>415</v>
      </c>
      <c r="P10" s="325">
        <v>2.1739130434782608</v>
      </c>
    </row>
    <row r="11" spans="1:16">
      <c r="A11" s="320" t="s">
        <v>367</v>
      </c>
      <c r="B11" s="331" t="s">
        <v>35</v>
      </c>
      <c r="C11" s="332">
        <v>487</v>
      </c>
      <c r="D11" s="332">
        <v>4</v>
      </c>
      <c r="E11" s="332">
        <v>4.1354406975134905</v>
      </c>
      <c r="F11" s="332">
        <v>0.82135523613963035</v>
      </c>
      <c r="G11" s="332">
        <v>0.82375220872442878</v>
      </c>
      <c r="H11" s="332">
        <v>0.85164460215640769</v>
      </c>
      <c r="I11" s="293">
        <v>1000</v>
      </c>
      <c r="N11" s="320" t="s">
        <v>367</v>
      </c>
      <c r="O11" s="324">
        <v>488</v>
      </c>
      <c r="P11" s="325">
        <v>2.0533880903490758</v>
      </c>
    </row>
    <row r="12" spans="1:16">
      <c r="A12" s="320" t="s">
        <v>368</v>
      </c>
      <c r="B12" s="331" t="s">
        <v>36</v>
      </c>
      <c r="C12" s="332">
        <v>282</v>
      </c>
      <c r="D12" s="332">
        <v>6</v>
      </c>
      <c r="E12" s="332">
        <v>2.3801598583312367</v>
      </c>
      <c r="F12" s="332">
        <v>2.1276595744680851</v>
      </c>
      <c r="G12" s="332">
        <v>2.1468589998492984</v>
      </c>
      <c r="H12" s="332">
        <v>0.85164460215640769</v>
      </c>
      <c r="I12" s="293">
        <v>1000</v>
      </c>
      <c r="N12" s="320" t="s">
        <v>368</v>
      </c>
      <c r="O12" s="324">
        <v>563</v>
      </c>
      <c r="P12" s="325">
        <v>1.9572953736654803</v>
      </c>
    </row>
    <row r="13" spans="1:16" ht="24">
      <c r="A13" s="320" t="s">
        <v>369</v>
      </c>
      <c r="B13" s="331" t="s">
        <v>37</v>
      </c>
      <c r="C13" s="332">
        <v>433</v>
      </c>
      <c r="D13" s="332">
        <v>7</v>
      </c>
      <c r="E13" s="332">
        <v>3.6696607898267231</v>
      </c>
      <c r="F13" s="332">
        <v>1.6166281755196306</v>
      </c>
      <c r="G13" s="332">
        <v>1.6245404021052172</v>
      </c>
      <c r="H13" s="332">
        <v>0.85164460215640769</v>
      </c>
      <c r="I13" s="293">
        <v>1200</v>
      </c>
      <c r="N13" s="320" t="s">
        <v>369</v>
      </c>
      <c r="O13" s="324">
        <v>641</v>
      </c>
      <c r="P13" s="325">
        <v>1.875</v>
      </c>
    </row>
    <row r="14" spans="1:16">
      <c r="A14" s="320" t="s">
        <v>370</v>
      </c>
      <c r="B14" s="331" t="s">
        <v>38</v>
      </c>
      <c r="C14" s="332">
        <v>807</v>
      </c>
      <c r="D14" s="332">
        <v>11</v>
      </c>
      <c r="E14" s="332">
        <v>6.7125047356569629</v>
      </c>
      <c r="F14" s="332">
        <v>1.3630731102850062</v>
      </c>
      <c r="G14" s="332">
        <v>1.3956177302873241</v>
      </c>
      <c r="H14" s="332">
        <v>0.85164460215640769</v>
      </c>
      <c r="I14" s="293">
        <v>1400</v>
      </c>
      <c r="N14" s="320" t="s">
        <v>370</v>
      </c>
      <c r="O14" s="324">
        <v>720</v>
      </c>
      <c r="P14" s="325">
        <v>1.8080667593880391</v>
      </c>
    </row>
    <row r="15" spans="1:16">
      <c r="A15" s="320" t="s">
        <v>371</v>
      </c>
      <c r="B15" s="331" t="s">
        <v>39</v>
      </c>
      <c r="C15" s="332">
        <v>525</v>
      </c>
      <c r="D15" s="332">
        <v>3</v>
      </c>
      <c r="E15" s="332">
        <v>4.691926565248032</v>
      </c>
      <c r="F15" s="332">
        <v>0.5714285714285714</v>
      </c>
      <c r="G15" s="332">
        <v>0.54453831937460428</v>
      </c>
      <c r="H15" s="332">
        <v>0.85164460215640769</v>
      </c>
      <c r="I15" s="293">
        <v>1400</v>
      </c>
      <c r="N15" s="320" t="s">
        <v>371</v>
      </c>
      <c r="O15" s="324">
        <v>800</v>
      </c>
      <c r="P15" s="325">
        <v>1.7521902377972465</v>
      </c>
    </row>
    <row r="16" spans="1:16" ht="24">
      <c r="A16" s="320" t="s">
        <v>372</v>
      </c>
      <c r="B16" s="331" t="s">
        <v>40</v>
      </c>
      <c r="C16" s="332">
        <v>57</v>
      </c>
      <c r="D16" s="332">
        <v>0</v>
      </c>
      <c r="E16" s="332">
        <v>0.47734257304617639</v>
      </c>
      <c r="F16" s="332">
        <v>0</v>
      </c>
      <c r="G16" s="332">
        <v>0</v>
      </c>
      <c r="H16" s="332">
        <v>0.85164460215640769</v>
      </c>
      <c r="I16" s="293">
        <v>1600</v>
      </c>
      <c r="N16" s="320" t="s">
        <v>372</v>
      </c>
      <c r="O16" s="324">
        <v>882</v>
      </c>
      <c r="P16" s="325">
        <v>1.7026106696935299</v>
      </c>
    </row>
    <row r="17" spans="1:16">
      <c r="A17" s="320" t="s">
        <v>373</v>
      </c>
      <c r="B17" s="331" t="s">
        <v>41</v>
      </c>
      <c r="C17" s="332">
        <v>1705</v>
      </c>
      <c r="D17" s="332">
        <v>9</v>
      </c>
      <c r="E17" s="332">
        <v>14.295253906998205</v>
      </c>
      <c r="F17" s="332">
        <v>0.52785923753665687</v>
      </c>
      <c r="G17" s="332">
        <v>0.53617805386831119</v>
      </c>
      <c r="H17" s="332">
        <v>0.85164460215640769</v>
      </c>
      <c r="I17" s="293">
        <v>1800</v>
      </c>
      <c r="N17" s="320" t="s">
        <v>373</v>
      </c>
      <c r="O17" s="324">
        <v>965</v>
      </c>
      <c r="P17" s="325">
        <v>1.6597510373443984</v>
      </c>
    </row>
    <row r="18" spans="1:16" ht="36.75" thickBot="1">
      <c r="A18" s="321" t="s">
        <v>374</v>
      </c>
      <c r="B18" s="333" t="s">
        <v>42</v>
      </c>
      <c r="C18" s="334">
        <v>316</v>
      </c>
      <c r="D18" s="334">
        <v>2</v>
      </c>
      <c r="E18" s="334">
        <v>2.6251923316552253</v>
      </c>
      <c r="F18" s="334">
        <v>0.63291139240506333</v>
      </c>
      <c r="G18" s="334">
        <v>0.64882453897725068</v>
      </c>
      <c r="H18" s="334">
        <v>0.85164460215640769</v>
      </c>
      <c r="I18" s="294">
        <v>2000</v>
      </c>
      <c r="N18" s="320" t="s">
        <v>374</v>
      </c>
      <c r="O18" s="324">
        <v>1048</v>
      </c>
      <c r="P18" s="325">
        <v>1.6236867239732569</v>
      </c>
    </row>
    <row r="19" spans="1:16" ht="15.75" thickTop="1">
      <c r="A19" s="1589" t="s">
        <v>375</v>
      </c>
      <c r="B19" s="1589"/>
      <c r="C19" s="1589"/>
      <c r="D19" s="1589"/>
      <c r="E19" s="1589"/>
      <c r="F19" s="1589"/>
      <c r="G19" s="1589"/>
      <c r="H19" s="1589"/>
      <c r="I19" s="1589"/>
      <c r="N19" s="320" t="s">
        <v>378</v>
      </c>
      <c r="O19" s="324">
        <v>1133</v>
      </c>
      <c r="P19" s="325">
        <v>1.5901060070671376</v>
      </c>
    </row>
    <row r="20" spans="1:16">
      <c r="N20" s="320" t="s">
        <v>379</v>
      </c>
      <c r="O20" s="324">
        <v>1219</v>
      </c>
      <c r="P20" s="325">
        <v>1.5599343185550083</v>
      </c>
    </row>
    <row r="21" spans="1:16">
      <c r="N21" s="320" t="s">
        <v>380</v>
      </c>
      <c r="O21" s="324">
        <v>1306</v>
      </c>
      <c r="P21" s="325">
        <v>1.5325670498084289</v>
      </c>
    </row>
    <row r="22" spans="1:16">
      <c r="N22" s="320" t="s">
        <v>381</v>
      </c>
      <c r="O22" s="324">
        <v>1393</v>
      </c>
      <c r="P22" s="325">
        <v>1.5086206896551724</v>
      </c>
    </row>
    <row r="23" spans="1:16">
      <c r="N23" s="320" t="s">
        <v>382</v>
      </c>
      <c r="O23" s="324">
        <v>1481</v>
      </c>
      <c r="P23" s="325">
        <v>1.4864864864864866</v>
      </c>
    </row>
    <row r="24" spans="1:16">
      <c r="N24" s="320" t="s">
        <v>383</v>
      </c>
      <c r="O24" s="324">
        <v>1570</v>
      </c>
      <c r="P24" s="325">
        <v>1.4659018483110262</v>
      </c>
    </row>
    <row r="25" spans="1:16">
      <c r="N25" s="320" t="s">
        <v>387</v>
      </c>
      <c r="O25" s="324">
        <v>1659</v>
      </c>
      <c r="P25" s="325">
        <v>1.4475271411338964</v>
      </c>
    </row>
    <row r="26" spans="1:16">
      <c r="N26" s="320" t="s">
        <v>388</v>
      </c>
      <c r="O26" s="324">
        <v>1749</v>
      </c>
      <c r="P26" s="325">
        <v>1.4302059496567507</v>
      </c>
    </row>
    <row r="27" spans="1:16">
      <c r="N27" s="320" t="s">
        <v>389</v>
      </c>
      <c r="O27" s="324">
        <v>1840</v>
      </c>
      <c r="P27" s="325">
        <v>1.4138118542686242</v>
      </c>
    </row>
    <row r="28" spans="1:16" ht="15.75" thickBot="1">
      <c r="N28" s="321" t="s">
        <v>390</v>
      </c>
      <c r="O28" s="326">
        <v>1931</v>
      </c>
      <c r="P28" s="327">
        <v>1.3989637305699483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110"/>
  <dimension ref="A1:H19"/>
  <sheetViews>
    <sheetView showGridLines="0" workbookViewId="0">
      <selection activeCell="D23" sqref="D23"/>
    </sheetView>
  </sheetViews>
  <sheetFormatPr defaultRowHeight="15"/>
  <cols>
    <col min="1" max="4" width="20.7109375" customWidth="1"/>
  </cols>
  <sheetData>
    <row r="1" spans="1:4" ht="30.75" customHeight="1" thickBot="1">
      <c r="A1" s="1590" t="s">
        <v>703</v>
      </c>
      <c r="B1" s="1590"/>
      <c r="C1" s="1590"/>
      <c r="D1" s="1590"/>
    </row>
    <row r="2" spans="1:4" ht="30.75" customHeight="1" thickTop="1" thickBot="1">
      <c r="A2" s="886" t="s">
        <v>384</v>
      </c>
      <c r="B2" s="915" t="s">
        <v>351</v>
      </c>
      <c r="C2" s="913" t="s">
        <v>702</v>
      </c>
      <c r="D2" s="914" t="s">
        <v>355</v>
      </c>
    </row>
    <row r="3" spans="1:4" ht="15.75" thickTop="1">
      <c r="A3" s="930" t="s">
        <v>27</v>
      </c>
      <c r="B3" s="927">
        <v>402</v>
      </c>
      <c r="C3" s="933" t="s">
        <v>674</v>
      </c>
      <c r="D3" s="935">
        <v>0.48583197216963647</v>
      </c>
    </row>
    <row r="4" spans="1:4" ht="15.75" customHeight="1">
      <c r="A4" s="931" t="s">
        <v>28</v>
      </c>
      <c r="B4" s="928">
        <v>172</v>
      </c>
      <c r="C4" s="934" t="s">
        <v>674</v>
      </c>
      <c r="D4" s="936">
        <v>1.1206258081763074</v>
      </c>
    </row>
    <row r="5" spans="1:4" ht="15.75" customHeight="1">
      <c r="A5" s="931" t="s">
        <v>29</v>
      </c>
      <c r="B5" s="928">
        <v>191</v>
      </c>
      <c r="C5" s="934" t="s">
        <v>674</v>
      </c>
      <c r="D5" s="936">
        <v>0.53298927601773072</v>
      </c>
    </row>
    <row r="6" spans="1:4" ht="15.75" customHeight="1">
      <c r="A6" s="931" t="s">
        <v>30</v>
      </c>
      <c r="B6" s="928">
        <v>512</v>
      </c>
      <c r="C6" s="934" t="s">
        <v>674</v>
      </c>
      <c r="D6" s="936">
        <v>0.19340740040325038</v>
      </c>
    </row>
    <row r="7" spans="1:4" ht="15.75" customHeight="1">
      <c r="A7" s="931" t="s">
        <v>31</v>
      </c>
      <c r="B7" s="928">
        <v>229</v>
      </c>
      <c r="C7" s="934" t="s">
        <v>674</v>
      </c>
      <c r="D7" s="936">
        <v>0.43346865818774383</v>
      </c>
    </row>
    <row r="8" spans="1:4" ht="15.75" customHeight="1">
      <c r="A8" s="931" t="s">
        <v>32</v>
      </c>
      <c r="B8" s="928">
        <v>661</v>
      </c>
      <c r="C8" s="925">
        <v>15</v>
      </c>
      <c r="D8" s="936">
        <v>2.3223690941892641</v>
      </c>
    </row>
    <row r="9" spans="1:4" ht="15.75" customHeight="1">
      <c r="A9" s="931" t="s">
        <v>33</v>
      </c>
      <c r="B9" s="928">
        <v>528</v>
      </c>
      <c r="C9" s="934" t="s">
        <v>674</v>
      </c>
      <c r="D9" s="936">
        <v>0.19563124555877276</v>
      </c>
    </row>
    <row r="10" spans="1:4" ht="15.75" customHeight="1">
      <c r="A10" s="931" t="s">
        <v>34</v>
      </c>
      <c r="B10" s="928">
        <v>446</v>
      </c>
      <c r="C10" s="934" t="s">
        <v>674</v>
      </c>
      <c r="D10" s="936">
        <v>0.91666488066076079</v>
      </c>
    </row>
    <row r="11" spans="1:4" ht="15.75" customHeight="1">
      <c r="A11" s="931" t="s">
        <v>35</v>
      </c>
      <c r="B11" s="928">
        <v>487</v>
      </c>
      <c r="C11" s="934" t="s">
        <v>674</v>
      </c>
      <c r="D11" s="936">
        <v>0.82375220872442878</v>
      </c>
    </row>
    <row r="12" spans="1:4" ht="15.75" customHeight="1">
      <c r="A12" s="931" t="s">
        <v>36</v>
      </c>
      <c r="B12" s="928">
        <v>282</v>
      </c>
      <c r="C12" s="925">
        <v>6</v>
      </c>
      <c r="D12" s="936">
        <v>2.1468589998492984</v>
      </c>
    </row>
    <row r="13" spans="1:4" ht="15.75" customHeight="1">
      <c r="A13" s="931" t="s">
        <v>37</v>
      </c>
      <c r="B13" s="928">
        <v>433</v>
      </c>
      <c r="C13" s="925">
        <v>7</v>
      </c>
      <c r="D13" s="936">
        <v>1.6245404021052172</v>
      </c>
    </row>
    <row r="14" spans="1:4" ht="15.75" customHeight="1">
      <c r="A14" s="931" t="s">
        <v>38</v>
      </c>
      <c r="B14" s="928">
        <v>807</v>
      </c>
      <c r="C14" s="925">
        <v>11</v>
      </c>
      <c r="D14" s="936">
        <v>1.3956177302873241</v>
      </c>
    </row>
    <row r="15" spans="1:4" ht="15.75" customHeight="1">
      <c r="A15" s="931" t="s">
        <v>39</v>
      </c>
      <c r="B15" s="928">
        <v>525</v>
      </c>
      <c r="C15" s="934" t="s">
        <v>674</v>
      </c>
      <c r="D15" s="936">
        <v>0.54453831937460428</v>
      </c>
    </row>
    <row r="16" spans="1:4" ht="15.75" customHeight="1">
      <c r="A16" s="931" t="s">
        <v>40</v>
      </c>
      <c r="B16" s="928">
        <v>57</v>
      </c>
      <c r="C16" s="934" t="s">
        <v>674</v>
      </c>
      <c r="D16" s="936">
        <v>0</v>
      </c>
    </row>
    <row r="17" spans="1:8" ht="15.75" thickBot="1">
      <c r="A17" s="932" t="s">
        <v>41</v>
      </c>
      <c r="B17" s="929">
        <v>1705</v>
      </c>
      <c r="C17" s="926">
        <v>9</v>
      </c>
      <c r="D17" s="937">
        <v>0.53617805386831119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60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415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1"/>
  <dimension ref="A1:P19"/>
  <sheetViews>
    <sheetView workbookViewId="0">
      <selection activeCell="P23" sqref="P23"/>
    </sheetView>
  </sheetViews>
  <sheetFormatPr defaultRowHeight="15"/>
  <sheetData>
    <row r="1" spans="1:16" ht="15.75" thickBot="1">
      <c r="A1" s="1591" t="s">
        <v>406</v>
      </c>
      <c r="B1" s="1591"/>
      <c r="C1" s="1591"/>
      <c r="D1" s="1591"/>
      <c r="E1" s="1591"/>
      <c r="F1" s="1591"/>
      <c r="G1" s="1591"/>
      <c r="H1" s="1591"/>
      <c r="I1" s="1591"/>
      <c r="N1" s="1591" t="s">
        <v>377</v>
      </c>
      <c r="O1" s="1591"/>
      <c r="P1" s="1591"/>
    </row>
    <row r="2" spans="1:16" ht="74.25" thickTop="1" thickBot="1">
      <c r="A2" s="1592" t="s">
        <v>0</v>
      </c>
      <c r="B2" s="274" t="s">
        <v>384</v>
      </c>
      <c r="C2" s="302" t="s">
        <v>351</v>
      </c>
      <c r="D2" s="571" t="s">
        <v>485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335" t="s">
        <v>359</v>
      </c>
      <c r="B3" s="339" t="s">
        <v>27</v>
      </c>
      <c r="C3" s="340">
        <v>377</v>
      </c>
      <c r="D3" s="340">
        <v>3</v>
      </c>
      <c r="E3" s="340">
        <v>0.9167578601424563</v>
      </c>
      <c r="F3" s="340">
        <v>0.79575596816976124</v>
      </c>
      <c r="G3" s="340">
        <v>0.86040360783412584</v>
      </c>
      <c r="H3" s="340">
        <v>0.26292725679228746</v>
      </c>
      <c r="I3" s="292">
        <v>0</v>
      </c>
      <c r="N3" s="335" t="s">
        <v>359</v>
      </c>
      <c r="O3" s="348">
        <v>4</v>
      </c>
      <c r="P3" s="341">
        <v>33.333333333333329</v>
      </c>
    </row>
    <row r="4" spans="1:16">
      <c r="A4" s="336" t="s">
        <v>360</v>
      </c>
      <c r="B4" s="342" t="s">
        <v>28</v>
      </c>
      <c r="C4" s="343">
        <v>214</v>
      </c>
      <c r="D4" s="343">
        <v>0</v>
      </c>
      <c r="E4" s="343">
        <v>0.57555220241163829</v>
      </c>
      <c r="F4" s="343">
        <v>0</v>
      </c>
      <c r="G4" s="343">
        <v>0</v>
      </c>
      <c r="H4" s="343">
        <v>0.26292725679228746</v>
      </c>
      <c r="I4" s="293">
        <v>0</v>
      </c>
      <c r="N4" s="336" t="s">
        <v>360</v>
      </c>
      <c r="O4" s="349">
        <v>57</v>
      </c>
      <c r="P4" s="344">
        <v>3.5714285714285712</v>
      </c>
    </row>
    <row r="5" spans="1:16" ht="36">
      <c r="A5" s="336" t="s">
        <v>361</v>
      </c>
      <c r="B5" s="342" t="s">
        <v>29</v>
      </c>
      <c r="C5" s="343">
        <v>186</v>
      </c>
      <c r="D5" s="343">
        <v>0</v>
      </c>
      <c r="E5" s="343">
        <v>0.5779083187256171</v>
      </c>
      <c r="F5" s="343">
        <v>0</v>
      </c>
      <c r="G5" s="343">
        <v>0</v>
      </c>
      <c r="H5" s="343">
        <v>0.26292725679228746</v>
      </c>
      <c r="I5" s="293">
        <v>200</v>
      </c>
      <c r="N5" s="336" t="s">
        <v>361</v>
      </c>
      <c r="O5" s="349">
        <v>167</v>
      </c>
      <c r="P5" s="344">
        <v>1.8072289156626504</v>
      </c>
    </row>
    <row r="6" spans="1:16">
      <c r="A6" s="336" t="s">
        <v>362</v>
      </c>
      <c r="B6" s="342" t="s">
        <v>30</v>
      </c>
      <c r="C6" s="343">
        <v>455</v>
      </c>
      <c r="D6" s="343">
        <v>0</v>
      </c>
      <c r="E6" s="343">
        <v>1.094758262369399</v>
      </c>
      <c r="F6" s="343">
        <v>0</v>
      </c>
      <c r="G6" s="343">
        <v>0</v>
      </c>
      <c r="H6" s="343">
        <v>0.26292725679228746</v>
      </c>
      <c r="I6" s="293">
        <v>200</v>
      </c>
      <c r="N6" s="336" t="s">
        <v>362</v>
      </c>
      <c r="O6" s="349">
        <v>315</v>
      </c>
      <c r="P6" s="344">
        <v>1.2738853503184715</v>
      </c>
    </row>
    <row r="7" spans="1:16" ht="24">
      <c r="A7" s="336" t="s">
        <v>363</v>
      </c>
      <c r="B7" s="342" t="s">
        <v>31</v>
      </c>
      <c r="C7" s="343">
        <v>192</v>
      </c>
      <c r="D7" s="343">
        <v>0</v>
      </c>
      <c r="E7" s="343">
        <v>0.44921622424853519</v>
      </c>
      <c r="F7" s="343">
        <v>0</v>
      </c>
      <c r="G7" s="343">
        <v>0</v>
      </c>
      <c r="H7" s="343">
        <v>0.26292725679228746</v>
      </c>
      <c r="I7" s="293">
        <v>400</v>
      </c>
      <c r="N7" s="336" t="s">
        <v>363</v>
      </c>
      <c r="O7" s="349">
        <v>488</v>
      </c>
      <c r="P7" s="344">
        <v>1.0266940451745379</v>
      </c>
    </row>
    <row r="8" spans="1:16">
      <c r="A8" s="336" t="s">
        <v>364</v>
      </c>
      <c r="B8" s="342" t="s">
        <v>32</v>
      </c>
      <c r="C8" s="343">
        <v>638</v>
      </c>
      <c r="D8" s="343">
        <v>3</v>
      </c>
      <c r="E8" s="343">
        <v>1.7108021859485998</v>
      </c>
      <c r="F8" s="343">
        <v>0.47021943573667713</v>
      </c>
      <c r="G8" s="343">
        <v>0.46105959932445451</v>
      </c>
      <c r="H8" s="343">
        <v>0.26292725679228746</v>
      </c>
      <c r="I8" s="293">
        <v>400</v>
      </c>
      <c r="N8" s="336" t="s">
        <v>364</v>
      </c>
      <c r="O8" s="349">
        <v>681</v>
      </c>
      <c r="P8" s="344">
        <v>0.88235294117647056</v>
      </c>
    </row>
    <row r="9" spans="1:16" ht="24">
      <c r="A9" s="336" t="s">
        <v>365</v>
      </c>
      <c r="B9" s="342" t="s">
        <v>33</v>
      </c>
      <c r="C9" s="343">
        <v>368</v>
      </c>
      <c r="D9" s="343">
        <v>2</v>
      </c>
      <c r="E9" s="343">
        <v>1.1025479884174845</v>
      </c>
      <c r="F9" s="343">
        <v>0.54347826086956519</v>
      </c>
      <c r="G9" s="343">
        <v>0.47694478526902706</v>
      </c>
      <c r="H9" s="343">
        <v>0.26292725679228746</v>
      </c>
      <c r="I9" s="293">
        <v>600</v>
      </c>
      <c r="N9" s="336" t="s">
        <v>365</v>
      </c>
      <c r="O9" s="349">
        <v>889</v>
      </c>
      <c r="P9" s="344">
        <v>0.78828828828828823</v>
      </c>
    </row>
    <row r="10" spans="1:16" ht="24">
      <c r="A10" s="336" t="s">
        <v>366</v>
      </c>
      <c r="B10" s="342" t="s">
        <v>34</v>
      </c>
      <c r="C10" s="343">
        <v>530</v>
      </c>
      <c r="D10" s="343">
        <v>3</v>
      </c>
      <c r="E10" s="343">
        <v>1.3148727544564729</v>
      </c>
      <c r="F10" s="343">
        <v>0.56603773584905659</v>
      </c>
      <c r="G10" s="343">
        <v>0.59989209427563206</v>
      </c>
      <c r="H10" s="343">
        <v>0.26292725679228746</v>
      </c>
      <c r="I10" s="293">
        <v>800</v>
      </c>
      <c r="N10" s="336" t="s">
        <v>366</v>
      </c>
      <c r="O10" s="349">
        <v>1108</v>
      </c>
      <c r="P10" s="344">
        <v>0.72267389340560073</v>
      </c>
    </row>
    <row r="11" spans="1:16">
      <c r="A11" s="336" t="s">
        <v>367</v>
      </c>
      <c r="B11" s="342" t="s">
        <v>35</v>
      </c>
      <c r="C11" s="343">
        <v>358</v>
      </c>
      <c r="D11" s="343">
        <v>2</v>
      </c>
      <c r="E11" s="343">
        <v>0.87236149313392708</v>
      </c>
      <c r="F11" s="343">
        <v>0.55865921787709494</v>
      </c>
      <c r="G11" s="343">
        <v>0.60279427476270375</v>
      </c>
      <c r="H11" s="343">
        <v>0.26292725679228746</v>
      </c>
      <c r="I11" s="293">
        <v>1000</v>
      </c>
      <c r="N11" s="336" t="s">
        <v>367</v>
      </c>
      <c r="O11" s="349">
        <v>1337</v>
      </c>
      <c r="P11" s="344">
        <v>0.67365269461077848</v>
      </c>
    </row>
    <row r="12" spans="1:16">
      <c r="A12" s="336" t="s">
        <v>368</v>
      </c>
      <c r="B12" s="342" t="s">
        <v>36</v>
      </c>
      <c r="C12" s="343">
        <v>289</v>
      </c>
      <c r="D12" s="343">
        <v>0</v>
      </c>
      <c r="E12" s="343">
        <v>0.76419657157245724</v>
      </c>
      <c r="F12" s="343">
        <v>0</v>
      </c>
      <c r="G12" s="343">
        <v>0</v>
      </c>
      <c r="H12" s="343">
        <v>0.26292725679228746</v>
      </c>
      <c r="I12" s="293">
        <v>1000</v>
      </c>
      <c r="N12" s="336" t="s">
        <v>368</v>
      </c>
      <c r="O12" s="349">
        <v>1574</v>
      </c>
      <c r="P12" s="344">
        <v>0.63572790845518123</v>
      </c>
    </row>
    <row r="13" spans="1:16" ht="24.75" thickBot="1">
      <c r="A13" s="336" t="s">
        <v>369</v>
      </c>
      <c r="B13" s="342" t="s">
        <v>37</v>
      </c>
      <c r="C13" s="343">
        <v>293</v>
      </c>
      <c r="D13" s="343">
        <v>1</v>
      </c>
      <c r="E13" s="343">
        <v>0.84012941743014158</v>
      </c>
      <c r="F13" s="343">
        <v>0.34129692832764508</v>
      </c>
      <c r="G13" s="343">
        <v>0.3129604217366313</v>
      </c>
      <c r="H13" s="343">
        <v>0.26292725679228746</v>
      </c>
      <c r="I13" s="293">
        <v>1200</v>
      </c>
      <c r="N13" s="337" t="s">
        <v>369</v>
      </c>
      <c r="O13" s="350">
        <v>1818</v>
      </c>
      <c r="P13" s="347">
        <v>0.60539350577875617</v>
      </c>
    </row>
    <row r="14" spans="1:16" ht="15.75" thickTop="1">
      <c r="A14" s="336" t="s">
        <v>370</v>
      </c>
      <c r="B14" s="342" t="s">
        <v>38</v>
      </c>
      <c r="C14" s="343">
        <v>774</v>
      </c>
      <c r="D14" s="343">
        <v>1</v>
      </c>
      <c r="E14" s="343">
        <v>2.2347832831875984</v>
      </c>
      <c r="F14" s="343">
        <v>0.12919896640826872</v>
      </c>
      <c r="G14" s="343">
        <v>0.11765223893086375</v>
      </c>
      <c r="H14" s="343">
        <v>0.26292725679228746</v>
      </c>
      <c r="I14" s="293">
        <v>1400</v>
      </c>
    </row>
    <row r="15" spans="1:16">
      <c r="A15" s="336" t="s">
        <v>371</v>
      </c>
      <c r="B15" s="342" t="s">
        <v>39</v>
      </c>
      <c r="C15" s="343">
        <v>652</v>
      </c>
      <c r="D15" s="343">
        <v>1</v>
      </c>
      <c r="E15" s="343">
        <v>1.7874556242074648</v>
      </c>
      <c r="F15" s="343">
        <v>0.15337423312883436</v>
      </c>
      <c r="G15" s="343">
        <v>0.14709582337679911</v>
      </c>
      <c r="H15" s="343">
        <v>0.26292725679228746</v>
      </c>
      <c r="I15" s="293">
        <v>1400</v>
      </c>
    </row>
    <row r="16" spans="1:16" ht="24">
      <c r="A16" s="336" t="s">
        <v>372</v>
      </c>
      <c r="B16" s="342" t="s">
        <v>40</v>
      </c>
      <c r="C16" s="343">
        <v>65</v>
      </c>
      <c r="D16" s="343">
        <v>0</v>
      </c>
      <c r="E16" s="343">
        <v>0.13566412796994973</v>
      </c>
      <c r="F16" s="343">
        <v>0</v>
      </c>
      <c r="G16" s="343">
        <v>0</v>
      </c>
      <c r="H16" s="343">
        <v>0.26292725679228746</v>
      </c>
      <c r="I16" s="293">
        <v>1600</v>
      </c>
    </row>
    <row r="17" spans="1:9">
      <c r="A17" s="336" t="s">
        <v>373</v>
      </c>
      <c r="B17" s="342" t="s">
        <v>41</v>
      </c>
      <c r="C17" s="343">
        <v>1620</v>
      </c>
      <c r="D17" s="343">
        <v>1</v>
      </c>
      <c r="E17" s="343">
        <v>3.9574616699443976</v>
      </c>
      <c r="F17" s="343">
        <v>6.1728395061728392E-2</v>
      </c>
      <c r="G17" s="343">
        <v>6.6438358402592324E-2</v>
      </c>
      <c r="H17" s="343">
        <v>0.26292725679228746</v>
      </c>
      <c r="I17" s="293">
        <v>1800</v>
      </c>
    </row>
    <row r="18" spans="1:9" ht="36.75" thickBot="1">
      <c r="A18" s="337" t="s">
        <v>374</v>
      </c>
      <c r="B18" s="345" t="s">
        <v>42</v>
      </c>
      <c r="C18" s="346">
        <v>325</v>
      </c>
      <c r="D18" s="346">
        <v>0</v>
      </c>
      <c r="E18" s="346">
        <v>0.69224356508944285</v>
      </c>
      <c r="F18" s="346">
        <v>0</v>
      </c>
      <c r="G18" s="346">
        <v>0</v>
      </c>
      <c r="H18" s="346">
        <v>0.26292725679228746</v>
      </c>
      <c r="I18" s="294">
        <v>2000</v>
      </c>
    </row>
    <row r="19" spans="1:9" ht="15.75" thickTop="1">
      <c r="A19" s="1593" t="s">
        <v>375</v>
      </c>
      <c r="B19" s="1593"/>
      <c r="C19" s="1593"/>
      <c r="D19" s="1593"/>
      <c r="E19" s="1593"/>
      <c r="F19" s="1593"/>
      <c r="G19" s="1593"/>
      <c r="H19" s="1593"/>
      <c r="I19" s="1593"/>
    </row>
  </sheetData>
  <mergeCells count="4">
    <mergeCell ref="A1:I1"/>
    <mergeCell ref="A2"/>
    <mergeCell ref="A19:I19"/>
    <mergeCell ref="N1:P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111"/>
  <dimension ref="A1:H19"/>
  <sheetViews>
    <sheetView showGridLines="0" workbookViewId="0">
      <selection activeCell="D23" sqref="D23"/>
    </sheetView>
  </sheetViews>
  <sheetFormatPr defaultRowHeight="15"/>
  <cols>
    <col min="1" max="4" width="20.7109375" customWidth="1"/>
  </cols>
  <sheetData>
    <row r="1" spans="1:4" ht="30.75" customHeight="1" thickBot="1">
      <c r="A1" s="1594" t="s">
        <v>705</v>
      </c>
      <c r="B1" s="1594"/>
      <c r="C1" s="1594"/>
      <c r="D1" s="1594"/>
    </row>
    <row r="2" spans="1:4" ht="30.75" customHeight="1" thickTop="1" thickBot="1">
      <c r="A2" s="886" t="s">
        <v>384</v>
      </c>
      <c r="B2" s="915" t="s">
        <v>351</v>
      </c>
      <c r="C2" s="913" t="s">
        <v>704</v>
      </c>
      <c r="D2" s="914" t="s">
        <v>355</v>
      </c>
    </row>
    <row r="3" spans="1:4" ht="15.75" customHeight="1" thickTop="1">
      <c r="A3" s="941" t="s">
        <v>27</v>
      </c>
      <c r="B3" s="938">
        <v>377</v>
      </c>
      <c r="C3" s="947" t="s">
        <v>674</v>
      </c>
      <c r="D3" s="944">
        <v>0.86040360783412584</v>
      </c>
    </row>
    <row r="4" spans="1:4" ht="15.75" customHeight="1">
      <c r="A4" s="942" t="s">
        <v>28</v>
      </c>
      <c r="B4" s="939">
        <v>214</v>
      </c>
      <c r="C4" s="948" t="s">
        <v>674</v>
      </c>
      <c r="D4" s="945">
        <v>0</v>
      </c>
    </row>
    <row r="5" spans="1:4" ht="15.75" customHeight="1">
      <c r="A5" s="942" t="s">
        <v>29</v>
      </c>
      <c r="B5" s="939">
        <v>186</v>
      </c>
      <c r="C5" s="948" t="s">
        <v>674</v>
      </c>
      <c r="D5" s="945">
        <v>0</v>
      </c>
    </row>
    <row r="6" spans="1:4" ht="15.75" customHeight="1">
      <c r="A6" s="942" t="s">
        <v>30</v>
      </c>
      <c r="B6" s="939">
        <v>455</v>
      </c>
      <c r="C6" s="948" t="s">
        <v>674</v>
      </c>
      <c r="D6" s="945">
        <v>0</v>
      </c>
    </row>
    <row r="7" spans="1:4" ht="15.75" customHeight="1">
      <c r="A7" s="942" t="s">
        <v>31</v>
      </c>
      <c r="B7" s="939">
        <v>192</v>
      </c>
      <c r="C7" s="948" t="s">
        <v>674</v>
      </c>
      <c r="D7" s="945">
        <v>0</v>
      </c>
    </row>
    <row r="8" spans="1:4" ht="15.75" customHeight="1">
      <c r="A8" s="942" t="s">
        <v>32</v>
      </c>
      <c r="B8" s="939">
        <v>638</v>
      </c>
      <c r="C8" s="948" t="s">
        <v>674</v>
      </c>
      <c r="D8" s="945">
        <v>0.46105959932445451</v>
      </c>
    </row>
    <row r="9" spans="1:4" ht="15.75" customHeight="1">
      <c r="A9" s="942" t="s">
        <v>33</v>
      </c>
      <c r="B9" s="939">
        <v>368</v>
      </c>
      <c r="C9" s="948" t="s">
        <v>674</v>
      </c>
      <c r="D9" s="945">
        <v>0.47694478526902706</v>
      </c>
    </row>
    <row r="10" spans="1:4" ht="15.75" customHeight="1">
      <c r="A10" s="942" t="s">
        <v>34</v>
      </c>
      <c r="B10" s="939">
        <v>530</v>
      </c>
      <c r="C10" s="948" t="s">
        <v>674</v>
      </c>
      <c r="D10" s="945">
        <v>0.59989209427563206</v>
      </c>
    </row>
    <row r="11" spans="1:4" ht="15.75" customHeight="1">
      <c r="A11" s="942" t="s">
        <v>35</v>
      </c>
      <c r="B11" s="939">
        <v>358</v>
      </c>
      <c r="C11" s="948" t="s">
        <v>674</v>
      </c>
      <c r="D11" s="945">
        <v>0.60279427476270375</v>
      </c>
    </row>
    <row r="12" spans="1:4" ht="15.75" customHeight="1">
      <c r="A12" s="942" t="s">
        <v>36</v>
      </c>
      <c r="B12" s="939">
        <v>289</v>
      </c>
      <c r="C12" s="948" t="s">
        <v>674</v>
      </c>
      <c r="D12" s="945">
        <v>0</v>
      </c>
    </row>
    <row r="13" spans="1:4" ht="15.75" customHeight="1">
      <c r="A13" s="942" t="s">
        <v>37</v>
      </c>
      <c r="B13" s="939">
        <v>293</v>
      </c>
      <c r="C13" s="948" t="s">
        <v>674</v>
      </c>
      <c r="D13" s="945">
        <v>0.3129604217366313</v>
      </c>
    </row>
    <row r="14" spans="1:4" ht="15.75" customHeight="1">
      <c r="A14" s="942" t="s">
        <v>38</v>
      </c>
      <c r="B14" s="939">
        <v>774</v>
      </c>
      <c r="C14" s="948" t="s">
        <v>674</v>
      </c>
      <c r="D14" s="945">
        <v>0.11765223893086375</v>
      </c>
    </row>
    <row r="15" spans="1:4" ht="15.75" customHeight="1">
      <c r="A15" s="942" t="s">
        <v>39</v>
      </c>
      <c r="B15" s="939">
        <v>652</v>
      </c>
      <c r="C15" s="948" t="s">
        <v>674</v>
      </c>
      <c r="D15" s="945">
        <v>0.14709582337679911</v>
      </c>
    </row>
    <row r="16" spans="1:4" ht="15.75" customHeight="1">
      <c r="A16" s="942" t="s">
        <v>40</v>
      </c>
      <c r="B16" s="939">
        <v>65</v>
      </c>
      <c r="C16" s="948" t="s">
        <v>674</v>
      </c>
      <c r="D16" s="945">
        <v>0</v>
      </c>
    </row>
    <row r="17" spans="1:8" ht="15.75" customHeight="1" thickBot="1">
      <c r="A17" s="943" t="s">
        <v>41</v>
      </c>
      <c r="B17" s="940">
        <v>1620</v>
      </c>
      <c r="C17" s="949" t="s">
        <v>674</v>
      </c>
      <c r="D17" s="946">
        <v>6.6438358402592324E-2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20"/>
  <sheetViews>
    <sheetView showGridLines="0" workbookViewId="0">
      <selection activeCell="B23" sqref="B23"/>
    </sheetView>
  </sheetViews>
  <sheetFormatPr defaultRowHeight="15"/>
  <cols>
    <col min="1" max="1" width="15.5703125" customWidth="1"/>
    <col min="3" max="6" width="19.42578125" customWidth="1"/>
  </cols>
  <sheetData>
    <row r="1" spans="1:6" ht="30.75" customHeight="1" thickBot="1">
      <c r="A1" s="1455" t="s">
        <v>515</v>
      </c>
      <c r="B1" s="1455"/>
      <c r="C1" s="1455"/>
      <c r="D1" s="1455"/>
      <c r="E1" s="1455"/>
      <c r="F1" s="1455"/>
    </row>
    <row r="2" spans="1:6" ht="30.75" customHeight="1" thickTop="1" thickBot="1">
      <c r="A2" s="1456"/>
      <c r="B2" s="1457"/>
      <c r="C2" s="659" t="s">
        <v>23</v>
      </c>
      <c r="D2" s="675" t="s">
        <v>24</v>
      </c>
      <c r="E2" s="659" t="s">
        <v>25</v>
      </c>
      <c r="F2" s="660" t="s">
        <v>26</v>
      </c>
    </row>
    <row r="3" spans="1:6" ht="15.75" customHeight="1" thickTop="1">
      <c r="A3" s="1450" t="s">
        <v>3</v>
      </c>
      <c r="B3" s="671" t="s">
        <v>4</v>
      </c>
      <c r="C3" s="672">
        <v>6.3996207632140326E-2</v>
      </c>
      <c r="D3" s="673">
        <v>0.20405576679340939</v>
      </c>
      <c r="E3" s="673">
        <v>1.2862698175291653E-2</v>
      </c>
      <c r="F3" s="674">
        <v>0.11244979919678715</v>
      </c>
    </row>
    <row r="4" spans="1:6">
      <c r="A4" s="1451"/>
      <c r="B4" s="664" t="s">
        <v>5</v>
      </c>
      <c r="C4" s="663">
        <v>6.9778296382730462E-2</v>
      </c>
      <c r="D4" s="661">
        <v>0.22538860103626943</v>
      </c>
      <c r="E4" s="661">
        <v>1.698886936145284E-2</v>
      </c>
      <c r="F4" s="669">
        <v>0.11447811447811448</v>
      </c>
    </row>
    <row r="5" spans="1:6">
      <c r="A5" s="1451"/>
      <c r="B5" s="664" t="s">
        <v>6</v>
      </c>
      <c r="C5" s="663">
        <v>6.2566730728165709E-2</v>
      </c>
      <c r="D5" s="661">
        <v>0.1910112359550562</v>
      </c>
      <c r="E5" s="661">
        <v>1.3007698433766923E-2</v>
      </c>
      <c r="F5" s="669">
        <v>0.11347517730496454</v>
      </c>
    </row>
    <row r="6" spans="1:6">
      <c r="A6" s="1451"/>
      <c r="B6" s="664" t="s">
        <v>7</v>
      </c>
      <c r="C6" s="663">
        <v>5.5848467096270261E-2</v>
      </c>
      <c r="D6" s="661">
        <v>0.20174346201743462</v>
      </c>
      <c r="E6" s="661">
        <v>1.078971533516988E-2</v>
      </c>
      <c r="F6" s="669">
        <v>0.10509554140127389</v>
      </c>
    </row>
    <row r="7" spans="1:6">
      <c r="A7" s="1451"/>
      <c r="B7" s="664" t="s">
        <v>8</v>
      </c>
      <c r="C7" s="663">
        <v>5.1954645456083942E-2</v>
      </c>
      <c r="D7" s="661">
        <v>0.2064343163538874</v>
      </c>
      <c r="E7" s="661">
        <v>1.4393939393939395E-2</v>
      </c>
      <c r="F7" s="669">
        <v>8.1570996978851951E-2</v>
      </c>
    </row>
    <row r="8" spans="1:6">
      <c r="A8" s="1451"/>
      <c r="B8" s="664" t="s">
        <v>9</v>
      </c>
      <c r="C8" s="663">
        <v>5.5489081663176787E-2</v>
      </c>
      <c r="D8" s="661">
        <v>0.2109004739336493</v>
      </c>
      <c r="E8" s="661">
        <v>1.1834319526627219E-2</v>
      </c>
      <c r="F8" s="669">
        <v>0.10098522167487685</v>
      </c>
    </row>
    <row r="9" spans="1:6">
      <c r="A9" s="1451"/>
      <c r="B9" s="664" t="s">
        <v>10</v>
      </c>
      <c r="C9" s="663">
        <v>7.4870387313205236E-2</v>
      </c>
      <c r="D9" s="661">
        <v>0.23237885462555066</v>
      </c>
      <c r="E9" s="661">
        <v>1.0763052208835342E-2</v>
      </c>
      <c r="F9" s="669">
        <v>8.59375E-2</v>
      </c>
    </row>
    <row r="10" spans="1:6">
      <c r="A10" s="1451"/>
      <c r="B10" s="664" t="s">
        <v>11</v>
      </c>
      <c r="C10" s="663">
        <v>6.9589524790348689E-2</v>
      </c>
      <c r="D10" s="661">
        <v>0.23606557377049181</v>
      </c>
      <c r="E10" s="662">
        <v>8.9721391468597506E-3</v>
      </c>
      <c r="F10" s="669">
        <v>0.11158798283261802</v>
      </c>
    </row>
    <row r="11" spans="1:6">
      <c r="A11" s="1451"/>
      <c r="B11" s="664" t="s">
        <v>12</v>
      </c>
      <c r="C11" s="663">
        <v>5.9422513600223187E-2</v>
      </c>
      <c r="D11" s="661">
        <v>0.23326572008113591</v>
      </c>
      <c r="E11" s="662">
        <v>7.6845005074670149E-3</v>
      </c>
      <c r="F11" s="669">
        <v>0.11816578483245151</v>
      </c>
    </row>
    <row r="12" spans="1:6">
      <c r="A12" s="1451"/>
      <c r="B12" s="664" t="s">
        <v>13</v>
      </c>
      <c r="C12" s="663">
        <v>7.0717275220089484E-2</v>
      </c>
      <c r="D12" s="661">
        <v>0.23995271867612292</v>
      </c>
      <c r="E12" s="662">
        <v>8.2644628099173556E-3</v>
      </c>
      <c r="F12" s="669">
        <v>7.6350093109869649E-2</v>
      </c>
    </row>
    <row r="13" spans="1:6">
      <c r="A13" s="1451"/>
      <c r="B13" s="664" t="s">
        <v>14</v>
      </c>
      <c r="C13" s="663">
        <v>6.1619231831997787E-2</v>
      </c>
      <c r="D13" s="661">
        <v>0.21661054994388326</v>
      </c>
      <c r="E13" s="662">
        <v>8.3897556667647914E-3</v>
      </c>
      <c r="F13" s="669">
        <v>9.0729783037475351E-2</v>
      </c>
    </row>
    <row r="14" spans="1:6">
      <c r="A14" s="1451"/>
      <c r="B14" s="664" t="s">
        <v>15</v>
      </c>
      <c r="C14" s="663">
        <v>6.5405621420007998E-2</v>
      </c>
      <c r="D14" s="661">
        <v>0.24815983175604625</v>
      </c>
      <c r="E14" s="662">
        <v>7.0226580098052202E-3</v>
      </c>
      <c r="F14" s="669">
        <v>9.2760180995475117E-2</v>
      </c>
    </row>
    <row r="15" spans="1:6">
      <c r="A15" s="1451"/>
      <c r="B15" s="664" t="s">
        <v>16</v>
      </c>
      <c r="C15" s="663">
        <v>6.8155111633372498E-2</v>
      </c>
      <c r="D15" s="661">
        <v>0.28037383177570091</v>
      </c>
      <c r="E15" s="662">
        <v>7.6145645853523472E-3</v>
      </c>
      <c r="F15" s="669">
        <v>0.12179487179487179</v>
      </c>
    </row>
    <row r="16" spans="1:6">
      <c r="A16" s="1451"/>
      <c r="B16" s="664" t="s">
        <v>17</v>
      </c>
      <c r="C16" s="663">
        <v>6.2998200051427103E-2</v>
      </c>
      <c r="D16" s="661">
        <v>0.25355450236966826</v>
      </c>
      <c r="E16" s="662">
        <v>7.4949186991869919E-3</v>
      </c>
      <c r="F16" s="669">
        <v>9.4142259414225937E-2</v>
      </c>
    </row>
    <row r="17" spans="1:6" ht="15.75" thickBot="1">
      <c r="A17" s="1452"/>
      <c r="B17" s="665" t="s">
        <v>18</v>
      </c>
      <c r="C17" s="666">
        <v>6.3614518780827106E-2</v>
      </c>
      <c r="D17" s="667">
        <v>0.3</v>
      </c>
      <c r="E17" s="668">
        <v>5.3292729349067383E-3</v>
      </c>
      <c r="F17" s="670">
        <v>0.1</v>
      </c>
    </row>
    <row r="18" spans="1:6" ht="16.5" thickTop="1" thickBot="1">
      <c r="A18" s="1453" t="s">
        <v>21</v>
      </c>
      <c r="B18" s="1454"/>
      <c r="C18" s="656">
        <v>6.3849862615998759E-2</v>
      </c>
      <c r="D18" s="656">
        <v>0.23335937500000001</v>
      </c>
      <c r="E18" s="657">
        <v>9.4035165813487649E-3</v>
      </c>
      <c r="F18" s="658">
        <v>0.10067763794772507</v>
      </c>
    </row>
    <row r="19" spans="1:6" ht="15.75" thickTop="1"/>
    <row r="20" spans="1:6">
      <c r="A20" t="s">
        <v>96</v>
      </c>
    </row>
  </sheetData>
  <sheetProtection password="8815" sheet="1" objects="1" scenarios="1"/>
  <mergeCells count="4">
    <mergeCell ref="A3:A17"/>
    <mergeCell ref="A18:B18"/>
    <mergeCell ref="A1:F1"/>
    <mergeCell ref="A2:B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62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416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63"/>
  <dimension ref="A1:P19"/>
  <sheetViews>
    <sheetView workbookViewId="0">
      <selection activeCell="Q24" sqref="Q24"/>
    </sheetView>
  </sheetViews>
  <sheetFormatPr defaultRowHeight="15"/>
  <sheetData>
    <row r="1" spans="1:16" ht="15.75" thickBot="1">
      <c r="A1" s="1595" t="s">
        <v>407</v>
      </c>
      <c r="B1" s="1595"/>
      <c r="C1" s="1595"/>
      <c r="D1" s="1595"/>
      <c r="E1" s="1595"/>
      <c r="F1" s="1595"/>
      <c r="G1" s="1595"/>
      <c r="H1" s="1595"/>
      <c r="I1" s="1595"/>
      <c r="N1" s="1595" t="s">
        <v>377</v>
      </c>
      <c r="O1" s="1595"/>
      <c r="P1" s="1595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485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351" t="s">
        <v>359</v>
      </c>
      <c r="B3" s="354" t="s">
        <v>27</v>
      </c>
      <c r="C3" s="355">
        <v>402</v>
      </c>
      <c r="D3" s="355">
        <v>1</v>
      </c>
      <c r="E3" s="355">
        <v>1.152042850560995</v>
      </c>
      <c r="F3" s="355">
        <v>0.24875621890547264</v>
      </c>
      <c r="G3" s="355">
        <v>0.2440463944375944</v>
      </c>
      <c r="H3" s="355">
        <v>0.28115190391701922</v>
      </c>
      <c r="I3" s="292">
        <v>0</v>
      </c>
      <c r="N3" s="351" t="s">
        <v>359</v>
      </c>
      <c r="O3" s="360">
        <v>4</v>
      </c>
      <c r="P3" s="361">
        <v>33.333333333333329</v>
      </c>
    </row>
    <row r="4" spans="1:16">
      <c r="A4" s="352" t="s">
        <v>360</v>
      </c>
      <c r="B4" s="356" t="s">
        <v>28</v>
      </c>
      <c r="C4" s="357">
        <v>172</v>
      </c>
      <c r="D4" s="357">
        <v>1</v>
      </c>
      <c r="E4" s="357">
        <v>0.5021669460788557</v>
      </c>
      <c r="F4" s="357">
        <v>0.58139534883720934</v>
      </c>
      <c r="G4" s="357">
        <v>0.55987735973540098</v>
      </c>
      <c r="H4" s="357">
        <v>0.28115190391701922</v>
      </c>
      <c r="I4" s="293">
        <v>0</v>
      </c>
      <c r="N4" s="352" t="s">
        <v>360</v>
      </c>
      <c r="O4" s="362">
        <v>54</v>
      </c>
      <c r="P4" s="363">
        <v>3.7735849056603774</v>
      </c>
    </row>
    <row r="5" spans="1:16" ht="36">
      <c r="A5" s="352" t="s">
        <v>361</v>
      </c>
      <c r="B5" s="356" t="s">
        <v>29</v>
      </c>
      <c r="C5" s="357">
        <v>191</v>
      </c>
      <c r="D5" s="357">
        <v>0</v>
      </c>
      <c r="E5" s="357">
        <v>0.51846118466301339</v>
      </c>
      <c r="F5" s="357">
        <v>0</v>
      </c>
      <c r="G5" s="357">
        <v>0</v>
      </c>
      <c r="H5" s="357">
        <v>0.28115190391701922</v>
      </c>
      <c r="I5" s="293">
        <v>200</v>
      </c>
      <c r="N5" s="352" t="s">
        <v>361</v>
      </c>
      <c r="O5" s="362">
        <v>156</v>
      </c>
      <c r="P5" s="363">
        <v>1.935483870967742</v>
      </c>
    </row>
    <row r="6" spans="1:16">
      <c r="A6" s="352" t="s">
        <v>362</v>
      </c>
      <c r="B6" s="356" t="s">
        <v>30</v>
      </c>
      <c r="C6" s="357">
        <v>512</v>
      </c>
      <c r="D6" s="357">
        <v>0</v>
      </c>
      <c r="E6" s="357">
        <v>1.4501445131307655</v>
      </c>
      <c r="F6" s="357">
        <v>0</v>
      </c>
      <c r="G6" s="357">
        <v>0</v>
      </c>
      <c r="H6" s="357">
        <v>0.28115190391701922</v>
      </c>
      <c r="I6" s="293">
        <v>200</v>
      </c>
      <c r="N6" s="352" t="s">
        <v>362</v>
      </c>
      <c r="O6" s="362">
        <v>294</v>
      </c>
      <c r="P6" s="363">
        <v>1.3651877133105803</v>
      </c>
    </row>
    <row r="7" spans="1:16" ht="24">
      <c r="A7" s="352" t="s">
        <v>363</v>
      </c>
      <c r="B7" s="356" t="s">
        <v>31</v>
      </c>
      <c r="C7" s="357">
        <v>229</v>
      </c>
      <c r="D7" s="357">
        <v>2</v>
      </c>
      <c r="E7" s="357">
        <v>0.56223937675848712</v>
      </c>
      <c r="F7" s="357">
        <v>0.8733624454148472</v>
      </c>
      <c r="G7" s="357">
        <v>1.000114597230672</v>
      </c>
      <c r="H7" s="357">
        <v>0.28115190391701922</v>
      </c>
      <c r="I7" s="293">
        <v>400</v>
      </c>
      <c r="N7" s="352" t="s">
        <v>363</v>
      </c>
      <c r="O7" s="362">
        <v>457</v>
      </c>
      <c r="P7" s="363">
        <v>1.0964912280701753</v>
      </c>
    </row>
    <row r="8" spans="1:16">
      <c r="A8" s="352" t="s">
        <v>364</v>
      </c>
      <c r="B8" s="356" t="s">
        <v>32</v>
      </c>
      <c r="C8" s="357">
        <v>661</v>
      </c>
      <c r="D8" s="357">
        <v>3</v>
      </c>
      <c r="E8" s="357">
        <v>1.8782648979939673</v>
      </c>
      <c r="F8" s="357">
        <v>0.45385779122541603</v>
      </c>
      <c r="G8" s="357">
        <v>0.4490611056256702</v>
      </c>
      <c r="H8" s="357">
        <v>0.28115190391701922</v>
      </c>
      <c r="I8" s="293">
        <v>400</v>
      </c>
      <c r="N8" s="352" t="s">
        <v>364</v>
      </c>
      <c r="O8" s="362">
        <v>637</v>
      </c>
      <c r="P8" s="363">
        <v>0.94339622641509435</v>
      </c>
    </row>
    <row r="9" spans="1:16" ht="24">
      <c r="A9" s="352" t="s">
        <v>365</v>
      </c>
      <c r="B9" s="356" t="s">
        <v>33</v>
      </c>
      <c r="C9" s="357">
        <v>528</v>
      </c>
      <c r="D9" s="357">
        <v>1</v>
      </c>
      <c r="E9" s="357">
        <v>1.3861837329219502</v>
      </c>
      <c r="F9" s="357">
        <v>0.18939393939393939</v>
      </c>
      <c r="G9" s="357">
        <v>0.20282441442620047</v>
      </c>
      <c r="H9" s="357">
        <v>0.28115190391701922</v>
      </c>
      <c r="I9" s="293">
        <v>600</v>
      </c>
      <c r="N9" s="352" t="s">
        <v>365</v>
      </c>
      <c r="O9" s="362">
        <v>831</v>
      </c>
      <c r="P9" s="363">
        <v>0.84337349397590367</v>
      </c>
    </row>
    <row r="10" spans="1:16" ht="24">
      <c r="A10" s="352" t="s">
        <v>366</v>
      </c>
      <c r="B10" s="356" t="s">
        <v>34</v>
      </c>
      <c r="C10" s="357">
        <v>446</v>
      </c>
      <c r="D10" s="357">
        <v>1</v>
      </c>
      <c r="E10" s="357">
        <v>1.1999390282732212</v>
      </c>
      <c r="F10" s="357">
        <v>0.22421524663677131</v>
      </c>
      <c r="G10" s="357">
        <v>0.23430515825592607</v>
      </c>
      <c r="H10" s="357">
        <v>0.28115190391701922</v>
      </c>
      <c r="I10" s="293">
        <v>800</v>
      </c>
      <c r="N10" s="352" t="s">
        <v>366</v>
      </c>
      <c r="O10" s="362">
        <v>1036</v>
      </c>
      <c r="P10" s="363">
        <v>0.77294685990338163</v>
      </c>
    </row>
    <row r="11" spans="1:16">
      <c r="A11" s="352" t="s">
        <v>367</v>
      </c>
      <c r="B11" s="356" t="s">
        <v>35</v>
      </c>
      <c r="C11" s="357">
        <v>487</v>
      </c>
      <c r="D11" s="357">
        <v>1</v>
      </c>
      <c r="E11" s="357">
        <v>1.3390389459135796</v>
      </c>
      <c r="F11" s="357">
        <v>0.20533880903490759</v>
      </c>
      <c r="G11" s="357">
        <v>0.20996544183798854</v>
      </c>
      <c r="H11" s="357">
        <v>0.28115190391701922</v>
      </c>
      <c r="I11" s="293">
        <v>1000</v>
      </c>
      <c r="N11" s="352" t="s">
        <v>367</v>
      </c>
      <c r="O11" s="362">
        <v>1250</v>
      </c>
      <c r="P11" s="363">
        <v>0.72057646116893515</v>
      </c>
    </row>
    <row r="12" spans="1:16">
      <c r="A12" s="352" t="s">
        <v>368</v>
      </c>
      <c r="B12" s="356" t="s">
        <v>36</v>
      </c>
      <c r="C12" s="357">
        <v>282</v>
      </c>
      <c r="D12" s="357">
        <v>1</v>
      </c>
      <c r="E12" s="357">
        <v>0.77598211066872957</v>
      </c>
      <c r="F12" s="357">
        <v>0.3546099290780142</v>
      </c>
      <c r="G12" s="357">
        <v>0.36231750713264099</v>
      </c>
      <c r="H12" s="357">
        <v>0.28115190391701922</v>
      </c>
      <c r="I12" s="293">
        <v>1000</v>
      </c>
      <c r="N12" s="352" t="s">
        <v>368</v>
      </c>
      <c r="O12" s="362">
        <v>1472</v>
      </c>
      <c r="P12" s="363">
        <v>0.67980965329707677</v>
      </c>
    </row>
    <row r="13" spans="1:16" ht="24">
      <c r="A13" s="352" t="s">
        <v>369</v>
      </c>
      <c r="B13" s="356" t="s">
        <v>37</v>
      </c>
      <c r="C13" s="357">
        <v>433</v>
      </c>
      <c r="D13" s="357">
        <v>0</v>
      </c>
      <c r="E13" s="357">
        <v>1.1634408217068413</v>
      </c>
      <c r="F13" s="357">
        <v>0</v>
      </c>
      <c r="G13" s="357">
        <v>0</v>
      </c>
      <c r="H13" s="357">
        <v>0.28115190391701922</v>
      </c>
      <c r="I13" s="293">
        <v>1200</v>
      </c>
      <c r="N13" s="352" t="s">
        <v>369</v>
      </c>
      <c r="O13" s="362">
        <v>1700</v>
      </c>
      <c r="P13" s="363">
        <v>0.64743967039434958</v>
      </c>
    </row>
    <row r="14" spans="1:16" ht="15.75" thickBot="1">
      <c r="A14" s="352" t="s">
        <v>370</v>
      </c>
      <c r="B14" s="356" t="s">
        <v>38</v>
      </c>
      <c r="C14" s="357">
        <v>807</v>
      </c>
      <c r="D14" s="357">
        <v>2</v>
      </c>
      <c r="E14" s="357">
        <v>2.2892556208976336</v>
      </c>
      <c r="F14" s="357">
        <v>0.24783147459727387</v>
      </c>
      <c r="G14" s="357">
        <v>0.24562735707668815</v>
      </c>
      <c r="H14" s="357">
        <v>0.28115190391701922</v>
      </c>
      <c r="I14" s="293">
        <v>1400</v>
      </c>
      <c r="N14" s="353" t="s">
        <v>370</v>
      </c>
      <c r="O14" s="364">
        <v>1934</v>
      </c>
      <c r="P14" s="365">
        <v>0.62079668908432484</v>
      </c>
    </row>
    <row r="15" spans="1:16" ht="15.75" thickTop="1">
      <c r="A15" s="352" t="s">
        <v>371</v>
      </c>
      <c r="B15" s="356" t="s">
        <v>39</v>
      </c>
      <c r="C15" s="357">
        <v>525</v>
      </c>
      <c r="D15" s="357">
        <v>1</v>
      </c>
      <c r="E15" s="357">
        <v>1.688902618710137</v>
      </c>
      <c r="F15" s="357">
        <v>0.19047619047619047</v>
      </c>
      <c r="G15" s="357">
        <v>0.16647016873698905</v>
      </c>
      <c r="H15" s="357">
        <v>0.28115190391701922</v>
      </c>
      <c r="I15" s="293">
        <v>1400</v>
      </c>
    </row>
    <row r="16" spans="1:16" ht="24">
      <c r="A16" s="352" t="s">
        <v>372</v>
      </c>
      <c r="B16" s="356" t="s">
        <v>40</v>
      </c>
      <c r="C16" s="357">
        <v>57</v>
      </c>
      <c r="D16" s="357">
        <v>0</v>
      </c>
      <c r="E16" s="357">
        <v>0.13870205838984276</v>
      </c>
      <c r="F16" s="357">
        <v>0</v>
      </c>
      <c r="G16" s="357">
        <v>0</v>
      </c>
      <c r="H16" s="357">
        <v>0.28115190391701922</v>
      </c>
      <c r="I16" s="293">
        <v>1600</v>
      </c>
    </row>
    <row r="17" spans="1:9">
      <c r="A17" s="352" t="s">
        <v>373</v>
      </c>
      <c r="B17" s="356" t="s">
        <v>41</v>
      </c>
      <c r="C17" s="357">
        <v>1705</v>
      </c>
      <c r="D17" s="357">
        <v>3</v>
      </c>
      <c r="E17" s="357">
        <v>4.4141465063417851</v>
      </c>
      <c r="F17" s="357">
        <v>0.17595307917888564</v>
      </c>
      <c r="G17" s="357">
        <v>0.19108013531931223</v>
      </c>
      <c r="H17" s="357">
        <v>0.28115190391701922</v>
      </c>
      <c r="I17" s="293">
        <v>1800</v>
      </c>
    </row>
    <row r="18" spans="1:9" ht="36.75" thickBot="1">
      <c r="A18" s="353" t="s">
        <v>374</v>
      </c>
      <c r="B18" s="358" t="s">
        <v>42</v>
      </c>
      <c r="C18" s="359">
        <v>316</v>
      </c>
      <c r="D18" s="359">
        <v>0</v>
      </c>
      <c r="E18" s="359">
        <v>0.75122341518870905</v>
      </c>
      <c r="F18" s="359">
        <v>0</v>
      </c>
      <c r="G18" s="359">
        <v>0</v>
      </c>
      <c r="H18" s="359">
        <v>0.28115190391701922</v>
      </c>
      <c r="I18" s="294">
        <v>2000</v>
      </c>
    </row>
    <row r="19" spans="1:9" ht="15.75" thickTop="1">
      <c r="A19" s="1596" t="s">
        <v>375</v>
      </c>
      <c r="B19" s="1596"/>
      <c r="C19" s="1596"/>
      <c r="D19" s="1596"/>
      <c r="E19" s="1596"/>
      <c r="F19" s="1596"/>
      <c r="G19" s="1596"/>
      <c r="H19" s="1596"/>
      <c r="I19" s="1596"/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112"/>
  <dimension ref="A1:H19"/>
  <sheetViews>
    <sheetView showGridLines="0" workbookViewId="0">
      <selection activeCell="D24" sqref="D24"/>
    </sheetView>
  </sheetViews>
  <sheetFormatPr defaultRowHeight="15"/>
  <cols>
    <col min="1" max="4" width="20.7109375" customWidth="1"/>
  </cols>
  <sheetData>
    <row r="1" spans="1:4" ht="30.75" customHeight="1" thickBot="1">
      <c r="A1" s="1595" t="s">
        <v>706</v>
      </c>
      <c r="B1" s="1595"/>
      <c r="C1" s="1595"/>
      <c r="D1" s="1595"/>
    </row>
    <row r="2" spans="1:4" ht="30.75" customHeight="1" thickTop="1" thickBot="1">
      <c r="A2" s="886" t="s">
        <v>384</v>
      </c>
      <c r="B2" s="915" t="s">
        <v>351</v>
      </c>
      <c r="C2" s="913" t="s">
        <v>704</v>
      </c>
      <c r="D2" s="914" t="s">
        <v>355</v>
      </c>
    </row>
    <row r="3" spans="1:4" ht="15.75" customHeight="1" thickTop="1">
      <c r="A3" s="956" t="s">
        <v>27</v>
      </c>
      <c r="B3" s="957">
        <v>402</v>
      </c>
      <c r="C3" s="959" t="s">
        <v>674</v>
      </c>
      <c r="D3" s="958">
        <v>0.2440463944375944</v>
      </c>
    </row>
    <row r="4" spans="1:4" ht="15.75" customHeight="1">
      <c r="A4" s="954" t="s">
        <v>28</v>
      </c>
      <c r="B4" s="952">
        <v>172</v>
      </c>
      <c r="C4" s="960" t="s">
        <v>674</v>
      </c>
      <c r="D4" s="950">
        <v>0.55987735973540098</v>
      </c>
    </row>
    <row r="5" spans="1:4" ht="15.75" customHeight="1">
      <c r="A5" s="954" t="s">
        <v>29</v>
      </c>
      <c r="B5" s="952">
        <v>191</v>
      </c>
      <c r="C5" s="960" t="s">
        <v>674</v>
      </c>
      <c r="D5" s="950">
        <v>0</v>
      </c>
    </row>
    <row r="6" spans="1:4" ht="15.75" customHeight="1">
      <c r="A6" s="954" t="s">
        <v>30</v>
      </c>
      <c r="B6" s="952">
        <v>512</v>
      </c>
      <c r="C6" s="960" t="s">
        <v>674</v>
      </c>
      <c r="D6" s="950">
        <v>0</v>
      </c>
    </row>
    <row r="7" spans="1:4" ht="15.75" customHeight="1">
      <c r="A7" s="954" t="s">
        <v>31</v>
      </c>
      <c r="B7" s="952">
        <v>229</v>
      </c>
      <c r="C7" s="960" t="s">
        <v>674</v>
      </c>
      <c r="D7" s="950">
        <v>1.000114597230672</v>
      </c>
    </row>
    <row r="8" spans="1:4" ht="15.75" customHeight="1">
      <c r="A8" s="954" t="s">
        <v>32</v>
      </c>
      <c r="B8" s="952">
        <v>661</v>
      </c>
      <c r="C8" s="960" t="s">
        <v>674</v>
      </c>
      <c r="D8" s="950">
        <v>0.4490611056256702</v>
      </c>
    </row>
    <row r="9" spans="1:4" ht="15.75" customHeight="1">
      <c r="A9" s="954" t="s">
        <v>33</v>
      </c>
      <c r="B9" s="952">
        <v>528</v>
      </c>
      <c r="C9" s="960" t="s">
        <v>674</v>
      </c>
      <c r="D9" s="950">
        <v>0.20282441442620047</v>
      </c>
    </row>
    <row r="10" spans="1:4" ht="15.75" customHeight="1">
      <c r="A10" s="954" t="s">
        <v>34</v>
      </c>
      <c r="B10" s="952">
        <v>446</v>
      </c>
      <c r="C10" s="960" t="s">
        <v>674</v>
      </c>
      <c r="D10" s="950">
        <v>0.23430515825592607</v>
      </c>
    </row>
    <row r="11" spans="1:4" ht="15.75" customHeight="1">
      <c r="A11" s="954" t="s">
        <v>35</v>
      </c>
      <c r="B11" s="952">
        <v>487</v>
      </c>
      <c r="C11" s="960" t="s">
        <v>674</v>
      </c>
      <c r="D11" s="950">
        <v>0.20996544183798854</v>
      </c>
    </row>
    <row r="12" spans="1:4" ht="15.75" customHeight="1">
      <c r="A12" s="954" t="s">
        <v>36</v>
      </c>
      <c r="B12" s="952">
        <v>282</v>
      </c>
      <c r="C12" s="960" t="s">
        <v>674</v>
      </c>
      <c r="D12" s="950">
        <v>0.36231750713264099</v>
      </c>
    </row>
    <row r="13" spans="1:4" ht="15.75" customHeight="1">
      <c r="A13" s="954" t="s">
        <v>37</v>
      </c>
      <c r="B13" s="952">
        <v>433</v>
      </c>
      <c r="C13" s="960" t="s">
        <v>674</v>
      </c>
      <c r="D13" s="950">
        <v>0</v>
      </c>
    </row>
    <row r="14" spans="1:4" ht="15.75" customHeight="1">
      <c r="A14" s="954" t="s">
        <v>38</v>
      </c>
      <c r="B14" s="952">
        <v>807</v>
      </c>
      <c r="C14" s="960" t="s">
        <v>674</v>
      </c>
      <c r="D14" s="950">
        <v>0.24562735707668815</v>
      </c>
    </row>
    <row r="15" spans="1:4" ht="15.75" customHeight="1">
      <c r="A15" s="954" t="s">
        <v>39</v>
      </c>
      <c r="B15" s="952">
        <v>525</v>
      </c>
      <c r="C15" s="960" t="s">
        <v>674</v>
      </c>
      <c r="D15" s="950">
        <v>0.16647016873698905</v>
      </c>
    </row>
    <row r="16" spans="1:4" ht="15.75" customHeight="1">
      <c r="A16" s="954" t="s">
        <v>40</v>
      </c>
      <c r="B16" s="952">
        <v>57</v>
      </c>
      <c r="C16" s="960" t="s">
        <v>674</v>
      </c>
      <c r="D16" s="950">
        <v>0</v>
      </c>
    </row>
    <row r="17" spans="1:8" ht="15.75" customHeight="1" thickBot="1">
      <c r="A17" s="955" t="s">
        <v>41</v>
      </c>
      <c r="B17" s="953">
        <v>1705</v>
      </c>
      <c r="C17" s="961" t="s">
        <v>674</v>
      </c>
      <c r="D17" s="951">
        <v>0.19108013531931223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64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417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65"/>
  <dimension ref="A1:P21"/>
  <sheetViews>
    <sheetView workbookViewId="0">
      <selection activeCell="R22" sqref="R22"/>
    </sheetView>
  </sheetViews>
  <sheetFormatPr defaultRowHeight="15"/>
  <sheetData>
    <row r="1" spans="1:16" ht="15.75" thickBot="1">
      <c r="A1" s="1597" t="s">
        <v>408</v>
      </c>
      <c r="B1" s="1597"/>
      <c r="C1" s="1597"/>
      <c r="D1" s="1597"/>
      <c r="E1" s="1597"/>
      <c r="F1" s="1597"/>
      <c r="G1" s="1597"/>
      <c r="H1" s="1597"/>
      <c r="I1" s="1597"/>
      <c r="N1" s="1597" t="s">
        <v>377</v>
      </c>
      <c r="O1" s="1597"/>
      <c r="P1" s="1597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484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366" t="s">
        <v>359</v>
      </c>
      <c r="B3" s="367" t="s">
        <v>27</v>
      </c>
      <c r="C3" s="368">
        <v>377</v>
      </c>
      <c r="D3" s="368">
        <v>0</v>
      </c>
      <c r="E3" s="368">
        <v>0.85409764058792548</v>
      </c>
      <c r="F3" s="368">
        <v>0</v>
      </c>
      <c r="G3" s="368">
        <v>0</v>
      </c>
      <c r="H3" s="368">
        <v>0.23748268355432417</v>
      </c>
      <c r="I3" s="292">
        <v>0</v>
      </c>
      <c r="N3" s="366" t="s">
        <v>359</v>
      </c>
      <c r="O3" s="378">
        <v>5</v>
      </c>
      <c r="P3" s="369">
        <v>25</v>
      </c>
    </row>
    <row r="4" spans="1:16">
      <c r="A4" s="370" t="s">
        <v>360</v>
      </c>
      <c r="B4" s="371" t="s">
        <v>28</v>
      </c>
      <c r="C4" s="372">
        <v>214</v>
      </c>
      <c r="D4" s="372">
        <v>1</v>
      </c>
      <c r="E4" s="372">
        <v>0.61272369876234689</v>
      </c>
      <c r="F4" s="372">
        <v>0.46728971962616822</v>
      </c>
      <c r="G4" s="372">
        <v>0.38758527544147597</v>
      </c>
      <c r="H4" s="372">
        <v>0.23748268355432417</v>
      </c>
      <c r="I4" s="293">
        <v>0</v>
      </c>
      <c r="N4" s="370" t="s">
        <v>360</v>
      </c>
      <c r="O4" s="379">
        <v>63</v>
      </c>
      <c r="P4" s="373">
        <v>3.225806451612903</v>
      </c>
    </row>
    <row r="5" spans="1:16" ht="36">
      <c r="A5" s="370" t="s">
        <v>361</v>
      </c>
      <c r="B5" s="371" t="s">
        <v>29</v>
      </c>
      <c r="C5" s="372">
        <v>186</v>
      </c>
      <c r="D5" s="372">
        <v>1</v>
      </c>
      <c r="E5" s="372">
        <v>0.4778282367193189</v>
      </c>
      <c r="F5" s="372">
        <v>0.5376344086021505</v>
      </c>
      <c r="G5" s="372">
        <v>0.49700429004538693</v>
      </c>
      <c r="H5" s="372">
        <v>0.23748268355432417</v>
      </c>
      <c r="I5" s="293">
        <v>200</v>
      </c>
      <c r="N5" s="370" t="s">
        <v>361</v>
      </c>
      <c r="O5" s="379">
        <v>185</v>
      </c>
      <c r="P5" s="373">
        <v>1.6304347826086956</v>
      </c>
    </row>
    <row r="6" spans="1:16">
      <c r="A6" s="370" t="s">
        <v>362</v>
      </c>
      <c r="B6" s="371" t="s">
        <v>30</v>
      </c>
      <c r="C6" s="372">
        <v>455</v>
      </c>
      <c r="D6" s="372">
        <v>1</v>
      </c>
      <c r="E6" s="372">
        <v>1.0850639953911263</v>
      </c>
      <c r="F6" s="372">
        <v>0.21978021978021978</v>
      </c>
      <c r="G6" s="372">
        <v>0.21886514027103099</v>
      </c>
      <c r="H6" s="372">
        <v>0.23748268355432417</v>
      </c>
      <c r="I6" s="293">
        <v>200</v>
      </c>
      <c r="N6" s="370" t="s">
        <v>362</v>
      </c>
      <c r="O6" s="379">
        <v>348</v>
      </c>
      <c r="P6" s="373">
        <v>1.1527377521613833</v>
      </c>
    </row>
    <row r="7" spans="1:16" ht="24">
      <c r="A7" s="370" t="s">
        <v>363</v>
      </c>
      <c r="B7" s="371" t="s">
        <v>31</v>
      </c>
      <c r="C7" s="372">
        <v>192</v>
      </c>
      <c r="D7" s="372">
        <v>0</v>
      </c>
      <c r="E7" s="372">
        <v>0.37708563053937572</v>
      </c>
      <c r="F7" s="372">
        <v>0</v>
      </c>
      <c r="G7" s="372">
        <v>0</v>
      </c>
      <c r="H7" s="372">
        <v>0.23748268355432417</v>
      </c>
      <c r="I7" s="293">
        <v>400</v>
      </c>
      <c r="N7" s="370" t="s">
        <v>363</v>
      </c>
      <c r="O7" s="379">
        <v>540</v>
      </c>
      <c r="P7" s="373">
        <v>0.927643784786642</v>
      </c>
    </row>
    <row r="8" spans="1:16">
      <c r="A8" s="370" t="s">
        <v>364</v>
      </c>
      <c r="B8" s="371" t="s">
        <v>32</v>
      </c>
      <c r="C8" s="372">
        <v>638</v>
      </c>
      <c r="D8" s="372">
        <v>0</v>
      </c>
      <c r="E8" s="372">
        <v>1.6805806851165255</v>
      </c>
      <c r="F8" s="372">
        <v>0</v>
      </c>
      <c r="G8" s="372">
        <v>0</v>
      </c>
      <c r="H8" s="372">
        <v>0.23748268355432417</v>
      </c>
      <c r="I8" s="293">
        <v>400</v>
      </c>
      <c r="N8" s="370" t="s">
        <v>364</v>
      </c>
      <c r="O8" s="379">
        <v>754</v>
      </c>
      <c r="P8" s="373">
        <v>0.79681274900398402</v>
      </c>
    </row>
    <row r="9" spans="1:16" ht="24">
      <c r="A9" s="370" t="s">
        <v>365</v>
      </c>
      <c r="B9" s="371" t="s">
        <v>33</v>
      </c>
      <c r="C9" s="372">
        <v>368</v>
      </c>
      <c r="D9" s="372">
        <v>0</v>
      </c>
      <c r="E9" s="372">
        <v>0.88806734899472906</v>
      </c>
      <c r="F9" s="372">
        <v>0</v>
      </c>
      <c r="G9" s="372">
        <v>0</v>
      </c>
      <c r="H9" s="372">
        <v>0.23748268355432417</v>
      </c>
      <c r="I9" s="293">
        <v>600</v>
      </c>
      <c r="N9" s="370" t="s">
        <v>365</v>
      </c>
      <c r="O9" s="379">
        <v>984</v>
      </c>
      <c r="P9" s="373">
        <v>0.71210579857578837</v>
      </c>
    </row>
    <row r="10" spans="1:16" ht="24">
      <c r="A10" s="370" t="s">
        <v>366</v>
      </c>
      <c r="B10" s="371" t="s">
        <v>34</v>
      </c>
      <c r="C10" s="372">
        <v>530</v>
      </c>
      <c r="D10" s="372">
        <v>1</v>
      </c>
      <c r="E10" s="372">
        <v>1.1393844177434622</v>
      </c>
      <c r="F10" s="372">
        <v>0.18867924528301888</v>
      </c>
      <c r="G10" s="372">
        <v>0.2084306927987096</v>
      </c>
      <c r="H10" s="372">
        <v>0.23748268355432417</v>
      </c>
      <c r="I10" s="293">
        <v>800</v>
      </c>
      <c r="N10" s="370" t="s">
        <v>366</v>
      </c>
      <c r="O10" s="379">
        <v>1226</v>
      </c>
      <c r="P10" s="373">
        <v>0.65306122448979598</v>
      </c>
    </row>
    <row r="11" spans="1:16">
      <c r="A11" s="370" t="s">
        <v>367</v>
      </c>
      <c r="B11" s="371" t="s">
        <v>35</v>
      </c>
      <c r="C11" s="372">
        <v>358</v>
      </c>
      <c r="D11" s="372">
        <v>3</v>
      </c>
      <c r="E11" s="372">
        <v>0.88610880657537261</v>
      </c>
      <c r="F11" s="372">
        <v>0.83798882681564246</v>
      </c>
      <c r="G11" s="372">
        <v>0.80401869993419539</v>
      </c>
      <c r="H11" s="372">
        <v>0.23748268355432417</v>
      </c>
      <c r="I11" s="293">
        <v>1000</v>
      </c>
      <c r="N11" s="370" t="s">
        <v>367</v>
      </c>
      <c r="O11" s="379">
        <v>1480</v>
      </c>
      <c r="P11" s="373">
        <v>0.6085192697768762</v>
      </c>
    </row>
    <row r="12" spans="1:16" ht="15.75" thickBot="1">
      <c r="A12" s="370" t="s">
        <v>368</v>
      </c>
      <c r="B12" s="371" t="s">
        <v>36</v>
      </c>
      <c r="C12" s="372">
        <v>289</v>
      </c>
      <c r="D12" s="372">
        <v>1</v>
      </c>
      <c r="E12" s="372">
        <v>0.69929881777267</v>
      </c>
      <c r="F12" s="372">
        <v>0.34602076124567471</v>
      </c>
      <c r="G12" s="372">
        <v>0.33960115120847484</v>
      </c>
      <c r="H12" s="372">
        <v>0.23748268355432417</v>
      </c>
      <c r="I12" s="293">
        <v>1000</v>
      </c>
      <c r="N12" s="374" t="s">
        <v>368</v>
      </c>
      <c r="O12" s="380">
        <v>1742</v>
      </c>
      <c r="P12" s="377">
        <v>0.57438253877082135</v>
      </c>
    </row>
    <row r="13" spans="1:16" ht="24.75" thickTop="1">
      <c r="A13" s="370" t="s">
        <v>369</v>
      </c>
      <c r="B13" s="371" t="s">
        <v>37</v>
      </c>
      <c r="C13" s="372">
        <v>293</v>
      </c>
      <c r="D13" s="372">
        <v>0</v>
      </c>
      <c r="E13" s="372">
        <v>0.72275870511857454</v>
      </c>
      <c r="F13" s="372">
        <v>0</v>
      </c>
      <c r="G13" s="372">
        <v>0</v>
      </c>
      <c r="H13" s="372">
        <v>0.23748268355432417</v>
      </c>
      <c r="I13" s="293">
        <v>1200</v>
      </c>
    </row>
    <row r="14" spans="1:16">
      <c r="A14" s="370" t="s">
        <v>370</v>
      </c>
      <c r="B14" s="371" t="s">
        <v>38</v>
      </c>
      <c r="C14" s="372">
        <v>774</v>
      </c>
      <c r="D14" s="372">
        <v>1</v>
      </c>
      <c r="E14" s="372">
        <v>1.9594287548058957</v>
      </c>
      <c r="F14" s="372">
        <v>0.12919896640826872</v>
      </c>
      <c r="G14" s="372">
        <v>0.12119995839187815</v>
      </c>
      <c r="H14" s="372">
        <v>0.23748268355432417</v>
      </c>
      <c r="I14" s="293">
        <v>1400</v>
      </c>
    </row>
    <row r="15" spans="1:16">
      <c r="A15" s="370" t="s">
        <v>371</v>
      </c>
      <c r="B15" s="371" t="s">
        <v>39</v>
      </c>
      <c r="C15" s="372">
        <v>652</v>
      </c>
      <c r="D15" s="372">
        <v>0</v>
      </c>
      <c r="E15" s="372">
        <v>1.8276201551336531</v>
      </c>
      <c r="F15" s="372">
        <v>0</v>
      </c>
      <c r="G15" s="372">
        <v>0</v>
      </c>
      <c r="H15" s="372">
        <v>0.23748268355432417</v>
      </c>
      <c r="I15" s="293">
        <v>1400</v>
      </c>
    </row>
    <row r="16" spans="1:16" ht="24">
      <c r="A16" s="370" t="s">
        <v>372</v>
      </c>
      <c r="B16" s="371" t="s">
        <v>40</v>
      </c>
      <c r="C16" s="372">
        <v>65</v>
      </c>
      <c r="D16" s="372">
        <v>0</v>
      </c>
      <c r="E16" s="372">
        <v>0.13731231296081703</v>
      </c>
      <c r="F16" s="372">
        <v>0</v>
      </c>
      <c r="G16" s="372">
        <v>0</v>
      </c>
      <c r="H16" s="372">
        <v>0.23748268355432417</v>
      </c>
      <c r="I16" s="293">
        <v>1600</v>
      </c>
    </row>
    <row r="17" spans="1:9">
      <c r="A17" s="370" t="s">
        <v>373</v>
      </c>
      <c r="B17" s="371" t="s">
        <v>41</v>
      </c>
      <c r="C17" s="372">
        <v>1620</v>
      </c>
      <c r="D17" s="372">
        <v>2</v>
      </c>
      <c r="E17" s="372">
        <v>3.6173134219955654</v>
      </c>
      <c r="F17" s="372">
        <v>0.12345679012345678</v>
      </c>
      <c r="G17" s="372">
        <v>0.13130334911554994</v>
      </c>
      <c r="H17" s="372">
        <v>0.23748268355432417</v>
      </c>
      <c r="I17" s="293">
        <v>1800</v>
      </c>
    </row>
    <row r="18" spans="1:9" ht="36.75" thickBot="1">
      <c r="A18" s="374" t="s">
        <v>374</v>
      </c>
      <c r="B18" s="375" t="s">
        <v>42</v>
      </c>
      <c r="C18" s="376">
        <v>325</v>
      </c>
      <c r="D18" s="376">
        <v>0</v>
      </c>
      <c r="E18" s="376">
        <v>0.66786928644330656</v>
      </c>
      <c r="F18" s="376">
        <v>0</v>
      </c>
      <c r="G18" s="376">
        <v>0</v>
      </c>
      <c r="H18" s="376">
        <v>0.23748268355432417</v>
      </c>
      <c r="I18" s="294">
        <v>2000</v>
      </c>
    </row>
    <row r="19" spans="1:9" ht="15.75" thickTop="1">
      <c r="A19" s="1598" t="s">
        <v>375</v>
      </c>
      <c r="B19" s="1598"/>
      <c r="C19" s="1598"/>
      <c r="D19" s="1598"/>
      <c r="E19" s="1598"/>
      <c r="F19" s="1598"/>
      <c r="G19" s="1598"/>
      <c r="H19" s="1598"/>
      <c r="I19" s="1598"/>
    </row>
    <row r="21" spans="1:9">
      <c r="A21" t="s">
        <v>409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113"/>
  <dimension ref="A1:H19"/>
  <sheetViews>
    <sheetView showGridLines="0" workbookViewId="0">
      <selection activeCell="E24" sqref="E24"/>
    </sheetView>
  </sheetViews>
  <sheetFormatPr defaultRowHeight="15"/>
  <cols>
    <col min="1" max="4" width="20.7109375" customWidth="1"/>
  </cols>
  <sheetData>
    <row r="1" spans="1:4" ht="30.75" customHeight="1" thickBot="1">
      <c r="A1" s="1599" t="s">
        <v>707</v>
      </c>
      <c r="B1" s="1599"/>
      <c r="C1" s="1599"/>
      <c r="D1" s="1599"/>
    </row>
    <row r="2" spans="1:4" ht="30.75" customHeight="1" thickTop="1" thickBot="1">
      <c r="A2" s="886" t="s">
        <v>384</v>
      </c>
      <c r="B2" s="915" t="s">
        <v>351</v>
      </c>
      <c r="C2" s="913" t="s">
        <v>708</v>
      </c>
      <c r="D2" s="914" t="s">
        <v>355</v>
      </c>
    </row>
    <row r="3" spans="1:4" ht="15.75" customHeight="1" thickTop="1">
      <c r="A3" s="965" t="s">
        <v>27</v>
      </c>
      <c r="B3" s="962">
        <v>377</v>
      </c>
      <c r="C3" s="968" t="s">
        <v>674</v>
      </c>
      <c r="D3" s="971">
        <v>0</v>
      </c>
    </row>
    <row r="4" spans="1:4" ht="15.75" customHeight="1">
      <c r="A4" s="966" t="s">
        <v>28</v>
      </c>
      <c r="B4" s="963">
        <v>214</v>
      </c>
      <c r="C4" s="969" t="s">
        <v>674</v>
      </c>
      <c r="D4" s="972">
        <v>0.38758527544147597</v>
      </c>
    </row>
    <row r="5" spans="1:4" ht="15.75" customHeight="1">
      <c r="A5" s="966" t="s">
        <v>29</v>
      </c>
      <c r="B5" s="963">
        <v>186</v>
      </c>
      <c r="C5" s="969" t="s">
        <v>674</v>
      </c>
      <c r="D5" s="972">
        <v>0.49700429004538693</v>
      </c>
    </row>
    <row r="6" spans="1:4" ht="15.75" customHeight="1">
      <c r="A6" s="966" t="s">
        <v>30</v>
      </c>
      <c r="B6" s="963">
        <v>455</v>
      </c>
      <c r="C6" s="969" t="s">
        <v>674</v>
      </c>
      <c r="D6" s="972">
        <v>0.21886514027103099</v>
      </c>
    </row>
    <row r="7" spans="1:4" ht="15.75" customHeight="1">
      <c r="A7" s="966" t="s">
        <v>31</v>
      </c>
      <c r="B7" s="963">
        <v>192</v>
      </c>
      <c r="C7" s="969" t="s">
        <v>674</v>
      </c>
      <c r="D7" s="972">
        <v>0</v>
      </c>
    </row>
    <row r="8" spans="1:4" ht="15.75" customHeight="1">
      <c r="A8" s="966" t="s">
        <v>32</v>
      </c>
      <c r="B8" s="963">
        <v>638</v>
      </c>
      <c r="C8" s="969" t="s">
        <v>674</v>
      </c>
      <c r="D8" s="972">
        <v>0</v>
      </c>
    </row>
    <row r="9" spans="1:4" ht="15.75" customHeight="1">
      <c r="A9" s="966" t="s">
        <v>33</v>
      </c>
      <c r="B9" s="963">
        <v>368</v>
      </c>
      <c r="C9" s="969" t="s">
        <v>674</v>
      </c>
      <c r="D9" s="972">
        <v>0</v>
      </c>
    </row>
    <row r="10" spans="1:4" ht="15.75" customHeight="1">
      <c r="A10" s="966" t="s">
        <v>34</v>
      </c>
      <c r="B10" s="963">
        <v>530</v>
      </c>
      <c r="C10" s="969" t="s">
        <v>674</v>
      </c>
      <c r="D10" s="972">
        <v>0.2084306927987096</v>
      </c>
    </row>
    <row r="11" spans="1:4" ht="15.75" customHeight="1">
      <c r="A11" s="966" t="s">
        <v>35</v>
      </c>
      <c r="B11" s="963">
        <v>358</v>
      </c>
      <c r="C11" s="969" t="s">
        <v>674</v>
      </c>
      <c r="D11" s="972">
        <v>0.80401869993419539</v>
      </c>
    </row>
    <row r="12" spans="1:4" ht="15.75" customHeight="1">
      <c r="A12" s="966" t="s">
        <v>36</v>
      </c>
      <c r="B12" s="963">
        <v>289</v>
      </c>
      <c r="C12" s="969" t="s">
        <v>674</v>
      </c>
      <c r="D12" s="972">
        <v>0.33960115120847484</v>
      </c>
    </row>
    <row r="13" spans="1:4" ht="15.75" customHeight="1">
      <c r="A13" s="966" t="s">
        <v>37</v>
      </c>
      <c r="B13" s="963">
        <v>293</v>
      </c>
      <c r="C13" s="969" t="s">
        <v>674</v>
      </c>
      <c r="D13" s="972">
        <v>0</v>
      </c>
    </row>
    <row r="14" spans="1:4" ht="15.75" customHeight="1">
      <c r="A14" s="966" t="s">
        <v>38</v>
      </c>
      <c r="B14" s="963">
        <v>774</v>
      </c>
      <c r="C14" s="969" t="s">
        <v>674</v>
      </c>
      <c r="D14" s="972">
        <v>0.12119995839187815</v>
      </c>
    </row>
    <row r="15" spans="1:4" ht="15.75" customHeight="1">
      <c r="A15" s="966" t="s">
        <v>39</v>
      </c>
      <c r="B15" s="963">
        <v>652</v>
      </c>
      <c r="C15" s="969" t="s">
        <v>674</v>
      </c>
      <c r="D15" s="972">
        <v>0</v>
      </c>
    </row>
    <row r="16" spans="1:4" ht="15.75" customHeight="1">
      <c r="A16" s="966" t="s">
        <v>40</v>
      </c>
      <c r="B16" s="963">
        <v>65</v>
      </c>
      <c r="C16" s="969" t="s">
        <v>674</v>
      </c>
      <c r="D16" s="972">
        <v>0</v>
      </c>
    </row>
    <row r="17" spans="1:8" ht="15.75" customHeight="1" thickBot="1">
      <c r="A17" s="967" t="s">
        <v>41</v>
      </c>
      <c r="B17" s="964">
        <v>1620</v>
      </c>
      <c r="C17" s="970" t="s">
        <v>674</v>
      </c>
      <c r="D17" s="973">
        <v>0.13130334911554994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66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419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67"/>
  <dimension ref="A1:P21"/>
  <sheetViews>
    <sheetView workbookViewId="0">
      <selection activeCell="P21" sqref="P21"/>
    </sheetView>
  </sheetViews>
  <sheetFormatPr defaultRowHeight="15"/>
  <sheetData>
    <row r="1" spans="1:16" ht="15.75" thickBot="1">
      <c r="A1" s="1600" t="s">
        <v>418</v>
      </c>
      <c r="B1" s="1600"/>
      <c r="C1" s="1600"/>
      <c r="D1" s="1600"/>
      <c r="E1" s="1600"/>
      <c r="F1" s="1600"/>
      <c r="G1" s="1600"/>
      <c r="H1" s="1600"/>
      <c r="I1" s="1600"/>
      <c r="N1" s="1600" t="s">
        <v>377</v>
      </c>
      <c r="O1" s="1600"/>
      <c r="P1" s="1600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484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381" t="s">
        <v>359</v>
      </c>
      <c r="B3" s="382" t="s">
        <v>27</v>
      </c>
      <c r="C3" s="383">
        <v>402</v>
      </c>
      <c r="D3" s="383">
        <v>0</v>
      </c>
      <c r="E3" s="383">
        <v>0.95774719284749743</v>
      </c>
      <c r="F3" s="383">
        <v>0</v>
      </c>
      <c r="G3" s="383">
        <v>0</v>
      </c>
      <c r="H3" s="383">
        <v>0.22928893134980211</v>
      </c>
      <c r="I3" s="292">
        <v>0</v>
      </c>
      <c r="N3" s="381" t="s">
        <v>359</v>
      </c>
      <c r="O3" s="393"/>
      <c r="P3" s="384">
        <v>1</v>
      </c>
    </row>
    <row r="4" spans="1:16">
      <c r="A4" s="385" t="s">
        <v>360</v>
      </c>
      <c r="B4" s="386" t="s">
        <v>28</v>
      </c>
      <c r="C4" s="387">
        <v>172</v>
      </c>
      <c r="D4" s="387">
        <v>1</v>
      </c>
      <c r="E4" s="387">
        <v>0.41859850958871214</v>
      </c>
      <c r="F4" s="387">
        <v>0.58139534883720934</v>
      </c>
      <c r="G4" s="387">
        <v>0.54775381683772972</v>
      </c>
      <c r="H4" s="387">
        <v>0.22928893134980211</v>
      </c>
      <c r="I4" s="293">
        <v>0</v>
      </c>
      <c r="N4" s="385" t="s">
        <v>360</v>
      </c>
      <c r="O4" s="394"/>
      <c r="P4" s="388">
        <v>3.0769230769230771</v>
      </c>
    </row>
    <row r="5" spans="1:16" ht="36">
      <c r="A5" s="385" t="s">
        <v>361</v>
      </c>
      <c r="B5" s="386" t="s">
        <v>29</v>
      </c>
      <c r="C5" s="387">
        <v>191</v>
      </c>
      <c r="D5" s="387">
        <v>1</v>
      </c>
      <c r="E5" s="387">
        <v>0.4464700653431608</v>
      </c>
      <c r="F5" s="387">
        <v>0.52356020942408377</v>
      </c>
      <c r="G5" s="387">
        <v>0.51355947273546465</v>
      </c>
      <c r="H5" s="387">
        <v>0.22928893134980211</v>
      </c>
      <c r="I5" s="293">
        <v>200</v>
      </c>
      <c r="N5" s="385" t="s">
        <v>361</v>
      </c>
      <c r="O5" s="394"/>
      <c r="P5" s="388">
        <v>1.5789473684210527</v>
      </c>
    </row>
    <row r="6" spans="1:16">
      <c r="A6" s="385" t="s">
        <v>362</v>
      </c>
      <c r="B6" s="386" t="s">
        <v>30</v>
      </c>
      <c r="C6" s="387">
        <v>512</v>
      </c>
      <c r="D6" s="387">
        <v>1</v>
      </c>
      <c r="E6" s="387">
        <v>1.2116658443690735</v>
      </c>
      <c r="F6" s="387">
        <v>0.1953125</v>
      </c>
      <c r="G6" s="387">
        <v>0.18923445966176849</v>
      </c>
      <c r="H6" s="387">
        <v>0.22928893134980211</v>
      </c>
      <c r="I6" s="293">
        <v>200</v>
      </c>
      <c r="N6" s="385" t="s">
        <v>362</v>
      </c>
      <c r="O6" s="394"/>
      <c r="P6" s="388">
        <v>1.1111111111111112</v>
      </c>
    </row>
    <row r="7" spans="1:16" ht="24">
      <c r="A7" s="385" t="s">
        <v>363</v>
      </c>
      <c r="B7" s="386" t="s">
        <v>31</v>
      </c>
      <c r="C7" s="387">
        <v>229</v>
      </c>
      <c r="D7" s="387">
        <v>1</v>
      </c>
      <c r="E7" s="387">
        <v>0.48896670793689051</v>
      </c>
      <c r="F7" s="387">
        <v>0.4366812227074236</v>
      </c>
      <c r="G7" s="387">
        <v>0.46892544549146642</v>
      </c>
      <c r="H7" s="387">
        <v>0.22928893134980211</v>
      </c>
      <c r="I7" s="293">
        <v>400</v>
      </c>
      <c r="N7" s="385" t="s">
        <v>363</v>
      </c>
      <c r="O7" s="394"/>
      <c r="P7" s="388">
        <v>0.89445438282647582</v>
      </c>
    </row>
    <row r="8" spans="1:16">
      <c r="A8" s="385" t="s">
        <v>364</v>
      </c>
      <c r="B8" s="386" t="s">
        <v>32</v>
      </c>
      <c r="C8" s="387">
        <v>661</v>
      </c>
      <c r="D8" s="387">
        <v>3</v>
      </c>
      <c r="E8" s="387">
        <v>1.5532497506879417</v>
      </c>
      <c r="F8" s="387">
        <v>0.45385779122541603</v>
      </c>
      <c r="G8" s="387">
        <v>0.44285652950837234</v>
      </c>
      <c r="H8" s="387">
        <v>0.22928893134980211</v>
      </c>
      <c r="I8" s="293">
        <v>400</v>
      </c>
      <c r="N8" s="385" t="s">
        <v>364</v>
      </c>
      <c r="O8" s="394"/>
      <c r="P8" s="388">
        <v>0.76923076923076927</v>
      </c>
    </row>
    <row r="9" spans="1:16" ht="24">
      <c r="A9" s="385" t="s">
        <v>365</v>
      </c>
      <c r="B9" s="386" t="s">
        <v>33</v>
      </c>
      <c r="C9" s="387">
        <v>528</v>
      </c>
      <c r="D9" s="387">
        <v>2</v>
      </c>
      <c r="E9" s="387">
        <v>1.0651264552960775</v>
      </c>
      <c r="F9" s="387">
        <v>0.37878787878787878</v>
      </c>
      <c r="G9" s="387">
        <v>0.43053842144229854</v>
      </c>
      <c r="H9" s="387">
        <v>0.22928893134980211</v>
      </c>
      <c r="I9" s="293">
        <v>600</v>
      </c>
      <c r="N9" s="385" t="s">
        <v>365</v>
      </c>
      <c r="O9" s="394">
        <v>1019</v>
      </c>
      <c r="P9" s="388">
        <v>0.68762278978389002</v>
      </c>
    </row>
    <row r="10" spans="1:16" ht="24">
      <c r="A10" s="385" t="s">
        <v>366</v>
      </c>
      <c r="B10" s="386" t="s">
        <v>34</v>
      </c>
      <c r="C10" s="387">
        <v>446</v>
      </c>
      <c r="D10" s="387">
        <v>1</v>
      </c>
      <c r="E10" s="387">
        <v>0.95860451559029647</v>
      </c>
      <c r="F10" s="387">
        <v>0.22421524663677131</v>
      </c>
      <c r="G10" s="387">
        <v>0.23919033096626807</v>
      </c>
      <c r="H10" s="387">
        <v>0.22928893134980211</v>
      </c>
      <c r="I10" s="293">
        <v>800</v>
      </c>
      <c r="N10" s="385" t="s">
        <v>366</v>
      </c>
      <c r="O10" s="394">
        <v>1270</v>
      </c>
      <c r="P10" s="388">
        <v>0.63041765169424746</v>
      </c>
    </row>
    <row r="11" spans="1:16">
      <c r="A11" s="385" t="s">
        <v>367</v>
      </c>
      <c r="B11" s="386" t="s">
        <v>35</v>
      </c>
      <c r="C11" s="387">
        <v>487</v>
      </c>
      <c r="D11" s="387">
        <v>1</v>
      </c>
      <c r="E11" s="387">
        <v>1.0978947259771497</v>
      </c>
      <c r="F11" s="387">
        <v>0.20533880903490759</v>
      </c>
      <c r="G11" s="387">
        <v>0.20884418690118953</v>
      </c>
      <c r="H11" s="387">
        <v>0.22928893134980211</v>
      </c>
      <c r="I11" s="293">
        <v>1000</v>
      </c>
      <c r="N11" s="385" t="s">
        <v>367</v>
      </c>
      <c r="O11" s="394">
        <v>1532</v>
      </c>
      <c r="P11" s="388">
        <v>0.58785107772697576</v>
      </c>
    </row>
    <row r="12" spans="1:16" ht="15.75" thickBot="1">
      <c r="A12" s="385" t="s">
        <v>368</v>
      </c>
      <c r="B12" s="386" t="s">
        <v>36</v>
      </c>
      <c r="C12" s="387">
        <v>282</v>
      </c>
      <c r="D12" s="387">
        <v>1</v>
      </c>
      <c r="E12" s="387">
        <v>0.68539369416164342</v>
      </c>
      <c r="F12" s="387">
        <v>0.3546099290780142</v>
      </c>
      <c r="G12" s="387">
        <v>0.33453609699497255</v>
      </c>
      <c r="H12" s="387">
        <v>0.22928893134980211</v>
      </c>
      <c r="I12" s="293">
        <v>1000</v>
      </c>
      <c r="N12" s="389" t="s">
        <v>368</v>
      </c>
      <c r="O12" s="395">
        <v>1804</v>
      </c>
      <c r="P12" s="392">
        <v>0.55463117027176934</v>
      </c>
    </row>
    <row r="13" spans="1:16" ht="24.75" thickTop="1">
      <c r="A13" s="385" t="s">
        <v>369</v>
      </c>
      <c r="B13" s="386" t="s">
        <v>37</v>
      </c>
      <c r="C13" s="387">
        <v>433</v>
      </c>
      <c r="D13" s="387">
        <v>0</v>
      </c>
      <c r="E13" s="387">
        <v>0.88772210874918056</v>
      </c>
      <c r="F13" s="387">
        <v>0</v>
      </c>
      <c r="G13" s="387">
        <v>0</v>
      </c>
      <c r="H13" s="387">
        <v>0.22928893134980211</v>
      </c>
      <c r="I13" s="293">
        <v>1200</v>
      </c>
    </row>
    <row r="14" spans="1:16">
      <c r="A14" s="385" t="s">
        <v>370</v>
      </c>
      <c r="B14" s="386" t="s">
        <v>38</v>
      </c>
      <c r="C14" s="387">
        <v>807</v>
      </c>
      <c r="D14" s="387">
        <v>3</v>
      </c>
      <c r="E14" s="387">
        <v>1.7936447210554214</v>
      </c>
      <c r="F14" s="387">
        <v>0.37174721189591076</v>
      </c>
      <c r="G14" s="387">
        <v>0.38350225436208446</v>
      </c>
      <c r="H14" s="387">
        <v>0.22928893134980211</v>
      </c>
      <c r="I14" s="293">
        <v>1400</v>
      </c>
    </row>
    <row r="15" spans="1:16">
      <c r="A15" s="385" t="s">
        <v>371</v>
      </c>
      <c r="B15" s="386" t="s">
        <v>39</v>
      </c>
      <c r="C15" s="387">
        <v>525</v>
      </c>
      <c r="D15" s="387">
        <v>1</v>
      </c>
      <c r="E15" s="387">
        <v>1.3952245647268147</v>
      </c>
      <c r="F15" s="387">
        <v>0.19047619047619047</v>
      </c>
      <c r="G15" s="387">
        <v>0.16433837042906205</v>
      </c>
      <c r="H15" s="387">
        <v>0.22928893134980211</v>
      </c>
      <c r="I15" s="293">
        <v>1400</v>
      </c>
    </row>
    <row r="16" spans="1:16" ht="24">
      <c r="A16" s="385" t="s">
        <v>372</v>
      </c>
      <c r="B16" s="386" t="s">
        <v>40</v>
      </c>
      <c r="C16" s="387">
        <v>57</v>
      </c>
      <c r="D16" s="387">
        <v>0</v>
      </c>
      <c r="E16" s="387">
        <v>0.11353602518171038</v>
      </c>
      <c r="F16" s="387">
        <v>0</v>
      </c>
      <c r="G16" s="387">
        <v>0</v>
      </c>
      <c r="H16" s="387">
        <v>0.22928893134980211</v>
      </c>
      <c r="I16" s="293">
        <v>1600</v>
      </c>
    </row>
    <row r="17" spans="1:9">
      <c r="A17" s="385" t="s">
        <v>373</v>
      </c>
      <c r="B17" s="386" t="s">
        <v>41</v>
      </c>
      <c r="C17" s="387">
        <v>1705</v>
      </c>
      <c r="D17" s="387">
        <v>1</v>
      </c>
      <c r="E17" s="387">
        <v>3.8902074459293692</v>
      </c>
      <c r="F17" s="387">
        <v>5.865102639296188E-2</v>
      </c>
      <c r="G17" s="387">
        <v>5.8940026858908305E-2</v>
      </c>
      <c r="H17" s="387">
        <v>0.22928893134980211</v>
      </c>
      <c r="I17" s="293">
        <v>1800</v>
      </c>
    </row>
    <row r="18" spans="1:9" ht="36.75" thickBot="1">
      <c r="A18" s="389" t="s">
        <v>374</v>
      </c>
      <c r="B18" s="390" t="s">
        <v>42</v>
      </c>
      <c r="C18" s="391">
        <v>316</v>
      </c>
      <c r="D18" s="391">
        <v>0</v>
      </c>
      <c r="E18" s="391">
        <v>0.698035779814283</v>
      </c>
      <c r="F18" s="391">
        <v>0</v>
      </c>
      <c r="G18" s="391">
        <v>0</v>
      </c>
      <c r="H18" s="391">
        <v>0.22928893134980211</v>
      </c>
      <c r="I18" s="294">
        <v>2000</v>
      </c>
    </row>
    <row r="19" spans="1:9" ht="15.75" thickTop="1">
      <c r="A19" s="1601" t="s">
        <v>375</v>
      </c>
      <c r="B19" s="1601"/>
      <c r="C19" s="1601"/>
      <c r="D19" s="1601"/>
      <c r="E19" s="1601"/>
      <c r="F19" s="1601"/>
      <c r="G19" s="1601"/>
      <c r="H19" s="1601"/>
      <c r="I19" s="1601"/>
    </row>
    <row r="21" spans="1:9">
      <c r="A21" t="s">
        <v>409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114"/>
  <dimension ref="A1:H19"/>
  <sheetViews>
    <sheetView showGridLines="0" workbookViewId="0">
      <selection activeCell="D21" sqref="D21"/>
    </sheetView>
  </sheetViews>
  <sheetFormatPr defaultRowHeight="15"/>
  <cols>
    <col min="1" max="4" width="20.7109375" customWidth="1"/>
  </cols>
  <sheetData>
    <row r="1" spans="1:4" ht="30.75" customHeight="1" thickBot="1">
      <c r="A1" s="1602" t="s">
        <v>709</v>
      </c>
      <c r="B1" s="1602"/>
      <c r="C1" s="1602"/>
      <c r="D1" s="1602"/>
    </row>
    <row r="2" spans="1:4" ht="30.75" customHeight="1" thickTop="1" thickBot="1">
      <c r="A2" s="886" t="s">
        <v>384</v>
      </c>
      <c r="B2" s="976" t="s">
        <v>351</v>
      </c>
      <c r="C2" s="974" t="s">
        <v>708</v>
      </c>
      <c r="D2" s="975" t="s">
        <v>355</v>
      </c>
    </row>
    <row r="3" spans="1:4" ht="15.75" customHeight="1" thickTop="1">
      <c r="A3" s="980" t="s">
        <v>27</v>
      </c>
      <c r="B3" s="977">
        <v>402</v>
      </c>
      <c r="C3" s="986" t="s">
        <v>674</v>
      </c>
      <c r="D3" s="983">
        <v>0</v>
      </c>
    </row>
    <row r="4" spans="1:4" ht="15.75" customHeight="1">
      <c r="A4" s="981" t="s">
        <v>28</v>
      </c>
      <c r="B4" s="978">
        <v>172</v>
      </c>
      <c r="C4" s="987" t="s">
        <v>674</v>
      </c>
      <c r="D4" s="984">
        <v>0.54775381683772972</v>
      </c>
    </row>
    <row r="5" spans="1:4" ht="15.75" customHeight="1">
      <c r="A5" s="981" t="s">
        <v>29</v>
      </c>
      <c r="B5" s="978">
        <v>191</v>
      </c>
      <c r="C5" s="987" t="s">
        <v>674</v>
      </c>
      <c r="D5" s="984">
        <v>0.51355947273546465</v>
      </c>
    </row>
    <row r="6" spans="1:4" ht="15.75" customHeight="1">
      <c r="A6" s="981" t="s">
        <v>30</v>
      </c>
      <c r="B6" s="978">
        <v>512</v>
      </c>
      <c r="C6" s="987" t="s">
        <v>674</v>
      </c>
      <c r="D6" s="984">
        <v>0.18923445966176849</v>
      </c>
    </row>
    <row r="7" spans="1:4" ht="15.75" customHeight="1">
      <c r="A7" s="981" t="s">
        <v>31</v>
      </c>
      <c r="B7" s="978">
        <v>229</v>
      </c>
      <c r="C7" s="987" t="s">
        <v>674</v>
      </c>
      <c r="D7" s="984">
        <v>0.46892544549146642</v>
      </c>
    </row>
    <row r="8" spans="1:4" ht="15.75" customHeight="1">
      <c r="A8" s="981" t="s">
        <v>32</v>
      </c>
      <c r="B8" s="978">
        <v>661</v>
      </c>
      <c r="C8" s="987" t="s">
        <v>674</v>
      </c>
      <c r="D8" s="984">
        <v>0.44285652950837234</v>
      </c>
    </row>
    <row r="9" spans="1:4" ht="15.75" customHeight="1">
      <c r="A9" s="981" t="s">
        <v>33</v>
      </c>
      <c r="B9" s="978">
        <v>528</v>
      </c>
      <c r="C9" s="987" t="s">
        <v>674</v>
      </c>
      <c r="D9" s="984">
        <v>0.43053842144229854</v>
      </c>
    </row>
    <row r="10" spans="1:4" ht="15.75" customHeight="1">
      <c r="A10" s="981" t="s">
        <v>34</v>
      </c>
      <c r="B10" s="978">
        <v>446</v>
      </c>
      <c r="C10" s="987" t="s">
        <v>674</v>
      </c>
      <c r="D10" s="984">
        <v>0.23919033096626807</v>
      </c>
    </row>
    <row r="11" spans="1:4" ht="15.75" customHeight="1">
      <c r="A11" s="981" t="s">
        <v>35</v>
      </c>
      <c r="B11" s="978">
        <v>487</v>
      </c>
      <c r="C11" s="987" t="s">
        <v>674</v>
      </c>
      <c r="D11" s="984">
        <v>0.20884418690118953</v>
      </c>
    </row>
    <row r="12" spans="1:4" ht="15.75" customHeight="1">
      <c r="A12" s="981" t="s">
        <v>36</v>
      </c>
      <c r="B12" s="978">
        <v>282</v>
      </c>
      <c r="C12" s="987" t="s">
        <v>674</v>
      </c>
      <c r="D12" s="984">
        <v>0.33453609699497255</v>
      </c>
    </row>
    <row r="13" spans="1:4" ht="15.75" customHeight="1">
      <c r="A13" s="981" t="s">
        <v>37</v>
      </c>
      <c r="B13" s="978">
        <v>433</v>
      </c>
      <c r="C13" s="987" t="s">
        <v>674</v>
      </c>
      <c r="D13" s="984">
        <v>0</v>
      </c>
    </row>
    <row r="14" spans="1:4" ht="15.75" customHeight="1">
      <c r="A14" s="981" t="s">
        <v>38</v>
      </c>
      <c r="B14" s="978">
        <v>807</v>
      </c>
      <c r="C14" s="987" t="s">
        <v>674</v>
      </c>
      <c r="D14" s="984">
        <v>0.38350225436208446</v>
      </c>
    </row>
    <row r="15" spans="1:4" ht="15.75" customHeight="1">
      <c r="A15" s="981" t="s">
        <v>39</v>
      </c>
      <c r="B15" s="978">
        <v>525</v>
      </c>
      <c r="C15" s="987" t="s">
        <v>674</v>
      </c>
      <c r="D15" s="984">
        <v>0.16433837042906205</v>
      </c>
    </row>
    <row r="16" spans="1:4" ht="15.75" customHeight="1">
      <c r="A16" s="981" t="s">
        <v>40</v>
      </c>
      <c r="B16" s="978">
        <v>57</v>
      </c>
      <c r="C16" s="987" t="s">
        <v>674</v>
      </c>
      <c r="D16" s="984">
        <v>0</v>
      </c>
    </row>
    <row r="17" spans="1:8" ht="15.75" customHeight="1" thickBot="1">
      <c r="A17" s="982" t="s">
        <v>41</v>
      </c>
      <c r="B17" s="979">
        <v>1705</v>
      </c>
      <c r="C17" s="988" t="s">
        <v>674</v>
      </c>
      <c r="D17" s="985">
        <v>5.8940026858908305E-2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68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421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A30"/>
  <sheetViews>
    <sheetView showGridLines="0" workbookViewId="0">
      <selection activeCell="S5" sqref="S5"/>
    </sheetView>
  </sheetViews>
  <sheetFormatPr defaultRowHeight="15"/>
  <sheetData>
    <row r="2" spans="1:1" ht="24" customHeight="1">
      <c r="A2" s="1" t="s">
        <v>45</v>
      </c>
    </row>
    <row r="30" spans="1:1">
      <c r="A30" t="s">
        <v>96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69"/>
  <dimension ref="A1:P33"/>
  <sheetViews>
    <sheetView zoomScaleNormal="100" workbookViewId="0">
      <selection activeCell="Q24" sqref="Q24"/>
    </sheetView>
  </sheetViews>
  <sheetFormatPr defaultRowHeight="15"/>
  <sheetData>
    <row r="1" spans="1:16" ht="15.75" thickBot="1">
      <c r="A1" s="1603" t="s">
        <v>420</v>
      </c>
      <c r="B1" s="1603"/>
      <c r="C1" s="1603"/>
      <c r="D1" s="1603"/>
      <c r="E1" s="1603"/>
      <c r="F1" s="1603"/>
      <c r="G1" s="1603"/>
      <c r="H1" s="1603"/>
      <c r="I1" s="1603"/>
      <c r="N1" s="1603" t="s">
        <v>377</v>
      </c>
      <c r="O1" s="1603"/>
      <c r="P1" s="1603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483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396" t="s">
        <v>359</v>
      </c>
      <c r="B3" s="397" t="s">
        <v>27</v>
      </c>
      <c r="C3" s="398">
        <v>377</v>
      </c>
      <c r="D3" s="398">
        <v>6</v>
      </c>
      <c r="E3" s="398">
        <v>3.9278598705110426</v>
      </c>
      <c r="F3" s="398">
        <v>1.5915119363395225</v>
      </c>
      <c r="G3" s="398">
        <v>1.615174794878844</v>
      </c>
      <c r="H3" s="398">
        <v>1.0573633767775861</v>
      </c>
      <c r="I3" s="292">
        <v>0</v>
      </c>
      <c r="N3" s="396" t="s">
        <v>359</v>
      </c>
      <c r="O3" s="408">
        <v>15</v>
      </c>
      <c r="P3" s="399">
        <v>14.285714285714285</v>
      </c>
    </row>
    <row r="4" spans="1:16">
      <c r="A4" s="400" t="s">
        <v>360</v>
      </c>
      <c r="B4" s="401" t="s">
        <v>28</v>
      </c>
      <c r="C4" s="402">
        <v>214</v>
      </c>
      <c r="D4" s="402">
        <v>8</v>
      </c>
      <c r="E4" s="402">
        <v>2.641712631087263</v>
      </c>
      <c r="F4" s="402">
        <v>3.7383177570093458</v>
      </c>
      <c r="G4" s="402">
        <v>3.2020541957053119</v>
      </c>
      <c r="H4" s="402">
        <v>1.0573633767775861</v>
      </c>
      <c r="I4" s="293">
        <v>0</v>
      </c>
      <c r="N4" s="400" t="s">
        <v>360</v>
      </c>
      <c r="O4" s="409">
        <v>43</v>
      </c>
      <c r="P4" s="403">
        <v>7.1428571428571423</v>
      </c>
    </row>
    <row r="5" spans="1:16" ht="36">
      <c r="A5" s="400" t="s">
        <v>361</v>
      </c>
      <c r="B5" s="401" t="s">
        <v>29</v>
      </c>
      <c r="C5" s="402">
        <v>186</v>
      </c>
      <c r="D5" s="402">
        <v>1</v>
      </c>
      <c r="E5" s="402">
        <v>2.0621536889768897</v>
      </c>
      <c r="F5" s="402">
        <v>0.5376344086021505</v>
      </c>
      <c r="G5" s="402">
        <v>0.5127471257014713</v>
      </c>
      <c r="H5" s="402">
        <v>1.0573633767775861</v>
      </c>
      <c r="I5" s="293">
        <v>200</v>
      </c>
      <c r="N5" s="400" t="s">
        <v>361</v>
      </c>
      <c r="O5" s="409">
        <v>79</v>
      </c>
      <c r="P5" s="403">
        <v>5.1282051282051277</v>
      </c>
    </row>
    <row r="6" spans="1:16">
      <c r="A6" s="400" t="s">
        <v>362</v>
      </c>
      <c r="B6" s="401" t="s">
        <v>30</v>
      </c>
      <c r="C6" s="402">
        <v>455</v>
      </c>
      <c r="D6" s="402">
        <v>6</v>
      </c>
      <c r="E6" s="402">
        <v>4.7925087259818007</v>
      </c>
      <c r="F6" s="402">
        <v>1.3186813186813187</v>
      </c>
      <c r="G6" s="402">
        <v>1.3237702054190499</v>
      </c>
      <c r="H6" s="402">
        <v>1.0573633767775861</v>
      </c>
      <c r="I6" s="293">
        <v>200</v>
      </c>
      <c r="N6" s="400" t="s">
        <v>362</v>
      </c>
      <c r="O6" s="409">
        <v>123</v>
      </c>
      <c r="P6" s="403">
        <v>4.0983606557377046</v>
      </c>
    </row>
    <row r="7" spans="1:16" ht="24">
      <c r="A7" s="400" t="s">
        <v>363</v>
      </c>
      <c r="B7" s="401" t="s">
        <v>31</v>
      </c>
      <c r="C7" s="402">
        <v>192</v>
      </c>
      <c r="D7" s="402">
        <v>3</v>
      </c>
      <c r="E7" s="402">
        <v>1.7683461827372515</v>
      </c>
      <c r="F7" s="402">
        <v>1.5625</v>
      </c>
      <c r="G7" s="402">
        <v>1.7938173878502846</v>
      </c>
      <c r="H7" s="402">
        <v>1.0573633767775861</v>
      </c>
      <c r="I7" s="293">
        <v>400</v>
      </c>
      <c r="N7" s="400" t="s">
        <v>363</v>
      </c>
      <c r="O7" s="409">
        <v>171</v>
      </c>
      <c r="P7" s="403">
        <v>3.5294117647058822</v>
      </c>
    </row>
    <row r="8" spans="1:16">
      <c r="A8" s="400" t="s">
        <v>364</v>
      </c>
      <c r="B8" s="401" t="s">
        <v>32</v>
      </c>
      <c r="C8" s="402">
        <v>638</v>
      </c>
      <c r="D8" s="402">
        <v>6</v>
      </c>
      <c r="E8" s="402">
        <v>7.2285692670968134</v>
      </c>
      <c r="F8" s="402">
        <v>0.94043887147335425</v>
      </c>
      <c r="G8" s="402">
        <v>0.87765365817868257</v>
      </c>
      <c r="H8" s="402">
        <v>1.0573633767775861</v>
      </c>
      <c r="I8" s="293">
        <v>400</v>
      </c>
      <c r="N8" s="400" t="s">
        <v>364</v>
      </c>
      <c r="O8" s="409">
        <v>223</v>
      </c>
      <c r="P8" s="403">
        <v>3.1531531531531529</v>
      </c>
    </row>
    <row r="9" spans="1:16" ht="24">
      <c r="A9" s="400" t="s">
        <v>365</v>
      </c>
      <c r="B9" s="401" t="s">
        <v>33</v>
      </c>
      <c r="C9" s="402">
        <v>368</v>
      </c>
      <c r="D9" s="402">
        <v>3</v>
      </c>
      <c r="E9" s="402">
        <v>3.7532350977112898</v>
      </c>
      <c r="F9" s="402">
        <v>0.81521739130434778</v>
      </c>
      <c r="G9" s="402">
        <v>0.84516158667147934</v>
      </c>
      <c r="H9" s="402">
        <v>1.0573633767775861</v>
      </c>
      <c r="I9" s="293">
        <v>600</v>
      </c>
      <c r="N9" s="400" t="s">
        <v>365</v>
      </c>
      <c r="O9" s="409">
        <v>277</v>
      </c>
      <c r="P9" s="403">
        <v>2.8985507246376812</v>
      </c>
    </row>
    <row r="10" spans="1:16" ht="24">
      <c r="A10" s="400" t="s">
        <v>366</v>
      </c>
      <c r="B10" s="401" t="s">
        <v>34</v>
      </c>
      <c r="C10" s="402">
        <v>530</v>
      </c>
      <c r="D10" s="402">
        <v>12</v>
      </c>
      <c r="E10" s="402">
        <v>5.0975565255746531</v>
      </c>
      <c r="F10" s="402">
        <v>2.2641509433962264</v>
      </c>
      <c r="G10" s="402">
        <v>2.4891063900268686</v>
      </c>
      <c r="H10" s="402">
        <v>1.0573633767775861</v>
      </c>
      <c r="I10" s="293">
        <v>800</v>
      </c>
      <c r="N10" s="400" t="s">
        <v>366</v>
      </c>
      <c r="O10" s="409">
        <v>334</v>
      </c>
      <c r="P10" s="403">
        <v>2.7027027027027026</v>
      </c>
    </row>
    <row r="11" spans="1:16">
      <c r="A11" s="400" t="s">
        <v>367</v>
      </c>
      <c r="B11" s="401" t="s">
        <v>35</v>
      </c>
      <c r="C11" s="402">
        <v>358</v>
      </c>
      <c r="D11" s="402">
        <v>10</v>
      </c>
      <c r="E11" s="402">
        <v>3.6862831924954924</v>
      </c>
      <c r="F11" s="402">
        <v>2.7932960893854748</v>
      </c>
      <c r="G11" s="402">
        <v>2.8683726169767927</v>
      </c>
      <c r="H11" s="402">
        <v>1.0573633767775861</v>
      </c>
      <c r="I11" s="293">
        <v>1000</v>
      </c>
      <c r="N11" s="400" t="s">
        <v>367</v>
      </c>
      <c r="O11" s="409">
        <v>394</v>
      </c>
      <c r="P11" s="403">
        <v>2.5445292620865136</v>
      </c>
    </row>
    <row r="12" spans="1:16">
      <c r="A12" s="400" t="s">
        <v>368</v>
      </c>
      <c r="B12" s="401" t="s">
        <v>36</v>
      </c>
      <c r="C12" s="402">
        <v>289</v>
      </c>
      <c r="D12" s="402">
        <v>4</v>
      </c>
      <c r="E12" s="402">
        <v>3.2485628026074092</v>
      </c>
      <c r="F12" s="402">
        <v>1.3840830449826989</v>
      </c>
      <c r="G12" s="402">
        <v>1.3019460494085686</v>
      </c>
      <c r="H12" s="402">
        <v>1.0573633767775861</v>
      </c>
      <c r="I12" s="293">
        <v>1000</v>
      </c>
      <c r="N12" s="400" t="s">
        <v>368</v>
      </c>
      <c r="O12" s="409">
        <v>454</v>
      </c>
      <c r="P12" s="403">
        <v>2.4282560706401766</v>
      </c>
    </row>
    <row r="13" spans="1:16" ht="24">
      <c r="A13" s="400" t="s">
        <v>369</v>
      </c>
      <c r="B13" s="401" t="s">
        <v>37</v>
      </c>
      <c r="C13" s="402">
        <v>293</v>
      </c>
      <c r="D13" s="402">
        <v>3</v>
      </c>
      <c r="E13" s="402">
        <v>3.2636907493147298</v>
      </c>
      <c r="F13" s="402">
        <v>1.0238907849829351</v>
      </c>
      <c r="G13" s="402">
        <v>0.97193342567729346</v>
      </c>
      <c r="H13" s="402">
        <v>1.0573633767775861</v>
      </c>
      <c r="I13" s="293">
        <v>1200</v>
      </c>
      <c r="N13" s="400" t="s">
        <v>369</v>
      </c>
      <c r="O13" s="409">
        <v>517</v>
      </c>
      <c r="P13" s="403">
        <v>2.3255813953488373</v>
      </c>
    </row>
    <row r="14" spans="1:16">
      <c r="A14" s="400" t="s">
        <v>370</v>
      </c>
      <c r="B14" s="401" t="s">
        <v>38</v>
      </c>
      <c r="C14" s="402">
        <v>774</v>
      </c>
      <c r="D14" s="402">
        <v>22</v>
      </c>
      <c r="E14" s="402">
        <v>8.2185794574903746</v>
      </c>
      <c r="F14" s="402">
        <v>2.842377260981912</v>
      </c>
      <c r="G14" s="402">
        <v>2.8304154518949161</v>
      </c>
      <c r="H14" s="402">
        <v>1.0573633767775861</v>
      </c>
      <c r="I14" s="293">
        <v>1400</v>
      </c>
      <c r="N14" s="400" t="s">
        <v>370</v>
      </c>
      <c r="O14" s="409">
        <v>580</v>
      </c>
      <c r="P14" s="403">
        <v>2.2452504317789295</v>
      </c>
    </row>
    <row r="15" spans="1:16">
      <c r="A15" s="400" t="s">
        <v>371</v>
      </c>
      <c r="B15" s="401" t="s">
        <v>39</v>
      </c>
      <c r="C15" s="402">
        <v>652</v>
      </c>
      <c r="D15" s="402">
        <v>18</v>
      </c>
      <c r="E15" s="402">
        <v>7.7076462399368149</v>
      </c>
      <c r="F15" s="402">
        <v>2.7607361963190185</v>
      </c>
      <c r="G15" s="402">
        <v>2.4693064769086459</v>
      </c>
      <c r="H15" s="402">
        <v>1.0573633767775861</v>
      </c>
      <c r="I15" s="293">
        <v>1400</v>
      </c>
      <c r="N15" s="400" t="s">
        <v>371</v>
      </c>
      <c r="O15" s="409">
        <v>645</v>
      </c>
      <c r="P15" s="403">
        <v>2.1739130434782608</v>
      </c>
    </row>
    <row r="16" spans="1:16" ht="24">
      <c r="A16" s="400" t="s">
        <v>372</v>
      </c>
      <c r="B16" s="401" t="s">
        <v>40</v>
      </c>
      <c r="C16" s="402">
        <v>65</v>
      </c>
      <c r="D16" s="402">
        <v>1</v>
      </c>
      <c r="E16" s="402">
        <v>0.63300410413834329</v>
      </c>
      <c r="F16" s="402">
        <v>1.5384615384615385</v>
      </c>
      <c r="G16" s="402">
        <v>1.6703894490808846</v>
      </c>
      <c r="H16" s="402">
        <v>1.0573633767775861</v>
      </c>
      <c r="I16" s="293">
        <v>1600</v>
      </c>
      <c r="N16" s="400" t="s">
        <v>372</v>
      </c>
      <c r="O16" s="409">
        <v>711</v>
      </c>
      <c r="P16" s="403">
        <v>2.112676056338028</v>
      </c>
    </row>
    <row r="17" spans="1:16">
      <c r="A17" s="400" t="s">
        <v>373</v>
      </c>
      <c r="B17" s="401" t="s">
        <v>41</v>
      </c>
      <c r="C17" s="402">
        <v>1620</v>
      </c>
      <c r="D17" s="402">
        <v>6</v>
      </c>
      <c r="E17" s="402">
        <v>16.635456079884793</v>
      </c>
      <c r="F17" s="402">
        <v>0.37037037037037035</v>
      </c>
      <c r="G17" s="402">
        <v>0.38136497311526979</v>
      </c>
      <c r="H17" s="402">
        <v>1.0573633767775861</v>
      </c>
      <c r="I17" s="293">
        <v>1800</v>
      </c>
      <c r="N17" s="400" t="s">
        <v>373</v>
      </c>
      <c r="O17" s="409">
        <v>778</v>
      </c>
      <c r="P17" s="403">
        <v>2.0592020592020592</v>
      </c>
    </row>
    <row r="18" spans="1:16" ht="36.75" thickBot="1">
      <c r="A18" s="404" t="s">
        <v>374</v>
      </c>
      <c r="B18" s="405" t="s">
        <v>42</v>
      </c>
      <c r="C18" s="406">
        <v>325</v>
      </c>
      <c r="D18" s="406">
        <v>1</v>
      </c>
      <c r="E18" s="406">
        <v>3.1640161740411474</v>
      </c>
      <c r="F18" s="406">
        <v>0.30769230769230771</v>
      </c>
      <c r="G18" s="406">
        <v>0.33418393542125913</v>
      </c>
      <c r="H18" s="406">
        <v>1.0573633767775861</v>
      </c>
      <c r="I18" s="294">
        <v>2000</v>
      </c>
      <c r="N18" s="400" t="s">
        <v>374</v>
      </c>
      <c r="O18" s="409">
        <v>845</v>
      </c>
      <c r="P18" s="403">
        <v>2.014218009478673</v>
      </c>
    </row>
    <row r="19" spans="1:16" ht="15.75" thickTop="1">
      <c r="A19" s="1604" t="s">
        <v>375</v>
      </c>
      <c r="B19" s="1604"/>
      <c r="C19" s="1604"/>
      <c r="D19" s="1604"/>
      <c r="E19" s="1604"/>
      <c r="F19" s="1604"/>
      <c r="G19" s="1604"/>
      <c r="H19" s="1604"/>
      <c r="I19" s="1604"/>
      <c r="N19" s="400" t="s">
        <v>378</v>
      </c>
      <c r="O19" s="409">
        <v>914</v>
      </c>
      <c r="P19" s="403">
        <v>1.9715224534501645</v>
      </c>
    </row>
    <row r="20" spans="1:16">
      <c r="N20" s="400" t="s">
        <v>379</v>
      </c>
      <c r="O20" s="409">
        <v>983</v>
      </c>
      <c r="P20" s="403">
        <v>1.9348268839103868</v>
      </c>
    </row>
    <row r="21" spans="1:16">
      <c r="A21" t="s">
        <v>409</v>
      </c>
      <c r="N21" s="400" t="s">
        <v>380</v>
      </c>
      <c r="O21" s="409">
        <v>1053</v>
      </c>
      <c r="P21" s="403">
        <v>1.9011406844106464</v>
      </c>
    </row>
    <row r="22" spans="1:16">
      <c r="N22" s="400" t="s">
        <v>381</v>
      </c>
      <c r="O22" s="409">
        <v>1123</v>
      </c>
      <c r="P22" s="403">
        <v>1.8716577540106951</v>
      </c>
    </row>
    <row r="23" spans="1:16">
      <c r="N23" s="400" t="s">
        <v>382</v>
      </c>
      <c r="O23" s="409">
        <v>1194</v>
      </c>
      <c r="P23" s="403">
        <v>1.8440905280804691</v>
      </c>
    </row>
    <row r="24" spans="1:16">
      <c r="N24" s="400" t="s">
        <v>383</v>
      </c>
      <c r="O24" s="409">
        <v>1265</v>
      </c>
      <c r="P24" s="403">
        <v>1.8196202531645569</v>
      </c>
    </row>
    <row r="25" spans="1:16">
      <c r="N25" s="400" t="s">
        <v>387</v>
      </c>
      <c r="O25" s="409">
        <v>1337</v>
      </c>
      <c r="P25" s="403">
        <v>1.7964071856287425</v>
      </c>
    </row>
    <row r="26" spans="1:16">
      <c r="N26" s="400" t="s">
        <v>388</v>
      </c>
      <c r="O26" s="409">
        <v>1410</v>
      </c>
      <c r="P26" s="403">
        <v>1.7743080198722498</v>
      </c>
    </row>
    <row r="27" spans="1:16">
      <c r="N27" s="400" t="s">
        <v>389</v>
      </c>
      <c r="O27" s="409">
        <v>1483</v>
      </c>
      <c r="P27" s="403">
        <v>1.7543859649122806</v>
      </c>
    </row>
    <row r="28" spans="1:16">
      <c r="N28" s="400" t="s">
        <v>390</v>
      </c>
      <c r="O28" s="409">
        <v>1556</v>
      </c>
      <c r="P28" s="403">
        <v>1.7363344051446947</v>
      </c>
    </row>
    <row r="29" spans="1:16">
      <c r="N29" s="400" t="s">
        <v>391</v>
      </c>
      <c r="O29" s="409">
        <v>1630</v>
      </c>
      <c r="P29" s="403">
        <v>1.7188459177409454</v>
      </c>
    </row>
    <row r="30" spans="1:16">
      <c r="N30" s="400" t="s">
        <v>396</v>
      </c>
      <c r="O30" s="409">
        <v>1704</v>
      </c>
      <c r="P30" s="403">
        <v>1.7028772753963595</v>
      </c>
    </row>
    <row r="31" spans="1:16">
      <c r="N31" s="400" t="s">
        <v>397</v>
      </c>
      <c r="O31" s="409">
        <v>1778</v>
      </c>
      <c r="P31" s="403">
        <v>1.6882386043894204</v>
      </c>
    </row>
    <row r="32" spans="1:16">
      <c r="N32" s="400" t="s">
        <v>398</v>
      </c>
      <c r="O32" s="409">
        <v>1853</v>
      </c>
      <c r="P32" s="403">
        <v>1.6738660907127432</v>
      </c>
    </row>
    <row r="33" spans="14:16" ht="15.75" thickBot="1">
      <c r="N33" s="404" t="s">
        <v>399</v>
      </c>
      <c r="O33" s="410">
        <v>1928</v>
      </c>
      <c r="P33" s="407">
        <v>1.6606123508043591</v>
      </c>
    </row>
  </sheetData>
  <mergeCells count="3">
    <mergeCell ref="A1:I1"/>
    <mergeCell ref="A19:I19"/>
    <mergeCell ref="N1:P1"/>
  </mergeCell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115"/>
  <dimension ref="A1:H19"/>
  <sheetViews>
    <sheetView showGridLines="0" zoomScaleNormal="100" workbookViewId="0">
      <selection activeCell="C23" sqref="C23"/>
    </sheetView>
  </sheetViews>
  <sheetFormatPr defaultRowHeight="15"/>
  <cols>
    <col min="1" max="4" width="20.7109375" customWidth="1"/>
  </cols>
  <sheetData>
    <row r="1" spans="1:4" ht="30.75" customHeight="1" thickBot="1">
      <c r="A1" s="1605" t="s">
        <v>710</v>
      </c>
      <c r="B1" s="1605"/>
      <c r="C1" s="1605"/>
      <c r="D1" s="1605"/>
    </row>
    <row r="2" spans="1:4" ht="30.75" customHeight="1" thickTop="1" thickBot="1">
      <c r="A2" s="886" t="s">
        <v>384</v>
      </c>
      <c r="B2" s="915" t="s">
        <v>351</v>
      </c>
      <c r="C2" s="913" t="s">
        <v>711</v>
      </c>
      <c r="D2" s="914" t="s">
        <v>355</v>
      </c>
    </row>
    <row r="3" spans="1:4" ht="15.75" customHeight="1" thickTop="1">
      <c r="A3" s="995" t="s">
        <v>27</v>
      </c>
      <c r="B3" s="992">
        <v>377</v>
      </c>
      <c r="C3" s="991">
        <v>6</v>
      </c>
      <c r="D3" s="998">
        <v>1.615174794878844</v>
      </c>
    </row>
    <row r="4" spans="1:4" ht="15.75" customHeight="1">
      <c r="A4" s="996" t="s">
        <v>28</v>
      </c>
      <c r="B4" s="993">
        <v>214</v>
      </c>
      <c r="C4" s="989">
        <v>8</v>
      </c>
      <c r="D4" s="999">
        <v>3.2020541957053119</v>
      </c>
    </row>
    <row r="5" spans="1:4" ht="15.75" customHeight="1">
      <c r="A5" s="996" t="s">
        <v>29</v>
      </c>
      <c r="B5" s="993">
        <v>186</v>
      </c>
      <c r="C5" s="1001" t="s">
        <v>674</v>
      </c>
      <c r="D5" s="999">
        <v>0.5127471257014713</v>
      </c>
    </row>
    <row r="6" spans="1:4" ht="15.75" customHeight="1">
      <c r="A6" s="996" t="s">
        <v>30</v>
      </c>
      <c r="B6" s="993">
        <v>455</v>
      </c>
      <c r="C6" s="989">
        <v>6</v>
      </c>
      <c r="D6" s="999">
        <v>1.3237702054190499</v>
      </c>
    </row>
    <row r="7" spans="1:4" ht="15.75" customHeight="1">
      <c r="A7" s="996" t="s">
        <v>31</v>
      </c>
      <c r="B7" s="993">
        <v>192</v>
      </c>
      <c r="C7" s="1001" t="s">
        <v>674</v>
      </c>
      <c r="D7" s="999">
        <v>1.7938173878502846</v>
      </c>
    </row>
    <row r="8" spans="1:4" ht="15.75" customHeight="1">
      <c r="A8" s="996" t="s">
        <v>32</v>
      </c>
      <c r="B8" s="993">
        <v>638</v>
      </c>
      <c r="C8" s="989">
        <v>6</v>
      </c>
      <c r="D8" s="999">
        <v>0.87765365817868257</v>
      </c>
    </row>
    <row r="9" spans="1:4" ht="15.75" customHeight="1">
      <c r="A9" s="996" t="s">
        <v>33</v>
      </c>
      <c r="B9" s="993">
        <v>368</v>
      </c>
      <c r="C9" s="1001" t="s">
        <v>674</v>
      </c>
      <c r="D9" s="999">
        <v>0.84516158667147934</v>
      </c>
    </row>
    <row r="10" spans="1:4" ht="15.75" customHeight="1">
      <c r="A10" s="996" t="s">
        <v>34</v>
      </c>
      <c r="B10" s="993">
        <v>530</v>
      </c>
      <c r="C10" s="989">
        <v>12</v>
      </c>
      <c r="D10" s="999">
        <v>2.4891063900268686</v>
      </c>
    </row>
    <row r="11" spans="1:4" ht="15.75" customHeight="1">
      <c r="A11" s="996" t="s">
        <v>35</v>
      </c>
      <c r="B11" s="993">
        <v>358</v>
      </c>
      <c r="C11" s="989">
        <v>10</v>
      </c>
      <c r="D11" s="999">
        <v>2.8683726169767927</v>
      </c>
    </row>
    <row r="12" spans="1:4" ht="15.75" customHeight="1">
      <c r="A12" s="996" t="s">
        <v>36</v>
      </c>
      <c r="B12" s="993">
        <v>289</v>
      </c>
      <c r="C12" s="1001" t="s">
        <v>674</v>
      </c>
      <c r="D12" s="999">
        <v>1.3019460494085686</v>
      </c>
    </row>
    <row r="13" spans="1:4" ht="15.75" customHeight="1">
      <c r="A13" s="996" t="s">
        <v>37</v>
      </c>
      <c r="B13" s="993">
        <v>293</v>
      </c>
      <c r="C13" s="1001" t="s">
        <v>674</v>
      </c>
      <c r="D13" s="999">
        <v>0.97193342567729346</v>
      </c>
    </row>
    <row r="14" spans="1:4" ht="15.75" customHeight="1">
      <c r="A14" s="996" t="s">
        <v>38</v>
      </c>
      <c r="B14" s="993">
        <v>774</v>
      </c>
      <c r="C14" s="989">
        <v>22</v>
      </c>
      <c r="D14" s="999">
        <v>2.8304154518949161</v>
      </c>
    </row>
    <row r="15" spans="1:4" ht="15.75" customHeight="1">
      <c r="A15" s="996" t="s">
        <v>39</v>
      </c>
      <c r="B15" s="993">
        <v>652</v>
      </c>
      <c r="C15" s="989">
        <v>18</v>
      </c>
      <c r="D15" s="999">
        <v>2.4693064769086459</v>
      </c>
    </row>
    <row r="16" spans="1:4" ht="15.75" customHeight="1">
      <c r="A16" s="996" t="s">
        <v>40</v>
      </c>
      <c r="B16" s="993">
        <v>65</v>
      </c>
      <c r="C16" s="1001" t="s">
        <v>674</v>
      </c>
      <c r="D16" s="999">
        <v>1.6703894490808846</v>
      </c>
    </row>
    <row r="17" spans="1:8" ht="15.75" customHeight="1" thickBot="1">
      <c r="A17" s="997" t="s">
        <v>41</v>
      </c>
      <c r="B17" s="994">
        <v>1620</v>
      </c>
      <c r="C17" s="990">
        <v>6</v>
      </c>
      <c r="D17" s="1000">
        <v>0.38136497311526979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70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424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71"/>
  <dimension ref="A1:P35"/>
  <sheetViews>
    <sheetView topLeftCell="A2" workbookViewId="0">
      <selection activeCell="R25" sqref="R25"/>
    </sheetView>
  </sheetViews>
  <sheetFormatPr defaultRowHeight="15"/>
  <sheetData>
    <row r="1" spans="1:16" ht="15.75" thickBot="1">
      <c r="A1" s="1606" t="s">
        <v>422</v>
      </c>
      <c r="B1" s="1606"/>
      <c r="C1" s="1606"/>
      <c r="D1" s="1606"/>
      <c r="E1" s="1606"/>
      <c r="F1" s="1606"/>
      <c r="G1" s="1606"/>
      <c r="H1" s="1606"/>
      <c r="I1" s="1606"/>
      <c r="N1" s="1606" t="s">
        <v>377</v>
      </c>
      <c r="O1" s="1606"/>
      <c r="P1" s="1606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483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411" t="s">
        <v>359</v>
      </c>
      <c r="B3" s="412" t="s">
        <v>27</v>
      </c>
      <c r="C3" s="413">
        <v>402</v>
      </c>
      <c r="D3" s="413">
        <v>10</v>
      </c>
      <c r="E3" s="413">
        <v>4.639275546286437</v>
      </c>
      <c r="F3" s="413">
        <v>2.4875621890547261</v>
      </c>
      <c r="G3" s="413">
        <v>2.4064505635074371</v>
      </c>
      <c r="H3" s="413">
        <v>1.1164187252627269</v>
      </c>
      <c r="I3" s="292">
        <v>0</v>
      </c>
      <c r="N3" s="411" t="s">
        <v>359</v>
      </c>
      <c r="O3" s="423">
        <v>14</v>
      </c>
      <c r="P3" s="414">
        <v>15.384615384615385</v>
      </c>
    </row>
    <row r="4" spans="1:16">
      <c r="A4" s="415" t="s">
        <v>360</v>
      </c>
      <c r="B4" s="416" t="s">
        <v>28</v>
      </c>
      <c r="C4" s="417">
        <v>172</v>
      </c>
      <c r="D4" s="417">
        <v>7</v>
      </c>
      <c r="E4" s="417">
        <v>2.0045881306706343</v>
      </c>
      <c r="F4" s="417">
        <v>4.0697674418604652</v>
      </c>
      <c r="G4" s="417">
        <v>3.8985220740704505</v>
      </c>
      <c r="H4" s="417">
        <v>1.1164187252627269</v>
      </c>
      <c r="I4" s="293">
        <v>0</v>
      </c>
      <c r="N4" s="415" t="s">
        <v>360</v>
      </c>
      <c r="O4" s="424">
        <v>40</v>
      </c>
      <c r="P4" s="418">
        <v>7.6923076923076925</v>
      </c>
    </row>
    <row r="5" spans="1:16" ht="36">
      <c r="A5" s="415" t="s">
        <v>361</v>
      </c>
      <c r="B5" s="416" t="s">
        <v>29</v>
      </c>
      <c r="C5" s="417">
        <v>191</v>
      </c>
      <c r="D5" s="417">
        <v>4</v>
      </c>
      <c r="E5" s="417">
        <v>2.1319316732119713</v>
      </c>
      <c r="F5" s="417">
        <v>2.0942408376963351</v>
      </c>
      <c r="G5" s="417">
        <v>2.0946613614135745</v>
      </c>
      <c r="H5" s="417">
        <v>1.1164187252627269</v>
      </c>
      <c r="I5" s="293">
        <v>200</v>
      </c>
      <c r="N5" s="415" t="s">
        <v>361</v>
      </c>
      <c r="O5" s="424">
        <v>75</v>
      </c>
      <c r="P5" s="418">
        <v>5.4054054054054053</v>
      </c>
    </row>
    <row r="6" spans="1:16">
      <c r="A6" s="415" t="s">
        <v>362</v>
      </c>
      <c r="B6" s="416" t="s">
        <v>30</v>
      </c>
      <c r="C6" s="417">
        <v>512</v>
      </c>
      <c r="D6" s="417">
        <v>3</v>
      </c>
      <c r="E6" s="417">
        <v>5.8840087847006499</v>
      </c>
      <c r="F6" s="417">
        <v>0.5859375</v>
      </c>
      <c r="G6" s="417">
        <v>0.56921332009169912</v>
      </c>
      <c r="H6" s="417">
        <v>1.1164187252627269</v>
      </c>
      <c r="I6" s="293">
        <v>200</v>
      </c>
      <c r="N6" s="415" t="s">
        <v>362</v>
      </c>
      <c r="O6" s="424">
        <v>116</v>
      </c>
      <c r="P6" s="418">
        <v>4.3478260869565215</v>
      </c>
    </row>
    <row r="7" spans="1:16" ht="24">
      <c r="A7" s="415" t="s">
        <v>363</v>
      </c>
      <c r="B7" s="416" t="s">
        <v>31</v>
      </c>
      <c r="C7" s="417">
        <v>229</v>
      </c>
      <c r="D7" s="417">
        <v>2</v>
      </c>
      <c r="E7" s="417">
        <v>2.386668150161154</v>
      </c>
      <c r="F7" s="417">
        <v>0.8733624454148472</v>
      </c>
      <c r="G7" s="417">
        <v>0.93554583630518007</v>
      </c>
      <c r="H7" s="417">
        <v>1.1164187252627269</v>
      </c>
      <c r="I7" s="293">
        <v>400</v>
      </c>
      <c r="N7" s="415" t="s">
        <v>363</v>
      </c>
      <c r="O7" s="424">
        <v>162</v>
      </c>
      <c r="P7" s="418">
        <v>3.7267080745341614</v>
      </c>
    </row>
    <row r="8" spans="1:16">
      <c r="A8" s="415" t="s">
        <v>364</v>
      </c>
      <c r="B8" s="416" t="s">
        <v>32</v>
      </c>
      <c r="C8" s="417">
        <v>661</v>
      </c>
      <c r="D8" s="417">
        <v>17</v>
      </c>
      <c r="E8" s="417">
        <v>7.4295031058680099</v>
      </c>
      <c r="F8" s="417">
        <v>2.571860816944024</v>
      </c>
      <c r="G8" s="417">
        <v>2.5545609254104984</v>
      </c>
      <c r="H8" s="417">
        <v>1.1164187252627269</v>
      </c>
      <c r="I8" s="293">
        <v>400</v>
      </c>
      <c r="N8" s="415" t="s">
        <v>364</v>
      </c>
      <c r="O8" s="424">
        <v>211</v>
      </c>
      <c r="P8" s="418">
        <v>3.3333333333333335</v>
      </c>
    </row>
    <row r="9" spans="1:16" ht="24">
      <c r="A9" s="415" t="s">
        <v>365</v>
      </c>
      <c r="B9" s="416" t="s">
        <v>33</v>
      </c>
      <c r="C9" s="417">
        <v>528</v>
      </c>
      <c r="D9" s="417">
        <v>2</v>
      </c>
      <c r="E9" s="417">
        <v>5.3326830615890239</v>
      </c>
      <c r="F9" s="417">
        <v>0.37878787878787878</v>
      </c>
      <c r="G9" s="417">
        <v>0.41870807335400068</v>
      </c>
      <c r="H9" s="417">
        <v>1.1164187252627269</v>
      </c>
      <c r="I9" s="293">
        <v>600</v>
      </c>
      <c r="N9" s="415" t="s">
        <v>365</v>
      </c>
      <c r="O9" s="424">
        <v>263</v>
      </c>
      <c r="P9" s="418">
        <v>3.0534351145038165</v>
      </c>
    </row>
    <row r="10" spans="1:16" ht="24">
      <c r="A10" s="415" t="s">
        <v>366</v>
      </c>
      <c r="B10" s="416" t="s">
        <v>34</v>
      </c>
      <c r="C10" s="417">
        <v>446</v>
      </c>
      <c r="D10" s="417">
        <v>9</v>
      </c>
      <c r="E10" s="417">
        <v>4.7766395084280626</v>
      </c>
      <c r="F10" s="417">
        <v>2.0179372197309418</v>
      </c>
      <c r="G10" s="417">
        <v>2.1035224679685212</v>
      </c>
      <c r="H10" s="417">
        <v>1.1164187252627269</v>
      </c>
      <c r="I10" s="293">
        <v>800</v>
      </c>
      <c r="N10" s="415" t="s">
        <v>366</v>
      </c>
      <c r="O10" s="424">
        <v>317</v>
      </c>
      <c r="P10" s="418">
        <v>2.8481012658227849</v>
      </c>
    </row>
    <row r="11" spans="1:16">
      <c r="A11" s="415" t="s">
        <v>367</v>
      </c>
      <c r="B11" s="416" t="s">
        <v>35</v>
      </c>
      <c r="C11" s="417">
        <v>487</v>
      </c>
      <c r="D11" s="417">
        <v>20</v>
      </c>
      <c r="E11" s="417">
        <v>5.3228218111676258</v>
      </c>
      <c r="F11" s="417">
        <v>4.1067761806981515</v>
      </c>
      <c r="G11" s="417">
        <v>4.1948378693436918</v>
      </c>
      <c r="H11" s="417">
        <v>1.1164187252627269</v>
      </c>
      <c r="I11" s="293">
        <v>1000</v>
      </c>
      <c r="N11" s="415" t="s">
        <v>367</v>
      </c>
      <c r="O11" s="424">
        <v>373</v>
      </c>
      <c r="P11" s="418">
        <v>2.6881720430107525</v>
      </c>
    </row>
    <row r="12" spans="1:16">
      <c r="A12" s="415" t="s">
        <v>368</v>
      </c>
      <c r="B12" s="416" t="s">
        <v>36</v>
      </c>
      <c r="C12" s="417">
        <v>282</v>
      </c>
      <c r="D12" s="417">
        <v>6</v>
      </c>
      <c r="E12" s="417">
        <v>3.1676473227289637</v>
      </c>
      <c r="F12" s="417">
        <v>2.1276595744680851</v>
      </c>
      <c r="G12" s="417">
        <v>2.1146648187480408</v>
      </c>
      <c r="H12" s="417">
        <v>1.1164187252627269</v>
      </c>
      <c r="I12" s="293">
        <v>1000</v>
      </c>
      <c r="N12" s="415" t="s">
        <v>368</v>
      </c>
      <c r="O12" s="424">
        <v>430</v>
      </c>
      <c r="P12" s="418">
        <v>2.5641025641025639</v>
      </c>
    </row>
    <row r="13" spans="1:16" ht="24">
      <c r="A13" s="415" t="s">
        <v>369</v>
      </c>
      <c r="B13" s="416" t="s">
        <v>37</v>
      </c>
      <c r="C13" s="417">
        <v>433</v>
      </c>
      <c r="D13" s="417">
        <v>5</v>
      </c>
      <c r="E13" s="417">
        <v>4.6084014690802722</v>
      </c>
      <c r="F13" s="417">
        <v>1.1547344110854503</v>
      </c>
      <c r="G13" s="417">
        <v>1.2112863134356409</v>
      </c>
      <c r="H13" s="417">
        <v>1.1164187252627269</v>
      </c>
      <c r="I13" s="293">
        <v>1200</v>
      </c>
      <c r="N13" s="415" t="s">
        <v>369</v>
      </c>
      <c r="O13" s="424">
        <v>490</v>
      </c>
      <c r="P13" s="418">
        <v>2.4539877300613497</v>
      </c>
    </row>
    <row r="14" spans="1:16">
      <c r="A14" s="415" t="s">
        <v>370</v>
      </c>
      <c r="B14" s="416" t="s">
        <v>38</v>
      </c>
      <c r="C14" s="417">
        <v>807</v>
      </c>
      <c r="D14" s="417">
        <v>17</v>
      </c>
      <c r="E14" s="417">
        <v>8.7813416061209253</v>
      </c>
      <c r="F14" s="417">
        <v>2.1065675340768277</v>
      </c>
      <c r="G14" s="417">
        <v>2.1613005370656801</v>
      </c>
      <c r="H14" s="417">
        <v>1.1164187252627269</v>
      </c>
      <c r="I14" s="293">
        <v>1400</v>
      </c>
      <c r="N14" s="415" t="s">
        <v>370</v>
      </c>
      <c r="O14" s="424">
        <v>550</v>
      </c>
      <c r="P14" s="418">
        <v>2.3679417122040074</v>
      </c>
    </row>
    <row r="15" spans="1:16">
      <c r="A15" s="415" t="s">
        <v>371</v>
      </c>
      <c r="B15" s="416" t="s">
        <v>39</v>
      </c>
      <c r="C15" s="417">
        <v>525</v>
      </c>
      <c r="D15" s="417">
        <v>22</v>
      </c>
      <c r="E15" s="417">
        <v>6.5675759318941616</v>
      </c>
      <c r="F15" s="417">
        <v>4.1904761904761907</v>
      </c>
      <c r="G15" s="417">
        <v>3.7397682509467796</v>
      </c>
      <c r="H15" s="417">
        <v>1.1164187252627269</v>
      </c>
      <c r="I15" s="293">
        <v>1400</v>
      </c>
      <c r="N15" s="415" t="s">
        <v>371</v>
      </c>
      <c r="O15" s="424">
        <v>611</v>
      </c>
      <c r="P15" s="418">
        <v>2.2950819672131146</v>
      </c>
    </row>
    <row r="16" spans="1:16" ht="24">
      <c r="A16" s="415" t="s">
        <v>372</v>
      </c>
      <c r="B16" s="416" t="s">
        <v>40</v>
      </c>
      <c r="C16" s="417">
        <v>57</v>
      </c>
      <c r="D16" s="417">
        <v>1</v>
      </c>
      <c r="E16" s="417">
        <v>0.57386444555301708</v>
      </c>
      <c r="F16" s="417">
        <v>1.7543859649122806</v>
      </c>
      <c r="G16" s="417">
        <v>1.9454397879395813</v>
      </c>
      <c r="H16" s="417">
        <v>1.1164187252627269</v>
      </c>
      <c r="I16" s="293">
        <v>1600</v>
      </c>
      <c r="N16" s="415" t="s">
        <v>372</v>
      </c>
      <c r="O16" s="424">
        <v>673</v>
      </c>
      <c r="P16" s="418">
        <v>2.2321428571428572</v>
      </c>
    </row>
    <row r="17" spans="1:16">
      <c r="A17" s="415" t="s">
        <v>373</v>
      </c>
      <c r="B17" s="416" t="s">
        <v>41</v>
      </c>
      <c r="C17" s="417">
        <v>1705</v>
      </c>
      <c r="D17" s="417">
        <v>5</v>
      </c>
      <c r="E17" s="417">
        <v>18.524594330895983</v>
      </c>
      <c r="F17" s="417">
        <v>0.2932551319648094</v>
      </c>
      <c r="G17" s="417">
        <v>0.30133418992088901</v>
      </c>
      <c r="H17" s="417">
        <v>1.1164187252627269</v>
      </c>
      <c r="I17" s="293">
        <v>1800</v>
      </c>
      <c r="N17" s="415" t="s">
        <v>373</v>
      </c>
      <c r="O17" s="424">
        <v>737</v>
      </c>
      <c r="P17" s="418">
        <v>2.1739130434782608</v>
      </c>
    </row>
    <row r="18" spans="1:16" ht="36.75" thickBot="1">
      <c r="A18" s="419" t="s">
        <v>374</v>
      </c>
      <c r="B18" s="420" t="s">
        <v>42</v>
      </c>
      <c r="C18" s="421">
        <v>316</v>
      </c>
      <c r="D18" s="421">
        <v>2</v>
      </c>
      <c r="E18" s="421">
        <v>3.3567970634583362</v>
      </c>
      <c r="F18" s="421">
        <v>0.63291139240506333</v>
      </c>
      <c r="G18" s="421">
        <v>0.66516903116719117</v>
      </c>
      <c r="H18" s="421">
        <v>1.1164187252627269</v>
      </c>
      <c r="I18" s="294">
        <v>2000</v>
      </c>
      <c r="N18" s="415" t="s">
        <v>374</v>
      </c>
      <c r="O18" s="424">
        <v>801</v>
      </c>
      <c r="P18" s="418">
        <v>2.125</v>
      </c>
    </row>
    <row r="19" spans="1:16" ht="15.75" thickTop="1">
      <c r="A19" s="1607" t="s">
        <v>375</v>
      </c>
      <c r="B19" s="1607"/>
      <c r="C19" s="1607"/>
      <c r="D19" s="1607"/>
      <c r="E19" s="1607"/>
      <c r="F19" s="1607"/>
      <c r="G19" s="1607"/>
      <c r="H19" s="1607"/>
      <c r="I19" s="1607"/>
      <c r="N19" s="415" t="s">
        <v>378</v>
      </c>
      <c r="O19" s="424">
        <v>866</v>
      </c>
      <c r="P19" s="418">
        <v>2.0809248554913293</v>
      </c>
    </row>
    <row r="20" spans="1:16">
      <c r="N20" s="415" t="s">
        <v>379</v>
      </c>
      <c r="O20" s="424">
        <v>931</v>
      </c>
      <c r="P20" s="418">
        <v>2.043010752688172</v>
      </c>
    </row>
    <row r="21" spans="1:16">
      <c r="A21" t="s">
        <v>409</v>
      </c>
      <c r="N21" s="415" t="s">
        <v>380</v>
      </c>
      <c r="O21" s="424">
        <v>997</v>
      </c>
      <c r="P21" s="418">
        <v>2.0080321285140563</v>
      </c>
    </row>
    <row r="22" spans="1:16">
      <c r="N22" s="415" t="s">
        <v>381</v>
      </c>
      <c r="O22" s="424">
        <v>1064</v>
      </c>
      <c r="P22" s="418">
        <v>1.9755409219190969</v>
      </c>
    </row>
    <row r="23" spans="1:16">
      <c r="N23" s="415" t="s">
        <v>382</v>
      </c>
      <c r="O23" s="424">
        <v>1131</v>
      </c>
      <c r="P23" s="418">
        <v>1.9469026548672566</v>
      </c>
    </row>
    <row r="24" spans="1:16">
      <c r="N24" s="415" t="s">
        <v>383</v>
      </c>
      <c r="O24" s="424">
        <v>1199</v>
      </c>
      <c r="P24" s="418">
        <v>1.9198664440734556</v>
      </c>
    </row>
    <row r="25" spans="1:16">
      <c r="N25" s="415" t="s">
        <v>387</v>
      </c>
      <c r="O25" s="424">
        <v>1267</v>
      </c>
      <c r="P25" s="418">
        <v>1.8957345971563981</v>
      </c>
    </row>
    <row r="26" spans="1:16">
      <c r="N26" s="415" t="s">
        <v>388</v>
      </c>
      <c r="O26" s="424">
        <v>1336</v>
      </c>
      <c r="P26" s="418">
        <v>1.8726591760299627</v>
      </c>
    </row>
    <row r="27" spans="1:16">
      <c r="N27" s="415" t="s">
        <v>389</v>
      </c>
      <c r="O27" s="424">
        <v>1405</v>
      </c>
      <c r="P27" s="418">
        <v>1.8518518518518516</v>
      </c>
    </row>
    <row r="28" spans="1:16">
      <c r="N28" s="415" t="s">
        <v>390</v>
      </c>
      <c r="O28" s="424">
        <v>1474</v>
      </c>
      <c r="P28" s="418">
        <v>1.8329938900203666</v>
      </c>
    </row>
    <row r="29" spans="1:16">
      <c r="N29" s="415" t="s">
        <v>391</v>
      </c>
      <c r="O29" s="424">
        <v>1544</v>
      </c>
      <c r="P29" s="418">
        <v>1.814646791963707</v>
      </c>
    </row>
    <row r="30" spans="1:16">
      <c r="N30" s="415" t="s">
        <v>396</v>
      </c>
      <c r="O30" s="424">
        <v>1614</v>
      </c>
      <c r="P30" s="418">
        <v>1.7978921264724117</v>
      </c>
    </row>
    <row r="31" spans="1:16">
      <c r="N31" s="415" t="s">
        <v>397</v>
      </c>
      <c r="O31" s="424">
        <v>1684</v>
      </c>
      <c r="P31" s="418">
        <v>1.7825311942959003</v>
      </c>
    </row>
    <row r="32" spans="1:16">
      <c r="N32" s="415" t="s">
        <v>398</v>
      </c>
      <c r="O32" s="424">
        <v>1755</v>
      </c>
      <c r="P32" s="418">
        <v>1.767388825541619</v>
      </c>
    </row>
    <row r="33" spans="14:16">
      <c r="N33" s="415" t="s">
        <v>399</v>
      </c>
      <c r="O33" s="424">
        <v>1826</v>
      </c>
      <c r="P33" s="418">
        <v>1.7534246575342465</v>
      </c>
    </row>
    <row r="34" spans="14:16">
      <c r="N34" s="415" t="s">
        <v>402</v>
      </c>
      <c r="O34" s="424">
        <v>1898</v>
      </c>
      <c r="P34" s="418">
        <v>1.7395888244596729</v>
      </c>
    </row>
    <row r="35" spans="14:16" ht="15.75" thickBot="1">
      <c r="N35" s="419" t="s">
        <v>423</v>
      </c>
      <c r="O35" s="425">
        <v>1969</v>
      </c>
      <c r="P35" s="422">
        <v>1.7276422764227644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116"/>
  <dimension ref="A1:H19"/>
  <sheetViews>
    <sheetView showGridLines="0" workbookViewId="0">
      <selection activeCell="E22" sqref="E22"/>
    </sheetView>
  </sheetViews>
  <sheetFormatPr defaultRowHeight="15"/>
  <cols>
    <col min="1" max="4" width="20.7109375" customWidth="1"/>
  </cols>
  <sheetData>
    <row r="1" spans="1:4" ht="30.75" customHeight="1" thickBot="1">
      <c r="A1" s="1608" t="s">
        <v>712</v>
      </c>
      <c r="B1" s="1608"/>
      <c r="C1" s="1608"/>
      <c r="D1" s="1608"/>
    </row>
    <row r="2" spans="1:4" ht="30.75" customHeight="1" thickTop="1" thickBot="1">
      <c r="A2" s="886" t="s">
        <v>384</v>
      </c>
      <c r="B2" s="976" t="s">
        <v>351</v>
      </c>
      <c r="C2" s="974" t="s">
        <v>711</v>
      </c>
      <c r="D2" s="975" t="s">
        <v>355</v>
      </c>
    </row>
    <row r="3" spans="1:4" ht="15.75" customHeight="1" thickTop="1">
      <c r="A3" s="1008" t="s">
        <v>27</v>
      </c>
      <c r="B3" s="1005">
        <v>402</v>
      </c>
      <c r="C3" s="1004">
        <v>10</v>
      </c>
      <c r="D3" s="1011">
        <v>2.4064505635074371</v>
      </c>
    </row>
    <row r="4" spans="1:4" ht="15.75" customHeight="1">
      <c r="A4" s="1009" t="s">
        <v>28</v>
      </c>
      <c r="B4" s="1006">
        <v>172</v>
      </c>
      <c r="C4" s="1002">
        <v>7</v>
      </c>
      <c r="D4" s="1012">
        <v>3.8985220740704505</v>
      </c>
    </row>
    <row r="5" spans="1:4" ht="15.75" customHeight="1">
      <c r="A5" s="1009" t="s">
        <v>29</v>
      </c>
      <c r="B5" s="1006">
        <v>191</v>
      </c>
      <c r="C5" s="1014" t="s">
        <v>674</v>
      </c>
      <c r="D5" s="1012">
        <v>2.0946613614135745</v>
      </c>
    </row>
    <row r="6" spans="1:4" ht="15.75" customHeight="1">
      <c r="A6" s="1009" t="s">
        <v>30</v>
      </c>
      <c r="B6" s="1006">
        <v>512</v>
      </c>
      <c r="C6" s="1014" t="s">
        <v>674</v>
      </c>
      <c r="D6" s="1012">
        <v>0.56921332009169912</v>
      </c>
    </row>
    <row r="7" spans="1:4" ht="15.75" customHeight="1">
      <c r="A7" s="1009" t="s">
        <v>31</v>
      </c>
      <c r="B7" s="1006">
        <v>229</v>
      </c>
      <c r="C7" s="1014" t="s">
        <v>674</v>
      </c>
      <c r="D7" s="1012">
        <v>0.93554583630518007</v>
      </c>
    </row>
    <row r="8" spans="1:4" ht="15.75" customHeight="1">
      <c r="A8" s="1009" t="s">
        <v>32</v>
      </c>
      <c r="B8" s="1006">
        <v>661</v>
      </c>
      <c r="C8" s="1002">
        <v>17</v>
      </c>
      <c r="D8" s="1012">
        <v>2.5545609254104984</v>
      </c>
    </row>
    <row r="9" spans="1:4" ht="15.75" customHeight="1">
      <c r="A9" s="1009" t="s">
        <v>33</v>
      </c>
      <c r="B9" s="1006">
        <v>528</v>
      </c>
      <c r="C9" s="1014" t="s">
        <v>674</v>
      </c>
      <c r="D9" s="1012">
        <v>0.41870807335400068</v>
      </c>
    </row>
    <row r="10" spans="1:4" ht="15.75" customHeight="1">
      <c r="A10" s="1009" t="s">
        <v>34</v>
      </c>
      <c r="B10" s="1006">
        <v>446</v>
      </c>
      <c r="C10" s="1002">
        <v>9</v>
      </c>
      <c r="D10" s="1012">
        <v>2.1035224679685212</v>
      </c>
    </row>
    <row r="11" spans="1:4" ht="15.75" customHeight="1">
      <c r="A11" s="1009" t="s">
        <v>35</v>
      </c>
      <c r="B11" s="1006">
        <v>487</v>
      </c>
      <c r="C11" s="1002">
        <v>20</v>
      </c>
      <c r="D11" s="1012">
        <v>4.1948378693436918</v>
      </c>
    </row>
    <row r="12" spans="1:4" ht="15.75" customHeight="1">
      <c r="A12" s="1009" t="s">
        <v>36</v>
      </c>
      <c r="B12" s="1006">
        <v>282</v>
      </c>
      <c r="C12" s="1002">
        <v>6</v>
      </c>
      <c r="D12" s="1012">
        <v>2.1146648187480408</v>
      </c>
    </row>
    <row r="13" spans="1:4" ht="15.75" customHeight="1">
      <c r="A13" s="1009" t="s">
        <v>37</v>
      </c>
      <c r="B13" s="1006">
        <v>433</v>
      </c>
      <c r="C13" s="1002">
        <v>5</v>
      </c>
      <c r="D13" s="1012">
        <v>1.2112863134356409</v>
      </c>
    </row>
    <row r="14" spans="1:4" ht="15.75" customHeight="1">
      <c r="A14" s="1009" t="s">
        <v>38</v>
      </c>
      <c r="B14" s="1006">
        <v>807</v>
      </c>
      <c r="C14" s="1002">
        <v>17</v>
      </c>
      <c r="D14" s="1012">
        <v>2.1613005370656801</v>
      </c>
    </row>
    <row r="15" spans="1:4" ht="15.75" customHeight="1">
      <c r="A15" s="1009" t="s">
        <v>39</v>
      </c>
      <c r="B15" s="1006">
        <v>525</v>
      </c>
      <c r="C15" s="1002">
        <v>22</v>
      </c>
      <c r="D15" s="1012">
        <v>3.7397682509467796</v>
      </c>
    </row>
    <row r="16" spans="1:4" ht="15.75" customHeight="1">
      <c r="A16" s="1009" t="s">
        <v>40</v>
      </c>
      <c r="B16" s="1006">
        <v>57</v>
      </c>
      <c r="C16" s="1014" t="s">
        <v>674</v>
      </c>
      <c r="D16" s="1012">
        <v>1.9454397879395813</v>
      </c>
    </row>
    <row r="17" spans="1:8" ht="15.75" customHeight="1" thickBot="1">
      <c r="A17" s="1010" t="s">
        <v>41</v>
      </c>
      <c r="B17" s="1007">
        <v>1705</v>
      </c>
      <c r="C17" s="1003">
        <v>5</v>
      </c>
      <c r="D17" s="1013">
        <v>0.30133418992088901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72"/>
  <dimension ref="A2:A31"/>
  <sheetViews>
    <sheetView showGridLines="0" workbookViewId="0">
      <selection activeCell="A2" sqref="A2"/>
    </sheetView>
  </sheetViews>
  <sheetFormatPr defaultRowHeight="15"/>
  <sheetData>
    <row r="2" spans="1:1" ht="24" customHeight="1">
      <c r="A2" s="1" t="s">
        <v>426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73"/>
  <dimension ref="A1:P21"/>
  <sheetViews>
    <sheetView workbookViewId="0">
      <selection activeCell="Q23" sqref="Q23"/>
    </sheetView>
  </sheetViews>
  <sheetFormatPr defaultRowHeight="15"/>
  <sheetData>
    <row r="1" spans="1:16" ht="15.75" thickBot="1">
      <c r="A1" s="1609" t="s">
        <v>425</v>
      </c>
      <c r="B1" s="1609"/>
      <c r="C1" s="1609"/>
      <c r="D1" s="1609"/>
      <c r="E1" s="1609"/>
      <c r="F1" s="1609"/>
      <c r="G1" s="1609"/>
      <c r="H1" s="1609"/>
      <c r="I1" s="1609"/>
      <c r="N1" s="1609" t="s">
        <v>377</v>
      </c>
      <c r="O1" s="1609"/>
      <c r="P1" s="1609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482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426" t="s">
        <v>359</v>
      </c>
      <c r="B3" s="427" t="s">
        <v>27</v>
      </c>
      <c r="C3" s="428">
        <v>377</v>
      </c>
      <c r="D3" s="428">
        <v>3</v>
      </c>
      <c r="E3" s="428">
        <v>1.2612230391563646</v>
      </c>
      <c r="F3" s="428">
        <v>0.79575596816976124</v>
      </c>
      <c r="G3" s="428">
        <v>0.82715544385734741</v>
      </c>
      <c r="H3" s="428">
        <v>0.3477425009188318</v>
      </c>
      <c r="I3" s="292">
        <v>0</v>
      </c>
      <c r="N3" s="426" t="s">
        <v>359</v>
      </c>
      <c r="O3" s="438"/>
      <c r="P3" s="429">
        <v>50</v>
      </c>
    </row>
    <row r="4" spans="1:16">
      <c r="A4" s="430" t="s">
        <v>360</v>
      </c>
      <c r="B4" s="431" t="s">
        <v>28</v>
      </c>
      <c r="C4" s="432">
        <v>214</v>
      </c>
      <c r="D4" s="432">
        <v>1</v>
      </c>
      <c r="E4" s="432">
        <v>0.88159167009919681</v>
      </c>
      <c r="F4" s="432">
        <v>0.46728971962616822</v>
      </c>
      <c r="G4" s="432">
        <v>0.39444848756307299</v>
      </c>
      <c r="H4" s="432">
        <v>0.3477425009188318</v>
      </c>
      <c r="I4" s="293">
        <v>0</v>
      </c>
      <c r="N4" s="430" t="s">
        <v>360</v>
      </c>
      <c r="O4" s="439"/>
      <c r="P4" s="433">
        <v>4.6511627906976747</v>
      </c>
    </row>
    <row r="5" spans="1:16" ht="36">
      <c r="A5" s="430" t="s">
        <v>361</v>
      </c>
      <c r="B5" s="431" t="s">
        <v>29</v>
      </c>
      <c r="C5" s="432">
        <v>186</v>
      </c>
      <c r="D5" s="432">
        <v>0</v>
      </c>
      <c r="E5" s="432">
        <v>0.66497513240625472</v>
      </c>
      <c r="F5" s="432">
        <v>0</v>
      </c>
      <c r="G5" s="432">
        <v>0</v>
      </c>
      <c r="H5" s="432">
        <v>0.3477425009188318</v>
      </c>
      <c r="I5" s="293">
        <v>200</v>
      </c>
      <c r="N5" s="430" t="s">
        <v>361</v>
      </c>
      <c r="O5" s="439"/>
      <c r="P5" s="433">
        <v>2.3809523809523809</v>
      </c>
    </row>
    <row r="6" spans="1:16">
      <c r="A6" s="430" t="s">
        <v>362</v>
      </c>
      <c r="B6" s="431" t="s">
        <v>30</v>
      </c>
      <c r="C6" s="432">
        <v>455</v>
      </c>
      <c r="D6" s="432">
        <v>0</v>
      </c>
      <c r="E6" s="432">
        <v>1.6528284360510637</v>
      </c>
      <c r="F6" s="432">
        <v>0</v>
      </c>
      <c r="G6" s="432">
        <v>0</v>
      </c>
      <c r="H6" s="432">
        <v>0.3477425009188318</v>
      </c>
      <c r="I6" s="293">
        <v>200</v>
      </c>
      <c r="N6" s="430" t="s">
        <v>362</v>
      </c>
      <c r="O6" s="439">
        <v>238</v>
      </c>
      <c r="P6" s="433">
        <v>1.6877637130801686</v>
      </c>
    </row>
    <row r="7" spans="1:16" ht="24">
      <c r="A7" s="430" t="s">
        <v>363</v>
      </c>
      <c r="B7" s="431" t="s">
        <v>31</v>
      </c>
      <c r="C7" s="432">
        <v>192</v>
      </c>
      <c r="D7" s="432">
        <v>0</v>
      </c>
      <c r="E7" s="432">
        <v>0.49403534963484269</v>
      </c>
      <c r="F7" s="432">
        <v>0</v>
      </c>
      <c r="G7" s="432">
        <v>0</v>
      </c>
      <c r="H7" s="432">
        <v>0.3477425009188318</v>
      </c>
      <c r="I7" s="293">
        <v>400</v>
      </c>
      <c r="N7" s="430" t="s">
        <v>363</v>
      </c>
      <c r="O7" s="439">
        <v>370</v>
      </c>
      <c r="P7" s="433">
        <v>1.3550135501355014</v>
      </c>
    </row>
    <row r="8" spans="1:16">
      <c r="A8" s="430" t="s">
        <v>364</v>
      </c>
      <c r="B8" s="431" t="s">
        <v>32</v>
      </c>
      <c r="C8" s="432">
        <v>638</v>
      </c>
      <c r="D8" s="432">
        <v>4</v>
      </c>
      <c r="E8" s="432">
        <v>2.4743797960088751</v>
      </c>
      <c r="F8" s="432">
        <v>0.62695924764890287</v>
      </c>
      <c r="G8" s="432">
        <v>0.56214894977680219</v>
      </c>
      <c r="H8" s="432">
        <v>0.3477425009188318</v>
      </c>
      <c r="I8" s="293">
        <v>400</v>
      </c>
      <c r="N8" s="430" t="s">
        <v>364</v>
      </c>
      <c r="O8" s="439">
        <v>516</v>
      </c>
      <c r="P8" s="433">
        <v>1.1650485436893203</v>
      </c>
    </row>
    <row r="9" spans="1:16" ht="24">
      <c r="A9" s="430" t="s">
        <v>365</v>
      </c>
      <c r="B9" s="431" t="s">
        <v>33</v>
      </c>
      <c r="C9" s="432">
        <v>368</v>
      </c>
      <c r="D9" s="432">
        <v>1</v>
      </c>
      <c r="E9" s="432">
        <v>1.214638959402887</v>
      </c>
      <c r="F9" s="432">
        <v>0.27173913043478259</v>
      </c>
      <c r="G9" s="432">
        <v>0.28629289240794731</v>
      </c>
      <c r="H9" s="432">
        <v>0.3477425009188318</v>
      </c>
      <c r="I9" s="293">
        <v>600</v>
      </c>
      <c r="N9" s="430" t="s">
        <v>365</v>
      </c>
      <c r="O9" s="439">
        <v>672</v>
      </c>
      <c r="P9" s="433">
        <v>1.0432190760059614</v>
      </c>
    </row>
    <row r="10" spans="1:16" ht="24">
      <c r="A10" s="430" t="s">
        <v>366</v>
      </c>
      <c r="B10" s="431" t="s">
        <v>34</v>
      </c>
      <c r="C10" s="432">
        <v>530</v>
      </c>
      <c r="D10" s="432">
        <v>5</v>
      </c>
      <c r="E10" s="432">
        <v>1.5364387781580413</v>
      </c>
      <c r="F10" s="432">
        <v>0.94339622641509435</v>
      </c>
      <c r="G10" s="432">
        <v>1.1316510161756093</v>
      </c>
      <c r="H10" s="432">
        <v>0.3477425009188318</v>
      </c>
      <c r="I10" s="293">
        <v>800</v>
      </c>
      <c r="N10" s="430" t="s">
        <v>366</v>
      </c>
      <c r="O10" s="439">
        <v>838</v>
      </c>
      <c r="P10" s="433">
        <v>0.95579450418160095</v>
      </c>
    </row>
    <row r="11" spans="1:16">
      <c r="A11" s="430" t="s">
        <v>367</v>
      </c>
      <c r="B11" s="431" t="s">
        <v>35</v>
      </c>
      <c r="C11" s="432">
        <v>358</v>
      </c>
      <c r="D11" s="432">
        <v>2</v>
      </c>
      <c r="E11" s="432">
        <v>1.2754778367674993</v>
      </c>
      <c r="F11" s="432">
        <v>0.55865921787709494</v>
      </c>
      <c r="G11" s="432">
        <v>0.54527407830171515</v>
      </c>
      <c r="H11" s="432">
        <v>0.3477425009188318</v>
      </c>
      <c r="I11" s="293">
        <v>1000</v>
      </c>
      <c r="N11" s="430" t="s">
        <v>367</v>
      </c>
      <c r="O11" s="439">
        <v>1011</v>
      </c>
      <c r="P11" s="433">
        <v>0.89108910891089099</v>
      </c>
    </row>
    <row r="12" spans="1:16">
      <c r="A12" s="430" t="s">
        <v>368</v>
      </c>
      <c r="B12" s="431" t="s">
        <v>36</v>
      </c>
      <c r="C12" s="432">
        <v>289</v>
      </c>
      <c r="D12" s="432">
        <v>1</v>
      </c>
      <c r="E12" s="432">
        <v>1.0347781843924473</v>
      </c>
      <c r="F12" s="432">
        <v>0.34602076124567471</v>
      </c>
      <c r="G12" s="432">
        <v>0.33605511419145645</v>
      </c>
      <c r="H12" s="432">
        <v>0.3477425009188318</v>
      </c>
      <c r="I12" s="293">
        <v>1000</v>
      </c>
      <c r="N12" s="430" t="s">
        <v>368</v>
      </c>
      <c r="O12" s="439">
        <v>1191</v>
      </c>
      <c r="P12" s="433">
        <v>0.84033613445378152</v>
      </c>
    </row>
    <row r="13" spans="1:16" ht="24">
      <c r="A13" s="430" t="s">
        <v>369</v>
      </c>
      <c r="B13" s="431" t="s">
        <v>37</v>
      </c>
      <c r="C13" s="432">
        <v>293</v>
      </c>
      <c r="D13" s="432">
        <v>1</v>
      </c>
      <c r="E13" s="432">
        <v>1.0055386956903838</v>
      </c>
      <c r="F13" s="432">
        <v>0.34129692832764508</v>
      </c>
      <c r="G13" s="432">
        <v>0.3458270700165133</v>
      </c>
      <c r="H13" s="432">
        <v>0.3477425009188318</v>
      </c>
      <c r="I13" s="293">
        <v>1200</v>
      </c>
      <c r="N13" s="430" t="s">
        <v>369</v>
      </c>
      <c r="O13" s="439">
        <v>1375</v>
      </c>
      <c r="P13" s="433">
        <v>0.80058224163027658</v>
      </c>
    </row>
    <row r="14" spans="1:16">
      <c r="A14" s="430" t="s">
        <v>370</v>
      </c>
      <c r="B14" s="431" t="s">
        <v>38</v>
      </c>
      <c r="C14" s="432">
        <v>774</v>
      </c>
      <c r="D14" s="432">
        <v>0</v>
      </c>
      <c r="E14" s="432">
        <v>2.7747697849243727</v>
      </c>
      <c r="F14" s="432">
        <v>0</v>
      </c>
      <c r="G14" s="432">
        <v>0</v>
      </c>
      <c r="H14" s="432">
        <v>0.3477425009188318</v>
      </c>
      <c r="I14" s="293">
        <v>1400</v>
      </c>
      <c r="N14" s="430" t="s">
        <v>370</v>
      </c>
      <c r="O14" s="439">
        <v>1564</v>
      </c>
      <c r="P14" s="433">
        <v>0.76775431861804222</v>
      </c>
    </row>
    <row r="15" spans="1:16">
      <c r="A15" s="430" t="s">
        <v>371</v>
      </c>
      <c r="B15" s="431" t="s">
        <v>39</v>
      </c>
      <c r="C15" s="432">
        <v>652</v>
      </c>
      <c r="D15" s="432">
        <v>3</v>
      </c>
      <c r="E15" s="432">
        <v>2.5102620175967276</v>
      </c>
      <c r="F15" s="432">
        <v>0.46012269938650308</v>
      </c>
      <c r="G15" s="432">
        <v>0.41558510444071478</v>
      </c>
      <c r="H15" s="432">
        <v>0.3477425009188318</v>
      </c>
      <c r="I15" s="293">
        <v>1400</v>
      </c>
      <c r="N15" s="430" t="s">
        <v>371</v>
      </c>
      <c r="O15" s="439">
        <v>1757</v>
      </c>
      <c r="P15" s="433">
        <v>0.74031890660592259</v>
      </c>
    </row>
    <row r="16" spans="1:16" ht="24.75" thickBot="1">
      <c r="A16" s="430" t="s">
        <v>372</v>
      </c>
      <c r="B16" s="431" t="s">
        <v>40</v>
      </c>
      <c r="C16" s="432">
        <v>65</v>
      </c>
      <c r="D16" s="432">
        <v>0</v>
      </c>
      <c r="E16" s="432">
        <v>0.21068186233086381</v>
      </c>
      <c r="F16" s="432">
        <v>0</v>
      </c>
      <c r="G16" s="432">
        <v>0</v>
      </c>
      <c r="H16" s="432">
        <v>0.3477425009188318</v>
      </c>
      <c r="I16" s="293">
        <v>1600</v>
      </c>
      <c r="N16" s="434" t="s">
        <v>372</v>
      </c>
      <c r="O16" s="440">
        <v>1954</v>
      </c>
      <c r="P16" s="437">
        <v>0.71684587813620071</v>
      </c>
    </row>
    <row r="17" spans="1:9" ht="15.75" thickTop="1">
      <c r="A17" s="430" t="s">
        <v>373</v>
      </c>
      <c r="B17" s="431" t="s">
        <v>41</v>
      </c>
      <c r="C17" s="432">
        <v>1620</v>
      </c>
      <c r="D17" s="432">
        <v>8</v>
      </c>
      <c r="E17" s="432">
        <v>5.4615726633327597</v>
      </c>
      <c r="F17" s="432">
        <v>0.49382716049382713</v>
      </c>
      <c r="G17" s="432">
        <v>0.50936610731698284</v>
      </c>
      <c r="H17" s="432">
        <v>0.3477425009188318</v>
      </c>
      <c r="I17" s="293">
        <v>1800</v>
      </c>
    </row>
    <row r="18" spans="1:9" ht="36.75" thickBot="1">
      <c r="A18" s="434" t="s">
        <v>374</v>
      </c>
      <c r="B18" s="435" t="s">
        <v>42</v>
      </c>
      <c r="C18" s="436">
        <v>325</v>
      </c>
      <c r="D18" s="436">
        <v>0</v>
      </c>
      <c r="E18" s="436">
        <v>1.0033725261180908</v>
      </c>
      <c r="F18" s="436">
        <v>0</v>
      </c>
      <c r="G18" s="436">
        <v>0</v>
      </c>
      <c r="H18" s="436">
        <v>0.3477425009188318</v>
      </c>
      <c r="I18" s="294">
        <v>2000</v>
      </c>
    </row>
    <row r="19" spans="1:9" ht="15.75" thickTop="1">
      <c r="A19" s="1610" t="s">
        <v>375</v>
      </c>
      <c r="B19" s="1610"/>
      <c r="C19" s="1610"/>
      <c r="D19" s="1610"/>
      <c r="E19" s="1610"/>
      <c r="F19" s="1610"/>
      <c r="G19" s="1610"/>
      <c r="H19" s="1610"/>
      <c r="I19" s="1610"/>
    </row>
    <row r="21" spans="1:9">
      <c r="A21" t="s">
        <v>409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117"/>
  <dimension ref="A1:H19"/>
  <sheetViews>
    <sheetView showGridLines="0" workbookViewId="0">
      <selection activeCell="D24" sqref="D24"/>
    </sheetView>
  </sheetViews>
  <sheetFormatPr defaultRowHeight="15"/>
  <cols>
    <col min="1" max="4" width="20.7109375" customWidth="1"/>
  </cols>
  <sheetData>
    <row r="1" spans="1:4" ht="30.75" customHeight="1" thickBot="1">
      <c r="A1" s="1611" t="s">
        <v>713</v>
      </c>
      <c r="B1" s="1611"/>
      <c r="C1" s="1611"/>
      <c r="D1" s="1611"/>
    </row>
    <row r="2" spans="1:4" ht="30.75" customHeight="1" thickTop="1" thickBot="1">
      <c r="A2" s="886" t="s">
        <v>384</v>
      </c>
      <c r="B2" s="976" t="s">
        <v>351</v>
      </c>
      <c r="C2" s="974" t="s">
        <v>714</v>
      </c>
      <c r="D2" s="975" t="s">
        <v>355</v>
      </c>
    </row>
    <row r="3" spans="1:4" ht="15.75" customHeight="1" thickTop="1">
      <c r="A3" s="1023" t="s">
        <v>27</v>
      </c>
      <c r="B3" s="1020">
        <v>377</v>
      </c>
      <c r="C3" s="1026" t="s">
        <v>674</v>
      </c>
      <c r="D3" s="1019">
        <v>0.82715544385734741</v>
      </c>
    </row>
    <row r="4" spans="1:4" ht="15.75" customHeight="1">
      <c r="A4" s="1024" t="s">
        <v>28</v>
      </c>
      <c r="B4" s="1021">
        <v>214</v>
      </c>
      <c r="C4" s="1027" t="s">
        <v>674</v>
      </c>
      <c r="D4" s="1016">
        <v>0.39444848756307299</v>
      </c>
    </row>
    <row r="5" spans="1:4" ht="15.75" customHeight="1">
      <c r="A5" s="1024" t="s">
        <v>29</v>
      </c>
      <c r="B5" s="1021">
        <v>186</v>
      </c>
      <c r="C5" s="1027" t="s">
        <v>674</v>
      </c>
      <c r="D5" s="1016">
        <v>0</v>
      </c>
    </row>
    <row r="6" spans="1:4" ht="15.75" customHeight="1">
      <c r="A6" s="1024" t="s">
        <v>30</v>
      </c>
      <c r="B6" s="1021">
        <v>455</v>
      </c>
      <c r="C6" s="1027" t="s">
        <v>674</v>
      </c>
      <c r="D6" s="1016">
        <v>0</v>
      </c>
    </row>
    <row r="7" spans="1:4" ht="15.75" customHeight="1">
      <c r="A7" s="1024" t="s">
        <v>31</v>
      </c>
      <c r="B7" s="1021">
        <v>192</v>
      </c>
      <c r="C7" s="1027" t="s">
        <v>674</v>
      </c>
      <c r="D7" s="1016">
        <v>0</v>
      </c>
    </row>
    <row r="8" spans="1:4" ht="15.75" customHeight="1">
      <c r="A8" s="1024" t="s">
        <v>32</v>
      </c>
      <c r="B8" s="1021">
        <v>638</v>
      </c>
      <c r="C8" s="1027" t="s">
        <v>674</v>
      </c>
      <c r="D8" s="1016">
        <v>0.56214894977680219</v>
      </c>
    </row>
    <row r="9" spans="1:4" ht="15.75" customHeight="1">
      <c r="A9" s="1024" t="s">
        <v>33</v>
      </c>
      <c r="B9" s="1021">
        <v>368</v>
      </c>
      <c r="C9" s="1027" t="s">
        <v>674</v>
      </c>
      <c r="D9" s="1016">
        <v>0.28629289240794731</v>
      </c>
    </row>
    <row r="10" spans="1:4" ht="15.75" customHeight="1">
      <c r="A10" s="1024" t="s">
        <v>34</v>
      </c>
      <c r="B10" s="1021">
        <v>530</v>
      </c>
      <c r="C10" s="1015">
        <v>5</v>
      </c>
      <c r="D10" s="1016">
        <v>1.1316510161756093</v>
      </c>
    </row>
    <row r="11" spans="1:4" ht="15.75" customHeight="1">
      <c r="A11" s="1024" t="s">
        <v>35</v>
      </c>
      <c r="B11" s="1021">
        <v>358</v>
      </c>
      <c r="C11" s="1027" t="s">
        <v>674</v>
      </c>
      <c r="D11" s="1016">
        <v>0.54527407830171515</v>
      </c>
    </row>
    <row r="12" spans="1:4" ht="15.75" customHeight="1">
      <c r="A12" s="1024" t="s">
        <v>36</v>
      </c>
      <c r="B12" s="1021">
        <v>289</v>
      </c>
      <c r="C12" s="1027" t="s">
        <v>674</v>
      </c>
      <c r="D12" s="1016">
        <v>0.33605511419145645</v>
      </c>
    </row>
    <row r="13" spans="1:4" ht="15.75" customHeight="1">
      <c r="A13" s="1024" t="s">
        <v>37</v>
      </c>
      <c r="B13" s="1021">
        <v>293</v>
      </c>
      <c r="C13" s="1027" t="s">
        <v>674</v>
      </c>
      <c r="D13" s="1016">
        <v>0.3458270700165133</v>
      </c>
    </row>
    <row r="14" spans="1:4" ht="15.75" customHeight="1">
      <c r="A14" s="1024" t="s">
        <v>38</v>
      </c>
      <c r="B14" s="1021">
        <v>774</v>
      </c>
      <c r="C14" s="1027" t="s">
        <v>674</v>
      </c>
      <c r="D14" s="1016">
        <v>0</v>
      </c>
    </row>
    <row r="15" spans="1:4" ht="15.75" customHeight="1">
      <c r="A15" s="1024" t="s">
        <v>39</v>
      </c>
      <c r="B15" s="1021">
        <v>652</v>
      </c>
      <c r="C15" s="1027" t="s">
        <v>674</v>
      </c>
      <c r="D15" s="1016">
        <v>0.41558510444071478</v>
      </c>
    </row>
    <row r="16" spans="1:4" ht="15.75" customHeight="1">
      <c r="A16" s="1024" t="s">
        <v>40</v>
      </c>
      <c r="B16" s="1021">
        <v>65</v>
      </c>
      <c r="C16" s="1027" t="s">
        <v>674</v>
      </c>
      <c r="D16" s="1016">
        <v>0</v>
      </c>
    </row>
    <row r="17" spans="1:8" ht="15.75" customHeight="1" thickBot="1">
      <c r="A17" s="1025" t="s">
        <v>41</v>
      </c>
      <c r="B17" s="1022">
        <v>1620</v>
      </c>
      <c r="C17" s="1017">
        <v>8</v>
      </c>
      <c r="D17" s="1018">
        <v>0.50936610731698284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74"/>
  <dimension ref="A2:A31"/>
  <sheetViews>
    <sheetView showGridLines="0" workbookViewId="0">
      <selection activeCell="S16" sqref="S16"/>
    </sheetView>
  </sheetViews>
  <sheetFormatPr defaultRowHeight="15"/>
  <sheetData>
    <row r="2" spans="1:1" ht="24" customHeight="1">
      <c r="A2" s="1" t="s">
        <v>428</v>
      </c>
    </row>
    <row r="31" spans="1:1">
      <c r="A31" t="s">
        <v>445</v>
      </c>
    </row>
  </sheetData>
  <sheetProtection password="8815" sheet="1" objects="1" scenarios="1"/>
  <pageMargins left="0.7" right="0.7" top="0.75" bottom="0.75" header="0.3" footer="0.3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75"/>
  <dimension ref="A1:P21"/>
  <sheetViews>
    <sheetView workbookViewId="0">
      <selection activeCell="Q25" sqref="Q25"/>
    </sheetView>
  </sheetViews>
  <sheetFormatPr defaultRowHeight="15"/>
  <sheetData>
    <row r="1" spans="1:16" ht="15.75" thickBot="1">
      <c r="A1" s="1612" t="s">
        <v>427</v>
      </c>
      <c r="B1" s="1612"/>
      <c r="C1" s="1612"/>
      <c r="D1" s="1612"/>
      <c r="E1" s="1612"/>
      <c r="F1" s="1612"/>
      <c r="G1" s="1612"/>
      <c r="H1" s="1612"/>
      <c r="I1" s="1612"/>
      <c r="N1" s="1612" t="s">
        <v>377</v>
      </c>
      <c r="O1" s="1612"/>
      <c r="P1" s="1612"/>
    </row>
    <row r="2" spans="1:16" ht="74.25" thickTop="1" thickBot="1">
      <c r="A2" s="338" t="s">
        <v>0</v>
      </c>
      <c r="B2" s="274" t="s">
        <v>384</v>
      </c>
      <c r="C2" s="302" t="s">
        <v>351</v>
      </c>
      <c r="D2" s="571" t="s">
        <v>482</v>
      </c>
      <c r="E2" s="302" t="s">
        <v>353</v>
      </c>
      <c r="F2" s="302" t="s">
        <v>354</v>
      </c>
      <c r="G2" s="302" t="s">
        <v>355</v>
      </c>
      <c r="H2" s="302" t="s">
        <v>356</v>
      </c>
      <c r="I2" s="303" t="s">
        <v>357</v>
      </c>
      <c r="N2" s="328" t="s">
        <v>0</v>
      </c>
      <c r="O2" s="295" t="s">
        <v>385</v>
      </c>
      <c r="P2" s="303" t="s">
        <v>386</v>
      </c>
    </row>
    <row r="3" spans="1:16" ht="24.75" thickTop="1">
      <c r="A3" s="441" t="s">
        <v>359</v>
      </c>
      <c r="B3" s="442" t="s">
        <v>27</v>
      </c>
      <c r="C3" s="443">
        <v>402</v>
      </c>
      <c r="D3" s="443">
        <v>4</v>
      </c>
      <c r="E3" s="443">
        <v>1.6865273631663011</v>
      </c>
      <c r="F3" s="443">
        <v>0.99502487562189057</v>
      </c>
      <c r="G3" s="443">
        <v>0.97756884211780859</v>
      </c>
      <c r="H3" s="443">
        <v>0.41217415040262045</v>
      </c>
      <c r="I3" s="292">
        <v>0</v>
      </c>
      <c r="N3" s="441" t="s">
        <v>359</v>
      </c>
      <c r="O3" s="453"/>
      <c r="P3" s="444">
        <v>50</v>
      </c>
    </row>
    <row r="4" spans="1:16">
      <c r="A4" s="445" t="s">
        <v>360</v>
      </c>
      <c r="B4" s="446" t="s">
        <v>28</v>
      </c>
      <c r="C4" s="447">
        <v>172</v>
      </c>
      <c r="D4" s="447">
        <v>1</v>
      </c>
      <c r="E4" s="447">
        <v>0.71843716007876524</v>
      </c>
      <c r="F4" s="447">
        <v>0.58139534883720934</v>
      </c>
      <c r="G4" s="447">
        <v>0.5737093977118779</v>
      </c>
      <c r="H4" s="447">
        <v>0.41217415040262045</v>
      </c>
      <c r="I4" s="293">
        <v>0</v>
      </c>
      <c r="N4" s="445" t="s">
        <v>360</v>
      </c>
      <c r="O4" s="454"/>
      <c r="P4" s="448">
        <v>5.5555555555555554</v>
      </c>
    </row>
    <row r="5" spans="1:16" ht="36">
      <c r="A5" s="445" t="s">
        <v>361</v>
      </c>
      <c r="B5" s="446" t="s">
        <v>29</v>
      </c>
      <c r="C5" s="447">
        <v>191</v>
      </c>
      <c r="D5" s="447">
        <v>1</v>
      </c>
      <c r="E5" s="447">
        <v>0.78697400180630084</v>
      </c>
      <c r="F5" s="447">
        <v>0.52356020942408377</v>
      </c>
      <c r="G5" s="447">
        <v>0.52374557413151945</v>
      </c>
      <c r="H5" s="447">
        <v>0.41217415040262045</v>
      </c>
      <c r="I5" s="293">
        <v>200</v>
      </c>
      <c r="N5" s="445" t="s">
        <v>361</v>
      </c>
      <c r="O5" s="454"/>
      <c r="P5" s="448">
        <v>2.8301886792452833</v>
      </c>
    </row>
    <row r="6" spans="1:16">
      <c r="A6" s="445" t="s">
        <v>362</v>
      </c>
      <c r="B6" s="446" t="s">
        <v>30</v>
      </c>
      <c r="C6" s="447">
        <v>512</v>
      </c>
      <c r="D6" s="447">
        <v>1</v>
      </c>
      <c r="E6" s="447">
        <v>2.2214990434424764</v>
      </c>
      <c r="F6" s="447">
        <v>0.1953125</v>
      </c>
      <c r="G6" s="447">
        <v>0.18553874763948028</v>
      </c>
      <c r="H6" s="447">
        <v>0.41217415040262045</v>
      </c>
      <c r="I6" s="293">
        <v>200</v>
      </c>
      <c r="N6" s="445" t="s">
        <v>362</v>
      </c>
      <c r="O6" s="454"/>
      <c r="P6" s="448">
        <v>2</v>
      </c>
    </row>
    <row r="7" spans="1:16" ht="24">
      <c r="A7" s="445" t="s">
        <v>363</v>
      </c>
      <c r="B7" s="446" t="s">
        <v>31</v>
      </c>
      <c r="C7" s="447">
        <v>229</v>
      </c>
      <c r="D7" s="447">
        <v>1</v>
      </c>
      <c r="E7" s="447">
        <v>0.85116155905608548</v>
      </c>
      <c r="F7" s="447">
        <v>0.4366812227074236</v>
      </c>
      <c r="G7" s="447">
        <v>0.48424901949250404</v>
      </c>
      <c r="H7" s="447">
        <v>0.41217415040262045</v>
      </c>
      <c r="I7" s="293">
        <v>400</v>
      </c>
      <c r="N7" s="445" t="s">
        <v>363</v>
      </c>
      <c r="O7" s="454">
        <v>312</v>
      </c>
      <c r="P7" s="448">
        <v>1.607717041800643</v>
      </c>
    </row>
    <row r="8" spans="1:16">
      <c r="A8" s="445" t="s">
        <v>364</v>
      </c>
      <c r="B8" s="446" t="s">
        <v>32</v>
      </c>
      <c r="C8" s="447">
        <v>661</v>
      </c>
      <c r="D8" s="447">
        <v>4</v>
      </c>
      <c r="E8" s="447">
        <v>2.7981609011449446</v>
      </c>
      <c r="F8" s="447">
        <v>0.60514372163388808</v>
      </c>
      <c r="G8" s="447">
        <v>0.58920721854696501</v>
      </c>
      <c r="H8" s="447">
        <v>0.41217415040262045</v>
      </c>
      <c r="I8" s="293">
        <v>400</v>
      </c>
      <c r="N8" s="445" t="s">
        <v>364</v>
      </c>
      <c r="O8" s="454">
        <v>435</v>
      </c>
      <c r="P8" s="448">
        <v>1.3824884792626728</v>
      </c>
    </row>
    <row r="9" spans="1:16" ht="24">
      <c r="A9" s="445" t="s">
        <v>365</v>
      </c>
      <c r="B9" s="446" t="s">
        <v>33</v>
      </c>
      <c r="C9" s="447">
        <v>528</v>
      </c>
      <c r="D9" s="447">
        <v>0</v>
      </c>
      <c r="E9" s="447">
        <v>2.0216605972559454</v>
      </c>
      <c r="F9" s="447">
        <v>0</v>
      </c>
      <c r="G9" s="447">
        <v>0</v>
      </c>
      <c r="H9" s="447">
        <v>0.41217415040262045</v>
      </c>
      <c r="I9" s="293">
        <v>600</v>
      </c>
      <c r="N9" s="445" t="s">
        <v>365</v>
      </c>
      <c r="O9" s="454">
        <v>568</v>
      </c>
      <c r="P9" s="448">
        <v>1.2345679012345678</v>
      </c>
    </row>
    <row r="10" spans="1:16" ht="24">
      <c r="A10" s="445" t="s">
        <v>366</v>
      </c>
      <c r="B10" s="446" t="s">
        <v>34</v>
      </c>
      <c r="C10" s="447">
        <v>446</v>
      </c>
      <c r="D10" s="447">
        <v>5</v>
      </c>
      <c r="E10" s="447">
        <v>1.7836397876502943</v>
      </c>
      <c r="F10" s="447">
        <v>1.1210762331838564</v>
      </c>
      <c r="G10" s="447">
        <v>1.1554299059049487</v>
      </c>
      <c r="H10" s="447">
        <v>0.41217415040262045</v>
      </c>
      <c r="I10" s="293">
        <v>800</v>
      </c>
      <c r="N10" s="445" t="s">
        <v>366</v>
      </c>
      <c r="O10" s="454">
        <v>708</v>
      </c>
      <c r="P10" s="448">
        <v>1.1315417256011315</v>
      </c>
    </row>
    <row r="11" spans="1:16">
      <c r="A11" s="445" t="s">
        <v>367</v>
      </c>
      <c r="B11" s="446" t="s">
        <v>35</v>
      </c>
      <c r="C11" s="447">
        <v>487</v>
      </c>
      <c r="D11" s="447">
        <v>1</v>
      </c>
      <c r="E11" s="447">
        <v>2.0036620455790564</v>
      </c>
      <c r="F11" s="447">
        <v>0.20533880903490759</v>
      </c>
      <c r="G11" s="447">
        <v>0.20571041474387092</v>
      </c>
      <c r="H11" s="447">
        <v>0.41217415040262045</v>
      </c>
      <c r="I11" s="293">
        <v>1000</v>
      </c>
      <c r="N11" s="445" t="s">
        <v>367</v>
      </c>
      <c r="O11" s="454">
        <v>854</v>
      </c>
      <c r="P11" s="448">
        <v>1.0550996483001172</v>
      </c>
    </row>
    <row r="12" spans="1:16">
      <c r="A12" s="445" t="s">
        <v>368</v>
      </c>
      <c r="B12" s="446" t="s">
        <v>36</v>
      </c>
      <c r="C12" s="447">
        <v>282</v>
      </c>
      <c r="D12" s="447">
        <v>0</v>
      </c>
      <c r="E12" s="447">
        <v>1.126931391600362</v>
      </c>
      <c r="F12" s="447">
        <v>0</v>
      </c>
      <c r="G12" s="447">
        <v>0</v>
      </c>
      <c r="H12" s="447">
        <v>0.41217415040262045</v>
      </c>
      <c r="I12" s="293">
        <v>1000</v>
      </c>
      <c r="N12" s="445" t="s">
        <v>368</v>
      </c>
      <c r="O12" s="454">
        <v>1005</v>
      </c>
      <c r="P12" s="448">
        <v>0.99601593625498008</v>
      </c>
    </row>
    <row r="13" spans="1:16" ht="24">
      <c r="A13" s="445" t="s">
        <v>369</v>
      </c>
      <c r="B13" s="446" t="s">
        <v>37</v>
      </c>
      <c r="C13" s="447">
        <v>433</v>
      </c>
      <c r="D13" s="447">
        <v>0</v>
      </c>
      <c r="E13" s="447">
        <v>1.6697314835250325</v>
      </c>
      <c r="F13" s="447">
        <v>0</v>
      </c>
      <c r="G13" s="447">
        <v>0</v>
      </c>
      <c r="H13" s="447">
        <v>0.41217415040262045</v>
      </c>
      <c r="I13" s="293">
        <v>1200</v>
      </c>
      <c r="N13" s="445" t="s">
        <v>369</v>
      </c>
      <c r="O13" s="454">
        <v>1161</v>
      </c>
      <c r="P13" s="448">
        <v>0.94827586206896552</v>
      </c>
    </row>
    <row r="14" spans="1:16">
      <c r="A14" s="445" t="s">
        <v>370</v>
      </c>
      <c r="B14" s="446" t="s">
        <v>38</v>
      </c>
      <c r="C14" s="447">
        <v>807</v>
      </c>
      <c r="D14" s="447">
        <v>1</v>
      </c>
      <c r="E14" s="447">
        <v>3.3508691005803324</v>
      </c>
      <c r="F14" s="447">
        <v>0.12391573729863693</v>
      </c>
      <c r="G14" s="447">
        <v>0.1230051482259443</v>
      </c>
      <c r="H14" s="447">
        <v>0.41217415040262045</v>
      </c>
      <c r="I14" s="293">
        <v>1400</v>
      </c>
      <c r="N14" s="445" t="s">
        <v>370</v>
      </c>
      <c r="O14" s="454">
        <v>1320</v>
      </c>
      <c r="P14" s="448">
        <v>0.90978013646702049</v>
      </c>
    </row>
    <row r="15" spans="1:16">
      <c r="A15" s="445" t="s">
        <v>371</v>
      </c>
      <c r="B15" s="446" t="s">
        <v>39</v>
      </c>
      <c r="C15" s="447">
        <v>525</v>
      </c>
      <c r="D15" s="447">
        <v>3</v>
      </c>
      <c r="E15" s="447">
        <v>2.4337003805717594</v>
      </c>
      <c r="F15" s="447">
        <v>0.5714285714285714</v>
      </c>
      <c r="G15" s="447">
        <v>0.50808327149842492</v>
      </c>
      <c r="H15" s="447">
        <v>0.41217415040262045</v>
      </c>
      <c r="I15" s="293">
        <v>1400</v>
      </c>
      <c r="N15" s="445" t="s">
        <v>371</v>
      </c>
      <c r="O15" s="454">
        <v>1483</v>
      </c>
      <c r="P15" s="448">
        <v>0.8771929824561403</v>
      </c>
    </row>
    <row r="16" spans="1:16" ht="24">
      <c r="A16" s="445" t="s">
        <v>372</v>
      </c>
      <c r="B16" s="446" t="s">
        <v>40</v>
      </c>
      <c r="C16" s="447">
        <v>57</v>
      </c>
      <c r="D16" s="447">
        <v>0</v>
      </c>
      <c r="E16" s="447">
        <v>0.20551547501250655</v>
      </c>
      <c r="F16" s="447">
        <v>0</v>
      </c>
      <c r="G16" s="447">
        <v>0</v>
      </c>
      <c r="H16" s="447">
        <v>0.41217415040262045</v>
      </c>
      <c r="I16" s="293">
        <v>1600</v>
      </c>
      <c r="N16" s="445" t="s">
        <v>372</v>
      </c>
      <c r="O16" s="454">
        <v>1649</v>
      </c>
      <c r="P16" s="448">
        <v>0.84951456310679607</v>
      </c>
    </row>
    <row r="17" spans="1:16">
      <c r="A17" s="445" t="s">
        <v>373</v>
      </c>
      <c r="B17" s="446" t="s">
        <v>41</v>
      </c>
      <c r="C17" s="447">
        <v>1705</v>
      </c>
      <c r="D17" s="447">
        <v>7</v>
      </c>
      <c r="E17" s="447">
        <v>6.7200463480235912</v>
      </c>
      <c r="F17" s="447">
        <v>0.41055718475073316</v>
      </c>
      <c r="G17" s="447">
        <v>0.42934511213109489</v>
      </c>
      <c r="H17" s="447">
        <v>0.41217415040262045</v>
      </c>
      <c r="I17" s="293">
        <v>1800</v>
      </c>
      <c r="N17" s="445" t="s">
        <v>373</v>
      </c>
      <c r="O17" s="454">
        <v>1818</v>
      </c>
      <c r="P17" s="448">
        <v>0.82553659878921293</v>
      </c>
    </row>
    <row r="18" spans="1:16" ht="36.75" thickBot="1">
      <c r="A18" s="449" t="s">
        <v>374</v>
      </c>
      <c r="B18" s="450" t="s">
        <v>42</v>
      </c>
      <c r="C18" s="451">
        <v>316</v>
      </c>
      <c r="D18" s="451">
        <v>0</v>
      </c>
      <c r="E18" s="451">
        <v>1.1833000828917533</v>
      </c>
      <c r="F18" s="451">
        <v>0</v>
      </c>
      <c r="G18" s="451">
        <v>0</v>
      </c>
      <c r="H18" s="451">
        <v>0.41217415040262045</v>
      </c>
      <c r="I18" s="294">
        <v>2000</v>
      </c>
      <c r="N18" s="449" t="s">
        <v>374</v>
      </c>
      <c r="O18" s="455">
        <v>1989</v>
      </c>
      <c r="P18" s="452">
        <v>0.8048289738430584</v>
      </c>
    </row>
    <row r="19" spans="1:16" ht="15.75" thickTop="1">
      <c r="A19" s="1613" t="s">
        <v>375</v>
      </c>
      <c r="B19" s="1613"/>
      <c r="C19" s="1613"/>
      <c r="D19" s="1613"/>
      <c r="E19" s="1613"/>
      <c r="F19" s="1613"/>
      <c r="G19" s="1613"/>
      <c r="H19" s="1613"/>
      <c r="I19" s="1613"/>
    </row>
    <row r="21" spans="1:16">
      <c r="A21" t="s">
        <v>409</v>
      </c>
    </row>
  </sheetData>
  <mergeCells count="3">
    <mergeCell ref="A1:I1"/>
    <mergeCell ref="A19:I19"/>
    <mergeCell ref="N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20"/>
  <sheetViews>
    <sheetView showGridLines="0" workbookViewId="0">
      <selection activeCell="G21" sqref="G21"/>
    </sheetView>
  </sheetViews>
  <sheetFormatPr defaultRowHeight="15"/>
  <cols>
    <col min="1" max="1" width="22.140625" customWidth="1"/>
    <col min="2" max="3" width="16.85546875" customWidth="1"/>
  </cols>
  <sheetData>
    <row r="1" spans="1:4" ht="37.5" customHeight="1" thickBot="1">
      <c r="A1" s="1459" t="s">
        <v>517</v>
      </c>
      <c r="B1" s="1459"/>
      <c r="C1" s="1459"/>
      <c r="D1" s="38"/>
    </row>
    <row r="2" spans="1:4" ht="30.75" customHeight="1" thickTop="1" thickBot="1">
      <c r="A2" s="680" t="s">
        <v>666</v>
      </c>
      <c r="B2" s="690" t="s">
        <v>43</v>
      </c>
      <c r="C2" s="689" t="s">
        <v>44</v>
      </c>
    </row>
    <row r="3" spans="1:4" ht="21.75" customHeight="1" thickTop="1">
      <c r="A3" s="685" t="s">
        <v>27</v>
      </c>
      <c r="B3" s="681">
        <v>454</v>
      </c>
      <c r="C3" s="679">
        <v>448</v>
      </c>
    </row>
    <row r="4" spans="1:4" ht="21.75" customHeight="1">
      <c r="A4" s="686" t="s">
        <v>28</v>
      </c>
      <c r="B4" s="682">
        <v>182</v>
      </c>
      <c r="C4" s="676">
        <v>226</v>
      </c>
    </row>
    <row r="5" spans="1:4" ht="21.75" customHeight="1">
      <c r="A5" s="686" t="s">
        <v>29</v>
      </c>
      <c r="B5" s="682">
        <v>168</v>
      </c>
      <c r="C5" s="676">
        <v>190</v>
      </c>
    </row>
    <row r="6" spans="1:4" ht="21.75" customHeight="1">
      <c r="A6" s="686" t="s">
        <v>30</v>
      </c>
      <c r="B6" s="682">
        <v>535</v>
      </c>
      <c r="C6" s="676">
        <v>476</v>
      </c>
    </row>
    <row r="7" spans="1:4" ht="21.75" customHeight="1">
      <c r="A7" s="686" t="s">
        <v>31</v>
      </c>
      <c r="B7" s="682">
        <v>246</v>
      </c>
      <c r="C7" s="676">
        <v>214</v>
      </c>
    </row>
    <row r="8" spans="1:4" ht="21.75" customHeight="1">
      <c r="A8" s="686" t="s">
        <v>32</v>
      </c>
      <c r="B8" s="682">
        <v>700</v>
      </c>
      <c r="C8" s="676">
        <v>723</v>
      </c>
    </row>
    <row r="9" spans="1:4" ht="21.75" customHeight="1">
      <c r="A9" s="686" t="s">
        <v>33</v>
      </c>
      <c r="B9" s="682">
        <v>675</v>
      </c>
      <c r="C9" s="676">
        <v>397</v>
      </c>
    </row>
    <row r="10" spans="1:4" ht="21.75" customHeight="1">
      <c r="A10" s="686" t="s">
        <v>34</v>
      </c>
      <c r="B10" s="682">
        <v>414</v>
      </c>
      <c r="C10" s="676">
        <v>561</v>
      </c>
    </row>
    <row r="11" spans="1:4" ht="21.75" customHeight="1">
      <c r="A11" s="686" t="s">
        <v>35</v>
      </c>
      <c r="B11" s="682">
        <v>408</v>
      </c>
      <c r="C11" s="676">
        <v>402</v>
      </c>
    </row>
    <row r="12" spans="1:4" ht="21.75" customHeight="1">
      <c r="A12" s="686" t="s">
        <v>36</v>
      </c>
      <c r="B12" s="682">
        <v>282</v>
      </c>
      <c r="C12" s="676">
        <v>291</v>
      </c>
    </row>
    <row r="13" spans="1:4" ht="21.75" customHeight="1">
      <c r="A13" s="686" t="s">
        <v>37</v>
      </c>
      <c r="B13" s="682">
        <v>419</v>
      </c>
      <c r="C13" s="676">
        <v>355</v>
      </c>
    </row>
    <row r="14" spans="1:4" ht="21.75" customHeight="1">
      <c r="A14" s="686" t="s">
        <v>38</v>
      </c>
      <c r="B14" s="682">
        <v>824</v>
      </c>
      <c r="C14" s="676">
        <v>851</v>
      </c>
    </row>
    <row r="15" spans="1:4" ht="21.75" customHeight="1">
      <c r="A15" s="686" t="s">
        <v>39</v>
      </c>
      <c r="B15" s="682">
        <v>756</v>
      </c>
      <c r="C15" s="676">
        <v>727</v>
      </c>
    </row>
    <row r="16" spans="1:4" ht="21.75" customHeight="1">
      <c r="A16" s="686" t="s">
        <v>40</v>
      </c>
      <c r="B16" s="682">
        <v>47</v>
      </c>
      <c r="C16" s="676">
        <v>68</v>
      </c>
    </row>
    <row r="17" spans="1:4" ht="21.75" customHeight="1">
      <c r="A17" s="686" t="s">
        <v>41</v>
      </c>
      <c r="B17" s="682">
        <v>1315</v>
      </c>
      <c r="C17" s="676">
        <v>1649</v>
      </c>
    </row>
    <row r="18" spans="1:4" ht="21.75" customHeight="1" thickBot="1">
      <c r="A18" s="687" t="s">
        <v>42</v>
      </c>
      <c r="B18" s="683">
        <v>353</v>
      </c>
      <c r="C18" s="677">
        <v>329</v>
      </c>
    </row>
    <row r="19" spans="1:4" ht="21.75" customHeight="1" thickTop="1" thickBot="1">
      <c r="A19" s="688" t="s">
        <v>21</v>
      </c>
      <c r="B19" s="684">
        <v>7778</v>
      </c>
      <c r="C19" s="678">
        <v>7907</v>
      </c>
    </row>
    <row r="20" spans="1:4" ht="34.5" customHeight="1" thickTop="1">
      <c r="A20" s="1458" t="s">
        <v>96</v>
      </c>
      <c r="B20" s="1458"/>
      <c r="C20" s="1458"/>
      <c r="D20" s="1458"/>
    </row>
  </sheetData>
  <sheetProtection password="8815" sheet="1" objects="1" scenarios="1"/>
  <mergeCells count="2">
    <mergeCell ref="A20:D20"/>
    <mergeCell ref="A1:C1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118"/>
  <dimension ref="A1:H19"/>
  <sheetViews>
    <sheetView showGridLines="0" workbookViewId="0">
      <selection activeCell="D21" sqref="D21"/>
    </sheetView>
  </sheetViews>
  <sheetFormatPr defaultRowHeight="15"/>
  <cols>
    <col min="1" max="4" width="20.7109375" customWidth="1"/>
  </cols>
  <sheetData>
    <row r="1" spans="1:4" ht="30.75" customHeight="1" thickBot="1">
      <c r="A1" s="1614" t="s">
        <v>715</v>
      </c>
      <c r="B1" s="1614"/>
      <c r="C1" s="1614"/>
      <c r="D1" s="1614"/>
    </row>
    <row r="2" spans="1:4" ht="30.75" customHeight="1" thickTop="1" thickBot="1">
      <c r="A2" s="886" t="s">
        <v>384</v>
      </c>
      <c r="B2" s="976" t="s">
        <v>351</v>
      </c>
      <c r="C2" s="974" t="s">
        <v>714</v>
      </c>
      <c r="D2" s="975" t="s">
        <v>355</v>
      </c>
    </row>
    <row r="3" spans="1:4" ht="15.75" customHeight="1" thickTop="1">
      <c r="A3" s="1033" t="s">
        <v>27</v>
      </c>
      <c r="B3" s="1030">
        <v>402</v>
      </c>
      <c r="C3" s="1036" t="s">
        <v>674</v>
      </c>
      <c r="D3" s="1304">
        <v>0.97756884211780859</v>
      </c>
    </row>
    <row r="4" spans="1:4" ht="15.75" customHeight="1">
      <c r="A4" s="1034" t="s">
        <v>28</v>
      </c>
      <c r="B4" s="1031">
        <v>172</v>
      </c>
      <c r="C4" s="1037" t="s">
        <v>674</v>
      </c>
      <c r="D4" s="1305">
        <v>0.5737093977118779</v>
      </c>
    </row>
    <row r="5" spans="1:4" ht="15.75" customHeight="1">
      <c r="A5" s="1034" t="s">
        <v>29</v>
      </c>
      <c r="B5" s="1031">
        <v>191</v>
      </c>
      <c r="C5" s="1037" t="s">
        <v>674</v>
      </c>
      <c r="D5" s="1305">
        <v>0.52374557413151945</v>
      </c>
    </row>
    <row r="6" spans="1:4" ht="15.75" customHeight="1">
      <c r="A6" s="1034" t="s">
        <v>30</v>
      </c>
      <c r="B6" s="1031">
        <v>512</v>
      </c>
      <c r="C6" s="1037" t="s">
        <v>674</v>
      </c>
      <c r="D6" s="1305">
        <v>0.18553874763948028</v>
      </c>
    </row>
    <row r="7" spans="1:4" ht="15.75" customHeight="1">
      <c r="A7" s="1034" t="s">
        <v>31</v>
      </c>
      <c r="B7" s="1031">
        <v>229</v>
      </c>
      <c r="C7" s="1037" t="s">
        <v>674</v>
      </c>
      <c r="D7" s="1305">
        <v>0.48424901949250404</v>
      </c>
    </row>
    <row r="8" spans="1:4" ht="15.75" customHeight="1">
      <c r="A8" s="1034" t="s">
        <v>32</v>
      </c>
      <c r="B8" s="1031">
        <v>661</v>
      </c>
      <c r="C8" s="1037" t="s">
        <v>674</v>
      </c>
      <c r="D8" s="1305">
        <v>0.58920721854696501</v>
      </c>
    </row>
    <row r="9" spans="1:4" ht="15.75" customHeight="1">
      <c r="A9" s="1034" t="s">
        <v>33</v>
      </c>
      <c r="B9" s="1031">
        <v>528</v>
      </c>
      <c r="C9" s="1037" t="s">
        <v>674</v>
      </c>
      <c r="D9" s="1305">
        <v>0</v>
      </c>
    </row>
    <row r="10" spans="1:4" ht="15.75" customHeight="1">
      <c r="A10" s="1034" t="s">
        <v>34</v>
      </c>
      <c r="B10" s="1031">
        <v>446</v>
      </c>
      <c r="C10" s="1028">
        <v>5</v>
      </c>
      <c r="D10" s="1305">
        <v>1.1554299059049487</v>
      </c>
    </row>
    <row r="11" spans="1:4" ht="15.75" customHeight="1">
      <c r="A11" s="1034" t="s">
        <v>35</v>
      </c>
      <c r="B11" s="1031">
        <v>487</v>
      </c>
      <c r="C11" s="1037" t="s">
        <v>674</v>
      </c>
      <c r="D11" s="1305">
        <v>0.20571041474387092</v>
      </c>
    </row>
    <row r="12" spans="1:4" ht="15.75" customHeight="1">
      <c r="A12" s="1034" t="s">
        <v>36</v>
      </c>
      <c r="B12" s="1031">
        <v>282</v>
      </c>
      <c r="C12" s="1037" t="s">
        <v>674</v>
      </c>
      <c r="D12" s="1305">
        <v>0</v>
      </c>
    </row>
    <row r="13" spans="1:4" ht="15.75" customHeight="1">
      <c r="A13" s="1034" t="s">
        <v>37</v>
      </c>
      <c r="B13" s="1031">
        <v>433</v>
      </c>
      <c r="C13" s="1037" t="s">
        <v>674</v>
      </c>
      <c r="D13" s="1305">
        <v>0</v>
      </c>
    </row>
    <row r="14" spans="1:4" ht="15.75" customHeight="1">
      <c r="A14" s="1034" t="s">
        <v>38</v>
      </c>
      <c r="B14" s="1031">
        <v>807</v>
      </c>
      <c r="C14" s="1037" t="s">
        <v>674</v>
      </c>
      <c r="D14" s="1305">
        <v>0.1230051482259443</v>
      </c>
    </row>
    <row r="15" spans="1:4" ht="15.75" customHeight="1">
      <c r="A15" s="1034" t="s">
        <v>39</v>
      </c>
      <c r="B15" s="1031">
        <v>525</v>
      </c>
      <c r="C15" s="1037" t="s">
        <v>674</v>
      </c>
      <c r="D15" s="1305">
        <v>0.50808327149842492</v>
      </c>
    </row>
    <row r="16" spans="1:4" ht="15.75" customHeight="1">
      <c r="A16" s="1034" t="s">
        <v>40</v>
      </c>
      <c r="B16" s="1031">
        <v>57</v>
      </c>
      <c r="C16" s="1037" t="s">
        <v>674</v>
      </c>
      <c r="D16" s="1305">
        <v>0</v>
      </c>
    </row>
    <row r="17" spans="1:8" ht="15.75" customHeight="1" thickBot="1">
      <c r="A17" s="1035" t="s">
        <v>41</v>
      </c>
      <c r="B17" s="1032">
        <v>1705</v>
      </c>
      <c r="C17" s="1029">
        <v>7</v>
      </c>
      <c r="D17" s="1306">
        <v>0.42934511213109489</v>
      </c>
    </row>
    <row r="18" spans="1:8" ht="15.75" thickTop="1"/>
    <row r="19" spans="1:8" ht="30.75" customHeight="1">
      <c r="A19" s="1462" t="s">
        <v>834</v>
      </c>
      <c r="B19" s="1462"/>
      <c r="C19" s="1462"/>
      <c r="D19" s="1462"/>
      <c r="E19" s="1462"/>
      <c r="F19" s="1462"/>
      <c r="G19" s="1462"/>
      <c r="H19" s="1462"/>
    </row>
  </sheetData>
  <sheetProtection password="8815" sheet="1" objects="1" scenarios="1"/>
  <mergeCells count="2">
    <mergeCell ref="A1:D1"/>
    <mergeCell ref="A19:H19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76"/>
  <dimension ref="A1:B36"/>
  <sheetViews>
    <sheetView showGridLines="0" topLeftCell="A7" workbookViewId="0">
      <selection activeCell="A36" sqref="A36"/>
    </sheetView>
  </sheetViews>
  <sheetFormatPr defaultRowHeight="15"/>
  <sheetData>
    <row r="1" spans="2:2" ht="23.25">
      <c r="B1" s="634" t="s">
        <v>654</v>
      </c>
    </row>
    <row r="35" spans="1:1">
      <c r="A35" s="609"/>
    </row>
    <row r="36" spans="1:1">
      <c r="A36" t="s">
        <v>340</v>
      </c>
    </row>
  </sheetData>
  <sheetProtection password="8815" sheet="1" objects="1" scenarios="1"/>
  <pageMargins left="0.7" right="0.7" top="0.75" bottom="0.75" header="0.3" footer="0.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119"/>
  <dimension ref="A1:L208"/>
  <sheetViews>
    <sheetView showGridLines="0" workbookViewId="0">
      <selection activeCell="M9" sqref="M9"/>
    </sheetView>
  </sheetViews>
  <sheetFormatPr defaultRowHeight="15"/>
  <cols>
    <col min="1" max="1" width="30.5703125" customWidth="1"/>
    <col min="2" max="2" width="36.85546875" bestFit="1" customWidth="1"/>
  </cols>
  <sheetData>
    <row r="1" spans="1:12" ht="15" customHeight="1">
      <c r="A1" s="1615" t="s">
        <v>1072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</row>
    <row r="2" spans="1:12" ht="15" customHeight="1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</row>
    <row r="3" spans="1:12" ht="15.75" thickBot="1">
      <c r="B3" s="775"/>
      <c r="C3" s="775"/>
    </row>
    <row r="4" spans="1:12" ht="16.5" thickTop="1" thickBot="1">
      <c r="A4" s="1044" t="s">
        <v>789</v>
      </c>
      <c r="B4" s="1047" t="s">
        <v>3</v>
      </c>
      <c r="C4" s="1050">
        <v>2005</v>
      </c>
      <c r="D4" s="1046">
        <v>2006</v>
      </c>
      <c r="E4" s="1046">
        <v>2007</v>
      </c>
      <c r="F4" s="1046">
        <v>2008</v>
      </c>
      <c r="G4" s="1046">
        <v>2009</v>
      </c>
      <c r="H4" s="1046">
        <v>2010</v>
      </c>
      <c r="I4" s="1046">
        <v>2011</v>
      </c>
      <c r="J4" s="1046">
        <v>2012</v>
      </c>
      <c r="K4" s="1046">
        <v>2013</v>
      </c>
      <c r="L4" s="1057">
        <v>2014</v>
      </c>
    </row>
    <row r="5" spans="1:12">
      <c r="A5" s="1064" t="s">
        <v>717</v>
      </c>
      <c r="B5" s="1053" t="s">
        <v>111</v>
      </c>
      <c r="C5" s="1051">
        <v>134</v>
      </c>
      <c r="D5" s="1048">
        <v>146</v>
      </c>
      <c r="E5" s="1048">
        <v>166</v>
      </c>
      <c r="F5" s="1048">
        <v>133</v>
      </c>
      <c r="G5" s="1048">
        <v>133</v>
      </c>
      <c r="H5" s="1048">
        <v>193</v>
      </c>
      <c r="I5" s="1048">
        <v>186</v>
      </c>
      <c r="J5" s="1048">
        <v>192</v>
      </c>
      <c r="K5" s="1048">
        <v>224</v>
      </c>
      <c r="L5" s="1058">
        <v>199</v>
      </c>
    </row>
    <row r="6" spans="1:12">
      <c r="A6" s="1065" t="s">
        <v>716</v>
      </c>
      <c r="B6" s="1054" t="s">
        <v>790</v>
      </c>
      <c r="C6" s="718" t="s">
        <v>674</v>
      </c>
      <c r="D6" s="767" t="s">
        <v>674</v>
      </c>
      <c r="E6" s="767" t="s">
        <v>674</v>
      </c>
      <c r="F6" s="767" t="s">
        <v>674</v>
      </c>
      <c r="G6" s="767" t="s">
        <v>674</v>
      </c>
      <c r="H6" s="767" t="s">
        <v>674</v>
      </c>
      <c r="I6" s="767" t="s">
        <v>674</v>
      </c>
      <c r="J6" s="767" t="s">
        <v>674</v>
      </c>
      <c r="K6" s="767" t="s">
        <v>674</v>
      </c>
      <c r="L6" s="1059" t="s">
        <v>674</v>
      </c>
    </row>
    <row r="7" spans="1:12">
      <c r="A7" s="1065"/>
      <c r="B7" s="1054" t="s">
        <v>791</v>
      </c>
      <c r="C7" s="718" t="s">
        <v>674</v>
      </c>
      <c r="D7" s="767" t="s">
        <v>674</v>
      </c>
      <c r="E7" s="767" t="s">
        <v>674</v>
      </c>
      <c r="F7" s="767">
        <v>5</v>
      </c>
      <c r="G7" s="767" t="s">
        <v>674</v>
      </c>
      <c r="H7" s="767">
        <v>6</v>
      </c>
      <c r="I7" s="767" t="s">
        <v>674</v>
      </c>
      <c r="J7" s="767" t="s">
        <v>674</v>
      </c>
      <c r="K7" s="767"/>
      <c r="L7" s="1059"/>
    </row>
    <row r="8" spans="1:12">
      <c r="A8" s="1065"/>
      <c r="B8" s="1055" t="s">
        <v>792</v>
      </c>
      <c r="C8" s="718" t="s">
        <v>674</v>
      </c>
      <c r="D8" s="767" t="s">
        <v>674</v>
      </c>
      <c r="E8" s="767" t="s">
        <v>674</v>
      </c>
      <c r="F8" s="767">
        <v>5</v>
      </c>
      <c r="G8" s="767" t="s">
        <v>674</v>
      </c>
      <c r="H8" s="767">
        <v>8</v>
      </c>
      <c r="I8" s="767"/>
      <c r="J8" s="767"/>
      <c r="K8" s="767"/>
      <c r="L8" s="1059"/>
    </row>
    <row r="9" spans="1:12" ht="15.75" thickBot="1">
      <c r="A9" s="1066"/>
      <c r="B9" s="1056" t="s">
        <v>793</v>
      </c>
      <c r="C9" s="1052" t="s">
        <v>674</v>
      </c>
      <c r="D9" s="1049" t="s">
        <v>674</v>
      </c>
      <c r="E9" s="1049" t="s">
        <v>674</v>
      </c>
      <c r="F9" s="1049">
        <v>5</v>
      </c>
      <c r="G9" s="1049"/>
      <c r="H9" s="1049"/>
      <c r="I9" s="1049"/>
      <c r="J9" s="1049"/>
      <c r="K9" s="1049"/>
      <c r="L9" s="1060"/>
    </row>
    <row r="10" spans="1:12">
      <c r="A10" s="1064" t="s">
        <v>719</v>
      </c>
      <c r="B10" s="1053" t="s">
        <v>111</v>
      </c>
      <c r="C10" s="1051">
        <v>136</v>
      </c>
      <c r="D10" s="1048">
        <v>165</v>
      </c>
      <c r="E10" s="1048">
        <v>187</v>
      </c>
      <c r="F10" s="1048">
        <v>167</v>
      </c>
      <c r="G10" s="1048">
        <v>184</v>
      </c>
      <c r="H10" s="1048">
        <v>180</v>
      </c>
      <c r="I10" s="1048">
        <v>168</v>
      </c>
      <c r="J10" s="1048">
        <v>161</v>
      </c>
      <c r="K10" s="1048">
        <v>203</v>
      </c>
      <c r="L10" s="1058">
        <v>226</v>
      </c>
    </row>
    <row r="11" spans="1:12">
      <c r="A11" s="1065" t="s">
        <v>718</v>
      </c>
      <c r="B11" s="1054" t="s">
        <v>790</v>
      </c>
      <c r="C11" s="718" t="s">
        <v>674</v>
      </c>
      <c r="D11" s="767" t="s">
        <v>674</v>
      </c>
      <c r="E11" s="767" t="s">
        <v>674</v>
      </c>
      <c r="F11" s="767" t="s">
        <v>674</v>
      </c>
      <c r="G11" s="767" t="s">
        <v>674</v>
      </c>
      <c r="H11" s="767" t="s">
        <v>674</v>
      </c>
      <c r="I11" s="767" t="s">
        <v>674</v>
      </c>
      <c r="J11" s="767" t="s">
        <v>674</v>
      </c>
      <c r="K11" s="767" t="s">
        <v>674</v>
      </c>
      <c r="L11" s="1059" t="s">
        <v>674</v>
      </c>
    </row>
    <row r="12" spans="1:12">
      <c r="A12" s="1065"/>
      <c r="B12" s="1054" t="s">
        <v>791</v>
      </c>
      <c r="C12" s="718" t="s">
        <v>674</v>
      </c>
      <c r="D12" s="767" t="s">
        <v>674</v>
      </c>
      <c r="E12" s="767" t="s">
        <v>674</v>
      </c>
      <c r="F12" s="767" t="s">
        <v>674</v>
      </c>
      <c r="G12" s="767" t="s">
        <v>674</v>
      </c>
      <c r="H12" s="767" t="s">
        <v>674</v>
      </c>
      <c r="I12" s="767" t="s">
        <v>674</v>
      </c>
      <c r="J12" s="767" t="s">
        <v>674</v>
      </c>
      <c r="K12" s="767"/>
      <c r="L12" s="1059"/>
    </row>
    <row r="13" spans="1:12">
      <c r="A13" s="1065"/>
      <c r="B13" s="1055" t="s">
        <v>792</v>
      </c>
      <c r="C13" s="718" t="s">
        <v>674</v>
      </c>
      <c r="D13" s="767" t="s">
        <v>674</v>
      </c>
      <c r="E13" s="767" t="s">
        <v>674</v>
      </c>
      <c r="F13" s="767" t="s">
        <v>674</v>
      </c>
      <c r="G13" s="767" t="s">
        <v>674</v>
      </c>
      <c r="H13" s="767" t="s">
        <v>674</v>
      </c>
      <c r="I13" s="767"/>
      <c r="J13" s="767"/>
      <c r="K13" s="767"/>
      <c r="L13" s="1059"/>
    </row>
    <row r="14" spans="1:12" ht="15.75" thickBot="1">
      <c r="A14" s="1066"/>
      <c r="B14" s="1056" t="s">
        <v>793</v>
      </c>
      <c r="C14" s="1052" t="s">
        <v>674</v>
      </c>
      <c r="D14" s="1049" t="s">
        <v>674</v>
      </c>
      <c r="E14" s="1049" t="s">
        <v>674</v>
      </c>
      <c r="F14" s="1049" t="s">
        <v>674</v>
      </c>
      <c r="G14" s="1049"/>
      <c r="H14" s="1049"/>
      <c r="I14" s="1049"/>
      <c r="J14" s="1049"/>
      <c r="K14" s="1049"/>
      <c r="L14" s="1060"/>
    </row>
    <row r="15" spans="1:12">
      <c r="A15" s="1064" t="s">
        <v>784</v>
      </c>
      <c r="B15" s="1053" t="s">
        <v>111</v>
      </c>
      <c r="C15" s="1051">
        <v>29</v>
      </c>
      <c r="D15" s="1048">
        <v>18</v>
      </c>
      <c r="E15" s="1048">
        <v>7</v>
      </c>
      <c r="F15" s="1048">
        <v>26</v>
      </c>
      <c r="G15" s="1048">
        <v>38</v>
      </c>
      <c r="H15" s="1048">
        <v>11</v>
      </c>
      <c r="I15" s="1048" t="s">
        <v>674</v>
      </c>
      <c r="J15" s="1048">
        <v>11</v>
      </c>
      <c r="K15" s="1048">
        <v>11</v>
      </c>
      <c r="L15" s="1058">
        <v>6</v>
      </c>
    </row>
    <row r="16" spans="1:12">
      <c r="A16" s="1065" t="s">
        <v>783</v>
      </c>
      <c r="B16" s="1054" t="s">
        <v>790</v>
      </c>
      <c r="C16" s="718" t="s">
        <v>674</v>
      </c>
      <c r="D16" s="767" t="s">
        <v>674</v>
      </c>
      <c r="E16" s="767" t="s">
        <v>674</v>
      </c>
      <c r="F16" s="767" t="s">
        <v>674</v>
      </c>
      <c r="G16" s="767" t="s">
        <v>674</v>
      </c>
      <c r="H16" s="767" t="s">
        <v>674</v>
      </c>
      <c r="I16" s="767" t="s">
        <v>674</v>
      </c>
      <c r="J16" s="767" t="s">
        <v>674</v>
      </c>
      <c r="K16" s="767" t="s">
        <v>674</v>
      </c>
      <c r="L16" s="1059" t="s">
        <v>674</v>
      </c>
    </row>
    <row r="17" spans="1:12">
      <c r="A17" s="1065"/>
      <c r="B17" s="1054" t="s">
        <v>791</v>
      </c>
      <c r="C17" s="718" t="s">
        <v>674</v>
      </c>
      <c r="D17" s="767" t="s">
        <v>674</v>
      </c>
      <c r="E17" s="767" t="s">
        <v>674</v>
      </c>
      <c r="F17" s="767" t="s">
        <v>674</v>
      </c>
      <c r="G17" s="767" t="s">
        <v>674</v>
      </c>
      <c r="H17" s="767" t="s">
        <v>674</v>
      </c>
      <c r="I17" s="767" t="s">
        <v>674</v>
      </c>
      <c r="J17" s="767" t="s">
        <v>674</v>
      </c>
      <c r="K17" s="767"/>
      <c r="L17" s="1059"/>
    </row>
    <row r="18" spans="1:12">
      <c r="A18" s="1065"/>
      <c r="B18" s="1055" t="s">
        <v>792</v>
      </c>
      <c r="C18" s="718" t="s">
        <v>674</v>
      </c>
      <c r="D18" s="767" t="s">
        <v>674</v>
      </c>
      <c r="E18" s="767" t="s">
        <v>674</v>
      </c>
      <c r="F18" s="767" t="s">
        <v>674</v>
      </c>
      <c r="G18" s="767" t="s">
        <v>674</v>
      </c>
      <c r="H18" s="767" t="s">
        <v>674</v>
      </c>
      <c r="I18" s="767"/>
      <c r="J18" s="767"/>
      <c r="K18" s="767"/>
      <c r="L18" s="1059"/>
    </row>
    <row r="19" spans="1:12" ht="15.75" thickBot="1">
      <c r="A19" s="1066"/>
      <c r="B19" s="1056" t="s">
        <v>793</v>
      </c>
      <c r="C19" s="1052" t="s">
        <v>674</v>
      </c>
      <c r="D19" s="1049" t="s">
        <v>674</v>
      </c>
      <c r="E19" s="1049" t="s">
        <v>674</v>
      </c>
      <c r="F19" s="1049" t="s">
        <v>674</v>
      </c>
      <c r="G19" s="1049"/>
      <c r="H19" s="1049"/>
      <c r="I19" s="1049"/>
      <c r="J19" s="1049"/>
      <c r="K19" s="1049"/>
      <c r="L19" s="1060"/>
    </row>
    <row r="20" spans="1:12">
      <c r="A20" s="1064" t="s">
        <v>721</v>
      </c>
      <c r="B20" s="1053" t="s">
        <v>111</v>
      </c>
      <c r="C20" s="1051">
        <v>147</v>
      </c>
      <c r="D20" s="1048">
        <v>138</v>
      </c>
      <c r="E20" s="1048">
        <v>119</v>
      </c>
      <c r="F20" s="1048">
        <v>141</v>
      </c>
      <c r="G20" s="1048">
        <v>156</v>
      </c>
      <c r="H20" s="1048">
        <v>163</v>
      </c>
      <c r="I20" s="1048">
        <v>150</v>
      </c>
      <c r="J20" s="1048">
        <v>202</v>
      </c>
      <c r="K20" s="1048">
        <v>194</v>
      </c>
      <c r="L20" s="1058">
        <v>179</v>
      </c>
    </row>
    <row r="21" spans="1:12">
      <c r="A21" s="1065" t="s">
        <v>720</v>
      </c>
      <c r="B21" s="1054" t="s">
        <v>790</v>
      </c>
      <c r="C21" s="718" t="s">
        <v>674</v>
      </c>
      <c r="D21" s="767" t="s">
        <v>674</v>
      </c>
      <c r="E21" s="767" t="s">
        <v>674</v>
      </c>
      <c r="F21" s="767" t="s">
        <v>674</v>
      </c>
      <c r="G21" s="767" t="s">
        <v>674</v>
      </c>
      <c r="H21" s="767" t="s">
        <v>674</v>
      </c>
      <c r="I21" s="767" t="s">
        <v>674</v>
      </c>
      <c r="J21" s="767" t="s">
        <v>674</v>
      </c>
      <c r="K21" s="767" t="s">
        <v>674</v>
      </c>
      <c r="L21" s="1059" t="s">
        <v>674</v>
      </c>
    </row>
    <row r="22" spans="1:12">
      <c r="A22" s="1065"/>
      <c r="B22" s="1054" t="s">
        <v>791</v>
      </c>
      <c r="C22" s="718" t="s">
        <v>674</v>
      </c>
      <c r="D22" s="767" t="s">
        <v>674</v>
      </c>
      <c r="E22" s="767" t="s">
        <v>674</v>
      </c>
      <c r="F22" s="767" t="s">
        <v>674</v>
      </c>
      <c r="G22" s="767" t="s">
        <v>674</v>
      </c>
      <c r="H22" s="767" t="s">
        <v>674</v>
      </c>
      <c r="I22" s="767" t="s">
        <v>674</v>
      </c>
      <c r="J22" s="767" t="s">
        <v>674</v>
      </c>
      <c r="K22" s="767"/>
      <c r="L22" s="1059"/>
    </row>
    <row r="23" spans="1:12">
      <c r="A23" s="1065"/>
      <c r="B23" s="1055" t="s">
        <v>792</v>
      </c>
      <c r="C23" s="718" t="s">
        <v>674</v>
      </c>
      <c r="D23" s="767" t="s">
        <v>674</v>
      </c>
      <c r="E23" s="767" t="s">
        <v>674</v>
      </c>
      <c r="F23" s="767" t="s">
        <v>674</v>
      </c>
      <c r="G23" s="767" t="s">
        <v>674</v>
      </c>
      <c r="H23" s="767" t="s">
        <v>674</v>
      </c>
      <c r="I23" s="767"/>
      <c r="J23" s="767"/>
      <c r="K23" s="767"/>
      <c r="L23" s="1059"/>
    </row>
    <row r="24" spans="1:12" ht="15.75" thickBot="1">
      <c r="A24" s="1066"/>
      <c r="B24" s="1056" t="s">
        <v>793</v>
      </c>
      <c r="C24" s="1052" t="s">
        <v>674</v>
      </c>
      <c r="D24" s="1049" t="s">
        <v>674</v>
      </c>
      <c r="E24" s="1049" t="s">
        <v>674</v>
      </c>
      <c r="F24" s="1049" t="s">
        <v>674</v>
      </c>
      <c r="G24" s="1049"/>
      <c r="H24" s="1049"/>
      <c r="I24" s="1049"/>
      <c r="J24" s="1049"/>
      <c r="K24" s="1049"/>
      <c r="L24" s="1060"/>
    </row>
    <row r="25" spans="1:12">
      <c r="A25" s="1064" t="s">
        <v>723</v>
      </c>
      <c r="B25" s="1053" t="s">
        <v>111</v>
      </c>
      <c r="C25" s="1051">
        <v>17</v>
      </c>
      <c r="D25" s="1048">
        <v>5</v>
      </c>
      <c r="E25" s="1048" t="s">
        <v>674</v>
      </c>
      <c r="F25" s="1048" t="s">
        <v>674</v>
      </c>
      <c r="G25" s="1048" t="s">
        <v>674</v>
      </c>
      <c r="H25" s="1048" t="s">
        <v>674</v>
      </c>
      <c r="I25" s="1048" t="s">
        <v>674</v>
      </c>
      <c r="J25" s="1048" t="s">
        <v>674</v>
      </c>
      <c r="K25" s="1048" t="s">
        <v>674</v>
      </c>
      <c r="L25" s="1058" t="s">
        <v>674</v>
      </c>
    </row>
    <row r="26" spans="1:12">
      <c r="A26" s="1065" t="s">
        <v>722</v>
      </c>
      <c r="B26" s="1054" t="s">
        <v>790</v>
      </c>
      <c r="C26" s="718" t="s">
        <v>674</v>
      </c>
      <c r="D26" s="767" t="s">
        <v>674</v>
      </c>
      <c r="E26" s="767" t="s">
        <v>674</v>
      </c>
      <c r="F26" s="767" t="s">
        <v>674</v>
      </c>
      <c r="G26" s="767" t="s">
        <v>674</v>
      </c>
      <c r="H26" s="767" t="s">
        <v>674</v>
      </c>
      <c r="I26" s="767" t="s">
        <v>674</v>
      </c>
      <c r="J26" s="767" t="s">
        <v>674</v>
      </c>
      <c r="K26" s="767" t="s">
        <v>674</v>
      </c>
      <c r="L26" s="1059" t="s">
        <v>674</v>
      </c>
    </row>
    <row r="27" spans="1:12">
      <c r="A27" s="1065"/>
      <c r="B27" s="1054" t="s">
        <v>791</v>
      </c>
      <c r="C27" s="718" t="s">
        <v>674</v>
      </c>
      <c r="D27" s="767" t="s">
        <v>674</v>
      </c>
      <c r="E27" s="767" t="s">
        <v>674</v>
      </c>
      <c r="F27" s="767" t="s">
        <v>674</v>
      </c>
      <c r="G27" s="767" t="s">
        <v>674</v>
      </c>
      <c r="H27" s="767" t="s">
        <v>674</v>
      </c>
      <c r="I27" s="767" t="s">
        <v>674</v>
      </c>
      <c r="J27" s="767" t="s">
        <v>674</v>
      </c>
      <c r="K27" s="767"/>
      <c r="L27" s="1059"/>
    </row>
    <row r="28" spans="1:12">
      <c r="A28" s="1065"/>
      <c r="B28" s="1055" t="s">
        <v>792</v>
      </c>
      <c r="C28" s="718" t="s">
        <v>674</v>
      </c>
      <c r="D28" s="767" t="s">
        <v>674</v>
      </c>
      <c r="E28" s="767" t="s">
        <v>674</v>
      </c>
      <c r="F28" s="767" t="s">
        <v>674</v>
      </c>
      <c r="G28" s="767" t="s">
        <v>674</v>
      </c>
      <c r="H28" s="767" t="s">
        <v>674</v>
      </c>
      <c r="I28" s="767"/>
      <c r="J28" s="767"/>
      <c r="K28" s="767"/>
      <c r="L28" s="1059"/>
    </row>
    <row r="29" spans="1:12" ht="15.75" thickBot="1">
      <c r="A29" s="1066"/>
      <c r="B29" s="1056" t="s">
        <v>793</v>
      </c>
      <c r="C29" s="1052" t="s">
        <v>674</v>
      </c>
      <c r="D29" s="1049" t="s">
        <v>674</v>
      </c>
      <c r="E29" s="1049" t="s">
        <v>674</v>
      </c>
      <c r="F29" s="1049" t="s">
        <v>674</v>
      </c>
      <c r="G29" s="1049"/>
      <c r="H29" s="1049"/>
      <c r="I29" s="1049"/>
      <c r="J29" s="1049"/>
      <c r="K29" s="1049"/>
      <c r="L29" s="1060"/>
    </row>
    <row r="30" spans="1:12">
      <c r="A30" s="1064" t="s">
        <v>725</v>
      </c>
      <c r="B30" s="1053" t="s">
        <v>111</v>
      </c>
      <c r="C30" s="1051">
        <v>109</v>
      </c>
      <c r="D30" s="1048">
        <v>101</v>
      </c>
      <c r="E30" s="1048">
        <v>120</v>
      </c>
      <c r="F30" s="1048">
        <v>108</v>
      </c>
      <c r="G30" s="1048">
        <v>115</v>
      </c>
      <c r="H30" s="1048">
        <v>103</v>
      </c>
      <c r="I30" s="1048">
        <v>95</v>
      </c>
      <c r="J30" s="1048">
        <v>52</v>
      </c>
      <c r="K30" s="1048">
        <v>115</v>
      </c>
      <c r="L30" s="1058">
        <v>110</v>
      </c>
    </row>
    <row r="31" spans="1:12">
      <c r="A31" s="1065" t="s">
        <v>724</v>
      </c>
      <c r="B31" s="1054" t="s">
        <v>790</v>
      </c>
      <c r="C31" s="718" t="s">
        <v>674</v>
      </c>
      <c r="D31" s="767" t="s">
        <v>674</v>
      </c>
      <c r="E31" s="767" t="s">
        <v>674</v>
      </c>
      <c r="F31" s="767" t="s">
        <v>674</v>
      </c>
      <c r="G31" s="767" t="s">
        <v>674</v>
      </c>
      <c r="H31" s="767" t="s">
        <v>674</v>
      </c>
      <c r="I31" s="767" t="s">
        <v>674</v>
      </c>
      <c r="J31" s="767" t="s">
        <v>674</v>
      </c>
      <c r="K31" s="767" t="s">
        <v>674</v>
      </c>
      <c r="L31" s="1059" t="s">
        <v>674</v>
      </c>
    </row>
    <row r="32" spans="1:12">
      <c r="A32" s="1065"/>
      <c r="B32" s="1054" t="s">
        <v>791</v>
      </c>
      <c r="C32" s="718" t="s">
        <v>674</v>
      </c>
      <c r="D32" s="767" t="s">
        <v>674</v>
      </c>
      <c r="E32" s="767" t="s">
        <v>674</v>
      </c>
      <c r="F32" s="767" t="s">
        <v>674</v>
      </c>
      <c r="G32" s="767" t="s">
        <v>674</v>
      </c>
      <c r="H32" s="767" t="s">
        <v>674</v>
      </c>
      <c r="I32" s="767" t="s">
        <v>674</v>
      </c>
      <c r="J32" s="767" t="s">
        <v>674</v>
      </c>
      <c r="K32" s="767"/>
      <c r="L32" s="1059"/>
    </row>
    <row r="33" spans="1:12">
      <c r="A33" s="1065"/>
      <c r="B33" s="1055" t="s">
        <v>792</v>
      </c>
      <c r="C33" s="718" t="s">
        <v>674</v>
      </c>
      <c r="D33" s="767" t="s">
        <v>674</v>
      </c>
      <c r="E33" s="767" t="s">
        <v>674</v>
      </c>
      <c r="F33" s="767" t="s">
        <v>674</v>
      </c>
      <c r="G33" s="767">
        <v>6</v>
      </c>
      <c r="H33" s="767" t="s">
        <v>674</v>
      </c>
      <c r="I33" s="767"/>
      <c r="J33" s="767"/>
      <c r="K33" s="767"/>
      <c r="L33" s="1059"/>
    </row>
    <row r="34" spans="1:12" ht="15.75" thickBot="1">
      <c r="A34" s="1066"/>
      <c r="B34" s="1056" t="s">
        <v>793</v>
      </c>
      <c r="C34" s="1052" t="s">
        <v>674</v>
      </c>
      <c r="D34" s="1049" t="s">
        <v>674</v>
      </c>
      <c r="E34" s="1049" t="s">
        <v>674</v>
      </c>
      <c r="F34" s="1049" t="s">
        <v>674</v>
      </c>
      <c r="G34" s="1049"/>
      <c r="H34" s="1049"/>
      <c r="I34" s="1049"/>
      <c r="J34" s="1049"/>
      <c r="K34" s="1049"/>
      <c r="L34" s="1060"/>
    </row>
    <row r="35" spans="1:12">
      <c r="A35" s="1064" t="s">
        <v>727</v>
      </c>
      <c r="B35" s="1053" t="s">
        <v>111</v>
      </c>
      <c r="C35" s="1051">
        <v>173</v>
      </c>
      <c r="D35" s="1048">
        <v>173</v>
      </c>
      <c r="E35" s="1048">
        <v>178</v>
      </c>
      <c r="F35" s="1048">
        <v>193</v>
      </c>
      <c r="G35" s="1048">
        <v>212</v>
      </c>
      <c r="H35" s="1048">
        <v>239</v>
      </c>
      <c r="I35" s="1048">
        <v>236</v>
      </c>
      <c r="J35" s="1048">
        <v>252</v>
      </c>
      <c r="K35" s="1048">
        <v>251</v>
      </c>
      <c r="L35" s="1058">
        <v>246</v>
      </c>
    </row>
    <row r="36" spans="1:12">
      <c r="A36" s="1065" t="s">
        <v>726</v>
      </c>
      <c r="B36" s="1054" t="s">
        <v>790</v>
      </c>
      <c r="C36" s="718" t="s">
        <v>674</v>
      </c>
      <c r="D36" s="767" t="s">
        <v>674</v>
      </c>
      <c r="E36" s="767" t="s">
        <v>674</v>
      </c>
      <c r="F36" s="767" t="s">
        <v>674</v>
      </c>
      <c r="G36" s="767" t="s">
        <v>674</v>
      </c>
      <c r="H36" s="767" t="s">
        <v>674</v>
      </c>
      <c r="I36" s="767" t="s">
        <v>674</v>
      </c>
      <c r="J36" s="767" t="s">
        <v>674</v>
      </c>
      <c r="K36" s="767" t="s">
        <v>674</v>
      </c>
      <c r="L36" s="1059" t="s">
        <v>674</v>
      </c>
    </row>
    <row r="37" spans="1:12">
      <c r="A37" s="1065"/>
      <c r="B37" s="1054" t="s">
        <v>791</v>
      </c>
      <c r="C37" s="718" t="s">
        <v>674</v>
      </c>
      <c r="D37" s="767" t="s">
        <v>674</v>
      </c>
      <c r="E37" s="767" t="s">
        <v>674</v>
      </c>
      <c r="F37" s="767" t="s">
        <v>674</v>
      </c>
      <c r="G37" s="767" t="s">
        <v>674</v>
      </c>
      <c r="H37" s="767" t="s">
        <v>674</v>
      </c>
      <c r="I37" s="767">
        <v>5</v>
      </c>
      <c r="J37" s="767">
        <v>7</v>
      </c>
      <c r="K37" s="767"/>
      <c r="L37" s="1059"/>
    </row>
    <row r="38" spans="1:12">
      <c r="A38" s="1065"/>
      <c r="B38" s="1055" t="s">
        <v>792</v>
      </c>
      <c r="C38" s="718" t="s">
        <v>674</v>
      </c>
      <c r="D38" s="767">
        <v>6</v>
      </c>
      <c r="E38" s="767" t="s">
        <v>674</v>
      </c>
      <c r="F38" s="767" t="s">
        <v>674</v>
      </c>
      <c r="G38" s="767" t="s">
        <v>674</v>
      </c>
      <c r="H38" s="767" t="s">
        <v>674</v>
      </c>
      <c r="I38" s="767"/>
      <c r="J38" s="767"/>
      <c r="K38" s="767"/>
      <c r="L38" s="1059"/>
    </row>
    <row r="39" spans="1:12" ht="15.75" thickBot="1">
      <c r="A39" s="1066"/>
      <c r="B39" s="1056" t="s">
        <v>793</v>
      </c>
      <c r="C39" s="1052">
        <v>7</v>
      </c>
      <c r="D39" s="1049">
        <v>6</v>
      </c>
      <c r="E39" s="1049">
        <v>7</v>
      </c>
      <c r="F39" s="1049">
        <v>6</v>
      </c>
      <c r="G39" s="1049"/>
      <c r="H39" s="1049"/>
      <c r="I39" s="1049"/>
      <c r="J39" s="1049"/>
      <c r="K39" s="1049"/>
      <c r="L39" s="1060"/>
    </row>
    <row r="40" spans="1:12">
      <c r="A40" s="1064" t="s">
        <v>729</v>
      </c>
      <c r="B40" s="1053" t="s">
        <v>111</v>
      </c>
      <c r="C40" s="1051">
        <v>487</v>
      </c>
      <c r="D40" s="1048">
        <v>532</v>
      </c>
      <c r="E40" s="1048">
        <v>584</v>
      </c>
      <c r="F40" s="1048">
        <v>834</v>
      </c>
      <c r="G40" s="1048">
        <v>924</v>
      </c>
      <c r="H40" s="1048">
        <v>936</v>
      </c>
      <c r="I40" s="1048">
        <v>1036</v>
      </c>
      <c r="J40" s="1048">
        <v>1093</v>
      </c>
      <c r="K40" s="1048">
        <v>1207</v>
      </c>
      <c r="L40" s="1058">
        <v>1314</v>
      </c>
    </row>
    <row r="41" spans="1:12">
      <c r="A41" s="1065" t="s">
        <v>728</v>
      </c>
      <c r="B41" s="1054" t="s">
        <v>790</v>
      </c>
      <c r="C41" s="718" t="s">
        <v>674</v>
      </c>
      <c r="D41" s="767" t="s">
        <v>674</v>
      </c>
      <c r="E41" s="767">
        <v>5</v>
      </c>
      <c r="F41" s="767">
        <v>11</v>
      </c>
      <c r="G41" s="767">
        <v>12</v>
      </c>
      <c r="H41" s="767">
        <v>13</v>
      </c>
      <c r="I41" s="767">
        <v>7</v>
      </c>
      <c r="J41" s="767">
        <v>5</v>
      </c>
      <c r="K41" s="767">
        <v>9</v>
      </c>
      <c r="L41" s="1059" t="s">
        <v>674</v>
      </c>
    </row>
    <row r="42" spans="1:12">
      <c r="A42" s="1065"/>
      <c r="B42" s="1054" t="s">
        <v>791</v>
      </c>
      <c r="C42" s="718" t="s">
        <v>674</v>
      </c>
      <c r="D42" s="767">
        <v>6</v>
      </c>
      <c r="E42" s="767">
        <v>13</v>
      </c>
      <c r="F42" s="767">
        <v>19</v>
      </c>
      <c r="G42" s="767">
        <v>20</v>
      </c>
      <c r="H42" s="767">
        <v>17</v>
      </c>
      <c r="I42" s="767">
        <v>14</v>
      </c>
      <c r="J42" s="767">
        <v>9</v>
      </c>
      <c r="K42" s="767"/>
      <c r="L42" s="1059"/>
    </row>
    <row r="43" spans="1:12">
      <c r="A43" s="1065"/>
      <c r="B43" s="1055" t="s">
        <v>792</v>
      </c>
      <c r="C43" s="718" t="s">
        <v>674</v>
      </c>
      <c r="D43" s="767">
        <v>10</v>
      </c>
      <c r="E43" s="767">
        <v>14</v>
      </c>
      <c r="F43" s="767">
        <v>23</v>
      </c>
      <c r="G43" s="767">
        <v>25</v>
      </c>
      <c r="H43" s="767">
        <v>22</v>
      </c>
      <c r="I43" s="767"/>
      <c r="J43" s="767"/>
      <c r="K43" s="767"/>
      <c r="L43" s="1059"/>
    </row>
    <row r="44" spans="1:12" ht="15.75" thickBot="1">
      <c r="A44" s="1066"/>
      <c r="B44" s="1056" t="s">
        <v>793</v>
      </c>
      <c r="C44" s="1052">
        <v>5</v>
      </c>
      <c r="D44" s="1049">
        <v>14</v>
      </c>
      <c r="E44" s="1049">
        <v>16</v>
      </c>
      <c r="F44" s="1049">
        <v>29</v>
      </c>
      <c r="G44" s="1049"/>
      <c r="H44" s="1049"/>
      <c r="I44" s="1049"/>
      <c r="J44" s="1049"/>
      <c r="K44" s="1049"/>
      <c r="L44" s="1060"/>
    </row>
    <row r="45" spans="1:12">
      <c r="A45" s="1064" t="s">
        <v>731</v>
      </c>
      <c r="B45" s="1053" t="s">
        <v>111</v>
      </c>
      <c r="C45" s="1051" t="s">
        <v>674</v>
      </c>
      <c r="D45" s="1048">
        <v>13</v>
      </c>
      <c r="E45" s="1048">
        <v>7</v>
      </c>
      <c r="F45" s="1048" t="s">
        <v>674</v>
      </c>
      <c r="G45" s="1048">
        <v>6</v>
      </c>
      <c r="H45" s="1048">
        <v>19</v>
      </c>
      <c r="I45" s="1048" t="s">
        <v>674</v>
      </c>
      <c r="J45" s="1048" t="s">
        <v>674</v>
      </c>
      <c r="K45" s="1048" t="s">
        <v>674</v>
      </c>
      <c r="L45" s="1058" t="s">
        <v>674</v>
      </c>
    </row>
    <row r="46" spans="1:12">
      <c r="A46" s="1065" t="s">
        <v>730</v>
      </c>
      <c r="B46" s="1054" t="s">
        <v>790</v>
      </c>
      <c r="C46" s="718" t="s">
        <v>674</v>
      </c>
      <c r="D46" s="767" t="s">
        <v>674</v>
      </c>
      <c r="E46" s="767" t="s">
        <v>674</v>
      </c>
      <c r="F46" s="767" t="s">
        <v>674</v>
      </c>
      <c r="G46" s="767" t="s">
        <v>674</v>
      </c>
      <c r="H46" s="767" t="s">
        <v>674</v>
      </c>
      <c r="I46" s="767" t="s">
        <v>674</v>
      </c>
      <c r="J46" s="767" t="s">
        <v>674</v>
      </c>
      <c r="K46" s="767" t="s">
        <v>674</v>
      </c>
      <c r="L46" s="1059" t="s">
        <v>674</v>
      </c>
    </row>
    <row r="47" spans="1:12">
      <c r="A47" s="1065"/>
      <c r="B47" s="1054" t="s">
        <v>791</v>
      </c>
      <c r="C47" s="718" t="s">
        <v>674</v>
      </c>
      <c r="D47" s="767" t="s">
        <v>674</v>
      </c>
      <c r="E47" s="767" t="s">
        <v>674</v>
      </c>
      <c r="F47" s="767" t="s">
        <v>674</v>
      </c>
      <c r="G47" s="767" t="s">
        <v>674</v>
      </c>
      <c r="H47" s="767" t="s">
        <v>674</v>
      </c>
      <c r="I47" s="767" t="s">
        <v>674</v>
      </c>
      <c r="J47" s="767" t="s">
        <v>674</v>
      </c>
      <c r="K47" s="767"/>
      <c r="L47" s="1059"/>
    </row>
    <row r="48" spans="1:12">
      <c r="A48" s="1065"/>
      <c r="B48" s="1055" t="s">
        <v>792</v>
      </c>
      <c r="C48" s="718" t="s">
        <v>674</v>
      </c>
      <c r="D48" s="767" t="s">
        <v>674</v>
      </c>
      <c r="E48" s="767" t="s">
        <v>674</v>
      </c>
      <c r="F48" s="767" t="s">
        <v>674</v>
      </c>
      <c r="G48" s="767" t="s">
        <v>674</v>
      </c>
      <c r="H48" s="767" t="s">
        <v>674</v>
      </c>
      <c r="I48" s="767"/>
      <c r="J48" s="767"/>
      <c r="K48" s="767"/>
      <c r="L48" s="1059"/>
    </row>
    <row r="49" spans="1:12" ht="15.75" thickBot="1">
      <c r="A49" s="1066"/>
      <c r="B49" s="1056" t="s">
        <v>793</v>
      </c>
      <c r="C49" s="1052" t="s">
        <v>674</v>
      </c>
      <c r="D49" s="1049" t="s">
        <v>674</v>
      </c>
      <c r="E49" s="1049" t="s">
        <v>674</v>
      </c>
      <c r="F49" s="1049" t="s">
        <v>674</v>
      </c>
      <c r="G49" s="1049"/>
      <c r="H49" s="1049"/>
      <c r="I49" s="1049"/>
      <c r="J49" s="1049"/>
      <c r="K49" s="1049"/>
      <c r="L49" s="1060"/>
    </row>
    <row r="50" spans="1:12">
      <c r="A50" s="1064" t="s">
        <v>733</v>
      </c>
      <c r="B50" s="1053" t="s">
        <v>111</v>
      </c>
      <c r="C50" s="1051">
        <v>299</v>
      </c>
      <c r="D50" s="1048">
        <v>380</v>
      </c>
      <c r="E50" s="1048">
        <v>372</v>
      </c>
      <c r="F50" s="1048">
        <v>318</v>
      </c>
      <c r="G50" s="1048">
        <v>304</v>
      </c>
      <c r="H50" s="1048">
        <v>435</v>
      </c>
      <c r="I50" s="1048">
        <v>423</v>
      </c>
      <c r="J50" s="1048">
        <v>387</v>
      </c>
      <c r="K50" s="1048">
        <v>415</v>
      </c>
      <c r="L50" s="1058">
        <v>514</v>
      </c>
    </row>
    <row r="51" spans="1:12">
      <c r="A51" s="1065" t="s">
        <v>732</v>
      </c>
      <c r="B51" s="1054" t="s">
        <v>790</v>
      </c>
      <c r="C51" s="718" t="s">
        <v>674</v>
      </c>
      <c r="D51" s="767" t="s">
        <v>674</v>
      </c>
      <c r="E51" s="767" t="s">
        <v>674</v>
      </c>
      <c r="F51" s="767" t="s">
        <v>674</v>
      </c>
      <c r="G51" s="767" t="s">
        <v>674</v>
      </c>
      <c r="H51" s="767" t="s">
        <v>674</v>
      </c>
      <c r="I51" s="767" t="s">
        <v>674</v>
      </c>
      <c r="J51" s="767">
        <v>5</v>
      </c>
      <c r="K51" s="767">
        <v>5</v>
      </c>
      <c r="L51" s="1059">
        <v>6</v>
      </c>
    </row>
    <row r="52" spans="1:12">
      <c r="A52" s="1065"/>
      <c r="B52" s="1054" t="s">
        <v>791</v>
      </c>
      <c r="C52" s="718">
        <v>6</v>
      </c>
      <c r="D52" s="767">
        <v>6</v>
      </c>
      <c r="E52" s="767">
        <v>6</v>
      </c>
      <c r="F52" s="767" t="s">
        <v>674</v>
      </c>
      <c r="G52" s="767" t="s">
        <v>674</v>
      </c>
      <c r="H52" s="767" t="s">
        <v>674</v>
      </c>
      <c r="I52" s="767">
        <v>8</v>
      </c>
      <c r="J52" s="767">
        <v>8</v>
      </c>
      <c r="K52" s="767"/>
      <c r="L52" s="1059"/>
    </row>
    <row r="53" spans="1:12">
      <c r="A53" s="1065"/>
      <c r="B53" s="1055" t="s">
        <v>792</v>
      </c>
      <c r="C53" s="718">
        <v>7</v>
      </c>
      <c r="D53" s="767">
        <v>7</v>
      </c>
      <c r="E53" s="767">
        <v>8</v>
      </c>
      <c r="F53" s="767">
        <v>5</v>
      </c>
      <c r="G53" s="767" t="s">
        <v>674</v>
      </c>
      <c r="H53" s="767" t="s">
        <v>674</v>
      </c>
      <c r="I53" s="767"/>
      <c r="J53" s="767"/>
      <c r="K53" s="767"/>
      <c r="L53" s="1059"/>
    </row>
    <row r="54" spans="1:12" ht="15.75" thickBot="1">
      <c r="A54" s="1066"/>
      <c r="B54" s="1056" t="s">
        <v>793</v>
      </c>
      <c r="C54" s="1052">
        <v>7</v>
      </c>
      <c r="D54" s="1049">
        <v>9</v>
      </c>
      <c r="E54" s="1049">
        <v>11</v>
      </c>
      <c r="F54" s="1049">
        <v>5</v>
      </c>
      <c r="G54" s="1049"/>
      <c r="H54" s="1049"/>
      <c r="I54" s="1049"/>
      <c r="J54" s="1049"/>
      <c r="K54" s="1049"/>
      <c r="L54" s="1060"/>
    </row>
    <row r="55" spans="1:12">
      <c r="A55" s="1064" t="s">
        <v>794</v>
      </c>
      <c r="B55" s="1053" t="s">
        <v>111</v>
      </c>
      <c r="C55" s="1051" t="s">
        <v>674</v>
      </c>
      <c r="D55" s="1048" t="s">
        <v>674</v>
      </c>
      <c r="E55" s="1048" t="s">
        <v>674</v>
      </c>
      <c r="F55" s="1048" t="s">
        <v>674</v>
      </c>
      <c r="G55" s="1048" t="s">
        <v>674</v>
      </c>
      <c r="H55" s="1048" t="s">
        <v>674</v>
      </c>
      <c r="I55" s="1048" t="s">
        <v>674</v>
      </c>
      <c r="J55" s="1048" t="s">
        <v>674</v>
      </c>
      <c r="K55" s="1048" t="s">
        <v>674</v>
      </c>
      <c r="L55" s="1058" t="s">
        <v>674</v>
      </c>
    </row>
    <row r="56" spans="1:12">
      <c r="A56" s="1065" t="s">
        <v>795</v>
      </c>
      <c r="B56" s="1054" t="s">
        <v>790</v>
      </c>
      <c r="C56" s="718" t="s">
        <v>674</v>
      </c>
      <c r="D56" s="767" t="s">
        <v>674</v>
      </c>
      <c r="E56" s="767" t="s">
        <v>674</v>
      </c>
      <c r="F56" s="767" t="s">
        <v>674</v>
      </c>
      <c r="G56" s="767" t="s">
        <v>674</v>
      </c>
      <c r="H56" s="767" t="s">
        <v>674</v>
      </c>
      <c r="I56" s="767" t="s">
        <v>674</v>
      </c>
      <c r="J56" s="767" t="s">
        <v>674</v>
      </c>
      <c r="K56" s="767" t="s">
        <v>674</v>
      </c>
      <c r="L56" s="1059" t="s">
        <v>674</v>
      </c>
    </row>
    <row r="57" spans="1:12">
      <c r="A57" s="1065"/>
      <c r="B57" s="1054" t="s">
        <v>791</v>
      </c>
      <c r="C57" s="718" t="s">
        <v>674</v>
      </c>
      <c r="D57" s="767" t="s">
        <v>674</v>
      </c>
      <c r="E57" s="767" t="s">
        <v>674</v>
      </c>
      <c r="F57" s="767" t="s">
        <v>674</v>
      </c>
      <c r="G57" s="767" t="s">
        <v>674</v>
      </c>
      <c r="H57" s="767" t="s">
        <v>674</v>
      </c>
      <c r="I57" s="767" t="s">
        <v>674</v>
      </c>
      <c r="J57" s="767" t="s">
        <v>674</v>
      </c>
      <c r="K57" s="767"/>
      <c r="L57" s="1059"/>
    </row>
    <row r="58" spans="1:12">
      <c r="A58" s="1065"/>
      <c r="B58" s="1055" t="s">
        <v>792</v>
      </c>
      <c r="C58" s="718" t="s">
        <v>674</v>
      </c>
      <c r="D58" s="767" t="s">
        <v>674</v>
      </c>
      <c r="E58" s="767" t="s">
        <v>674</v>
      </c>
      <c r="F58" s="767" t="s">
        <v>674</v>
      </c>
      <c r="G58" s="767" t="s">
        <v>674</v>
      </c>
      <c r="H58" s="767" t="s">
        <v>674</v>
      </c>
      <c r="I58" s="767"/>
      <c r="J58" s="767"/>
      <c r="K58" s="767"/>
      <c r="L58" s="1059"/>
    </row>
    <row r="59" spans="1:12" ht="15.75" thickBot="1">
      <c r="A59" s="1066"/>
      <c r="B59" s="1056" t="s">
        <v>793</v>
      </c>
      <c r="C59" s="1052" t="s">
        <v>674</v>
      </c>
      <c r="D59" s="1049" t="s">
        <v>674</v>
      </c>
      <c r="E59" s="1049" t="s">
        <v>674</v>
      </c>
      <c r="F59" s="1049" t="s">
        <v>674</v>
      </c>
      <c r="G59" s="1049"/>
      <c r="H59" s="1049"/>
      <c r="I59" s="1049"/>
      <c r="J59" s="1049"/>
      <c r="K59" s="1049"/>
      <c r="L59" s="1060"/>
    </row>
    <row r="60" spans="1:12">
      <c r="A60" s="1064" t="s">
        <v>735</v>
      </c>
      <c r="B60" s="1053" t="s">
        <v>111</v>
      </c>
      <c r="C60" s="1051">
        <v>344</v>
      </c>
      <c r="D60" s="1048">
        <v>370</v>
      </c>
      <c r="E60" s="1048">
        <v>302</v>
      </c>
      <c r="F60" s="1048">
        <v>334</v>
      </c>
      <c r="G60" s="1048">
        <v>326</v>
      </c>
      <c r="H60" s="1048">
        <v>336</v>
      </c>
      <c r="I60" s="1048">
        <v>352</v>
      </c>
      <c r="J60" s="1048">
        <v>325</v>
      </c>
      <c r="K60" s="1048">
        <v>300</v>
      </c>
      <c r="L60" s="1058">
        <v>311</v>
      </c>
    </row>
    <row r="61" spans="1:12">
      <c r="A61" s="1065" t="s">
        <v>734</v>
      </c>
      <c r="B61" s="1054" t="s">
        <v>790</v>
      </c>
      <c r="C61" s="718" t="s">
        <v>674</v>
      </c>
      <c r="D61" s="767" t="s">
        <v>674</v>
      </c>
      <c r="E61" s="767">
        <v>9</v>
      </c>
      <c r="F61" s="767" t="s">
        <v>674</v>
      </c>
      <c r="G61" s="767" t="s">
        <v>674</v>
      </c>
      <c r="H61" s="767" t="s">
        <v>674</v>
      </c>
      <c r="I61" s="767" t="s">
        <v>674</v>
      </c>
      <c r="J61" s="767" t="s">
        <v>674</v>
      </c>
      <c r="K61" s="767" t="s">
        <v>674</v>
      </c>
      <c r="L61" s="1059" t="s">
        <v>674</v>
      </c>
    </row>
    <row r="62" spans="1:12">
      <c r="A62" s="1065"/>
      <c r="B62" s="1054" t="s">
        <v>791</v>
      </c>
      <c r="C62" s="718" t="s">
        <v>674</v>
      </c>
      <c r="D62" s="767" t="s">
        <v>674</v>
      </c>
      <c r="E62" s="767">
        <v>10</v>
      </c>
      <c r="F62" s="767">
        <v>6</v>
      </c>
      <c r="G62" s="767">
        <v>6</v>
      </c>
      <c r="H62" s="767">
        <v>8</v>
      </c>
      <c r="I62" s="767">
        <v>6</v>
      </c>
      <c r="J62" s="767" t="s">
        <v>674</v>
      </c>
      <c r="K62" s="767"/>
      <c r="L62" s="1059"/>
    </row>
    <row r="63" spans="1:12">
      <c r="A63" s="1065"/>
      <c r="B63" s="1055" t="s">
        <v>792</v>
      </c>
      <c r="C63" s="718" t="s">
        <v>674</v>
      </c>
      <c r="D63" s="767" t="s">
        <v>674</v>
      </c>
      <c r="E63" s="767">
        <v>10</v>
      </c>
      <c r="F63" s="767">
        <v>9</v>
      </c>
      <c r="G63" s="767">
        <v>6</v>
      </c>
      <c r="H63" s="767">
        <v>8</v>
      </c>
      <c r="I63" s="767"/>
      <c r="J63" s="767"/>
      <c r="K63" s="767"/>
      <c r="L63" s="1059"/>
    </row>
    <row r="64" spans="1:12" ht="15.75" thickBot="1">
      <c r="A64" s="1066"/>
      <c r="B64" s="1056" t="s">
        <v>793</v>
      </c>
      <c r="C64" s="1052" t="s">
        <v>674</v>
      </c>
      <c r="D64" s="1049" t="s">
        <v>674</v>
      </c>
      <c r="E64" s="1049">
        <v>13</v>
      </c>
      <c r="F64" s="1049">
        <v>9</v>
      </c>
      <c r="G64" s="1049"/>
      <c r="H64" s="1049"/>
      <c r="I64" s="1049"/>
      <c r="J64" s="1049"/>
      <c r="K64" s="1049"/>
      <c r="L64" s="1060"/>
    </row>
    <row r="65" spans="1:12">
      <c r="A65" s="1064" t="s">
        <v>796</v>
      </c>
      <c r="B65" s="1053" t="s">
        <v>111</v>
      </c>
      <c r="C65" s="1051" t="s">
        <v>674</v>
      </c>
      <c r="D65" s="1048" t="s">
        <v>674</v>
      </c>
      <c r="E65" s="1048" t="s">
        <v>674</v>
      </c>
      <c r="F65" s="1048" t="s">
        <v>674</v>
      </c>
      <c r="G65" s="1048" t="s">
        <v>674</v>
      </c>
      <c r="H65" s="1048" t="s">
        <v>674</v>
      </c>
      <c r="I65" s="1048" t="s">
        <v>674</v>
      </c>
      <c r="J65" s="1048" t="s">
        <v>674</v>
      </c>
      <c r="K65" s="1048" t="s">
        <v>674</v>
      </c>
      <c r="L65" s="1058" t="s">
        <v>674</v>
      </c>
    </row>
    <row r="66" spans="1:12">
      <c r="A66" s="1065" t="s">
        <v>797</v>
      </c>
      <c r="B66" s="1054" t="s">
        <v>790</v>
      </c>
      <c r="C66" s="718" t="s">
        <v>674</v>
      </c>
      <c r="D66" s="767" t="s">
        <v>674</v>
      </c>
      <c r="E66" s="767" t="s">
        <v>674</v>
      </c>
      <c r="F66" s="767" t="s">
        <v>674</v>
      </c>
      <c r="G66" s="767" t="s">
        <v>674</v>
      </c>
      <c r="H66" s="767" t="s">
        <v>674</v>
      </c>
      <c r="I66" s="767" t="s">
        <v>674</v>
      </c>
      <c r="J66" s="767" t="s">
        <v>674</v>
      </c>
      <c r="K66" s="767" t="s">
        <v>674</v>
      </c>
      <c r="L66" s="1059" t="s">
        <v>674</v>
      </c>
    </row>
    <row r="67" spans="1:12">
      <c r="A67" s="1065"/>
      <c r="B67" s="1054" t="s">
        <v>791</v>
      </c>
      <c r="C67" s="718" t="s">
        <v>674</v>
      </c>
      <c r="D67" s="767" t="s">
        <v>674</v>
      </c>
      <c r="E67" s="767" t="s">
        <v>674</v>
      </c>
      <c r="F67" s="767" t="s">
        <v>674</v>
      </c>
      <c r="G67" s="767" t="s">
        <v>674</v>
      </c>
      <c r="H67" s="767" t="s">
        <v>674</v>
      </c>
      <c r="I67" s="767" t="s">
        <v>674</v>
      </c>
      <c r="J67" s="767" t="s">
        <v>674</v>
      </c>
      <c r="K67" s="767"/>
      <c r="L67" s="1059"/>
    </row>
    <row r="68" spans="1:12">
      <c r="A68" s="1065"/>
      <c r="B68" s="1055" t="s">
        <v>792</v>
      </c>
      <c r="C68" s="718" t="s">
        <v>674</v>
      </c>
      <c r="D68" s="767" t="s">
        <v>674</v>
      </c>
      <c r="E68" s="767" t="s">
        <v>674</v>
      </c>
      <c r="F68" s="767" t="s">
        <v>674</v>
      </c>
      <c r="G68" s="767" t="s">
        <v>674</v>
      </c>
      <c r="H68" s="767" t="s">
        <v>674</v>
      </c>
      <c r="I68" s="767"/>
      <c r="J68" s="767"/>
      <c r="K68" s="767"/>
      <c r="L68" s="1059"/>
    </row>
    <row r="69" spans="1:12" ht="15.75" thickBot="1">
      <c r="A69" s="1066"/>
      <c r="B69" s="1056" t="s">
        <v>793</v>
      </c>
      <c r="C69" s="1052" t="s">
        <v>674</v>
      </c>
      <c r="D69" s="1049" t="s">
        <v>674</v>
      </c>
      <c r="E69" s="1049" t="s">
        <v>674</v>
      </c>
      <c r="F69" s="1049" t="s">
        <v>674</v>
      </c>
      <c r="G69" s="1049"/>
      <c r="H69" s="1049"/>
      <c r="I69" s="1049"/>
      <c r="J69" s="1049"/>
      <c r="K69" s="1049"/>
      <c r="L69" s="1060"/>
    </row>
    <row r="70" spans="1:12">
      <c r="A70" s="1064" t="s">
        <v>737</v>
      </c>
      <c r="B70" s="1053" t="s">
        <v>111</v>
      </c>
      <c r="C70" s="1051">
        <v>64</v>
      </c>
      <c r="D70" s="1048">
        <v>87</v>
      </c>
      <c r="E70" s="1048">
        <v>65</v>
      </c>
      <c r="F70" s="1048">
        <v>75</v>
      </c>
      <c r="G70" s="1048">
        <v>81</v>
      </c>
      <c r="H70" s="1048">
        <v>115</v>
      </c>
      <c r="I70" s="1048">
        <v>116</v>
      </c>
      <c r="J70" s="1048">
        <v>159</v>
      </c>
      <c r="K70" s="1048">
        <v>112</v>
      </c>
      <c r="L70" s="1058">
        <v>123</v>
      </c>
    </row>
    <row r="71" spans="1:12">
      <c r="A71" s="1065" t="s">
        <v>736</v>
      </c>
      <c r="B71" s="1054" t="s">
        <v>790</v>
      </c>
      <c r="C71" s="718" t="s">
        <v>674</v>
      </c>
      <c r="D71" s="767" t="s">
        <v>674</v>
      </c>
      <c r="E71" s="767" t="s">
        <v>674</v>
      </c>
      <c r="F71" s="767" t="s">
        <v>674</v>
      </c>
      <c r="G71" s="767" t="s">
        <v>674</v>
      </c>
      <c r="H71" s="767" t="s">
        <v>674</v>
      </c>
      <c r="I71" s="767" t="s">
        <v>674</v>
      </c>
      <c r="J71" s="767" t="s">
        <v>674</v>
      </c>
      <c r="K71" s="767" t="s">
        <v>674</v>
      </c>
      <c r="L71" s="1059" t="s">
        <v>674</v>
      </c>
    </row>
    <row r="72" spans="1:12">
      <c r="A72" s="1065"/>
      <c r="B72" s="1054" t="s">
        <v>791</v>
      </c>
      <c r="C72" s="718" t="s">
        <v>674</v>
      </c>
      <c r="D72" s="767" t="s">
        <v>674</v>
      </c>
      <c r="E72" s="767" t="s">
        <v>674</v>
      </c>
      <c r="F72" s="767" t="s">
        <v>674</v>
      </c>
      <c r="G72" s="767" t="s">
        <v>674</v>
      </c>
      <c r="H72" s="767" t="s">
        <v>674</v>
      </c>
      <c r="I72" s="767" t="s">
        <v>674</v>
      </c>
      <c r="J72" s="767" t="s">
        <v>674</v>
      </c>
      <c r="K72" s="767"/>
      <c r="L72" s="1059"/>
    </row>
    <row r="73" spans="1:12">
      <c r="A73" s="1065"/>
      <c r="B73" s="1055" t="s">
        <v>792</v>
      </c>
      <c r="C73" s="718" t="s">
        <v>674</v>
      </c>
      <c r="D73" s="767" t="s">
        <v>674</v>
      </c>
      <c r="E73" s="767" t="s">
        <v>674</v>
      </c>
      <c r="F73" s="767" t="s">
        <v>674</v>
      </c>
      <c r="G73" s="767">
        <v>6</v>
      </c>
      <c r="H73" s="767" t="s">
        <v>674</v>
      </c>
      <c r="I73" s="767"/>
      <c r="J73" s="767"/>
      <c r="K73" s="767"/>
      <c r="L73" s="1059"/>
    </row>
    <row r="74" spans="1:12" ht="15.75" thickBot="1">
      <c r="A74" s="1066"/>
      <c r="B74" s="1056" t="s">
        <v>793</v>
      </c>
      <c r="C74" s="1052" t="s">
        <v>674</v>
      </c>
      <c r="D74" s="1049" t="s">
        <v>674</v>
      </c>
      <c r="E74" s="1049" t="s">
        <v>674</v>
      </c>
      <c r="F74" s="1049" t="s">
        <v>674</v>
      </c>
      <c r="G74" s="1049"/>
      <c r="H74" s="1049"/>
      <c r="I74" s="1049"/>
      <c r="J74" s="1049"/>
      <c r="K74" s="1049"/>
      <c r="L74" s="1060"/>
    </row>
    <row r="75" spans="1:12">
      <c r="A75" s="1064" t="s">
        <v>739</v>
      </c>
      <c r="B75" s="1053" t="s">
        <v>111</v>
      </c>
      <c r="C75" s="1051">
        <v>370</v>
      </c>
      <c r="D75" s="1048">
        <v>317</v>
      </c>
      <c r="E75" s="1048">
        <v>312</v>
      </c>
      <c r="F75" s="1048">
        <v>276</v>
      </c>
      <c r="G75" s="1048">
        <v>341</v>
      </c>
      <c r="H75" s="1048">
        <v>276</v>
      </c>
      <c r="I75" s="1048">
        <v>274</v>
      </c>
      <c r="J75" s="1048">
        <v>236</v>
      </c>
      <c r="K75" s="1048">
        <v>245</v>
      </c>
      <c r="L75" s="1058">
        <v>268</v>
      </c>
    </row>
    <row r="76" spans="1:12">
      <c r="A76" s="1065" t="s">
        <v>738</v>
      </c>
      <c r="B76" s="1054" t="s">
        <v>790</v>
      </c>
      <c r="C76" s="718">
        <v>6</v>
      </c>
      <c r="D76" s="767">
        <v>9</v>
      </c>
      <c r="E76" s="767">
        <v>8</v>
      </c>
      <c r="F76" s="767">
        <v>5</v>
      </c>
      <c r="G76" s="767">
        <v>9</v>
      </c>
      <c r="H76" s="767" t="s">
        <v>674</v>
      </c>
      <c r="I76" s="767" t="s">
        <v>674</v>
      </c>
      <c r="J76" s="767" t="s">
        <v>674</v>
      </c>
      <c r="K76" s="767" t="s">
        <v>674</v>
      </c>
      <c r="L76" s="1059" t="s">
        <v>674</v>
      </c>
    </row>
    <row r="77" spans="1:12">
      <c r="A77" s="1065"/>
      <c r="B77" s="1054" t="s">
        <v>791</v>
      </c>
      <c r="C77" s="718">
        <v>11</v>
      </c>
      <c r="D77" s="767">
        <v>14</v>
      </c>
      <c r="E77" s="767">
        <v>12</v>
      </c>
      <c r="F77" s="767">
        <v>9</v>
      </c>
      <c r="G77" s="767">
        <v>14</v>
      </c>
      <c r="H77" s="767">
        <v>5</v>
      </c>
      <c r="I77" s="767" t="s">
        <v>674</v>
      </c>
      <c r="J77" s="767">
        <v>6</v>
      </c>
      <c r="K77" s="767"/>
      <c r="L77" s="1059"/>
    </row>
    <row r="78" spans="1:12">
      <c r="A78" s="1065"/>
      <c r="B78" s="1055" t="s">
        <v>792</v>
      </c>
      <c r="C78" s="718">
        <v>16</v>
      </c>
      <c r="D78" s="767">
        <v>19</v>
      </c>
      <c r="E78" s="767">
        <v>21</v>
      </c>
      <c r="F78" s="767">
        <v>10</v>
      </c>
      <c r="G78" s="767">
        <v>17</v>
      </c>
      <c r="H78" s="767">
        <v>6</v>
      </c>
      <c r="I78" s="767"/>
      <c r="J78" s="767"/>
      <c r="K78" s="767"/>
      <c r="L78" s="1059"/>
    </row>
    <row r="79" spans="1:12" ht="15.75" thickBot="1">
      <c r="A79" s="1066"/>
      <c r="B79" s="1056" t="s">
        <v>793</v>
      </c>
      <c r="C79" s="1052">
        <v>23</v>
      </c>
      <c r="D79" s="1049">
        <v>25</v>
      </c>
      <c r="E79" s="1049">
        <v>28</v>
      </c>
      <c r="F79" s="1049">
        <v>12</v>
      </c>
      <c r="G79" s="1049"/>
      <c r="H79" s="1049"/>
      <c r="I79" s="1049"/>
      <c r="J79" s="1049"/>
      <c r="K79" s="1049"/>
      <c r="L79" s="1060"/>
    </row>
    <row r="80" spans="1:12">
      <c r="A80" s="1064" t="s">
        <v>741</v>
      </c>
      <c r="B80" s="1053" t="s">
        <v>111</v>
      </c>
      <c r="C80" s="1051">
        <v>5</v>
      </c>
      <c r="D80" s="1048">
        <v>21</v>
      </c>
      <c r="E80" s="1048">
        <v>5</v>
      </c>
      <c r="F80" s="1048">
        <v>8</v>
      </c>
      <c r="G80" s="1048">
        <v>28</v>
      </c>
      <c r="H80" s="1048">
        <v>5</v>
      </c>
      <c r="I80" s="1048" t="s">
        <v>674</v>
      </c>
      <c r="J80" s="1048">
        <v>13</v>
      </c>
      <c r="K80" s="1048">
        <v>67</v>
      </c>
      <c r="L80" s="1058">
        <v>111</v>
      </c>
    </row>
    <row r="81" spans="1:12">
      <c r="A81" s="1065" t="s">
        <v>740</v>
      </c>
      <c r="B81" s="1054" t="s">
        <v>790</v>
      </c>
      <c r="C81" s="718" t="s">
        <v>674</v>
      </c>
      <c r="D81" s="767" t="s">
        <v>674</v>
      </c>
      <c r="E81" s="767" t="s">
        <v>674</v>
      </c>
      <c r="F81" s="767" t="s">
        <v>674</v>
      </c>
      <c r="G81" s="767" t="s">
        <v>674</v>
      </c>
      <c r="H81" s="767" t="s">
        <v>674</v>
      </c>
      <c r="I81" s="767" t="s">
        <v>674</v>
      </c>
      <c r="J81" s="767" t="s">
        <v>674</v>
      </c>
      <c r="K81" s="767" t="s">
        <v>674</v>
      </c>
      <c r="L81" s="1059" t="s">
        <v>674</v>
      </c>
    </row>
    <row r="82" spans="1:12">
      <c r="A82" s="1065"/>
      <c r="B82" s="1054" t="s">
        <v>791</v>
      </c>
      <c r="C82" s="718" t="s">
        <v>674</v>
      </c>
      <c r="D82" s="767" t="s">
        <v>674</v>
      </c>
      <c r="E82" s="767" t="s">
        <v>674</v>
      </c>
      <c r="F82" s="767" t="s">
        <v>674</v>
      </c>
      <c r="G82" s="767" t="s">
        <v>674</v>
      </c>
      <c r="H82" s="767" t="s">
        <v>674</v>
      </c>
      <c r="I82" s="767" t="s">
        <v>674</v>
      </c>
      <c r="J82" s="767" t="s">
        <v>674</v>
      </c>
      <c r="K82" s="767"/>
      <c r="L82" s="1059"/>
    </row>
    <row r="83" spans="1:12">
      <c r="A83" s="1065"/>
      <c r="B83" s="1055" t="s">
        <v>792</v>
      </c>
      <c r="C83" s="718" t="s">
        <v>674</v>
      </c>
      <c r="D83" s="767" t="s">
        <v>674</v>
      </c>
      <c r="E83" s="767" t="s">
        <v>674</v>
      </c>
      <c r="F83" s="767" t="s">
        <v>674</v>
      </c>
      <c r="G83" s="767" t="s">
        <v>674</v>
      </c>
      <c r="H83" s="767" t="s">
        <v>674</v>
      </c>
      <c r="I83" s="767"/>
      <c r="J83" s="767"/>
      <c r="K83" s="767"/>
      <c r="L83" s="1059"/>
    </row>
    <row r="84" spans="1:12" ht="15.75" thickBot="1">
      <c r="A84" s="1066"/>
      <c r="B84" s="1056" t="s">
        <v>793</v>
      </c>
      <c r="C84" s="1052" t="s">
        <v>674</v>
      </c>
      <c r="D84" s="1049" t="s">
        <v>674</v>
      </c>
      <c r="E84" s="1049" t="s">
        <v>674</v>
      </c>
      <c r="F84" s="1049" t="s">
        <v>674</v>
      </c>
      <c r="G84" s="1049"/>
      <c r="H84" s="1049"/>
      <c r="I84" s="1049"/>
      <c r="J84" s="1049"/>
      <c r="K84" s="1049"/>
      <c r="L84" s="1060"/>
    </row>
    <row r="85" spans="1:12">
      <c r="A85" s="1064" t="s">
        <v>743</v>
      </c>
      <c r="B85" s="1053" t="s">
        <v>111</v>
      </c>
      <c r="C85" s="1051" t="s">
        <v>674</v>
      </c>
      <c r="D85" s="1048">
        <v>7</v>
      </c>
      <c r="E85" s="1048">
        <v>12</v>
      </c>
      <c r="F85" s="1048">
        <v>61</v>
      </c>
      <c r="G85" s="1048">
        <v>41</v>
      </c>
      <c r="H85" s="1048">
        <v>28</v>
      </c>
      <c r="I85" s="1048">
        <v>8</v>
      </c>
      <c r="J85" s="1048">
        <v>77</v>
      </c>
      <c r="K85" s="1048">
        <v>31</v>
      </c>
      <c r="L85" s="1058">
        <v>82</v>
      </c>
    </row>
    <row r="86" spans="1:12">
      <c r="A86" s="1065" t="s">
        <v>742</v>
      </c>
      <c r="B86" s="1054" t="s">
        <v>790</v>
      </c>
      <c r="C86" s="718" t="s">
        <v>674</v>
      </c>
      <c r="D86" s="767" t="s">
        <v>674</v>
      </c>
      <c r="E86" s="767" t="s">
        <v>674</v>
      </c>
      <c r="F86" s="767" t="s">
        <v>674</v>
      </c>
      <c r="G86" s="767" t="s">
        <v>674</v>
      </c>
      <c r="H86" s="767" t="s">
        <v>674</v>
      </c>
      <c r="I86" s="767" t="s">
        <v>674</v>
      </c>
      <c r="J86" s="767" t="s">
        <v>674</v>
      </c>
      <c r="K86" s="767" t="s">
        <v>674</v>
      </c>
      <c r="L86" s="1059" t="s">
        <v>674</v>
      </c>
    </row>
    <row r="87" spans="1:12">
      <c r="A87" s="1065"/>
      <c r="B87" s="1054" t="s">
        <v>791</v>
      </c>
      <c r="C87" s="718" t="s">
        <v>674</v>
      </c>
      <c r="D87" s="767" t="s">
        <v>674</v>
      </c>
      <c r="E87" s="767" t="s">
        <v>674</v>
      </c>
      <c r="F87" s="767" t="s">
        <v>674</v>
      </c>
      <c r="G87" s="767" t="s">
        <v>674</v>
      </c>
      <c r="H87" s="767" t="s">
        <v>674</v>
      </c>
      <c r="I87" s="767" t="s">
        <v>674</v>
      </c>
      <c r="J87" s="767" t="s">
        <v>674</v>
      </c>
      <c r="K87" s="767"/>
      <c r="L87" s="1059"/>
    </row>
    <row r="88" spans="1:12">
      <c r="A88" s="1065"/>
      <c r="B88" s="1055" t="s">
        <v>792</v>
      </c>
      <c r="C88" s="718" t="s">
        <v>674</v>
      </c>
      <c r="D88" s="767" t="s">
        <v>674</v>
      </c>
      <c r="E88" s="767" t="s">
        <v>674</v>
      </c>
      <c r="F88" s="767" t="s">
        <v>674</v>
      </c>
      <c r="G88" s="767" t="s">
        <v>674</v>
      </c>
      <c r="H88" s="767" t="s">
        <v>674</v>
      </c>
      <c r="I88" s="767"/>
      <c r="J88" s="767"/>
      <c r="K88" s="767"/>
      <c r="L88" s="1059"/>
    </row>
    <row r="89" spans="1:12" ht="15.75" thickBot="1">
      <c r="A89" s="1066"/>
      <c r="B89" s="1056" t="s">
        <v>793</v>
      </c>
      <c r="C89" s="1052" t="s">
        <v>674</v>
      </c>
      <c r="D89" s="1049" t="s">
        <v>674</v>
      </c>
      <c r="E89" s="1049" t="s">
        <v>674</v>
      </c>
      <c r="F89" s="1049" t="s">
        <v>674</v>
      </c>
      <c r="G89" s="1049"/>
      <c r="H89" s="1049"/>
      <c r="I89" s="1049"/>
      <c r="J89" s="1049"/>
      <c r="K89" s="1049"/>
      <c r="L89" s="1060"/>
    </row>
    <row r="90" spans="1:12">
      <c r="A90" s="1064" t="s">
        <v>745</v>
      </c>
      <c r="B90" s="1053" t="s">
        <v>111</v>
      </c>
      <c r="C90" s="1051">
        <v>194</v>
      </c>
      <c r="D90" s="1048">
        <v>293</v>
      </c>
      <c r="E90" s="1048">
        <v>315</v>
      </c>
      <c r="F90" s="1048">
        <v>305</v>
      </c>
      <c r="G90" s="1048">
        <v>287</v>
      </c>
      <c r="H90" s="1048">
        <v>290</v>
      </c>
      <c r="I90" s="1048">
        <v>322</v>
      </c>
      <c r="J90" s="1048">
        <v>351</v>
      </c>
      <c r="K90" s="1048">
        <v>330</v>
      </c>
      <c r="L90" s="1058">
        <v>321</v>
      </c>
    </row>
    <row r="91" spans="1:12">
      <c r="A91" s="1065" t="s">
        <v>744</v>
      </c>
      <c r="B91" s="1054" t="s">
        <v>790</v>
      </c>
      <c r="C91" s="718" t="s">
        <v>674</v>
      </c>
      <c r="D91" s="767" t="s">
        <v>674</v>
      </c>
      <c r="E91" s="767" t="s">
        <v>674</v>
      </c>
      <c r="F91" s="767">
        <v>7</v>
      </c>
      <c r="G91" s="767" t="s">
        <v>674</v>
      </c>
      <c r="H91" s="767" t="s">
        <v>674</v>
      </c>
      <c r="I91" s="767" t="s">
        <v>674</v>
      </c>
      <c r="J91" s="767">
        <v>6</v>
      </c>
      <c r="K91" s="767" t="s">
        <v>674</v>
      </c>
      <c r="L91" s="1059" t="s">
        <v>674</v>
      </c>
    </row>
    <row r="92" spans="1:12">
      <c r="A92" s="1065"/>
      <c r="B92" s="1054" t="s">
        <v>791</v>
      </c>
      <c r="C92" s="718">
        <v>6</v>
      </c>
      <c r="D92" s="767">
        <v>6</v>
      </c>
      <c r="E92" s="767" t="s">
        <v>674</v>
      </c>
      <c r="F92" s="767">
        <v>14</v>
      </c>
      <c r="G92" s="767">
        <v>6</v>
      </c>
      <c r="H92" s="767">
        <v>5</v>
      </c>
      <c r="I92" s="767">
        <v>5</v>
      </c>
      <c r="J92" s="767">
        <v>8</v>
      </c>
      <c r="K92" s="767"/>
      <c r="L92" s="1059"/>
    </row>
    <row r="93" spans="1:12">
      <c r="A93" s="1065"/>
      <c r="B93" s="1055" t="s">
        <v>792</v>
      </c>
      <c r="C93" s="718">
        <v>8</v>
      </c>
      <c r="D93" s="767">
        <v>10</v>
      </c>
      <c r="E93" s="767">
        <v>8</v>
      </c>
      <c r="F93" s="767">
        <v>21</v>
      </c>
      <c r="G93" s="767">
        <v>10</v>
      </c>
      <c r="H93" s="767">
        <v>6</v>
      </c>
      <c r="I93" s="767"/>
      <c r="J93" s="767"/>
      <c r="K93" s="767"/>
      <c r="L93" s="1059"/>
    </row>
    <row r="94" spans="1:12" ht="15.75" thickBot="1">
      <c r="A94" s="1066"/>
      <c r="B94" s="1056" t="s">
        <v>793</v>
      </c>
      <c r="C94" s="1052">
        <v>13</v>
      </c>
      <c r="D94" s="1049">
        <v>22</v>
      </c>
      <c r="E94" s="1049">
        <v>15</v>
      </c>
      <c r="F94" s="1049">
        <v>31</v>
      </c>
      <c r="G94" s="1049"/>
      <c r="H94" s="1049"/>
      <c r="I94" s="1049"/>
      <c r="J94" s="1049"/>
      <c r="K94" s="1049"/>
      <c r="L94" s="1060"/>
    </row>
    <row r="95" spans="1:12">
      <c r="A95" s="1064" t="s">
        <v>747</v>
      </c>
      <c r="B95" s="1053" t="s">
        <v>111</v>
      </c>
      <c r="C95" s="1051">
        <v>324</v>
      </c>
      <c r="D95" s="1048">
        <v>399</v>
      </c>
      <c r="E95" s="1048">
        <v>382</v>
      </c>
      <c r="F95" s="1048">
        <v>375</v>
      </c>
      <c r="G95" s="1048">
        <v>386</v>
      </c>
      <c r="H95" s="1048">
        <v>355</v>
      </c>
      <c r="I95" s="1048">
        <v>406</v>
      </c>
      <c r="J95" s="1048">
        <v>403</v>
      </c>
      <c r="K95" s="1048">
        <v>392</v>
      </c>
      <c r="L95" s="1058">
        <v>274</v>
      </c>
    </row>
    <row r="96" spans="1:12">
      <c r="A96" s="1065" t="s">
        <v>746</v>
      </c>
      <c r="B96" s="1054" t="s">
        <v>790</v>
      </c>
      <c r="C96" s="718" t="s">
        <v>674</v>
      </c>
      <c r="D96" s="767" t="s">
        <v>674</v>
      </c>
      <c r="E96" s="767" t="s">
        <v>674</v>
      </c>
      <c r="F96" s="767" t="s">
        <v>674</v>
      </c>
      <c r="G96" s="767" t="s">
        <v>674</v>
      </c>
      <c r="H96" s="767" t="s">
        <v>674</v>
      </c>
      <c r="I96" s="767" t="s">
        <v>674</v>
      </c>
      <c r="J96" s="767">
        <v>5</v>
      </c>
      <c r="K96" s="767" t="s">
        <v>674</v>
      </c>
      <c r="L96" s="1059" t="s">
        <v>674</v>
      </c>
    </row>
    <row r="97" spans="1:12">
      <c r="A97" s="1065"/>
      <c r="B97" s="1054" t="s">
        <v>791</v>
      </c>
      <c r="C97" s="718" t="s">
        <v>674</v>
      </c>
      <c r="D97" s="767" t="s">
        <v>674</v>
      </c>
      <c r="E97" s="767" t="s">
        <v>674</v>
      </c>
      <c r="F97" s="767" t="s">
        <v>674</v>
      </c>
      <c r="G97" s="767" t="s">
        <v>674</v>
      </c>
      <c r="H97" s="767" t="s">
        <v>674</v>
      </c>
      <c r="I97" s="767" t="s">
        <v>674</v>
      </c>
      <c r="J97" s="767">
        <v>8</v>
      </c>
      <c r="K97" s="767"/>
      <c r="L97" s="1059"/>
    </row>
    <row r="98" spans="1:12">
      <c r="A98" s="1065"/>
      <c r="B98" s="1055" t="s">
        <v>792</v>
      </c>
      <c r="C98" s="718" t="s">
        <v>674</v>
      </c>
      <c r="D98" s="767" t="s">
        <v>674</v>
      </c>
      <c r="E98" s="767" t="s">
        <v>674</v>
      </c>
      <c r="F98" s="767" t="s">
        <v>674</v>
      </c>
      <c r="G98" s="767" t="s">
        <v>674</v>
      </c>
      <c r="H98" s="767" t="s">
        <v>674</v>
      </c>
      <c r="I98" s="767"/>
      <c r="J98" s="767"/>
      <c r="K98" s="767"/>
      <c r="L98" s="1059"/>
    </row>
    <row r="99" spans="1:12" ht="15.75" thickBot="1">
      <c r="A99" s="1066"/>
      <c r="B99" s="1056" t="s">
        <v>793</v>
      </c>
      <c r="C99" s="1052" t="s">
        <v>674</v>
      </c>
      <c r="D99" s="1049" t="s">
        <v>674</v>
      </c>
      <c r="E99" s="1049" t="s">
        <v>674</v>
      </c>
      <c r="F99" s="1049" t="s">
        <v>674</v>
      </c>
      <c r="G99" s="1049"/>
      <c r="H99" s="1049"/>
      <c r="I99" s="1049"/>
      <c r="J99" s="1049"/>
      <c r="K99" s="1049"/>
      <c r="L99" s="1060"/>
    </row>
    <row r="100" spans="1:12">
      <c r="A100" s="1064" t="s">
        <v>749</v>
      </c>
      <c r="B100" s="1053" t="s">
        <v>111</v>
      </c>
      <c r="C100" s="1051">
        <v>109</v>
      </c>
      <c r="D100" s="1048">
        <v>95</v>
      </c>
      <c r="E100" s="1048">
        <v>98</v>
      </c>
      <c r="F100" s="1048">
        <v>84</v>
      </c>
      <c r="G100" s="1048">
        <v>99</v>
      </c>
      <c r="H100" s="1048">
        <v>56</v>
      </c>
      <c r="I100" s="1048">
        <v>93</v>
      </c>
      <c r="J100" s="1048">
        <v>93</v>
      </c>
      <c r="K100" s="1048">
        <v>112</v>
      </c>
      <c r="L100" s="1058">
        <v>110</v>
      </c>
    </row>
    <row r="101" spans="1:12">
      <c r="A101" s="1065" t="s">
        <v>748</v>
      </c>
      <c r="B101" s="1054" t="s">
        <v>790</v>
      </c>
      <c r="C101" s="718" t="s">
        <v>674</v>
      </c>
      <c r="D101" s="767" t="s">
        <v>674</v>
      </c>
      <c r="E101" s="767" t="s">
        <v>674</v>
      </c>
      <c r="F101" s="767" t="s">
        <v>674</v>
      </c>
      <c r="G101" s="767" t="s">
        <v>674</v>
      </c>
      <c r="H101" s="767" t="s">
        <v>674</v>
      </c>
      <c r="I101" s="767" t="s">
        <v>674</v>
      </c>
      <c r="J101" s="767" t="s">
        <v>674</v>
      </c>
      <c r="K101" s="767" t="s">
        <v>674</v>
      </c>
      <c r="L101" s="1059" t="s">
        <v>674</v>
      </c>
    </row>
    <row r="102" spans="1:12">
      <c r="A102" s="1065"/>
      <c r="B102" s="1054" t="s">
        <v>791</v>
      </c>
      <c r="C102" s="718" t="s">
        <v>674</v>
      </c>
      <c r="D102" s="767" t="s">
        <v>674</v>
      </c>
      <c r="E102" s="767" t="s">
        <v>674</v>
      </c>
      <c r="F102" s="767">
        <v>5</v>
      </c>
      <c r="G102" s="767" t="s">
        <v>674</v>
      </c>
      <c r="H102" s="767" t="s">
        <v>674</v>
      </c>
      <c r="I102" s="767" t="s">
        <v>674</v>
      </c>
      <c r="J102" s="767" t="s">
        <v>674</v>
      </c>
      <c r="K102" s="767"/>
      <c r="L102" s="1059"/>
    </row>
    <row r="103" spans="1:12">
      <c r="A103" s="1065"/>
      <c r="B103" s="1055" t="s">
        <v>792</v>
      </c>
      <c r="C103" s="718" t="s">
        <v>674</v>
      </c>
      <c r="D103" s="767" t="s">
        <v>674</v>
      </c>
      <c r="E103" s="767" t="s">
        <v>674</v>
      </c>
      <c r="F103" s="767">
        <v>5</v>
      </c>
      <c r="G103" s="767">
        <v>5</v>
      </c>
      <c r="H103" s="767" t="s">
        <v>674</v>
      </c>
      <c r="I103" s="767"/>
      <c r="J103" s="767"/>
      <c r="K103" s="767"/>
      <c r="L103" s="1059"/>
    </row>
    <row r="104" spans="1:12" ht="15.75" thickBot="1">
      <c r="A104" s="1066"/>
      <c r="B104" s="1056" t="s">
        <v>793</v>
      </c>
      <c r="C104" s="1052">
        <v>7</v>
      </c>
      <c r="D104" s="1049">
        <v>6</v>
      </c>
      <c r="E104" s="1049" t="s">
        <v>674</v>
      </c>
      <c r="F104" s="1049">
        <v>7</v>
      </c>
      <c r="G104" s="1049"/>
      <c r="H104" s="1049"/>
      <c r="I104" s="1049"/>
      <c r="J104" s="1049"/>
      <c r="K104" s="1049"/>
      <c r="L104" s="1060"/>
    </row>
    <row r="105" spans="1:12">
      <c r="A105" s="1064" t="s">
        <v>751</v>
      </c>
      <c r="B105" s="1053" t="s">
        <v>111</v>
      </c>
      <c r="C105" s="1051">
        <v>127</v>
      </c>
      <c r="D105" s="1048">
        <v>121</v>
      </c>
      <c r="E105" s="1048">
        <v>97</v>
      </c>
      <c r="F105" s="1048">
        <v>93</v>
      </c>
      <c r="G105" s="1048">
        <v>143</v>
      </c>
      <c r="H105" s="1048">
        <v>114</v>
      </c>
      <c r="I105" s="1048">
        <v>161</v>
      </c>
      <c r="J105" s="1048">
        <v>170</v>
      </c>
      <c r="K105" s="1048">
        <v>185</v>
      </c>
      <c r="L105" s="1058">
        <v>174</v>
      </c>
    </row>
    <row r="106" spans="1:12">
      <c r="A106" s="1065" t="s">
        <v>750</v>
      </c>
      <c r="B106" s="1054" t="s">
        <v>790</v>
      </c>
      <c r="C106" s="718" t="s">
        <v>674</v>
      </c>
      <c r="D106" s="767" t="s">
        <v>674</v>
      </c>
      <c r="E106" s="767" t="s">
        <v>674</v>
      </c>
      <c r="F106" s="767" t="s">
        <v>674</v>
      </c>
      <c r="G106" s="767" t="s">
        <v>674</v>
      </c>
      <c r="H106" s="767" t="s">
        <v>674</v>
      </c>
      <c r="I106" s="767" t="s">
        <v>674</v>
      </c>
      <c r="J106" s="767" t="s">
        <v>674</v>
      </c>
      <c r="K106" s="767" t="s">
        <v>674</v>
      </c>
      <c r="L106" s="1059" t="s">
        <v>674</v>
      </c>
    </row>
    <row r="107" spans="1:12">
      <c r="A107" s="1065"/>
      <c r="B107" s="1054" t="s">
        <v>791</v>
      </c>
      <c r="C107" s="718" t="s">
        <v>674</v>
      </c>
      <c r="D107" s="767" t="s">
        <v>674</v>
      </c>
      <c r="E107" s="767" t="s">
        <v>674</v>
      </c>
      <c r="F107" s="767" t="s">
        <v>674</v>
      </c>
      <c r="G107" s="767" t="s">
        <v>674</v>
      </c>
      <c r="H107" s="767" t="s">
        <v>674</v>
      </c>
      <c r="I107" s="767" t="s">
        <v>674</v>
      </c>
      <c r="J107" s="767" t="s">
        <v>674</v>
      </c>
      <c r="K107" s="767"/>
      <c r="L107" s="1059"/>
    </row>
    <row r="108" spans="1:12">
      <c r="A108" s="1065"/>
      <c r="B108" s="1055" t="s">
        <v>792</v>
      </c>
      <c r="C108" s="718" t="s">
        <v>674</v>
      </c>
      <c r="D108" s="767" t="s">
        <v>674</v>
      </c>
      <c r="E108" s="767" t="s">
        <v>674</v>
      </c>
      <c r="F108" s="767" t="s">
        <v>674</v>
      </c>
      <c r="G108" s="767" t="s">
        <v>674</v>
      </c>
      <c r="H108" s="767" t="s">
        <v>674</v>
      </c>
      <c r="I108" s="767"/>
      <c r="J108" s="767"/>
      <c r="K108" s="767"/>
      <c r="L108" s="1059"/>
    </row>
    <row r="109" spans="1:12" ht="15.75" thickBot="1">
      <c r="A109" s="1066"/>
      <c r="B109" s="1056" t="s">
        <v>793</v>
      </c>
      <c r="C109" s="1052" t="s">
        <v>674</v>
      </c>
      <c r="D109" s="1049" t="s">
        <v>674</v>
      </c>
      <c r="E109" s="1049" t="s">
        <v>674</v>
      </c>
      <c r="F109" s="1049" t="s">
        <v>674</v>
      </c>
      <c r="G109" s="1049"/>
      <c r="H109" s="1049"/>
      <c r="I109" s="1049"/>
      <c r="J109" s="1049"/>
      <c r="K109" s="1049"/>
      <c r="L109" s="1060"/>
    </row>
    <row r="110" spans="1:12">
      <c r="A110" s="1064" t="s">
        <v>753</v>
      </c>
      <c r="B110" s="1053" t="s">
        <v>111</v>
      </c>
      <c r="C110" s="1051">
        <v>118</v>
      </c>
      <c r="D110" s="1048">
        <v>136</v>
      </c>
      <c r="E110" s="1048">
        <v>93</v>
      </c>
      <c r="F110" s="1048">
        <v>86</v>
      </c>
      <c r="G110" s="1048">
        <v>105</v>
      </c>
      <c r="H110" s="1048">
        <v>86</v>
      </c>
      <c r="I110" s="1048">
        <v>107</v>
      </c>
      <c r="J110" s="1048">
        <v>95</v>
      </c>
      <c r="K110" s="1048">
        <v>103</v>
      </c>
      <c r="L110" s="1058">
        <v>77</v>
      </c>
    </row>
    <row r="111" spans="1:12">
      <c r="A111" s="1065" t="s">
        <v>752</v>
      </c>
      <c r="B111" s="1054" t="s">
        <v>790</v>
      </c>
      <c r="C111" s="718" t="s">
        <v>674</v>
      </c>
      <c r="D111" s="767" t="s">
        <v>674</v>
      </c>
      <c r="E111" s="767" t="s">
        <v>674</v>
      </c>
      <c r="F111" s="767" t="s">
        <v>674</v>
      </c>
      <c r="G111" s="767" t="s">
        <v>674</v>
      </c>
      <c r="H111" s="767" t="s">
        <v>674</v>
      </c>
      <c r="I111" s="767" t="s">
        <v>674</v>
      </c>
      <c r="J111" s="767" t="s">
        <v>674</v>
      </c>
      <c r="K111" s="767" t="s">
        <v>674</v>
      </c>
      <c r="L111" s="1059" t="s">
        <v>674</v>
      </c>
    </row>
    <row r="112" spans="1:12">
      <c r="A112" s="1065"/>
      <c r="B112" s="1054" t="s">
        <v>791</v>
      </c>
      <c r="C112" s="718" t="s">
        <v>674</v>
      </c>
      <c r="D112" s="767" t="s">
        <v>674</v>
      </c>
      <c r="E112" s="767" t="s">
        <v>674</v>
      </c>
      <c r="F112" s="767" t="s">
        <v>674</v>
      </c>
      <c r="G112" s="767" t="s">
        <v>674</v>
      </c>
      <c r="H112" s="767" t="s">
        <v>674</v>
      </c>
      <c r="I112" s="767">
        <v>5</v>
      </c>
      <c r="J112" s="767">
        <v>5</v>
      </c>
      <c r="K112" s="767"/>
      <c r="L112" s="1059"/>
    </row>
    <row r="113" spans="1:12">
      <c r="A113" s="1065"/>
      <c r="B113" s="1055" t="s">
        <v>792</v>
      </c>
      <c r="C113" s="718" t="s">
        <v>674</v>
      </c>
      <c r="D113" s="767" t="s">
        <v>674</v>
      </c>
      <c r="E113" s="767" t="s">
        <v>674</v>
      </c>
      <c r="F113" s="767">
        <v>6</v>
      </c>
      <c r="G113" s="767" t="s">
        <v>674</v>
      </c>
      <c r="H113" s="767" t="s">
        <v>674</v>
      </c>
      <c r="I113" s="767"/>
      <c r="J113" s="767"/>
      <c r="K113" s="767"/>
      <c r="L113" s="1059"/>
    </row>
    <row r="114" spans="1:12" ht="15.75" thickBot="1">
      <c r="A114" s="1066"/>
      <c r="B114" s="1056" t="s">
        <v>793</v>
      </c>
      <c r="C114" s="1052" t="s">
        <v>674</v>
      </c>
      <c r="D114" s="1049" t="s">
        <v>674</v>
      </c>
      <c r="E114" s="1049" t="s">
        <v>674</v>
      </c>
      <c r="F114" s="1049">
        <v>7</v>
      </c>
      <c r="G114" s="1049"/>
      <c r="H114" s="1049"/>
      <c r="I114" s="1049"/>
      <c r="J114" s="1049"/>
      <c r="K114" s="1049"/>
      <c r="L114" s="1060"/>
    </row>
    <row r="115" spans="1:12">
      <c r="A115" s="1064" t="s">
        <v>798</v>
      </c>
      <c r="B115" s="1053" t="s">
        <v>111</v>
      </c>
      <c r="C115" s="1051" t="s">
        <v>674</v>
      </c>
      <c r="D115" s="1048" t="s">
        <v>674</v>
      </c>
      <c r="E115" s="1048" t="s">
        <v>674</v>
      </c>
      <c r="F115" s="1048" t="s">
        <v>674</v>
      </c>
      <c r="G115" s="1048" t="s">
        <v>674</v>
      </c>
      <c r="H115" s="1048" t="s">
        <v>674</v>
      </c>
      <c r="I115" s="1048" t="s">
        <v>674</v>
      </c>
      <c r="J115" s="1048" t="s">
        <v>674</v>
      </c>
      <c r="K115" s="1048" t="s">
        <v>674</v>
      </c>
      <c r="L115" s="1058" t="s">
        <v>674</v>
      </c>
    </row>
    <row r="116" spans="1:12">
      <c r="A116" s="1065" t="s">
        <v>799</v>
      </c>
      <c r="B116" s="1054" t="s">
        <v>790</v>
      </c>
      <c r="C116" s="718" t="s">
        <v>674</v>
      </c>
      <c r="D116" s="767" t="s">
        <v>674</v>
      </c>
      <c r="E116" s="767" t="s">
        <v>674</v>
      </c>
      <c r="F116" s="767" t="s">
        <v>674</v>
      </c>
      <c r="G116" s="767" t="s">
        <v>674</v>
      </c>
      <c r="H116" s="767" t="s">
        <v>674</v>
      </c>
      <c r="I116" s="767" t="s">
        <v>674</v>
      </c>
      <c r="J116" s="767" t="s">
        <v>674</v>
      </c>
      <c r="K116" s="767" t="s">
        <v>674</v>
      </c>
      <c r="L116" s="1059" t="s">
        <v>674</v>
      </c>
    </row>
    <row r="117" spans="1:12">
      <c r="A117" s="1065"/>
      <c r="B117" s="1054" t="s">
        <v>791</v>
      </c>
      <c r="C117" s="718" t="s">
        <v>674</v>
      </c>
      <c r="D117" s="767" t="s">
        <v>674</v>
      </c>
      <c r="E117" s="767" t="s">
        <v>674</v>
      </c>
      <c r="F117" s="767" t="s">
        <v>674</v>
      </c>
      <c r="G117" s="767" t="s">
        <v>674</v>
      </c>
      <c r="H117" s="767" t="s">
        <v>674</v>
      </c>
      <c r="I117" s="767" t="s">
        <v>674</v>
      </c>
      <c r="J117" s="767" t="s">
        <v>674</v>
      </c>
      <c r="K117" s="767"/>
      <c r="L117" s="1059"/>
    </row>
    <row r="118" spans="1:12">
      <c r="A118" s="1065"/>
      <c r="B118" s="1055" t="s">
        <v>792</v>
      </c>
      <c r="C118" s="718" t="s">
        <v>674</v>
      </c>
      <c r="D118" s="767" t="s">
        <v>674</v>
      </c>
      <c r="E118" s="767" t="s">
        <v>674</v>
      </c>
      <c r="F118" s="767" t="s">
        <v>674</v>
      </c>
      <c r="G118" s="767" t="s">
        <v>674</v>
      </c>
      <c r="H118" s="767" t="s">
        <v>674</v>
      </c>
      <c r="I118" s="767"/>
      <c r="J118" s="767"/>
      <c r="K118" s="767"/>
      <c r="L118" s="1059"/>
    </row>
    <row r="119" spans="1:12" ht="15.75" thickBot="1">
      <c r="A119" s="1066"/>
      <c r="B119" s="1056" t="s">
        <v>793</v>
      </c>
      <c r="C119" s="1052" t="s">
        <v>674</v>
      </c>
      <c r="D119" s="1049" t="s">
        <v>674</v>
      </c>
      <c r="E119" s="1049" t="s">
        <v>674</v>
      </c>
      <c r="F119" s="1049" t="s">
        <v>674</v>
      </c>
      <c r="G119" s="1049"/>
      <c r="H119" s="1049"/>
      <c r="I119" s="1049"/>
      <c r="J119" s="1049"/>
      <c r="K119" s="1049"/>
      <c r="L119" s="1060"/>
    </row>
    <row r="120" spans="1:12">
      <c r="A120" s="1064" t="s">
        <v>755</v>
      </c>
      <c r="B120" s="1053" t="s">
        <v>111</v>
      </c>
      <c r="C120" s="1051">
        <v>38</v>
      </c>
      <c r="D120" s="1048">
        <v>74</v>
      </c>
      <c r="E120" s="1048">
        <v>44</v>
      </c>
      <c r="F120" s="1048">
        <v>31</v>
      </c>
      <c r="G120" s="1048">
        <v>20</v>
      </c>
      <c r="H120" s="1048" t="s">
        <v>674</v>
      </c>
      <c r="I120" s="1048" t="s">
        <v>674</v>
      </c>
      <c r="J120" s="1048" t="s">
        <v>674</v>
      </c>
      <c r="K120" s="1048" t="s">
        <v>674</v>
      </c>
      <c r="L120" s="1058" t="s">
        <v>674</v>
      </c>
    </row>
    <row r="121" spans="1:12">
      <c r="A121" s="1065" t="s">
        <v>754</v>
      </c>
      <c r="B121" s="1054" t="s">
        <v>790</v>
      </c>
      <c r="C121" s="718" t="s">
        <v>674</v>
      </c>
      <c r="D121" s="767" t="s">
        <v>674</v>
      </c>
      <c r="E121" s="767" t="s">
        <v>674</v>
      </c>
      <c r="F121" s="767" t="s">
        <v>674</v>
      </c>
      <c r="G121" s="767" t="s">
        <v>674</v>
      </c>
      <c r="H121" s="767" t="s">
        <v>674</v>
      </c>
      <c r="I121" s="767" t="s">
        <v>674</v>
      </c>
      <c r="J121" s="767" t="s">
        <v>674</v>
      </c>
      <c r="K121" s="767" t="s">
        <v>674</v>
      </c>
      <c r="L121" s="1059" t="s">
        <v>674</v>
      </c>
    </row>
    <row r="122" spans="1:12">
      <c r="A122" s="1065"/>
      <c r="B122" s="1054" t="s">
        <v>791</v>
      </c>
      <c r="C122" s="718" t="s">
        <v>674</v>
      </c>
      <c r="D122" s="767" t="s">
        <v>674</v>
      </c>
      <c r="E122" s="767" t="s">
        <v>674</v>
      </c>
      <c r="F122" s="767" t="s">
        <v>674</v>
      </c>
      <c r="G122" s="767" t="s">
        <v>674</v>
      </c>
      <c r="H122" s="767" t="s">
        <v>674</v>
      </c>
      <c r="I122" s="767" t="s">
        <v>674</v>
      </c>
      <c r="J122" s="767" t="s">
        <v>674</v>
      </c>
      <c r="K122" s="767"/>
      <c r="L122" s="1059"/>
    </row>
    <row r="123" spans="1:12">
      <c r="A123" s="1065"/>
      <c r="B123" s="1055" t="s">
        <v>792</v>
      </c>
      <c r="C123" s="718" t="s">
        <v>674</v>
      </c>
      <c r="D123" s="767" t="s">
        <v>674</v>
      </c>
      <c r="E123" s="767" t="s">
        <v>674</v>
      </c>
      <c r="F123" s="767" t="s">
        <v>674</v>
      </c>
      <c r="G123" s="767" t="s">
        <v>674</v>
      </c>
      <c r="H123" s="767" t="s">
        <v>674</v>
      </c>
      <c r="I123" s="767"/>
      <c r="J123" s="767"/>
      <c r="K123" s="767"/>
      <c r="L123" s="1059"/>
    </row>
    <row r="124" spans="1:12" ht="15.75" thickBot="1">
      <c r="A124" s="1066"/>
      <c r="B124" s="1056" t="s">
        <v>793</v>
      </c>
      <c r="C124" s="1052" t="s">
        <v>674</v>
      </c>
      <c r="D124" s="1049" t="s">
        <v>674</v>
      </c>
      <c r="E124" s="1049" t="s">
        <v>674</v>
      </c>
      <c r="F124" s="1049" t="s">
        <v>674</v>
      </c>
      <c r="G124" s="1049"/>
      <c r="H124" s="1049"/>
      <c r="I124" s="1049"/>
      <c r="J124" s="1049"/>
      <c r="K124" s="1049"/>
      <c r="L124" s="1060"/>
    </row>
    <row r="125" spans="1:12">
      <c r="A125" s="1064" t="s">
        <v>757</v>
      </c>
      <c r="B125" s="1053" t="s">
        <v>111</v>
      </c>
      <c r="C125" s="1051">
        <v>533</v>
      </c>
      <c r="D125" s="1048">
        <v>511</v>
      </c>
      <c r="E125" s="1048">
        <v>569</v>
      </c>
      <c r="F125" s="1048">
        <v>499</v>
      </c>
      <c r="G125" s="1048">
        <v>471</v>
      </c>
      <c r="H125" s="1048">
        <v>469</v>
      </c>
      <c r="I125" s="1048">
        <v>521</v>
      </c>
      <c r="J125" s="1048">
        <v>497</v>
      </c>
      <c r="K125" s="1048">
        <v>477</v>
      </c>
      <c r="L125" s="1058">
        <v>483</v>
      </c>
    </row>
    <row r="126" spans="1:12">
      <c r="A126" s="1065" t="s">
        <v>756</v>
      </c>
      <c r="B126" s="1054" t="s">
        <v>790</v>
      </c>
      <c r="C126" s="718" t="s">
        <v>674</v>
      </c>
      <c r="D126" s="767" t="s">
        <v>674</v>
      </c>
      <c r="E126" s="767" t="s">
        <v>674</v>
      </c>
      <c r="F126" s="767" t="s">
        <v>674</v>
      </c>
      <c r="G126" s="767" t="s">
        <v>674</v>
      </c>
      <c r="H126" s="767" t="s">
        <v>674</v>
      </c>
      <c r="I126" s="767">
        <v>6</v>
      </c>
      <c r="J126" s="767" t="s">
        <v>674</v>
      </c>
      <c r="K126" s="767">
        <v>5</v>
      </c>
      <c r="L126" s="1059" t="s">
        <v>674</v>
      </c>
    </row>
    <row r="127" spans="1:12">
      <c r="A127" s="1065"/>
      <c r="B127" s="1054" t="s">
        <v>791</v>
      </c>
      <c r="C127" s="718">
        <v>7</v>
      </c>
      <c r="D127" s="767">
        <v>12</v>
      </c>
      <c r="E127" s="767">
        <v>6</v>
      </c>
      <c r="F127" s="767">
        <v>5</v>
      </c>
      <c r="G127" s="767">
        <v>6</v>
      </c>
      <c r="H127" s="767" t="s">
        <v>674</v>
      </c>
      <c r="I127" s="767">
        <v>7</v>
      </c>
      <c r="J127" s="767">
        <v>5</v>
      </c>
      <c r="K127" s="767"/>
      <c r="L127" s="1059"/>
    </row>
    <row r="128" spans="1:12">
      <c r="A128" s="1065"/>
      <c r="B128" s="1055" t="s">
        <v>792</v>
      </c>
      <c r="C128" s="718">
        <v>10</v>
      </c>
      <c r="D128" s="767">
        <v>18</v>
      </c>
      <c r="E128" s="767">
        <v>8</v>
      </c>
      <c r="F128" s="767">
        <v>7</v>
      </c>
      <c r="G128" s="767">
        <v>6</v>
      </c>
      <c r="H128" s="767">
        <v>6</v>
      </c>
      <c r="I128" s="767"/>
      <c r="J128" s="767"/>
      <c r="K128" s="767"/>
      <c r="L128" s="1059"/>
    </row>
    <row r="129" spans="1:12" ht="15.75" thickBot="1">
      <c r="A129" s="1066"/>
      <c r="B129" s="1056" t="s">
        <v>793</v>
      </c>
      <c r="C129" s="1052">
        <v>11</v>
      </c>
      <c r="D129" s="1049">
        <v>18</v>
      </c>
      <c r="E129" s="1049">
        <v>10</v>
      </c>
      <c r="F129" s="1049">
        <v>10</v>
      </c>
      <c r="G129" s="1049"/>
      <c r="H129" s="1049"/>
      <c r="I129" s="1049"/>
      <c r="J129" s="1049"/>
      <c r="K129" s="1049"/>
      <c r="L129" s="1060"/>
    </row>
    <row r="130" spans="1:12">
      <c r="A130" s="1064" t="s">
        <v>759</v>
      </c>
      <c r="B130" s="1053" t="s">
        <v>111</v>
      </c>
      <c r="C130" s="1051">
        <v>167</v>
      </c>
      <c r="D130" s="1048">
        <v>181</v>
      </c>
      <c r="E130" s="1048">
        <v>166</v>
      </c>
      <c r="F130" s="1048">
        <v>157</v>
      </c>
      <c r="G130" s="1048">
        <v>163</v>
      </c>
      <c r="H130" s="1048">
        <v>161</v>
      </c>
      <c r="I130" s="1048">
        <v>147</v>
      </c>
      <c r="J130" s="1048">
        <v>145</v>
      </c>
      <c r="K130" s="1048">
        <v>155</v>
      </c>
      <c r="L130" s="1058">
        <v>140</v>
      </c>
    </row>
    <row r="131" spans="1:12">
      <c r="A131" s="1065" t="s">
        <v>758</v>
      </c>
      <c r="B131" s="1054" t="s">
        <v>790</v>
      </c>
      <c r="C131" s="718" t="s">
        <v>674</v>
      </c>
      <c r="D131" s="767" t="s">
        <v>674</v>
      </c>
      <c r="E131" s="767" t="s">
        <v>674</v>
      </c>
      <c r="F131" s="767" t="s">
        <v>674</v>
      </c>
      <c r="G131" s="767" t="s">
        <v>674</v>
      </c>
      <c r="H131" s="767" t="s">
        <v>674</v>
      </c>
      <c r="I131" s="767" t="s">
        <v>674</v>
      </c>
      <c r="J131" s="767" t="s">
        <v>674</v>
      </c>
      <c r="K131" s="767" t="s">
        <v>674</v>
      </c>
      <c r="L131" s="1059" t="s">
        <v>674</v>
      </c>
    </row>
    <row r="132" spans="1:12">
      <c r="A132" s="1065"/>
      <c r="B132" s="1054" t="s">
        <v>791</v>
      </c>
      <c r="C132" s="718" t="s">
        <v>674</v>
      </c>
      <c r="D132" s="767" t="s">
        <v>674</v>
      </c>
      <c r="E132" s="767" t="s">
        <v>674</v>
      </c>
      <c r="F132" s="767" t="s">
        <v>674</v>
      </c>
      <c r="G132" s="767" t="s">
        <v>674</v>
      </c>
      <c r="H132" s="767" t="s">
        <v>674</v>
      </c>
      <c r="I132" s="767" t="s">
        <v>674</v>
      </c>
      <c r="J132" s="767" t="s">
        <v>674</v>
      </c>
      <c r="K132" s="767"/>
      <c r="L132" s="1059"/>
    </row>
    <row r="133" spans="1:12">
      <c r="A133" s="1065"/>
      <c r="B133" s="1055" t="s">
        <v>792</v>
      </c>
      <c r="C133" s="718" t="s">
        <v>674</v>
      </c>
      <c r="D133" s="767" t="s">
        <v>674</v>
      </c>
      <c r="E133" s="767">
        <v>5</v>
      </c>
      <c r="F133" s="767" t="s">
        <v>674</v>
      </c>
      <c r="G133" s="767" t="s">
        <v>674</v>
      </c>
      <c r="H133" s="767" t="s">
        <v>674</v>
      </c>
      <c r="I133" s="767"/>
      <c r="J133" s="767"/>
      <c r="K133" s="767"/>
      <c r="L133" s="1059"/>
    </row>
    <row r="134" spans="1:12" ht="15.75" thickBot="1">
      <c r="A134" s="1066"/>
      <c r="B134" s="1056" t="s">
        <v>793</v>
      </c>
      <c r="C134" s="1052" t="s">
        <v>674</v>
      </c>
      <c r="D134" s="1049" t="s">
        <v>674</v>
      </c>
      <c r="E134" s="1049">
        <v>5</v>
      </c>
      <c r="F134" s="1049" t="s">
        <v>674</v>
      </c>
      <c r="G134" s="1049"/>
      <c r="H134" s="1049"/>
      <c r="I134" s="1049"/>
      <c r="J134" s="1049"/>
      <c r="K134" s="1049"/>
      <c r="L134" s="1060"/>
    </row>
    <row r="135" spans="1:12">
      <c r="A135" s="1064" t="s">
        <v>761</v>
      </c>
      <c r="B135" s="1053" t="s">
        <v>111</v>
      </c>
      <c r="C135" s="1051">
        <v>24</v>
      </c>
      <c r="D135" s="1048">
        <v>11</v>
      </c>
      <c r="E135" s="1048">
        <v>5</v>
      </c>
      <c r="F135" s="1048">
        <v>20</v>
      </c>
      <c r="G135" s="1048">
        <v>53</v>
      </c>
      <c r="H135" s="1048">
        <v>50</v>
      </c>
      <c r="I135" s="1048" t="s">
        <v>674</v>
      </c>
      <c r="J135" s="1048">
        <v>96</v>
      </c>
      <c r="K135" s="1048">
        <v>75</v>
      </c>
      <c r="L135" s="1058">
        <v>141</v>
      </c>
    </row>
    <row r="136" spans="1:12">
      <c r="A136" s="1065" t="s">
        <v>760</v>
      </c>
      <c r="B136" s="1054" t="s">
        <v>790</v>
      </c>
      <c r="C136" s="718" t="s">
        <v>674</v>
      </c>
      <c r="D136" s="767" t="s">
        <v>674</v>
      </c>
      <c r="E136" s="767" t="s">
        <v>674</v>
      </c>
      <c r="F136" s="767" t="s">
        <v>674</v>
      </c>
      <c r="G136" s="767" t="s">
        <v>674</v>
      </c>
      <c r="H136" s="767" t="s">
        <v>674</v>
      </c>
      <c r="I136" s="767" t="s">
        <v>674</v>
      </c>
      <c r="J136" s="767" t="s">
        <v>674</v>
      </c>
      <c r="K136" s="767" t="s">
        <v>674</v>
      </c>
      <c r="L136" s="1059" t="s">
        <v>674</v>
      </c>
    </row>
    <row r="137" spans="1:12">
      <c r="A137" s="1065"/>
      <c r="B137" s="1054" t="s">
        <v>791</v>
      </c>
      <c r="C137" s="718" t="s">
        <v>674</v>
      </c>
      <c r="D137" s="767" t="s">
        <v>674</v>
      </c>
      <c r="E137" s="767" t="s">
        <v>674</v>
      </c>
      <c r="F137" s="767" t="s">
        <v>674</v>
      </c>
      <c r="G137" s="767" t="s">
        <v>674</v>
      </c>
      <c r="H137" s="767" t="s">
        <v>674</v>
      </c>
      <c r="I137" s="767" t="s">
        <v>674</v>
      </c>
      <c r="J137" s="767" t="s">
        <v>674</v>
      </c>
      <c r="K137" s="767"/>
      <c r="L137" s="1059"/>
    </row>
    <row r="138" spans="1:12">
      <c r="A138" s="1065"/>
      <c r="B138" s="1055" t="s">
        <v>792</v>
      </c>
      <c r="C138" s="718" t="s">
        <v>674</v>
      </c>
      <c r="D138" s="767" t="s">
        <v>674</v>
      </c>
      <c r="E138" s="767" t="s">
        <v>674</v>
      </c>
      <c r="F138" s="767" t="s">
        <v>674</v>
      </c>
      <c r="G138" s="767" t="s">
        <v>674</v>
      </c>
      <c r="H138" s="767" t="s">
        <v>674</v>
      </c>
      <c r="I138" s="767"/>
      <c r="J138" s="767"/>
      <c r="K138" s="767"/>
      <c r="L138" s="1059"/>
    </row>
    <row r="139" spans="1:12" ht="15.75" thickBot="1">
      <c r="A139" s="1066"/>
      <c r="B139" s="1056" t="s">
        <v>793</v>
      </c>
      <c r="C139" s="1052" t="s">
        <v>674</v>
      </c>
      <c r="D139" s="1049" t="s">
        <v>674</v>
      </c>
      <c r="E139" s="1049" t="s">
        <v>674</v>
      </c>
      <c r="F139" s="1049" t="s">
        <v>674</v>
      </c>
      <c r="G139" s="1049"/>
      <c r="H139" s="1049"/>
      <c r="I139" s="1049"/>
      <c r="J139" s="1049"/>
      <c r="K139" s="1049"/>
      <c r="L139" s="1060"/>
    </row>
    <row r="140" spans="1:12">
      <c r="A140" s="1064" t="s">
        <v>800</v>
      </c>
      <c r="B140" s="1053" t="s">
        <v>111</v>
      </c>
      <c r="C140" s="1051" t="s">
        <v>674</v>
      </c>
      <c r="D140" s="1048" t="s">
        <v>674</v>
      </c>
      <c r="E140" s="1048" t="s">
        <v>674</v>
      </c>
      <c r="F140" s="1048" t="s">
        <v>674</v>
      </c>
      <c r="G140" s="1048" t="s">
        <v>674</v>
      </c>
      <c r="H140" s="1048" t="s">
        <v>674</v>
      </c>
      <c r="I140" s="1048" t="s">
        <v>674</v>
      </c>
      <c r="J140" s="1048" t="s">
        <v>674</v>
      </c>
      <c r="K140" s="1048" t="s">
        <v>674</v>
      </c>
      <c r="L140" s="1058" t="s">
        <v>674</v>
      </c>
    </row>
    <row r="141" spans="1:12">
      <c r="A141" s="1065" t="s">
        <v>801</v>
      </c>
      <c r="B141" s="1054" t="s">
        <v>790</v>
      </c>
      <c r="C141" s="718" t="s">
        <v>674</v>
      </c>
      <c r="D141" s="767" t="s">
        <v>674</v>
      </c>
      <c r="E141" s="767" t="s">
        <v>674</v>
      </c>
      <c r="F141" s="767" t="s">
        <v>674</v>
      </c>
      <c r="G141" s="767" t="s">
        <v>674</v>
      </c>
      <c r="H141" s="767" t="s">
        <v>674</v>
      </c>
      <c r="I141" s="767" t="s">
        <v>674</v>
      </c>
      <c r="J141" s="767" t="s">
        <v>674</v>
      </c>
      <c r="K141" s="767" t="s">
        <v>674</v>
      </c>
      <c r="L141" s="1059" t="s">
        <v>674</v>
      </c>
    </row>
    <row r="142" spans="1:12">
      <c r="A142" s="1065"/>
      <c r="B142" s="1054" t="s">
        <v>791</v>
      </c>
      <c r="C142" s="718" t="s">
        <v>674</v>
      </c>
      <c r="D142" s="767" t="s">
        <v>674</v>
      </c>
      <c r="E142" s="767" t="s">
        <v>674</v>
      </c>
      <c r="F142" s="767" t="s">
        <v>674</v>
      </c>
      <c r="G142" s="767" t="s">
        <v>674</v>
      </c>
      <c r="H142" s="767" t="s">
        <v>674</v>
      </c>
      <c r="I142" s="767" t="s">
        <v>674</v>
      </c>
      <c r="J142" s="767" t="s">
        <v>674</v>
      </c>
      <c r="K142" s="767"/>
      <c r="L142" s="1059"/>
    </row>
    <row r="143" spans="1:12">
      <c r="A143" s="1065"/>
      <c r="B143" s="1055" t="s">
        <v>792</v>
      </c>
      <c r="C143" s="718" t="s">
        <v>674</v>
      </c>
      <c r="D143" s="767" t="s">
        <v>674</v>
      </c>
      <c r="E143" s="767" t="s">
        <v>674</v>
      </c>
      <c r="F143" s="767" t="s">
        <v>674</v>
      </c>
      <c r="G143" s="767" t="s">
        <v>674</v>
      </c>
      <c r="H143" s="767" t="s">
        <v>674</v>
      </c>
      <c r="I143" s="767"/>
      <c r="J143" s="767"/>
      <c r="K143" s="767"/>
      <c r="L143" s="1059"/>
    </row>
    <row r="144" spans="1:12" ht="15.75" thickBot="1">
      <c r="A144" s="1066"/>
      <c r="B144" s="1056" t="s">
        <v>793</v>
      </c>
      <c r="C144" s="1052" t="s">
        <v>674</v>
      </c>
      <c r="D144" s="1049" t="s">
        <v>674</v>
      </c>
      <c r="E144" s="1049" t="s">
        <v>674</v>
      </c>
      <c r="F144" s="1049" t="s">
        <v>674</v>
      </c>
      <c r="G144" s="1049"/>
      <c r="H144" s="1049"/>
      <c r="I144" s="1049"/>
      <c r="J144" s="1049"/>
      <c r="K144" s="1049"/>
      <c r="L144" s="1060"/>
    </row>
    <row r="145" spans="1:12">
      <c r="A145" s="1064" t="s">
        <v>763</v>
      </c>
      <c r="B145" s="1053" t="s">
        <v>111</v>
      </c>
      <c r="C145" s="1051">
        <v>738</v>
      </c>
      <c r="D145" s="1048">
        <v>948</v>
      </c>
      <c r="E145" s="1048">
        <v>844</v>
      </c>
      <c r="F145" s="1048">
        <v>765</v>
      </c>
      <c r="G145" s="1048">
        <v>801</v>
      </c>
      <c r="H145" s="1048">
        <v>780</v>
      </c>
      <c r="I145" s="1048">
        <v>865</v>
      </c>
      <c r="J145" s="1048">
        <v>825</v>
      </c>
      <c r="K145" s="1048">
        <v>728</v>
      </c>
      <c r="L145" s="1058">
        <v>751</v>
      </c>
    </row>
    <row r="146" spans="1:12">
      <c r="A146" s="1065" t="s">
        <v>762</v>
      </c>
      <c r="B146" s="1054" t="s">
        <v>790</v>
      </c>
      <c r="C146" s="718">
        <v>7</v>
      </c>
      <c r="D146" s="767">
        <v>16</v>
      </c>
      <c r="E146" s="767" t="s">
        <v>674</v>
      </c>
      <c r="F146" s="767" t="s">
        <v>674</v>
      </c>
      <c r="G146" s="767">
        <v>9</v>
      </c>
      <c r="H146" s="767">
        <v>7</v>
      </c>
      <c r="I146" s="767">
        <v>8</v>
      </c>
      <c r="J146" s="767">
        <v>7</v>
      </c>
      <c r="K146" s="767">
        <v>8</v>
      </c>
      <c r="L146" s="1059">
        <v>7</v>
      </c>
    </row>
    <row r="147" spans="1:12">
      <c r="A147" s="1065"/>
      <c r="B147" s="1054" t="s">
        <v>791</v>
      </c>
      <c r="C147" s="718">
        <v>11</v>
      </c>
      <c r="D147" s="767">
        <v>22</v>
      </c>
      <c r="E147" s="767">
        <v>6</v>
      </c>
      <c r="F147" s="767">
        <v>9</v>
      </c>
      <c r="G147" s="767">
        <v>11</v>
      </c>
      <c r="H147" s="767">
        <v>16</v>
      </c>
      <c r="I147" s="767">
        <v>10</v>
      </c>
      <c r="J147" s="767">
        <v>9</v>
      </c>
      <c r="K147" s="767"/>
      <c r="L147" s="1059"/>
    </row>
    <row r="148" spans="1:12">
      <c r="A148" s="1065"/>
      <c r="B148" s="1055" t="s">
        <v>792</v>
      </c>
      <c r="C148" s="718">
        <v>15</v>
      </c>
      <c r="D148" s="767">
        <v>28</v>
      </c>
      <c r="E148" s="767">
        <v>8</v>
      </c>
      <c r="F148" s="767">
        <v>16</v>
      </c>
      <c r="G148" s="767">
        <v>16</v>
      </c>
      <c r="H148" s="767">
        <v>19</v>
      </c>
      <c r="I148" s="767"/>
      <c r="J148" s="767"/>
      <c r="K148" s="767"/>
      <c r="L148" s="1059"/>
    </row>
    <row r="149" spans="1:12" ht="15.75" thickBot="1">
      <c r="A149" s="1066"/>
      <c r="B149" s="1056" t="s">
        <v>793</v>
      </c>
      <c r="C149" s="1052">
        <v>21</v>
      </c>
      <c r="D149" s="1049">
        <v>32</v>
      </c>
      <c r="E149" s="1049">
        <v>12</v>
      </c>
      <c r="F149" s="1049">
        <v>23</v>
      </c>
      <c r="G149" s="1049"/>
      <c r="H149" s="1049"/>
      <c r="I149" s="1049"/>
      <c r="J149" s="1049"/>
      <c r="K149" s="1049"/>
      <c r="L149" s="1060"/>
    </row>
    <row r="150" spans="1:12">
      <c r="A150" s="1064" t="s">
        <v>765</v>
      </c>
      <c r="B150" s="1053" t="s">
        <v>111</v>
      </c>
      <c r="C150" s="1051">
        <v>253</v>
      </c>
      <c r="D150" s="1048">
        <v>306</v>
      </c>
      <c r="E150" s="1048">
        <v>233</v>
      </c>
      <c r="F150" s="1048">
        <v>252</v>
      </c>
      <c r="G150" s="1048">
        <v>225</v>
      </c>
      <c r="H150" s="1048">
        <v>283</v>
      </c>
      <c r="I150" s="1048">
        <v>232</v>
      </c>
      <c r="J150" s="1048">
        <v>245</v>
      </c>
      <c r="K150" s="1048">
        <v>385</v>
      </c>
      <c r="L150" s="1058">
        <v>300</v>
      </c>
    </row>
    <row r="151" spans="1:12">
      <c r="A151" s="1065" t="s">
        <v>764</v>
      </c>
      <c r="B151" s="1054" t="s">
        <v>790</v>
      </c>
      <c r="C151" s="718" t="s">
        <v>674</v>
      </c>
      <c r="D151" s="767" t="s">
        <v>674</v>
      </c>
      <c r="E151" s="767" t="s">
        <v>674</v>
      </c>
      <c r="F151" s="767" t="s">
        <v>674</v>
      </c>
      <c r="G151" s="767" t="s">
        <v>674</v>
      </c>
      <c r="H151" s="767" t="s">
        <v>674</v>
      </c>
      <c r="I151" s="767" t="s">
        <v>674</v>
      </c>
      <c r="J151" s="767" t="s">
        <v>674</v>
      </c>
      <c r="K151" s="767" t="s">
        <v>674</v>
      </c>
      <c r="L151" s="1059" t="s">
        <v>674</v>
      </c>
    </row>
    <row r="152" spans="1:12">
      <c r="A152" s="1065"/>
      <c r="B152" s="1054" t="s">
        <v>791</v>
      </c>
      <c r="C152" s="718" t="s">
        <v>674</v>
      </c>
      <c r="D152" s="767">
        <v>5</v>
      </c>
      <c r="E152" s="767">
        <v>7</v>
      </c>
      <c r="F152" s="767">
        <v>5</v>
      </c>
      <c r="G152" s="767" t="s">
        <v>674</v>
      </c>
      <c r="H152" s="767" t="s">
        <v>674</v>
      </c>
      <c r="I152" s="767" t="s">
        <v>674</v>
      </c>
      <c r="J152" s="767" t="s">
        <v>674</v>
      </c>
      <c r="K152" s="767"/>
      <c r="L152" s="1059"/>
    </row>
    <row r="153" spans="1:12">
      <c r="A153" s="1065"/>
      <c r="B153" s="1055" t="s">
        <v>792</v>
      </c>
      <c r="C153" s="718">
        <v>5</v>
      </c>
      <c r="D153" s="767">
        <v>8</v>
      </c>
      <c r="E153" s="767">
        <v>9</v>
      </c>
      <c r="F153" s="767">
        <v>8</v>
      </c>
      <c r="G153" s="767">
        <v>7</v>
      </c>
      <c r="H153" s="767">
        <v>6</v>
      </c>
      <c r="I153" s="767"/>
      <c r="J153" s="767"/>
      <c r="K153" s="767"/>
      <c r="L153" s="1059"/>
    </row>
    <row r="154" spans="1:12" ht="15.75" thickBot="1">
      <c r="A154" s="1066"/>
      <c r="B154" s="1056" t="s">
        <v>793</v>
      </c>
      <c r="C154" s="1052">
        <v>6</v>
      </c>
      <c r="D154" s="1049">
        <v>11</v>
      </c>
      <c r="E154" s="1049">
        <v>11</v>
      </c>
      <c r="F154" s="1049">
        <v>11</v>
      </c>
      <c r="G154" s="1049"/>
      <c r="H154" s="1049"/>
      <c r="I154" s="1049"/>
      <c r="J154" s="1049"/>
      <c r="K154" s="1049"/>
      <c r="L154" s="1060"/>
    </row>
    <row r="155" spans="1:12">
      <c r="A155" s="1064" t="s">
        <v>767</v>
      </c>
      <c r="B155" s="1053" t="s">
        <v>111</v>
      </c>
      <c r="C155" s="1051">
        <v>22</v>
      </c>
      <c r="D155" s="1048" t="s">
        <v>674</v>
      </c>
      <c r="E155" s="1048" t="s">
        <v>674</v>
      </c>
      <c r="F155" s="1048" t="s">
        <v>674</v>
      </c>
      <c r="G155" s="1048" t="s">
        <v>674</v>
      </c>
      <c r="H155" s="1048" t="s">
        <v>674</v>
      </c>
      <c r="I155" s="1048">
        <v>11</v>
      </c>
      <c r="J155" s="1048">
        <v>42</v>
      </c>
      <c r="K155" s="1048">
        <v>26</v>
      </c>
      <c r="L155" s="1058">
        <v>7</v>
      </c>
    </row>
    <row r="156" spans="1:12">
      <c r="A156" s="1065" t="s">
        <v>766</v>
      </c>
      <c r="B156" s="1054" t="s">
        <v>790</v>
      </c>
      <c r="C156" s="718" t="s">
        <v>674</v>
      </c>
      <c r="D156" s="767" t="s">
        <v>674</v>
      </c>
      <c r="E156" s="767" t="s">
        <v>674</v>
      </c>
      <c r="F156" s="767" t="s">
        <v>674</v>
      </c>
      <c r="G156" s="767" t="s">
        <v>674</v>
      </c>
      <c r="H156" s="767" t="s">
        <v>674</v>
      </c>
      <c r="I156" s="767" t="s">
        <v>674</v>
      </c>
      <c r="J156" s="767" t="s">
        <v>674</v>
      </c>
      <c r="K156" s="767" t="s">
        <v>674</v>
      </c>
      <c r="L156" s="1059" t="s">
        <v>674</v>
      </c>
    </row>
    <row r="157" spans="1:12">
      <c r="A157" s="1065"/>
      <c r="B157" s="1054" t="s">
        <v>791</v>
      </c>
      <c r="C157" s="718" t="s">
        <v>674</v>
      </c>
      <c r="D157" s="767" t="s">
        <v>674</v>
      </c>
      <c r="E157" s="767" t="s">
        <v>674</v>
      </c>
      <c r="F157" s="767" t="s">
        <v>674</v>
      </c>
      <c r="G157" s="767" t="s">
        <v>674</v>
      </c>
      <c r="H157" s="767" t="s">
        <v>674</v>
      </c>
      <c r="I157" s="767" t="s">
        <v>674</v>
      </c>
      <c r="J157" s="767" t="s">
        <v>674</v>
      </c>
      <c r="K157" s="767"/>
      <c r="L157" s="1059"/>
    </row>
    <row r="158" spans="1:12">
      <c r="A158" s="1065"/>
      <c r="B158" s="1055" t="s">
        <v>792</v>
      </c>
      <c r="C158" s="718" t="s">
        <v>674</v>
      </c>
      <c r="D158" s="767" t="s">
        <v>674</v>
      </c>
      <c r="E158" s="767" t="s">
        <v>674</v>
      </c>
      <c r="F158" s="767" t="s">
        <v>674</v>
      </c>
      <c r="G158" s="767" t="s">
        <v>674</v>
      </c>
      <c r="H158" s="767" t="s">
        <v>674</v>
      </c>
      <c r="I158" s="767"/>
      <c r="J158" s="767"/>
      <c r="K158" s="767"/>
      <c r="L158" s="1059"/>
    </row>
    <row r="159" spans="1:12" ht="15.75" thickBot="1">
      <c r="A159" s="1066"/>
      <c r="B159" s="1056" t="s">
        <v>793</v>
      </c>
      <c r="C159" s="1052" t="s">
        <v>674</v>
      </c>
      <c r="D159" s="1049" t="s">
        <v>674</v>
      </c>
      <c r="E159" s="1049" t="s">
        <v>674</v>
      </c>
      <c r="F159" s="1049" t="s">
        <v>674</v>
      </c>
      <c r="G159" s="1049"/>
      <c r="H159" s="1049"/>
      <c r="I159" s="1049"/>
      <c r="J159" s="1049"/>
      <c r="K159" s="1049"/>
      <c r="L159" s="1060"/>
    </row>
    <row r="160" spans="1:12">
      <c r="A160" s="1064" t="s">
        <v>769</v>
      </c>
      <c r="B160" s="1053" t="s">
        <v>111</v>
      </c>
      <c r="C160" s="1051">
        <v>346</v>
      </c>
      <c r="D160" s="1048">
        <v>426</v>
      </c>
      <c r="E160" s="1048">
        <v>412</v>
      </c>
      <c r="F160" s="1048">
        <v>414</v>
      </c>
      <c r="G160" s="1048">
        <v>408</v>
      </c>
      <c r="H160" s="1048">
        <v>361</v>
      </c>
      <c r="I160" s="1048">
        <v>406</v>
      </c>
      <c r="J160" s="1048">
        <v>363</v>
      </c>
      <c r="K160" s="1048">
        <v>286</v>
      </c>
      <c r="L160" s="1058">
        <v>259</v>
      </c>
    </row>
    <row r="161" spans="1:12">
      <c r="A161" s="1065" t="s">
        <v>768</v>
      </c>
      <c r="B161" s="1054" t="s">
        <v>790</v>
      </c>
      <c r="C161" s="718" t="s">
        <v>674</v>
      </c>
      <c r="D161" s="767" t="s">
        <v>674</v>
      </c>
      <c r="E161" s="767">
        <v>5</v>
      </c>
      <c r="F161" s="767" t="s">
        <v>674</v>
      </c>
      <c r="G161" s="767">
        <v>8</v>
      </c>
      <c r="H161" s="767" t="s">
        <v>674</v>
      </c>
      <c r="I161" s="767" t="s">
        <v>674</v>
      </c>
      <c r="J161" s="767" t="s">
        <v>674</v>
      </c>
      <c r="K161" s="767" t="s">
        <v>674</v>
      </c>
      <c r="L161" s="1059" t="s">
        <v>674</v>
      </c>
    </row>
    <row r="162" spans="1:12">
      <c r="A162" s="1065"/>
      <c r="B162" s="1054" t="s">
        <v>791</v>
      </c>
      <c r="C162" s="718" t="s">
        <v>674</v>
      </c>
      <c r="D162" s="767">
        <v>5</v>
      </c>
      <c r="E162" s="767">
        <v>9</v>
      </c>
      <c r="F162" s="767">
        <v>5</v>
      </c>
      <c r="G162" s="767">
        <v>10</v>
      </c>
      <c r="H162" s="767" t="s">
        <v>674</v>
      </c>
      <c r="I162" s="767">
        <v>8</v>
      </c>
      <c r="J162" s="767">
        <v>5</v>
      </c>
      <c r="K162" s="767"/>
      <c r="L162" s="1059"/>
    </row>
    <row r="163" spans="1:12">
      <c r="A163" s="1065"/>
      <c r="B163" s="1055" t="s">
        <v>792</v>
      </c>
      <c r="C163" s="718" t="s">
        <v>674</v>
      </c>
      <c r="D163" s="767">
        <v>7</v>
      </c>
      <c r="E163" s="767">
        <v>16</v>
      </c>
      <c r="F163" s="767">
        <v>12</v>
      </c>
      <c r="G163" s="767">
        <v>20</v>
      </c>
      <c r="H163" s="767" t="s">
        <v>674</v>
      </c>
      <c r="I163" s="767"/>
      <c r="J163" s="767"/>
      <c r="K163" s="767"/>
      <c r="L163" s="1059"/>
    </row>
    <row r="164" spans="1:12" ht="15.75" thickBot="1">
      <c r="A164" s="1066"/>
      <c r="B164" s="1056" t="s">
        <v>793</v>
      </c>
      <c r="C164" s="1052" t="s">
        <v>674</v>
      </c>
      <c r="D164" s="1049">
        <v>9</v>
      </c>
      <c r="E164" s="1049">
        <v>19</v>
      </c>
      <c r="F164" s="1049">
        <v>22</v>
      </c>
      <c r="G164" s="1049"/>
      <c r="H164" s="1049"/>
      <c r="I164" s="1049"/>
      <c r="J164" s="1049"/>
      <c r="K164" s="1049"/>
      <c r="L164" s="1060"/>
    </row>
    <row r="165" spans="1:12">
      <c r="A165" s="1064" t="s">
        <v>771</v>
      </c>
      <c r="B165" s="1053" t="s">
        <v>111</v>
      </c>
      <c r="C165" s="1051" t="s">
        <v>674</v>
      </c>
      <c r="D165" s="1048" t="s">
        <v>674</v>
      </c>
      <c r="E165" s="1048" t="s">
        <v>674</v>
      </c>
      <c r="F165" s="1048" t="s">
        <v>674</v>
      </c>
      <c r="G165" s="1048" t="s">
        <v>674</v>
      </c>
      <c r="H165" s="1048">
        <v>61</v>
      </c>
      <c r="I165" s="1048">
        <v>113</v>
      </c>
      <c r="J165" s="1048">
        <v>148</v>
      </c>
      <c r="K165" s="1048">
        <v>117</v>
      </c>
      <c r="L165" s="1058">
        <v>132</v>
      </c>
    </row>
    <row r="166" spans="1:12">
      <c r="A166" s="1065" t="s">
        <v>770</v>
      </c>
      <c r="B166" s="1054" t="s">
        <v>790</v>
      </c>
      <c r="C166" s="718" t="s">
        <v>674</v>
      </c>
      <c r="D166" s="767" t="s">
        <v>674</v>
      </c>
      <c r="E166" s="767" t="s">
        <v>674</v>
      </c>
      <c r="F166" s="767" t="s">
        <v>674</v>
      </c>
      <c r="G166" s="767" t="s">
        <v>674</v>
      </c>
      <c r="H166" s="767" t="s">
        <v>674</v>
      </c>
      <c r="I166" s="767" t="s">
        <v>674</v>
      </c>
      <c r="J166" s="767" t="s">
        <v>674</v>
      </c>
      <c r="K166" s="767" t="s">
        <v>674</v>
      </c>
      <c r="L166" s="1059" t="s">
        <v>674</v>
      </c>
    </row>
    <row r="167" spans="1:12">
      <c r="A167" s="1065"/>
      <c r="B167" s="1054" t="s">
        <v>791</v>
      </c>
      <c r="C167" s="718" t="s">
        <v>674</v>
      </c>
      <c r="D167" s="767" t="s">
        <v>674</v>
      </c>
      <c r="E167" s="767" t="s">
        <v>674</v>
      </c>
      <c r="F167" s="767" t="s">
        <v>674</v>
      </c>
      <c r="G167" s="767" t="s">
        <v>674</v>
      </c>
      <c r="H167" s="767" t="s">
        <v>674</v>
      </c>
      <c r="I167" s="767" t="s">
        <v>674</v>
      </c>
      <c r="J167" s="767" t="s">
        <v>674</v>
      </c>
      <c r="K167" s="767"/>
      <c r="L167" s="1059"/>
    </row>
    <row r="168" spans="1:12">
      <c r="A168" s="1065"/>
      <c r="B168" s="1055" t="s">
        <v>792</v>
      </c>
      <c r="C168" s="718" t="s">
        <v>674</v>
      </c>
      <c r="D168" s="767" t="s">
        <v>674</v>
      </c>
      <c r="E168" s="767" t="s">
        <v>674</v>
      </c>
      <c r="F168" s="767" t="s">
        <v>674</v>
      </c>
      <c r="G168" s="767" t="s">
        <v>674</v>
      </c>
      <c r="H168" s="767" t="s">
        <v>674</v>
      </c>
      <c r="I168" s="767"/>
      <c r="J168" s="767"/>
      <c r="K168" s="767"/>
      <c r="L168" s="1059"/>
    </row>
    <row r="169" spans="1:12" ht="15.75" thickBot="1">
      <c r="A169" s="1066"/>
      <c r="B169" s="1056" t="s">
        <v>793</v>
      </c>
      <c r="C169" s="1052" t="s">
        <v>674</v>
      </c>
      <c r="D169" s="1049" t="s">
        <v>674</v>
      </c>
      <c r="E169" s="1049" t="s">
        <v>674</v>
      </c>
      <c r="F169" s="1049" t="s">
        <v>674</v>
      </c>
      <c r="G169" s="1049"/>
      <c r="H169" s="1049"/>
      <c r="I169" s="1049"/>
      <c r="J169" s="1049"/>
      <c r="K169" s="1049"/>
      <c r="L169" s="1060"/>
    </row>
    <row r="170" spans="1:12">
      <c r="A170" s="1064" t="s">
        <v>773</v>
      </c>
      <c r="B170" s="1053" t="s">
        <v>111</v>
      </c>
      <c r="C170" s="1051" t="s">
        <v>674</v>
      </c>
      <c r="D170" s="1048" t="s">
        <v>674</v>
      </c>
      <c r="E170" s="1048">
        <v>24</v>
      </c>
      <c r="F170" s="1048">
        <v>245</v>
      </c>
      <c r="G170" s="1048">
        <v>365</v>
      </c>
      <c r="H170" s="1048" t="s">
        <v>674</v>
      </c>
      <c r="I170" s="1048" t="s">
        <v>674</v>
      </c>
      <c r="J170" s="1048" t="s">
        <v>674</v>
      </c>
      <c r="K170" s="1048" t="s">
        <v>674</v>
      </c>
      <c r="L170" s="1058" t="s">
        <v>674</v>
      </c>
    </row>
    <row r="171" spans="1:12">
      <c r="A171" s="1065" t="s">
        <v>772</v>
      </c>
      <c r="B171" s="1054" t="s">
        <v>790</v>
      </c>
      <c r="C171" s="718" t="s">
        <v>674</v>
      </c>
      <c r="D171" s="767" t="s">
        <v>674</v>
      </c>
      <c r="E171" s="767" t="s">
        <v>674</v>
      </c>
      <c r="F171" s="767" t="s">
        <v>674</v>
      </c>
      <c r="G171" s="767" t="s">
        <v>674</v>
      </c>
      <c r="H171" s="767" t="s">
        <v>674</v>
      </c>
      <c r="I171" s="767" t="s">
        <v>674</v>
      </c>
      <c r="J171" s="767" t="s">
        <v>674</v>
      </c>
      <c r="K171" s="767" t="s">
        <v>674</v>
      </c>
      <c r="L171" s="1059" t="s">
        <v>674</v>
      </c>
    </row>
    <row r="172" spans="1:12">
      <c r="A172" s="1065"/>
      <c r="B172" s="1054" t="s">
        <v>791</v>
      </c>
      <c r="C172" s="718" t="s">
        <v>674</v>
      </c>
      <c r="D172" s="767" t="s">
        <v>674</v>
      </c>
      <c r="E172" s="767" t="s">
        <v>674</v>
      </c>
      <c r="F172" s="767" t="s">
        <v>674</v>
      </c>
      <c r="G172" s="767">
        <v>5</v>
      </c>
      <c r="H172" s="767" t="s">
        <v>674</v>
      </c>
      <c r="I172" s="767" t="s">
        <v>674</v>
      </c>
      <c r="J172" s="767" t="s">
        <v>674</v>
      </c>
      <c r="K172" s="767"/>
      <c r="L172" s="1059"/>
    </row>
    <row r="173" spans="1:12">
      <c r="A173" s="1065"/>
      <c r="B173" s="1055" t="s">
        <v>792</v>
      </c>
      <c r="C173" s="718" t="s">
        <v>674</v>
      </c>
      <c r="D173" s="767" t="s">
        <v>674</v>
      </c>
      <c r="E173" s="767" t="s">
        <v>674</v>
      </c>
      <c r="F173" s="767">
        <v>5</v>
      </c>
      <c r="G173" s="767">
        <v>7</v>
      </c>
      <c r="H173" s="767" t="s">
        <v>674</v>
      </c>
      <c r="I173" s="767"/>
      <c r="J173" s="767"/>
      <c r="K173" s="767"/>
      <c r="L173" s="1059"/>
    </row>
    <row r="174" spans="1:12" ht="15.75" thickBot="1">
      <c r="A174" s="1066"/>
      <c r="B174" s="1056" t="s">
        <v>793</v>
      </c>
      <c r="C174" s="1052" t="s">
        <v>674</v>
      </c>
      <c r="D174" s="1049" t="s">
        <v>674</v>
      </c>
      <c r="E174" s="1049" t="s">
        <v>674</v>
      </c>
      <c r="F174" s="1049">
        <v>7</v>
      </c>
      <c r="G174" s="1049"/>
      <c r="H174" s="1049"/>
      <c r="I174" s="1049"/>
      <c r="J174" s="1049"/>
      <c r="K174" s="1049"/>
      <c r="L174" s="1060"/>
    </row>
    <row r="175" spans="1:12">
      <c r="A175" s="1064" t="s">
        <v>802</v>
      </c>
      <c r="B175" s="1053" t="s">
        <v>111</v>
      </c>
      <c r="C175" s="1051" t="s">
        <v>674</v>
      </c>
      <c r="D175" s="1048" t="s">
        <v>674</v>
      </c>
      <c r="E175" s="1048" t="s">
        <v>674</v>
      </c>
      <c r="F175" s="1048" t="s">
        <v>674</v>
      </c>
      <c r="G175" s="1048" t="s">
        <v>674</v>
      </c>
      <c r="H175" s="1048" t="s">
        <v>674</v>
      </c>
      <c r="I175" s="1048" t="s">
        <v>674</v>
      </c>
      <c r="J175" s="1048" t="s">
        <v>674</v>
      </c>
      <c r="K175" s="1048" t="s">
        <v>674</v>
      </c>
      <c r="L175" s="1058" t="s">
        <v>674</v>
      </c>
    </row>
    <row r="176" spans="1:12">
      <c r="A176" s="1065" t="s">
        <v>803</v>
      </c>
      <c r="B176" s="1054" t="s">
        <v>790</v>
      </c>
      <c r="C176" s="718" t="s">
        <v>674</v>
      </c>
      <c r="D176" s="767" t="s">
        <v>674</v>
      </c>
      <c r="E176" s="767" t="s">
        <v>674</v>
      </c>
      <c r="F176" s="767" t="s">
        <v>674</v>
      </c>
      <c r="G176" s="767" t="s">
        <v>674</v>
      </c>
      <c r="H176" s="767" t="s">
        <v>674</v>
      </c>
      <c r="I176" s="767" t="s">
        <v>674</v>
      </c>
      <c r="J176" s="767" t="s">
        <v>674</v>
      </c>
      <c r="K176" s="767" t="s">
        <v>674</v>
      </c>
      <c r="L176" s="1059" t="s">
        <v>674</v>
      </c>
    </row>
    <row r="177" spans="1:12">
      <c r="A177" s="1065"/>
      <c r="B177" s="1054" t="s">
        <v>791</v>
      </c>
      <c r="C177" s="718" t="s">
        <v>674</v>
      </c>
      <c r="D177" s="767" t="s">
        <v>674</v>
      </c>
      <c r="E177" s="767" t="s">
        <v>674</v>
      </c>
      <c r="F177" s="767" t="s">
        <v>674</v>
      </c>
      <c r="G177" s="767" t="s">
        <v>674</v>
      </c>
      <c r="H177" s="767" t="s">
        <v>674</v>
      </c>
      <c r="I177" s="767" t="s">
        <v>674</v>
      </c>
      <c r="J177" s="767" t="s">
        <v>674</v>
      </c>
      <c r="K177" s="767"/>
      <c r="L177" s="1059"/>
    </row>
    <row r="178" spans="1:12">
      <c r="A178" s="1065"/>
      <c r="B178" s="1055" t="s">
        <v>792</v>
      </c>
      <c r="C178" s="718" t="s">
        <v>674</v>
      </c>
      <c r="D178" s="767" t="s">
        <v>674</v>
      </c>
      <c r="E178" s="767" t="s">
        <v>674</v>
      </c>
      <c r="F178" s="767" t="s">
        <v>674</v>
      </c>
      <c r="G178" s="767" t="s">
        <v>674</v>
      </c>
      <c r="H178" s="767" t="s">
        <v>674</v>
      </c>
      <c r="I178" s="767"/>
      <c r="J178" s="767"/>
      <c r="K178" s="767"/>
      <c r="L178" s="1059"/>
    </row>
    <row r="179" spans="1:12" ht="15.75" thickBot="1">
      <c r="A179" s="1066"/>
      <c r="B179" s="1056" t="s">
        <v>793</v>
      </c>
      <c r="C179" s="1052" t="s">
        <v>674</v>
      </c>
      <c r="D179" s="1049" t="s">
        <v>674</v>
      </c>
      <c r="E179" s="1049" t="s">
        <v>674</v>
      </c>
      <c r="F179" s="1049" t="s">
        <v>674</v>
      </c>
      <c r="G179" s="1049"/>
      <c r="H179" s="1049"/>
      <c r="I179" s="1049"/>
      <c r="J179" s="1049"/>
      <c r="K179" s="1049"/>
      <c r="L179" s="1060"/>
    </row>
    <row r="180" spans="1:12">
      <c r="A180" s="1064" t="s">
        <v>775</v>
      </c>
      <c r="B180" s="1053" t="s">
        <v>111</v>
      </c>
      <c r="C180" s="1051">
        <v>154</v>
      </c>
      <c r="D180" s="1048">
        <v>162</v>
      </c>
      <c r="E180" s="1048">
        <v>159</v>
      </c>
      <c r="F180" s="1048">
        <v>145</v>
      </c>
      <c r="G180" s="1048">
        <v>162</v>
      </c>
      <c r="H180" s="1048">
        <v>158</v>
      </c>
      <c r="I180" s="1048">
        <v>78</v>
      </c>
      <c r="J180" s="1048" t="s">
        <v>674</v>
      </c>
      <c r="K180" s="1048" t="s">
        <v>674</v>
      </c>
      <c r="L180" s="1058" t="s">
        <v>674</v>
      </c>
    </row>
    <row r="181" spans="1:12">
      <c r="A181" s="1065" t="s">
        <v>774</v>
      </c>
      <c r="B181" s="1054" t="s">
        <v>790</v>
      </c>
      <c r="C181" s="718" t="s">
        <v>674</v>
      </c>
      <c r="D181" s="767" t="s">
        <v>674</v>
      </c>
      <c r="E181" s="767" t="s">
        <v>674</v>
      </c>
      <c r="F181" s="767" t="s">
        <v>674</v>
      </c>
      <c r="G181" s="767" t="s">
        <v>674</v>
      </c>
      <c r="H181" s="767" t="s">
        <v>674</v>
      </c>
      <c r="I181" s="767" t="s">
        <v>674</v>
      </c>
      <c r="J181" s="767" t="s">
        <v>674</v>
      </c>
      <c r="K181" s="767" t="s">
        <v>674</v>
      </c>
      <c r="L181" s="1059" t="s">
        <v>674</v>
      </c>
    </row>
    <row r="182" spans="1:12">
      <c r="A182" s="1065"/>
      <c r="B182" s="1054" t="s">
        <v>791</v>
      </c>
      <c r="C182" s="718" t="s">
        <v>674</v>
      </c>
      <c r="D182" s="767" t="s">
        <v>674</v>
      </c>
      <c r="E182" s="767" t="s">
        <v>674</v>
      </c>
      <c r="F182" s="767" t="s">
        <v>674</v>
      </c>
      <c r="G182" s="767" t="s">
        <v>674</v>
      </c>
      <c r="H182" s="767" t="s">
        <v>674</v>
      </c>
      <c r="I182" s="767" t="s">
        <v>674</v>
      </c>
      <c r="J182" s="767" t="s">
        <v>674</v>
      </c>
      <c r="K182" s="767"/>
      <c r="L182" s="1059"/>
    </row>
    <row r="183" spans="1:12">
      <c r="A183" s="1065"/>
      <c r="B183" s="1055" t="s">
        <v>792</v>
      </c>
      <c r="C183" s="718">
        <v>5</v>
      </c>
      <c r="D183" s="767" t="s">
        <v>674</v>
      </c>
      <c r="E183" s="767">
        <v>9</v>
      </c>
      <c r="F183" s="767">
        <v>8</v>
      </c>
      <c r="G183" s="767" t="s">
        <v>674</v>
      </c>
      <c r="H183" s="767" t="s">
        <v>674</v>
      </c>
      <c r="I183" s="767"/>
      <c r="J183" s="767"/>
      <c r="K183" s="767"/>
      <c r="L183" s="1059"/>
    </row>
    <row r="184" spans="1:12" ht="15.75" thickBot="1">
      <c r="A184" s="1066"/>
      <c r="B184" s="1056" t="s">
        <v>793</v>
      </c>
      <c r="C184" s="1052">
        <v>8</v>
      </c>
      <c r="D184" s="1049" t="s">
        <v>674</v>
      </c>
      <c r="E184" s="1049">
        <v>12</v>
      </c>
      <c r="F184" s="1049">
        <v>8</v>
      </c>
      <c r="G184" s="1049"/>
      <c r="H184" s="1049"/>
      <c r="I184" s="1049"/>
      <c r="J184" s="1049"/>
      <c r="K184" s="1049"/>
      <c r="L184" s="1060"/>
    </row>
    <row r="185" spans="1:12">
      <c r="A185" s="1064" t="s">
        <v>786</v>
      </c>
      <c r="B185" s="1053" t="s">
        <v>111</v>
      </c>
      <c r="C185" s="1051" t="s">
        <v>674</v>
      </c>
      <c r="D185" s="1048" t="s">
        <v>674</v>
      </c>
      <c r="E185" s="1048">
        <v>44</v>
      </c>
      <c r="F185" s="1048">
        <v>20</v>
      </c>
      <c r="G185" s="1048">
        <v>12</v>
      </c>
      <c r="H185" s="1048" t="s">
        <v>674</v>
      </c>
      <c r="I185" s="1048" t="s">
        <v>674</v>
      </c>
      <c r="J185" s="1048">
        <v>25</v>
      </c>
      <c r="K185" s="1048">
        <v>11</v>
      </c>
      <c r="L185" s="1058">
        <v>6</v>
      </c>
    </row>
    <row r="186" spans="1:12">
      <c r="A186" s="1065" t="s">
        <v>785</v>
      </c>
      <c r="B186" s="1054" t="s">
        <v>790</v>
      </c>
      <c r="C186" s="718" t="s">
        <v>674</v>
      </c>
      <c r="D186" s="767" t="s">
        <v>674</v>
      </c>
      <c r="E186" s="767" t="s">
        <v>674</v>
      </c>
      <c r="F186" s="767" t="s">
        <v>674</v>
      </c>
      <c r="G186" s="767" t="s">
        <v>674</v>
      </c>
      <c r="H186" s="767" t="s">
        <v>674</v>
      </c>
      <c r="I186" s="767" t="s">
        <v>674</v>
      </c>
      <c r="J186" s="767" t="s">
        <v>674</v>
      </c>
      <c r="K186" s="767" t="s">
        <v>674</v>
      </c>
      <c r="L186" s="1059" t="s">
        <v>674</v>
      </c>
    </row>
    <row r="187" spans="1:12">
      <c r="A187" s="1065"/>
      <c r="B187" s="1054" t="s">
        <v>791</v>
      </c>
      <c r="C187" s="718" t="s">
        <v>674</v>
      </c>
      <c r="D187" s="767" t="s">
        <v>674</v>
      </c>
      <c r="E187" s="767" t="s">
        <v>674</v>
      </c>
      <c r="F187" s="767" t="s">
        <v>674</v>
      </c>
      <c r="G187" s="767" t="s">
        <v>674</v>
      </c>
      <c r="H187" s="767" t="s">
        <v>674</v>
      </c>
      <c r="I187" s="767" t="s">
        <v>674</v>
      </c>
      <c r="J187" s="767" t="s">
        <v>674</v>
      </c>
      <c r="K187" s="767"/>
      <c r="L187" s="1059"/>
    </row>
    <row r="188" spans="1:12">
      <c r="A188" s="1065"/>
      <c r="B188" s="1055" t="s">
        <v>792</v>
      </c>
      <c r="C188" s="718" t="s">
        <v>674</v>
      </c>
      <c r="D188" s="767" t="s">
        <v>674</v>
      </c>
      <c r="E188" s="767" t="s">
        <v>674</v>
      </c>
      <c r="F188" s="767" t="s">
        <v>674</v>
      </c>
      <c r="G188" s="767" t="s">
        <v>674</v>
      </c>
      <c r="H188" s="767" t="s">
        <v>674</v>
      </c>
      <c r="I188" s="767"/>
      <c r="J188" s="767"/>
      <c r="K188" s="767"/>
      <c r="L188" s="1059"/>
    </row>
    <row r="189" spans="1:12" ht="15.75" thickBot="1">
      <c r="A189" s="1066"/>
      <c r="B189" s="1056" t="s">
        <v>793</v>
      </c>
      <c r="C189" s="1052" t="s">
        <v>674</v>
      </c>
      <c r="D189" s="1049" t="s">
        <v>674</v>
      </c>
      <c r="E189" s="1049">
        <v>5</v>
      </c>
      <c r="F189" s="1049" t="s">
        <v>674</v>
      </c>
      <c r="G189" s="1049"/>
      <c r="H189" s="1049"/>
      <c r="I189" s="1049"/>
      <c r="J189" s="1049"/>
      <c r="K189" s="1049"/>
      <c r="L189" s="1060"/>
    </row>
    <row r="190" spans="1:12">
      <c r="A190" s="1064" t="s">
        <v>777</v>
      </c>
      <c r="B190" s="1053" t="s">
        <v>111</v>
      </c>
      <c r="C190" s="1051" t="s">
        <v>674</v>
      </c>
      <c r="D190" s="1048" t="s">
        <v>674</v>
      </c>
      <c r="E190" s="1048" t="s">
        <v>674</v>
      </c>
      <c r="F190" s="1048" t="s">
        <v>674</v>
      </c>
      <c r="G190" s="1048" t="s">
        <v>674</v>
      </c>
      <c r="H190" s="1048" t="s">
        <v>674</v>
      </c>
      <c r="I190" s="1048">
        <v>90</v>
      </c>
      <c r="J190" s="1048">
        <v>154</v>
      </c>
      <c r="K190" s="1048">
        <v>170</v>
      </c>
      <c r="L190" s="1058">
        <v>218</v>
      </c>
    </row>
    <row r="191" spans="1:12">
      <c r="A191" s="1065" t="s">
        <v>776</v>
      </c>
      <c r="B191" s="1054" t="s">
        <v>790</v>
      </c>
      <c r="C191" s="718" t="s">
        <v>674</v>
      </c>
      <c r="D191" s="767" t="s">
        <v>674</v>
      </c>
      <c r="E191" s="767" t="s">
        <v>674</v>
      </c>
      <c r="F191" s="767" t="s">
        <v>674</v>
      </c>
      <c r="G191" s="767" t="s">
        <v>674</v>
      </c>
      <c r="H191" s="767" t="s">
        <v>674</v>
      </c>
      <c r="I191" s="767" t="s">
        <v>674</v>
      </c>
      <c r="J191" s="767" t="s">
        <v>674</v>
      </c>
      <c r="K191" s="767" t="s">
        <v>674</v>
      </c>
      <c r="L191" s="1059" t="s">
        <v>674</v>
      </c>
    </row>
    <row r="192" spans="1:12">
      <c r="A192" s="1065"/>
      <c r="B192" s="1054" t="s">
        <v>791</v>
      </c>
      <c r="C192" s="718" t="s">
        <v>674</v>
      </c>
      <c r="D192" s="767" t="s">
        <v>674</v>
      </c>
      <c r="E192" s="767" t="s">
        <v>674</v>
      </c>
      <c r="F192" s="767" t="s">
        <v>674</v>
      </c>
      <c r="G192" s="767" t="s">
        <v>674</v>
      </c>
      <c r="H192" s="767" t="s">
        <v>674</v>
      </c>
      <c r="I192" s="767" t="s">
        <v>674</v>
      </c>
      <c r="J192" s="767" t="s">
        <v>674</v>
      </c>
      <c r="K192" s="767"/>
      <c r="L192" s="1059"/>
    </row>
    <row r="193" spans="1:12">
      <c r="A193" s="1065"/>
      <c r="B193" s="1055" t="s">
        <v>792</v>
      </c>
      <c r="C193" s="718" t="s">
        <v>674</v>
      </c>
      <c r="D193" s="767" t="s">
        <v>674</v>
      </c>
      <c r="E193" s="767" t="s">
        <v>674</v>
      </c>
      <c r="F193" s="767" t="s">
        <v>674</v>
      </c>
      <c r="G193" s="767" t="s">
        <v>674</v>
      </c>
      <c r="H193" s="767" t="s">
        <v>674</v>
      </c>
      <c r="I193" s="767"/>
      <c r="J193" s="767"/>
      <c r="K193" s="767"/>
      <c r="L193" s="1059"/>
    </row>
    <row r="194" spans="1:12" ht="15.75" thickBot="1">
      <c r="A194" s="1066"/>
      <c r="B194" s="1056" t="s">
        <v>793</v>
      </c>
      <c r="C194" s="1052" t="s">
        <v>674</v>
      </c>
      <c r="D194" s="1049" t="s">
        <v>674</v>
      </c>
      <c r="E194" s="1049" t="s">
        <v>674</v>
      </c>
      <c r="F194" s="1049" t="s">
        <v>674</v>
      </c>
      <c r="G194" s="1049"/>
      <c r="H194" s="1049"/>
      <c r="I194" s="1049"/>
      <c r="J194" s="1049"/>
      <c r="K194" s="1049"/>
      <c r="L194" s="1060"/>
    </row>
    <row r="195" spans="1:12">
      <c r="A195" s="1064" t="s">
        <v>779</v>
      </c>
      <c r="B195" s="1053" t="s">
        <v>111</v>
      </c>
      <c r="C195" s="1051">
        <v>37</v>
      </c>
      <c r="D195" s="1048">
        <v>39</v>
      </c>
      <c r="E195" s="1048">
        <v>34</v>
      </c>
      <c r="F195" s="1048">
        <v>39</v>
      </c>
      <c r="G195" s="1048">
        <v>43</v>
      </c>
      <c r="H195" s="1048">
        <v>28</v>
      </c>
      <c r="I195" s="1048">
        <v>29</v>
      </c>
      <c r="J195" s="1048">
        <v>38</v>
      </c>
      <c r="K195" s="1048">
        <v>50</v>
      </c>
      <c r="L195" s="1058">
        <v>45</v>
      </c>
    </row>
    <row r="196" spans="1:12">
      <c r="A196" s="1065" t="s">
        <v>778</v>
      </c>
      <c r="B196" s="1054" t="s">
        <v>790</v>
      </c>
      <c r="C196" s="718" t="s">
        <v>674</v>
      </c>
      <c r="D196" s="767" t="s">
        <v>674</v>
      </c>
      <c r="E196" s="767" t="s">
        <v>674</v>
      </c>
      <c r="F196" s="767" t="s">
        <v>674</v>
      </c>
      <c r="G196" s="767" t="s">
        <v>674</v>
      </c>
      <c r="H196" s="767" t="s">
        <v>674</v>
      </c>
      <c r="I196" s="767" t="s">
        <v>674</v>
      </c>
      <c r="J196" s="767" t="s">
        <v>674</v>
      </c>
      <c r="K196" s="767" t="s">
        <v>674</v>
      </c>
      <c r="L196" s="1059" t="s">
        <v>674</v>
      </c>
    </row>
    <row r="197" spans="1:12">
      <c r="A197" s="1065"/>
      <c r="B197" s="1054" t="s">
        <v>791</v>
      </c>
      <c r="C197" s="718" t="s">
        <v>674</v>
      </c>
      <c r="D197" s="767" t="s">
        <v>674</v>
      </c>
      <c r="E197" s="767" t="s">
        <v>674</v>
      </c>
      <c r="F197" s="767" t="s">
        <v>674</v>
      </c>
      <c r="G197" s="767" t="s">
        <v>674</v>
      </c>
      <c r="H197" s="767" t="s">
        <v>674</v>
      </c>
      <c r="I197" s="767" t="s">
        <v>674</v>
      </c>
      <c r="J197" s="767" t="s">
        <v>674</v>
      </c>
      <c r="K197" s="767"/>
      <c r="L197" s="1059"/>
    </row>
    <row r="198" spans="1:12">
      <c r="A198" s="1065"/>
      <c r="B198" s="1055" t="s">
        <v>792</v>
      </c>
      <c r="C198" s="718" t="s">
        <v>674</v>
      </c>
      <c r="D198" s="767" t="s">
        <v>674</v>
      </c>
      <c r="E198" s="767" t="s">
        <v>674</v>
      </c>
      <c r="F198" s="767" t="s">
        <v>674</v>
      </c>
      <c r="G198" s="767" t="s">
        <v>674</v>
      </c>
      <c r="H198" s="767" t="s">
        <v>674</v>
      </c>
      <c r="I198" s="767"/>
      <c r="J198" s="767"/>
      <c r="K198" s="767"/>
      <c r="L198" s="1059"/>
    </row>
    <row r="199" spans="1:12" ht="15.75" thickBot="1">
      <c r="A199" s="1066"/>
      <c r="B199" s="1056" t="s">
        <v>793</v>
      </c>
      <c r="C199" s="1052" t="s">
        <v>674</v>
      </c>
      <c r="D199" s="1049" t="s">
        <v>674</v>
      </c>
      <c r="E199" s="1049" t="s">
        <v>674</v>
      </c>
      <c r="F199" s="1049" t="s">
        <v>674</v>
      </c>
      <c r="G199" s="1049"/>
      <c r="H199" s="1049"/>
      <c r="I199" s="1049"/>
      <c r="J199" s="1049"/>
      <c r="K199" s="1049"/>
      <c r="L199" s="1060"/>
    </row>
    <row r="200" spans="1:12">
      <c r="A200" s="1064" t="s">
        <v>781</v>
      </c>
      <c r="B200" s="1053" t="s">
        <v>111</v>
      </c>
      <c r="C200" s="1051">
        <v>97</v>
      </c>
      <c r="D200" s="1048">
        <v>131</v>
      </c>
      <c r="E200" s="1048">
        <v>110</v>
      </c>
      <c r="F200" s="1048">
        <v>117</v>
      </c>
      <c r="G200" s="1048">
        <v>110</v>
      </c>
      <c r="H200" s="1048">
        <v>140</v>
      </c>
      <c r="I200" s="1048">
        <v>162</v>
      </c>
      <c r="J200" s="1048">
        <v>163</v>
      </c>
      <c r="K200" s="1048">
        <v>160</v>
      </c>
      <c r="L200" s="1058">
        <v>158</v>
      </c>
    </row>
    <row r="201" spans="1:12">
      <c r="A201" s="1065" t="s">
        <v>780</v>
      </c>
      <c r="B201" s="1054" t="s">
        <v>790</v>
      </c>
      <c r="C201" s="718" t="s">
        <v>674</v>
      </c>
      <c r="D201" s="767" t="s">
        <v>674</v>
      </c>
      <c r="E201" s="767" t="s">
        <v>674</v>
      </c>
      <c r="F201" s="767" t="s">
        <v>674</v>
      </c>
      <c r="G201" s="767" t="s">
        <v>674</v>
      </c>
      <c r="H201" s="767" t="s">
        <v>674</v>
      </c>
      <c r="I201" s="767" t="s">
        <v>674</v>
      </c>
      <c r="J201" s="767">
        <v>7</v>
      </c>
      <c r="K201" s="767" t="s">
        <v>674</v>
      </c>
      <c r="L201" s="1059" t="s">
        <v>674</v>
      </c>
    </row>
    <row r="202" spans="1:12">
      <c r="A202" s="1065"/>
      <c r="B202" s="1054" t="s">
        <v>791</v>
      </c>
      <c r="C202" s="718" t="s">
        <v>674</v>
      </c>
      <c r="D202" s="767" t="s">
        <v>674</v>
      </c>
      <c r="E202" s="767" t="s">
        <v>674</v>
      </c>
      <c r="F202" s="767" t="s">
        <v>674</v>
      </c>
      <c r="G202" s="767" t="s">
        <v>674</v>
      </c>
      <c r="H202" s="767" t="s">
        <v>674</v>
      </c>
      <c r="I202" s="767" t="s">
        <v>674</v>
      </c>
      <c r="J202" s="767">
        <v>8</v>
      </c>
      <c r="K202" s="767"/>
      <c r="L202" s="1059"/>
    </row>
    <row r="203" spans="1:12">
      <c r="A203" s="1065"/>
      <c r="B203" s="1055" t="s">
        <v>792</v>
      </c>
      <c r="C203" s="718" t="s">
        <v>674</v>
      </c>
      <c r="D203" s="767" t="s">
        <v>674</v>
      </c>
      <c r="E203" s="767">
        <v>6</v>
      </c>
      <c r="F203" s="767" t="s">
        <v>674</v>
      </c>
      <c r="G203" s="767">
        <v>5</v>
      </c>
      <c r="H203" s="767" t="s">
        <v>674</v>
      </c>
      <c r="I203" s="767"/>
      <c r="J203" s="767"/>
      <c r="K203" s="767"/>
      <c r="L203" s="1059"/>
    </row>
    <row r="204" spans="1:12" ht="15.75" thickBot="1">
      <c r="A204" s="1067"/>
      <c r="B204" s="1061" t="s">
        <v>793</v>
      </c>
      <c r="C204" s="719" t="s">
        <v>674</v>
      </c>
      <c r="D204" s="1062" t="s">
        <v>674</v>
      </c>
      <c r="E204" s="1062">
        <v>9</v>
      </c>
      <c r="F204" s="1062" t="s">
        <v>674</v>
      </c>
      <c r="G204" s="1062"/>
      <c r="H204" s="1062"/>
      <c r="I204" s="1062"/>
      <c r="J204" s="1062"/>
      <c r="K204" s="1062"/>
      <c r="L204" s="1063"/>
    </row>
    <row r="205" spans="1:12" ht="15.75" thickTop="1"/>
    <row r="206" spans="1:12">
      <c r="A206" t="s">
        <v>340</v>
      </c>
    </row>
    <row r="208" spans="1:12" ht="30.75" customHeight="1">
      <c r="A208" s="1462" t="s">
        <v>825</v>
      </c>
      <c r="B208" s="1462"/>
      <c r="C208" s="1462"/>
      <c r="D208" s="1462"/>
      <c r="E208" s="1462"/>
      <c r="F208" s="1462"/>
      <c r="G208" s="1462"/>
      <c r="H208" s="1462"/>
    </row>
  </sheetData>
  <mergeCells count="2">
    <mergeCell ref="A1:L2"/>
    <mergeCell ref="A208:H20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145"/>
  <dimension ref="A1:M12"/>
  <sheetViews>
    <sheetView showGridLines="0" workbookViewId="0">
      <selection activeCell="C17" sqref="C17"/>
    </sheetView>
  </sheetViews>
  <sheetFormatPr defaultRowHeight="15"/>
  <cols>
    <col min="3" max="3" width="22.140625" customWidth="1"/>
    <col min="4" max="13" width="13" customWidth="1"/>
  </cols>
  <sheetData>
    <row r="1" spans="1:13">
      <c r="A1" s="1615" t="s">
        <v>1072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</row>
    <row r="2" spans="1:13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</row>
    <row r="3" spans="1:13" ht="15.75" thickBot="1"/>
    <row r="4" spans="1:13" ht="15.75" thickTop="1">
      <c r="A4" s="1622"/>
      <c r="B4" s="1623"/>
      <c r="C4" s="1624"/>
      <c r="D4" s="1628" t="s">
        <v>3</v>
      </c>
      <c r="E4" s="1629"/>
      <c r="F4" s="1629"/>
      <c r="G4" s="1629"/>
      <c r="H4" s="1629"/>
      <c r="I4" s="1629"/>
      <c r="J4" s="1629"/>
      <c r="K4" s="1629"/>
      <c r="L4" s="1629"/>
      <c r="M4" s="1630"/>
    </row>
    <row r="5" spans="1:13" ht="15.75" thickBot="1">
      <c r="A5" s="1625"/>
      <c r="B5" s="1626"/>
      <c r="C5" s="1627"/>
      <c r="D5" s="1105" t="s">
        <v>8</v>
      </c>
      <c r="E5" s="1106" t="s">
        <v>9</v>
      </c>
      <c r="F5" s="1106" t="s">
        <v>10</v>
      </c>
      <c r="G5" s="1106" t="s">
        <v>11</v>
      </c>
      <c r="H5" s="1106" t="s">
        <v>12</v>
      </c>
      <c r="I5" s="1106" t="s">
        <v>13</v>
      </c>
      <c r="J5" s="1106" t="s">
        <v>14</v>
      </c>
      <c r="K5" s="1106" t="s">
        <v>15</v>
      </c>
      <c r="L5" s="1106" t="s">
        <v>16</v>
      </c>
      <c r="M5" s="1109" t="s">
        <v>17</v>
      </c>
    </row>
    <row r="6" spans="1:13" ht="15.75" thickTop="1">
      <c r="A6" s="1631" t="s">
        <v>1073</v>
      </c>
      <c r="B6" s="1632"/>
      <c r="C6" s="1633"/>
      <c r="D6" s="1389">
        <v>5602</v>
      </c>
      <c r="E6" s="1390">
        <v>6315</v>
      </c>
      <c r="F6" s="1391">
        <v>6067</v>
      </c>
      <c r="G6" s="1392">
        <v>6324</v>
      </c>
      <c r="H6" s="1392">
        <v>6743</v>
      </c>
      <c r="I6" s="1392">
        <v>6439</v>
      </c>
      <c r="J6" s="1390">
        <v>6792</v>
      </c>
      <c r="K6" s="1391">
        <v>7016</v>
      </c>
      <c r="L6" s="1390">
        <v>7137</v>
      </c>
      <c r="M6" s="1393">
        <v>7288</v>
      </c>
    </row>
    <row r="7" spans="1:13" ht="15.75" thickBot="1">
      <c r="A7" s="1619" t="s">
        <v>806</v>
      </c>
      <c r="B7" s="1620"/>
      <c r="C7" s="1621"/>
      <c r="D7" s="1395">
        <v>34</v>
      </c>
      <c r="E7" s="767">
        <v>52</v>
      </c>
      <c r="F7" s="1396">
        <v>48</v>
      </c>
      <c r="G7" s="1397">
        <v>56</v>
      </c>
      <c r="H7" s="1397">
        <v>70</v>
      </c>
      <c r="I7" s="1397">
        <v>54</v>
      </c>
      <c r="J7" s="767">
        <v>60</v>
      </c>
      <c r="K7" s="1205">
        <v>60</v>
      </c>
      <c r="L7" s="1387">
        <v>58</v>
      </c>
      <c r="M7" s="1374">
        <v>51</v>
      </c>
    </row>
    <row r="8" spans="1:13" ht="16.5" thickTop="1" thickBot="1">
      <c r="A8" s="1619" t="s">
        <v>782</v>
      </c>
      <c r="B8" s="1620"/>
      <c r="C8" s="1621"/>
      <c r="D8" s="1395">
        <v>69</v>
      </c>
      <c r="E8" s="767">
        <v>99</v>
      </c>
      <c r="F8" s="767">
        <v>101</v>
      </c>
      <c r="G8" s="767">
        <v>113</v>
      </c>
      <c r="H8" s="767">
        <v>121</v>
      </c>
      <c r="I8" s="767">
        <v>100</v>
      </c>
      <c r="J8" s="1387">
        <v>104</v>
      </c>
      <c r="K8" s="1394">
        <v>108</v>
      </c>
    </row>
    <row r="9" spans="1:13" ht="16.5" thickTop="1" thickBot="1">
      <c r="A9" s="1619" t="s">
        <v>787</v>
      </c>
      <c r="B9" s="1620"/>
      <c r="C9" s="1621"/>
      <c r="D9" s="1396">
        <v>106</v>
      </c>
      <c r="E9" s="1397">
        <v>144</v>
      </c>
      <c r="F9" s="767">
        <v>151</v>
      </c>
      <c r="G9" s="1205">
        <v>165</v>
      </c>
      <c r="H9" s="1388">
        <v>166</v>
      </c>
      <c r="I9" s="1394">
        <v>121</v>
      </c>
    </row>
    <row r="10" spans="1:13" ht="16.5" thickTop="1" thickBot="1">
      <c r="A10" s="1616" t="s">
        <v>788</v>
      </c>
      <c r="B10" s="1617"/>
      <c r="C10" s="1618"/>
      <c r="D10" s="1366">
        <v>142</v>
      </c>
      <c r="E10" s="1398">
        <v>187</v>
      </c>
      <c r="F10" s="1398">
        <v>200</v>
      </c>
      <c r="G10" s="1399">
        <v>221</v>
      </c>
    </row>
    <row r="11" spans="1:13" ht="15.75" thickTop="1"/>
    <row r="12" spans="1:13">
      <c r="A12" t="s">
        <v>340</v>
      </c>
    </row>
  </sheetData>
  <sheetProtection password="8815" sheet="1" objects="1" scenarios="1"/>
  <mergeCells count="8">
    <mergeCell ref="A10:C10"/>
    <mergeCell ref="A7:C7"/>
    <mergeCell ref="A8:C8"/>
    <mergeCell ref="A1:M2"/>
    <mergeCell ref="A4:C5"/>
    <mergeCell ref="D4:M4"/>
    <mergeCell ref="A6:C6"/>
    <mergeCell ref="A9:C9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heet77"/>
  <dimension ref="A1:N40"/>
  <sheetViews>
    <sheetView showGridLines="0" topLeftCell="A7" workbookViewId="0">
      <selection activeCell="L36" sqref="L36"/>
    </sheetView>
  </sheetViews>
  <sheetFormatPr defaultRowHeight="15"/>
  <sheetData>
    <row r="1" spans="3:3" ht="23.25">
      <c r="C1" s="634" t="s">
        <v>655</v>
      </c>
    </row>
    <row r="34" spans="1:14">
      <c r="A34" t="s">
        <v>340</v>
      </c>
    </row>
    <row r="35" spans="1:14">
      <c r="A35" s="1634" t="s">
        <v>1080</v>
      </c>
      <c r="B35" s="1634"/>
      <c r="C35" s="1634"/>
      <c r="D35" s="1634"/>
      <c r="E35" s="1634"/>
      <c r="F35" s="1634"/>
      <c r="G35" s="1634"/>
      <c r="H35" s="1634"/>
      <c r="I35" s="1634"/>
      <c r="J35" s="1634"/>
      <c r="K35" s="1634"/>
      <c r="L35" s="1634"/>
      <c r="M35" s="1634"/>
      <c r="N35" s="1634"/>
    </row>
    <row r="36" spans="1:14">
      <c r="A36" t="s">
        <v>638</v>
      </c>
    </row>
    <row r="37" spans="1:14">
      <c r="A37" t="s">
        <v>639</v>
      </c>
    </row>
    <row r="38" spans="1:14">
      <c r="A38" t="s">
        <v>640</v>
      </c>
    </row>
    <row r="39" spans="1:14">
      <c r="A39" t="s">
        <v>641</v>
      </c>
    </row>
    <row r="40" spans="1:14">
      <c r="A40" t="s">
        <v>642</v>
      </c>
    </row>
  </sheetData>
  <sheetProtection password="8815" sheet="1" objects="1" scenarios="1"/>
  <mergeCells count="1">
    <mergeCell ref="A35:N35"/>
  </mergeCells>
  <pageMargins left="0.7" right="0.7" top="0.75" bottom="0.75" header="0.3" footer="0.3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heet120"/>
  <dimension ref="A1:N164"/>
  <sheetViews>
    <sheetView showGridLines="0" topLeftCell="A4" workbookViewId="0">
      <selection sqref="A1:L2"/>
    </sheetView>
  </sheetViews>
  <sheetFormatPr defaultRowHeight="15"/>
  <cols>
    <col min="1" max="1" width="32.7109375" bestFit="1" customWidth="1"/>
    <col min="2" max="2" width="36.85546875" bestFit="1" customWidth="1"/>
  </cols>
  <sheetData>
    <row r="1" spans="1:12" ht="15" customHeight="1">
      <c r="A1" s="1615" t="s">
        <v>804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</row>
    <row r="2" spans="1:12" ht="15" customHeight="1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</row>
    <row r="3" spans="1:12" ht="15.75" thickBot="1"/>
    <row r="4" spans="1:12" ht="16.5" thickTop="1" thickBot="1">
      <c r="A4" s="1082" t="s">
        <v>789</v>
      </c>
      <c r="B4" s="725" t="s">
        <v>3</v>
      </c>
      <c r="C4" s="1083">
        <v>2005</v>
      </c>
      <c r="D4" s="1068">
        <v>2006</v>
      </c>
      <c r="E4" s="1068">
        <v>2007</v>
      </c>
      <c r="F4" s="1068">
        <v>2008</v>
      </c>
      <c r="G4" s="1068">
        <v>2009</v>
      </c>
      <c r="H4" s="1068">
        <v>2010</v>
      </c>
      <c r="I4" s="1068">
        <v>2011</v>
      </c>
      <c r="J4" s="1068">
        <v>2012</v>
      </c>
      <c r="K4" s="1068">
        <v>2013</v>
      </c>
      <c r="L4" s="1073">
        <v>2014</v>
      </c>
    </row>
    <row r="5" spans="1:12" ht="15.75" thickTop="1">
      <c r="A5" s="1099" t="s">
        <v>716</v>
      </c>
      <c r="B5" s="1071" t="s">
        <v>805</v>
      </c>
      <c r="C5" s="1084" t="s">
        <v>674</v>
      </c>
      <c r="D5" s="1081" t="s">
        <v>674</v>
      </c>
      <c r="E5" s="1081">
        <v>21</v>
      </c>
      <c r="F5" s="1081">
        <v>22</v>
      </c>
      <c r="G5" s="1081" t="s">
        <v>674</v>
      </c>
      <c r="H5" s="1081" t="s">
        <v>674</v>
      </c>
      <c r="I5" s="1081" t="s">
        <v>674</v>
      </c>
      <c r="J5" s="1081" t="s">
        <v>674</v>
      </c>
      <c r="K5" s="1081" t="s">
        <v>674</v>
      </c>
      <c r="L5" s="1089" t="s">
        <v>674</v>
      </c>
    </row>
    <row r="6" spans="1:12">
      <c r="A6" s="1074" t="s">
        <v>717</v>
      </c>
      <c r="B6" s="1069" t="s">
        <v>790</v>
      </c>
      <c r="C6" s="1085" t="s">
        <v>674</v>
      </c>
      <c r="D6" s="1077" t="s">
        <v>674</v>
      </c>
      <c r="E6" s="1077" t="s">
        <v>674</v>
      </c>
      <c r="F6" s="1077" t="s">
        <v>674</v>
      </c>
      <c r="G6" s="1077" t="s">
        <v>674</v>
      </c>
      <c r="H6" s="1077" t="s">
        <v>674</v>
      </c>
      <c r="I6" s="1077" t="s">
        <v>674</v>
      </c>
      <c r="J6" s="1076" t="s">
        <v>674</v>
      </c>
      <c r="K6" s="1076" t="s">
        <v>674</v>
      </c>
      <c r="L6" s="1090" t="s">
        <v>674</v>
      </c>
    </row>
    <row r="7" spans="1:12">
      <c r="A7" s="1100"/>
      <c r="B7" s="1069" t="s">
        <v>791</v>
      </c>
      <c r="C7" s="1086" t="s">
        <v>674</v>
      </c>
      <c r="D7" s="1078" t="s">
        <v>674</v>
      </c>
      <c r="E7" s="1078" t="s">
        <v>674</v>
      </c>
      <c r="F7" s="1078" t="s">
        <v>674</v>
      </c>
      <c r="G7" s="1078" t="s">
        <v>674</v>
      </c>
      <c r="H7" s="1078" t="s">
        <v>674</v>
      </c>
      <c r="I7" s="1078" t="s">
        <v>674</v>
      </c>
      <c r="J7" s="1078" t="s">
        <v>674</v>
      </c>
      <c r="K7" s="1078"/>
      <c r="L7" s="1091"/>
    </row>
    <row r="8" spans="1:12">
      <c r="A8" s="1099"/>
      <c r="B8" s="1069" t="s">
        <v>792</v>
      </c>
      <c r="C8" s="1087" t="s">
        <v>674</v>
      </c>
      <c r="D8" s="1079" t="s">
        <v>674</v>
      </c>
      <c r="E8" s="1079" t="s">
        <v>674</v>
      </c>
      <c r="F8" s="1079" t="s">
        <v>674</v>
      </c>
      <c r="G8" s="1079" t="s">
        <v>674</v>
      </c>
      <c r="H8" s="1079" t="s">
        <v>674</v>
      </c>
      <c r="I8" s="1079"/>
      <c r="J8" s="1079"/>
      <c r="K8" s="1079"/>
      <c r="L8" s="1092"/>
    </row>
    <row r="9" spans="1:12" ht="15.75" thickBot="1">
      <c r="A9" s="1101"/>
      <c r="B9" s="1070" t="s">
        <v>793</v>
      </c>
      <c r="C9" s="1094" t="s">
        <v>674</v>
      </c>
      <c r="D9" s="1095" t="s">
        <v>674</v>
      </c>
      <c r="E9" s="1095" t="s">
        <v>674</v>
      </c>
      <c r="F9" s="1095" t="s">
        <v>674</v>
      </c>
      <c r="G9" s="1095"/>
      <c r="H9" s="1095"/>
      <c r="I9" s="1095"/>
      <c r="J9" s="1095"/>
      <c r="K9" s="1095"/>
      <c r="L9" s="1096"/>
    </row>
    <row r="10" spans="1:12" ht="15.75" thickTop="1">
      <c r="A10" s="1099" t="s">
        <v>718</v>
      </c>
      <c r="B10" s="1071" t="s">
        <v>805</v>
      </c>
      <c r="C10" s="1084" t="s">
        <v>674</v>
      </c>
      <c r="D10" s="1081">
        <v>8</v>
      </c>
      <c r="E10" s="1081">
        <v>9</v>
      </c>
      <c r="F10" s="1081" t="s">
        <v>674</v>
      </c>
      <c r="G10" s="1081">
        <v>5</v>
      </c>
      <c r="H10" s="1081" t="s">
        <v>674</v>
      </c>
      <c r="I10" s="1081" t="s">
        <v>674</v>
      </c>
      <c r="J10" s="1081" t="s">
        <v>674</v>
      </c>
      <c r="K10" s="1081" t="s">
        <v>674</v>
      </c>
      <c r="L10" s="1089" t="s">
        <v>674</v>
      </c>
    </row>
    <row r="11" spans="1:12">
      <c r="A11" s="1074" t="s">
        <v>719</v>
      </c>
      <c r="B11" s="1069" t="s">
        <v>790</v>
      </c>
      <c r="C11" s="1088" t="s">
        <v>674</v>
      </c>
      <c r="D11" s="1075" t="s">
        <v>674</v>
      </c>
      <c r="E11" s="1075" t="s">
        <v>674</v>
      </c>
      <c r="F11" s="1075" t="s">
        <v>674</v>
      </c>
      <c r="G11" s="1075" t="s">
        <v>674</v>
      </c>
      <c r="H11" s="1075" t="s">
        <v>674</v>
      </c>
      <c r="I11" s="1075" t="s">
        <v>674</v>
      </c>
      <c r="J11" s="1075" t="s">
        <v>674</v>
      </c>
      <c r="K11" s="1075" t="s">
        <v>674</v>
      </c>
      <c r="L11" s="1093" t="s">
        <v>674</v>
      </c>
    </row>
    <row r="12" spans="1:12">
      <c r="A12" s="1100"/>
      <c r="B12" s="1069" t="s">
        <v>791</v>
      </c>
      <c r="C12" s="1088" t="s">
        <v>674</v>
      </c>
      <c r="D12" s="1075" t="s">
        <v>674</v>
      </c>
      <c r="E12" s="1075" t="s">
        <v>674</v>
      </c>
      <c r="F12" s="1075" t="s">
        <v>674</v>
      </c>
      <c r="G12" s="1075" t="s">
        <v>674</v>
      </c>
      <c r="H12" s="1075" t="s">
        <v>674</v>
      </c>
      <c r="I12" s="1075" t="s">
        <v>674</v>
      </c>
      <c r="J12" s="1075" t="s">
        <v>674</v>
      </c>
      <c r="K12" s="1075"/>
      <c r="L12" s="1093"/>
    </row>
    <row r="13" spans="1:12">
      <c r="A13" s="1100"/>
      <c r="B13" s="1069" t="s">
        <v>792</v>
      </c>
      <c r="C13" s="1088" t="s">
        <v>674</v>
      </c>
      <c r="D13" s="1075" t="s">
        <v>674</v>
      </c>
      <c r="E13" s="1075" t="s">
        <v>674</v>
      </c>
      <c r="F13" s="1075" t="s">
        <v>674</v>
      </c>
      <c r="G13" s="1075" t="s">
        <v>674</v>
      </c>
      <c r="H13" s="1075" t="s">
        <v>674</v>
      </c>
      <c r="I13" s="1075"/>
      <c r="J13" s="1075"/>
      <c r="K13" s="1075"/>
      <c r="L13" s="1093"/>
    </row>
    <row r="14" spans="1:12" ht="15.75" thickBot="1">
      <c r="A14" s="1102"/>
      <c r="B14" s="1070" t="s">
        <v>793</v>
      </c>
      <c r="C14" s="1094" t="s">
        <v>674</v>
      </c>
      <c r="D14" s="1095" t="s">
        <v>674</v>
      </c>
      <c r="E14" s="1095" t="s">
        <v>674</v>
      </c>
      <c r="F14" s="1095" t="s">
        <v>674</v>
      </c>
      <c r="G14" s="1095"/>
      <c r="H14" s="1095"/>
      <c r="I14" s="1095"/>
      <c r="J14" s="1095"/>
      <c r="K14" s="1095"/>
      <c r="L14" s="1096"/>
    </row>
    <row r="15" spans="1:12" ht="15.75" thickTop="1">
      <c r="A15" s="1099" t="s">
        <v>720</v>
      </c>
      <c r="B15" s="1071" t="s">
        <v>805</v>
      </c>
      <c r="C15" s="1084" t="s">
        <v>674</v>
      </c>
      <c r="D15" s="1081" t="s">
        <v>674</v>
      </c>
      <c r="E15" s="1081" t="s">
        <v>674</v>
      </c>
      <c r="F15" s="1081" t="s">
        <v>674</v>
      </c>
      <c r="G15" s="1081" t="s">
        <v>674</v>
      </c>
      <c r="H15" s="1081" t="s">
        <v>674</v>
      </c>
      <c r="I15" s="1081" t="s">
        <v>674</v>
      </c>
      <c r="J15" s="1081" t="s">
        <v>674</v>
      </c>
      <c r="K15" s="1081" t="s">
        <v>674</v>
      </c>
      <c r="L15" s="1089" t="s">
        <v>674</v>
      </c>
    </row>
    <row r="16" spans="1:12">
      <c r="A16" s="1074" t="s">
        <v>721</v>
      </c>
      <c r="B16" s="1069" t="s">
        <v>790</v>
      </c>
      <c r="C16" s="1088" t="s">
        <v>674</v>
      </c>
      <c r="D16" s="1075" t="s">
        <v>674</v>
      </c>
      <c r="E16" s="1075" t="s">
        <v>674</v>
      </c>
      <c r="F16" s="1075" t="s">
        <v>674</v>
      </c>
      <c r="G16" s="1075" t="s">
        <v>674</v>
      </c>
      <c r="H16" s="1075" t="s">
        <v>674</v>
      </c>
      <c r="I16" s="1075" t="s">
        <v>674</v>
      </c>
      <c r="J16" s="1075" t="s">
        <v>674</v>
      </c>
      <c r="K16" s="1075" t="s">
        <v>674</v>
      </c>
      <c r="L16" s="1093" t="s">
        <v>674</v>
      </c>
    </row>
    <row r="17" spans="1:12">
      <c r="A17" s="1100"/>
      <c r="B17" s="1069" t="s">
        <v>791</v>
      </c>
      <c r="C17" s="1088" t="s">
        <v>674</v>
      </c>
      <c r="D17" s="1075" t="s">
        <v>674</v>
      </c>
      <c r="E17" s="1075" t="s">
        <v>674</v>
      </c>
      <c r="F17" s="1075" t="s">
        <v>674</v>
      </c>
      <c r="G17" s="1075" t="s">
        <v>674</v>
      </c>
      <c r="H17" s="1075" t="s">
        <v>674</v>
      </c>
      <c r="I17" s="1075" t="s">
        <v>674</v>
      </c>
      <c r="J17" s="1075" t="s">
        <v>674</v>
      </c>
      <c r="K17" s="1075"/>
      <c r="L17" s="1093"/>
    </row>
    <row r="18" spans="1:12">
      <c r="A18" s="1100"/>
      <c r="B18" s="1069" t="s">
        <v>792</v>
      </c>
      <c r="C18" s="1088" t="s">
        <v>674</v>
      </c>
      <c r="D18" s="1075" t="s">
        <v>674</v>
      </c>
      <c r="E18" s="1075" t="s">
        <v>674</v>
      </c>
      <c r="F18" s="1075" t="s">
        <v>674</v>
      </c>
      <c r="G18" s="1075" t="s">
        <v>674</v>
      </c>
      <c r="H18" s="1075" t="s">
        <v>674</v>
      </c>
      <c r="I18" s="1075"/>
      <c r="J18" s="1075"/>
      <c r="K18" s="1075"/>
      <c r="L18" s="1093"/>
    </row>
    <row r="19" spans="1:12" ht="15.75" thickBot="1">
      <c r="A19" s="1102"/>
      <c r="B19" s="1070" t="s">
        <v>793</v>
      </c>
      <c r="C19" s="1094" t="s">
        <v>674</v>
      </c>
      <c r="D19" s="1095" t="s">
        <v>674</v>
      </c>
      <c r="E19" s="1095" t="s">
        <v>674</v>
      </c>
      <c r="F19" s="1095" t="s">
        <v>674</v>
      </c>
      <c r="G19" s="1095"/>
      <c r="H19" s="1095"/>
      <c r="I19" s="1095"/>
      <c r="J19" s="1095"/>
      <c r="K19" s="1095"/>
      <c r="L19" s="1097"/>
    </row>
    <row r="20" spans="1:12" ht="15.75" thickTop="1">
      <c r="A20" s="1099" t="s">
        <v>724</v>
      </c>
      <c r="B20" s="1071" t="s">
        <v>805</v>
      </c>
      <c r="C20" s="1084">
        <v>12</v>
      </c>
      <c r="D20" s="1081">
        <v>25</v>
      </c>
      <c r="E20" s="1081">
        <v>26</v>
      </c>
      <c r="F20" s="1081">
        <v>29</v>
      </c>
      <c r="G20" s="1081">
        <v>20</v>
      </c>
      <c r="H20" s="1081">
        <v>17</v>
      </c>
      <c r="I20" s="1081">
        <v>20</v>
      </c>
      <c r="J20" s="1081">
        <v>15</v>
      </c>
      <c r="K20" s="1081">
        <v>12</v>
      </c>
      <c r="L20" s="1089">
        <v>25</v>
      </c>
    </row>
    <row r="21" spans="1:12">
      <c r="A21" s="1074" t="s">
        <v>725</v>
      </c>
      <c r="B21" s="1069" t="s">
        <v>790</v>
      </c>
      <c r="C21" s="1085" t="s">
        <v>674</v>
      </c>
      <c r="D21" s="1077" t="s">
        <v>674</v>
      </c>
      <c r="E21" s="1077" t="s">
        <v>674</v>
      </c>
      <c r="F21" s="1077" t="s">
        <v>674</v>
      </c>
      <c r="G21" s="1077" t="s">
        <v>674</v>
      </c>
      <c r="H21" s="1077" t="s">
        <v>674</v>
      </c>
      <c r="I21" s="1077" t="s">
        <v>674</v>
      </c>
      <c r="J21" s="1076" t="s">
        <v>674</v>
      </c>
      <c r="K21" s="1076" t="s">
        <v>674</v>
      </c>
      <c r="L21" s="1090" t="s">
        <v>674</v>
      </c>
    </row>
    <row r="22" spans="1:12">
      <c r="A22" s="1100"/>
      <c r="B22" s="1069" t="s">
        <v>791</v>
      </c>
      <c r="C22" s="1086" t="s">
        <v>674</v>
      </c>
      <c r="D22" s="1078" t="s">
        <v>674</v>
      </c>
      <c r="E22" s="1078" t="s">
        <v>674</v>
      </c>
      <c r="F22" s="1078" t="s">
        <v>674</v>
      </c>
      <c r="G22" s="1078" t="s">
        <v>674</v>
      </c>
      <c r="H22" s="1078" t="s">
        <v>674</v>
      </c>
      <c r="I22" s="1078" t="s">
        <v>674</v>
      </c>
      <c r="J22" s="1078" t="s">
        <v>674</v>
      </c>
      <c r="K22" s="1078"/>
      <c r="L22" s="1091"/>
    </row>
    <row r="23" spans="1:12">
      <c r="A23" s="1100"/>
      <c r="B23" s="1069" t="s">
        <v>792</v>
      </c>
      <c r="C23" s="1087" t="s">
        <v>674</v>
      </c>
      <c r="D23" s="1079" t="s">
        <v>674</v>
      </c>
      <c r="E23" s="1079" t="s">
        <v>674</v>
      </c>
      <c r="F23" s="1079" t="s">
        <v>674</v>
      </c>
      <c r="G23" s="1079" t="s">
        <v>674</v>
      </c>
      <c r="H23" s="1079" t="s">
        <v>674</v>
      </c>
      <c r="I23" s="1079"/>
      <c r="J23" s="1079"/>
      <c r="K23" s="1079"/>
      <c r="L23" s="1092"/>
    </row>
    <row r="24" spans="1:12" ht="15.75" thickBot="1">
      <c r="A24" s="1102"/>
      <c r="B24" s="1070" t="s">
        <v>793</v>
      </c>
      <c r="C24" s="1094" t="s">
        <v>674</v>
      </c>
      <c r="D24" s="1095" t="s">
        <v>674</v>
      </c>
      <c r="E24" s="1095" t="s">
        <v>674</v>
      </c>
      <c r="F24" s="1095" t="s">
        <v>674</v>
      </c>
      <c r="G24" s="1095"/>
      <c r="H24" s="1095"/>
      <c r="I24" s="1095"/>
      <c r="J24" s="1095"/>
      <c r="K24" s="1095"/>
      <c r="L24" s="1096"/>
    </row>
    <row r="25" spans="1:12" ht="15.75" thickTop="1">
      <c r="A25" s="1099" t="s">
        <v>726</v>
      </c>
      <c r="B25" s="1071" t="s">
        <v>805</v>
      </c>
      <c r="C25" s="1084" t="s">
        <v>674</v>
      </c>
      <c r="D25" s="1081" t="s">
        <v>674</v>
      </c>
      <c r="E25" s="1081">
        <v>8</v>
      </c>
      <c r="F25" s="1081">
        <v>23</v>
      </c>
      <c r="G25" s="1081">
        <v>6</v>
      </c>
      <c r="H25" s="1081" t="s">
        <v>674</v>
      </c>
      <c r="I25" s="1081" t="s">
        <v>674</v>
      </c>
      <c r="J25" s="1081" t="s">
        <v>674</v>
      </c>
      <c r="K25" s="1081" t="s">
        <v>674</v>
      </c>
      <c r="L25" s="1089" t="s">
        <v>674</v>
      </c>
    </row>
    <row r="26" spans="1:12">
      <c r="A26" s="1074" t="s">
        <v>727</v>
      </c>
      <c r="B26" s="1069" t="s">
        <v>790</v>
      </c>
      <c r="C26" s="1088" t="s">
        <v>674</v>
      </c>
      <c r="D26" s="1075" t="s">
        <v>674</v>
      </c>
      <c r="E26" s="1075" t="s">
        <v>674</v>
      </c>
      <c r="F26" s="1075" t="s">
        <v>674</v>
      </c>
      <c r="G26" s="1075" t="s">
        <v>674</v>
      </c>
      <c r="H26" s="1075" t="s">
        <v>674</v>
      </c>
      <c r="I26" s="1075" t="s">
        <v>674</v>
      </c>
      <c r="J26" s="1075" t="s">
        <v>674</v>
      </c>
      <c r="K26" s="1075" t="s">
        <v>674</v>
      </c>
      <c r="L26" s="1093" t="s">
        <v>674</v>
      </c>
    </row>
    <row r="27" spans="1:12">
      <c r="A27" s="1100"/>
      <c r="B27" s="1069" t="s">
        <v>791</v>
      </c>
      <c r="C27" s="1086" t="s">
        <v>674</v>
      </c>
      <c r="D27" s="1078" t="s">
        <v>674</v>
      </c>
      <c r="E27" s="1078" t="s">
        <v>674</v>
      </c>
      <c r="F27" s="1078" t="s">
        <v>674</v>
      </c>
      <c r="G27" s="1078" t="s">
        <v>674</v>
      </c>
      <c r="H27" s="1078" t="s">
        <v>674</v>
      </c>
      <c r="I27" s="1078" t="s">
        <v>674</v>
      </c>
      <c r="J27" s="1078" t="s">
        <v>674</v>
      </c>
      <c r="K27" s="1078"/>
      <c r="L27" s="1091"/>
    </row>
    <row r="28" spans="1:12">
      <c r="A28" s="1100"/>
      <c r="B28" s="1069" t="s">
        <v>792</v>
      </c>
      <c r="C28" s="1087" t="s">
        <v>674</v>
      </c>
      <c r="D28" s="1079" t="s">
        <v>674</v>
      </c>
      <c r="E28" s="1079" t="s">
        <v>674</v>
      </c>
      <c r="F28" s="1079" t="s">
        <v>674</v>
      </c>
      <c r="G28" s="1079" t="s">
        <v>674</v>
      </c>
      <c r="H28" s="1079" t="s">
        <v>674</v>
      </c>
      <c r="I28" s="1079"/>
      <c r="J28" s="1079"/>
      <c r="K28" s="1079"/>
      <c r="L28" s="1092"/>
    </row>
    <row r="29" spans="1:12" ht="15.75" thickBot="1">
      <c r="A29" s="1102"/>
      <c r="B29" s="1070" t="s">
        <v>793</v>
      </c>
      <c r="C29" s="1094" t="s">
        <v>674</v>
      </c>
      <c r="D29" s="1095" t="s">
        <v>674</v>
      </c>
      <c r="E29" s="1095" t="s">
        <v>674</v>
      </c>
      <c r="F29" s="1095" t="s">
        <v>674</v>
      </c>
      <c r="G29" s="1095"/>
      <c r="H29" s="1095"/>
      <c r="I29" s="1095"/>
      <c r="J29" s="1095"/>
      <c r="K29" s="1095"/>
      <c r="L29" s="1096"/>
    </row>
    <row r="30" spans="1:12" ht="15.75" thickTop="1">
      <c r="A30" s="1103" t="s">
        <v>728</v>
      </c>
      <c r="B30" s="1071" t="s">
        <v>805</v>
      </c>
      <c r="C30" s="1084" t="s">
        <v>674</v>
      </c>
      <c r="D30" s="1081" t="s">
        <v>674</v>
      </c>
      <c r="E30" s="1081" t="s">
        <v>674</v>
      </c>
      <c r="F30" s="1081">
        <v>8</v>
      </c>
      <c r="G30" s="1081" t="s">
        <v>674</v>
      </c>
      <c r="H30" s="1081" t="s">
        <v>674</v>
      </c>
      <c r="I30" s="1081" t="s">
        <v>674</v>
      </c>
      <c r="J30" s="1081" t="s">
        <v>674</v>
      </c>
      <c r="K30" s="1081" t="s">
        <v>674</v>
      </c>
      <c r="L30" s="1089" t="s">
        <v>674</v>
      </c>
    </row>
    <row r="31" spans="1:12">
      <c r="A31" s="1040" t="s">
        <v>729</v>
      </c>
      <c r="B31" s="1069" t="s">
        <v>790</v>
      </c>
      <c r="C31" s="1088" t="s">
        <v>674</v>
      </c>
      <c r="D31" s="1075" t="s">
        <v>674</v>
      </c>
      <c r="E31" s="1075" t="s">
        <v>674</v>
      </c>
      <c r="F31" s="1075" t="s">
        <v>674</v>
      </c>
      <c r="G31" s="1075" t="s">
        <v>674</v>
      </c>
      <c r="H31" s="1075" t="s">
        <v>674</v>
      </c>
      <c r="I31" s="1075" t="s">
        <v>674</v>
      </c>
      <c r="J31" s="1075" t="s">
        <v>674</v>
      </c>
      <c r="K31" s="1075" t="s">
        <v>674</v>
      </c>
      <c r="L31" s="1093" t="s">
        <v>674</v>
      </c>
    </row>
    <row r="32" spans="1:12">
      <c r="A32" s="1100"/>
      <c r="B32" s="1069" t="s">
        <v>791</v>
      </c>
      <c r="C32" s="1086" t="s">
        <v>674</v>
      </c>
      <c r="D32" s="1078" t="s">
        <v>674</v>
      </c>
      <c r="E32" s="1078" t="s">
        <v>674</v>
      </c>
      <c r="F32" s="1078" t="s">
        <v>674</v>
      </c>
      <c r="G32" s="1078" t="s">
        <v>674</v>
      </c>
      <c r="H32" s="1078" t="s">
        <v>674</v>
      </c>
      <c r="I32" s="1078" t="s">
        <v>674</v>
      </c>
      <c r="J32" s="1078" t="s">
        <v>674</v>
      </c>
      <c r="K32" s="1078"/>
      <c r="L32" s="1091"/>
    </row>
    <row r="33" spans="1:12">
      <c r="A33" s="1100"/>
      <c r="B33" s="1069" t="s">
        <v>792</v>
      </c>
      <c r="C33" s="1087" t="s">
        <v>674</v>
      </c>
      <c r="D33" s="1079" t="s">
        <v>674</v>
      </c>
      <c r="E33" s="1079" t="s">
        <v>674</v>
      </c>
      <c r="F33" s="1079" t="s">
        <v>674</v>
      </c>
      <c r="G33" s="1079" t="s">
        <v>674</v>
      </c>
      <c r="H33" s="1079" t="s">
        <v>674</v>
      </c>
      <c r="I33" s="1079"/>
      <c r="J33" s="1079"/>
      <c r="K33" s="1079"/>
      <c r="L33" s="1092"/>
    </row>
    <row r="34" spans="1:12" ht="15.75" thickBot="1">
      <c r="A34" s="1102"/>
      <c r="B34" s="1070" t="s">
        <v>793</v>
      </c>
      <c r="C34" s="1094" t="s">
        <v>674</v>
      </c>
      <c r="D34" s="1095" t="s">
        <v>674</v>
      </c>
      <c r="E34" s="1095" t="s">
        <v>674</v>
      </c>
      <c r="F34" s="1095" t="s">
        <v>674</v>
      </c>
      <c r="G34" s="1095"/>
      <c r="H34" s="1095"/>
      <c r="I34" s="1095"/>
      <c r="J34" s="1095"/>
      <c r="K34" s="1095"/>
      <c r="L34" s="1096"/>
    </row>
    <row r="35" spans="1:12" ht="15.75" thickTop="1">
      <c r="A35" s="1099" t="s">
        <v>734</v>
      </c>
      <c r="B35" s="1071" t="s">
        <v>805</v>
      </c>
      <c r="C35" s="1084">
        <v>9</v>
      </c>
      <c r="D35" s="1081">
        <v>11</v>
      </c>
      <c r="E35" s="1081">
        <v>7</v>
      </c>
      <c r="F35" s="1081" t="s">
        <v>674</v>
      </c>
      <c r="G35" s="1081" t="s">
        <v>674</v>
      </c>
      <c r="H35" s="1081" t="s">
        <v>674</v>
      </c>
      <c r="I35" s="1081" t="s">
        <v>674</v>
      </c>
      <c r="J35" s="1081" t="s">
        <v>674</v>
      </c>
      <c r="K35" s="1081" t="s">
        <v>674</v>
      </c>
      <c r="L35" s="1089" t="s">
        <v>674</v>
      </c>
    </row>
    <row r="36" spans="1:12">
      <c r="A36" s="1074" t="s">
        <v>735</v>
      </c>
      <c r="B36" s="1069" t="s">
        <v>790</v>
      </c>
      <c r="C36" s="1088" t="s">
        <v>674</v>
      </c>
      <c r="D36" s="1075" t="s">
        <v>674</v>
      </c>
      <c r="E36" s="1075" t="s">
        <v>674</v>
      </c>
      <c r="F36" s="1075" t="s">
        <v>674</v>
      </c>
      <c r="G36" s="1075" t="s">
        <v>674</v>
      </c>
      <c r="H36" s="1075" t="s">
        <v>674</v>
      </c>
      <c r="I36" s="1075" t="s">
        <v>674</v>
      </c>
      <c r="J36" s="1075" t="s">
        <v>674</v>
      </c>
      <c r="K36" s="1075" t="s">
        <v>674</v>
      </c>
      <c r="L36" s="1093" t="s">
        <v>674</v>
      </c>
    </row>
    <row r="37" spans="1:12">
      <c r="A37" s="1099"/>
      <c r="B37" s="1069" t="s">
        <v>791</v>
      </c>
      <c r="C37" s="1086" t="s">
        <v>674</v>
      </c>
      <c r="D37" s="1078" t="s">
        <v>674</v>
      </c>
      <c r="E37" s="1078" t="s">
        <v>674</v>
      </c>
      <c r="F37" s="1078" t="s">
        <v>674</v>
      </c>
      <c r="G37" s="1078" t="s">
        <v>674</v>
      </c>
      <c r="H37" s="1078" t="s">
        <v>674</v>
      </c>
      <c r="I37" s="1078" t="s">
        <v>674</v>
      </c>
      <c r="J37" s="1078" t="s">
        <v>674</v>
      </c>
      <c r="K37" s="1078"/>
      <c r="L37" s="1091"/>
    </row>
    <row r="38" spans="1:12">
      <c r="A38" s="1100"/>
      <c r="B38" s="1069" t="s">
        <v>792</v>
      </c>
      <c r="C38" s="1087" t="s">
        <v>674</v>
      </c>
      <c r="D38" s="1079" t="s">
        <v>674</v>
      </c>
      <c r="E38" s="1079" t="s">
        <v>674</v>
      </c>
      <c r="F38" s="1079" t="s">
        <v>674</v>
      </c>
      <c r="G38" s="1079" t="s">
        <v>674</v>
      </c>
      <c r="H38" s="1079" t="s">
        <v>674</v>
      </c>
      <c r="I38" s="1079"/>
      <c r="J38" s="1079"/>
      <c r="K38" s="1079"/>
      <c r="L38" s="1092"/>
    </row>
    <row r="39" spans="1:12" ht="15.75" thickBot="1">
      <c r="A39" s="1101"/>
      <c r="B39" s="1070" t="s">
        <v>793</v>
      </c>
      <c r="C39" s="1094" t="s">
        <v>674</v>
      </c>
      <c r="D39" s="1095" t="s">
        <v>674</v>
      </c>
      <c r="E39" s="1095" t="s">
        <v>674</v>
      </c>
      <c r="F39" s="1095" t="s">
        <v>674</v>
      </c>
      <c r="G39" s="1095"/>
      <c r="H39" s="1095"/>
      <c r="I39" s="1095"/>
      <c r="J39" s="1095"/>
      <c r="K39" s="1095"/>
      <c r="L39" s="1096"/>
    </row>
    <row r="40" spans="1:12" ht="15.75" thickTop="1">
      <c r="A40" s="1103" t="s">
        <v>736</v>
      </c>
      <c r="B40" s="1071" t="s">
        <v>805</v>
      </c>
      <c r="C40" s="1084" t="s">
        <v>674</v>
      </c>
      <c r="D40" s="1081" t="s">
        <v>674</v>
      </c>
      <c r="E40" s="1081" t="s">
        <v>674</v>
      </c>
      <c r="F40" s="1081" t="s">
        <v>674</v>
      </c>
      <c r="G40" s="1081" t="s">
        <v>674</v>
      </c>
      <c r="H40" s="1081" t="s">
        <v>674</v>
      </c>
      <c r="I40" s="1081" t="s">
        <v>674</v>
      </c>
      <c r="J40" s="1081" t="s">
        <v>674</v>
      </c>
      <c r="K40" s="1081" t="s">
        <v>674</v>
      </c>
      <c r="L40" s="1089" t="s">
        <v>674</v>
      </c>
    </row>
    <row r="41" spans="1:12">
      <c r="A41" s="1074" t="s">
        <v>737</v>
      </c>
      <c r="B41" s="1069" t="s">
        <v>790</v>
      </c>
      <c r="C41" s="1088" t="s">
        <v>674</v>
      </c>
      <c r="D41" s="1075" t="s">
        <v>674</v>
      </c>
      <c r="E41" s="1075" t="s">
        <v>674</v>
      </c>
      <c r="F41" s="1075" t="s">
        <v>674</v>
      </c>
      <c r="G41" s="1075" t="s">
        <v>674</v>
      </c>
      <c r="H41" s="1075" t="s">
        <v>674</v>
      </c>
      <c r="I41" s="1075" t="s">
        <v>674</v>
      </c>
      <c r="J41" s="1075" t="s">
        <v>674</v>
      </c>
      <c r="K41" s="1075" t="s">
        <v>674</v>
      </c>
      <c r="L41" s="1093" t="s">
        <v>674</v>
      </c>
    </row>
    <row r="42" spans="1:12">
      <c r="A42" s="1100"/>
      <c r="B42" s="1069" t="s">
        <v>791</v>
      </c>
      <c r="C42" s="1088" t="s">
        <v>674</v>
      </c>
      <c r="D42" s="1075" t="s">
        <v>674</v>
      </c>
      <c r="E42" s="1075" t="s">
        <v>674</v>
      </c>
      <c r="F42" s="1075" t="s">
        <v>674</v>
      </c>
      <c r="G42" s="1075" t="s">
        <v>674</v>
      </c>
      <c r="H42" s="1075" t="s">
        <v>674</v>
      </c>
      <c r="I42" s="1075" t="s">
        <v>674</v>
      </c>
      <c r="J42" s="1075" t="s">
        <v>674</v>
      </c>
      <c r="K42" s="1075"/>
      <c r="L42" s="1093"/>
    </row>
    <row r="43" spans="1:12">
      <c r="A43" s="1100"/>
      <c r="B43" s="1069" t="s">
        <v>792</v>
      </c>
      <c r="C43" s="1087" t="s">
        <v>674</v>
      </c>
      <c r="D43" s="1079" t="s">
        <v>674</v>
      </c>
      <c r="E43" s="1079" t="s">
        <v>674</v>
      </c>
      <c r="F43" s="1079" t="s">
        <v>674</v>
      </c>
      <c r="G43" s="1079" t="s">
        <v>674</v>
      </c>
      <c r="H43" s="1079" t="s">
        <v>674</v>
      </c>
      <c r="I43" s="1079"/>
      <c r="J43" s="1079"/>
      <c r="K43" s="1079"/>
      <c r="L43" s="1092"/>
    </row>
    <row r="44" spans="1:12" ht="15.75" thickBot="1">
      <c r="A44" s="1102"/>
      <c r="B44" s="1070" t="s">
        <v>793</v>
      </c>
      <c r="C44" s="1094" t="s">
        <v>674</v>
      </c>
      <c r="D44" s="1095" t="s">
        <v>674</v>
      </c>
      <c r="E44" s="1095" t="s">
        <v>674</v>
      </c>
      <c r="F44" s="1095" t="s">
        <v>674</v>
      </c>
      <c r="G44" s="1095"/>
      <c r="H44" s="1095"/>
      <c r="I44" s="1095"/>
      <c r="J44" s="1095"/>
      <c r="K44" s="1095"/>
      <c r="L44" s="1096"/>
    </row>
    <row r="45" spans="1:12" ht="15.75" thickTop="1">
      <c r="A45" s="1103" t="s">
        <v>738</v>
      </c>
      <c r="B45" s="1071" t="s">
        <v>805</v>
      </c>
      <c r="C45" s="1084">
        <v>145</v>
      </c>
      <c r="D45" s="1081">
        <v>109</v>
      </c>
      <c r="E45" s="1081">
        <v>88</v>
      </c>
      <c r="F45" s="1081">
        <v>75</v>
      </c>
      <c r="G45" s="1081">
        <v>58</v>
      </c>
      <c r="H45" s="1081">
        <v>23</v>
      </c>
      <c r="I45" s="1081">
        <v>39</v>
      </c>
      <c r="J45" s="1081">
        <v>28</v>
      </c>
      <c r="K45" s="1081">
        <v>29</v>
      </c>
      <c r="L45" s="1089">
        <v>34</v>
      </c>
    </row>
    <row r="46" spans="1:12">
      <c r="A46" s="1074" t="s">
        <v>739</v>
      </c>
      <c r="B46" s="1069" t="s">
        <v>790</v>
      </c>
      <c r="C46" s="1085" t="s">
        <v>674</v>
      </c>
      <c r="D46" s="1077">
        <v>5</v>
      </c>
      <c r="E46" s="1077" t="s">
        <v>674</v>
      </c>
      <c r="F46" s="1077" t="s">
        <v>674</v>
      </c>
      <c r="G46" s="1077" t="s">
        <v>674</v>
      </c>
      <c r="H46" s="1077" t="s">
        <v>674</v>
      </c>
      <c r="I46" s="1077" t="s">
        <v>674</v>
      </c>
      <c r="J46" s="1076" t="s">
        <v>674</v>
      </c>
      <c r="K46" s="1076" t="s">
        <v>674</v>
      </c>
      <c r="L46" s="1090" t="s">
        <v>674</v>
      </c>
    </row>
    <row r="47" spans="1:12">
      <c r="A47" s="1099"/>
      <c r="B47" s="1069" t="s">
        <v>791</v>
      </c>
      <c r="C47" s="1086" t="s">
        <v>674</v>
      </c>
      <c r="D47" s="1078">
        <v>6</v>
      </c>
      <c r="E47" s="1078" t="s">
        <v>674</v>
      </c>
      <c r="F47" s="1078">
        <v>5</v>
      </c>
      <c r="G47" s="1078">
        <v>5</v>
      </c>
      <c r="H47" s="1078" t="s">
        <v>674</v>
      </c>
      <c r="I47" s="1078" t="s">
        <v>674</v>
      </c>
      <c r="J47" s="1078" t="s">
        <v>674</v>
      </c>
      <c r="K47" s="1078"/>
      <c r="L47" s="1091"/>
    </row>
    <row r="48" spans="1:12">
      <c r="A48" s="1100"/>
      <c r="B48" s="1069" t="s">
        <v>792</v>
      </c>
      <c r="C48" s="1087" t="s">
        <v>674</v>
      </c>
      <c r="D48" s="1079">
        <v>10</v>
      </c>
      <c r="E48" s="1079" t="s">
        <v>674</v>
      </c>
      <c r="F48" s="1079">
        <v>6</v>
      </c>
      <c r="G48" s="1079">
        <v>5</v>
      </c>
      <c r="H48" s="1079" t="s">
        <v>674</v>
      </c>
      <c r="I48" s="1079"/>
      <c r="J48" s="1079"/>
      <c r="K48" s="1079"/>
      <c r="L48" s="1092"/>
    </row>
    <row r="49" spans="1:12" ht="15.75" thickBot="1">
      <c r="A49" s="1102"/>
      <c r="B49" s="1070" t="s">
        <v>793</v>
      </c>
      <c r="C49" s="1094">
        <v>7</v>
      </c>
      <c r="D49" s="1095">
        <v>14</v>
      </c>
      <c r="E49" s="1095">
        <v>5</v>
      </c>
      <c r="F49" s="1095">
        <v>6</v>
      </c>
      <c r="G49" s="1095"/>
      <c r="H49" s="1095"/>
      <c r="I49" s="1095"/>
      <c r="J49" s="1095"/>
      <c r="K49" s="1095"/>
      <c r="L49" s="1096"/>
    </row>
    <row r="50" spans="1:12" ht="15.75" thickTop="1">
      <c r="A50" s="1099" t="s">
        <v>740</v>
      </c>
      <c r="B50" s="1071" t="s">
        <v>805</v>
      </c>
      <c r="C50" s="1084" t="s">
        <v>674</v>
      </c>
      <c r="D50" s="1081" t="s">
        <v>674</v>
      </c>
      <c r="E50" s="1081" t="s">
        <v>674</v>
      </c>
      <c r="F50" s="1081" t="s">
        <v>674</v>
      </c>
      <c r="G50" s="1081" t="s">
        <v>674</v>
      </c>
      <c r="H50" s="1081" t="s">
        <v>674</v>
      </c>
      <c r="I50" s="1081" t="s">
        <v>674</v>
      </c>
      <c r="J50" s="1081" t="s">
        <v>674</v>
      </c>
      <c r="K50" s="1081" t="s">
        <v>674</v>
      </c>
      <c r="L50" s="1089" t="s">
        <v>674</v>
      </c>
    </row>
    <row r="51" spans="1:12">
      <c r="A51" s="1074" t="s">
        <v>741</v>
      </c>
      <c r="B51" s="1069" t="s">
        <v>790</v>
      </c>
      <c r="C51" s="1088" t="s">
        <v>674</v>
      </c>
      <c r="D51" s="1075" t="s">
        <v>674</v>
      </c>
      <c r="E51" s="1075" t="s">
        <v>674</v>
      </c>
      <c r="F51" s="1075" t="s">
        <v>674</v>
      </c>
      <c r="G51" s="1075" t="s">
        <v>674</v>
      </c>
      <c r="H51" s="1075" t="s">
        <v>674</v>
      </c>
      <c r="I51" s="1075" t="s">
        <v>674</v>
      </c>
      <c r="J51" s="1075" t="s">
        <v>674</v>
      </c>
      <c r="K51" s="1075" t="s">
        <v>674</v>
      </c>
      <c r="L51" s="1093" t="s">
        <v>674</v>
      </c>
    </row>
    <row r="52" spans="1:12">
      <c r="A52" s="1100"/>
      <c r="B52" s="1069" t="s">
        <v>791</v>
      </c>
      <c r="C52" s="1088" t="s">
        <v>674</v>
      </c>
      <c r="D52" s="1075" t="s">
        <v>674</v>
      </c>
      <c r="E52" s="1075" t="s">
        <v>674</v>
      </c>
      <c r="F52" s="1075" t="s">
        <v>674</v>
      </c>
      <c r="G52" s="1075" t="s">
        <v>674</v>
      </c>
      <c r="H52" s="1075" t="s">
        <v>674</v>
      </c>
      <c r="I52" s="1075" t="s">
        <v>674</v>
      </c>
      <c r="J52" s="1075" t="s">
        <v>674</v>
      </c>
      <c r="K52" s="1075"/>
      <c r="L52" s="1093"/>
    </row>
    <row r="53" spans="1:12">
      <c r="A53" s="1100"/>
      <c r="B53" s="1069" t="s">
        <v>792</v>
      </c>
      <c r="C53" s="1088" t="s">
        <v>674</v>
      </c>
      <c r="D53" s="1075" t="s">
        <v>674</v>
      </c>
      <c r="E53" s="1075" t="s">
        <v>674</v>
      </c>
      <c r="F53" s="1075" t="s">
        <v>674</v>
      </c>
      <c r="G53" s="1075" t="s">
        <v>674</v>
      </c>
      <c r="H53" s="1075" t="s">
        <v>674</v>
      </c>
      <c r="I53" s="1075"/>
      <c r="J53" s="1075"/>
      <c r="K53" s="1075"/>
      <c r="L53" s="1093"/>
    </row>
    <row r="54" spans="1:12" ht="15.75" thickBot="1">
      <c r="A54" s="1102"/>
      <c r="B54" s="1070" t="s">
        <v>793</v>
      </c>
      <c r="C54" s="1094" t="s">
        <v>674</v>
      </c>
      <c r="D54" s="1095" t="s">
        <v>674</v>
      </c>
      <c r="E54" s="1095" t="s">
        <v>674</v>
      </c>
      <c r="F54" s="1095" t="s">
        <v>674</v>
      </c>
      <c r="G54" s="1095"/>
      <c r="H54" s="1095"/>
      <c r="I54" s="1095"/>
      <c r="J54" s="1095"/>
      <c r="K54" s="1095"/>
      <c r="L54" s="1096"/>
    </row>
    <row r="55" spans="1:12" ht="15.75" thickTop="1">
      <c r="A55" s="1099" t="s">
        <v>742</v>
      </c>
      <c r="B55" s="1071" t="s">
        <v>805</v>
      </c>
      <c r="C55" s="1084" t="s">
        <v>674</v>
      </c>
      <c r="D55" s="1081" t="s">
        <v>674</v>
      </c>
      <c r="E55" s="1081" t="s">
        <v>674</v>
      </c>
      <c r="F55" s="1081" t="s">
        <v>674</v>
      </c>
      <c r="G55" s="1081" t="s">
        <v>674</v>
      </c>
      <c r="H55" s="1081" t="s">
        <v>674</v>
      </c>
      <c r="I55" s="1081" t="s">
        <v>674</v>
      </c>
      <c r="J55" s="1081" t="s">
        <v>674</v>
      </c>
      <c r="K55" s="1081" t="s">
        <v>674</v>
      </c>
      <c r="L55" s="1089" t="s">
        <v>674</v>
      </c>
    </row>
    <row r="56" spans="1:12">
      <c r="A56" s="1074" t="s">
        <v>743</v>
      </c>
      <c r="B56" s="1069" t="s">
        <v>790</v>
      </c>
      <c r="C56" s="1088" t="s">
        <v>674</v>
      </c>
      <c r="D56" s="1075" t="s">
        <v>674</v>
      </c>
      <c r="E56" s="1075" t="s">
        <v>674</v>
      </c>
      <c r="F56" s="1075" t="s">
        <v>674</v>
      </c>
      <c r="G56" s="1075" t="s">
        <v>674</v>
      </c>
      <c r="H56" s="1075" t="s">
        <v>674</v>
      </c>
      <c r="I56" s="1075" t="s">
        <v>674</v>
      </c>
      <c r="J56" s="1075" t="s">
        <v>674</v>
      </c>
      <c r="K56" s="1075" t="s">
        <v>674</v>
      </c>
      <c r="L56" s="1093" t="s">
        <v>674</v>
      </c>
    </row>
    <row r="57" spans="1:12">
      <c r="A57" s="1100"/>
      <c r="B57" s="1069" t="s">
        <v>791</v>
      </c>
      <c r="C57" s="1088" t="s">
        <v>674</v>
      </c>
      <c r="D57" s="1075" t="s">
        <v>674</v>
      </c>
      <c r="E57" s="1075" t="s">
        <v>674</v>
      </c>
      <c r="F57" s="1075" t="s">
        <v>674</v>
      </c>
      <c r="G57" s="1075" t="s">
        <v>674</v>
      </c>
      <c r="H57" s="1075" t="s">
        <v>674</v>
      </c>
      <c r="I57" s="1075" t="s">
        <v>674</v>
      </c>
      <c r="J57" s="1075" t="s">
        <v>674</v>
      </c>
      <c r="K57" s="1075"/>
      <c r="L57" s="1093"/>
    </row>
    <row r="58" spans="1:12">
      <c r="A58" s="1100"/>
      <c r="B58" s="1069" t="s">
        <v>792</v>
      </c>
      <c r="C58" s="1087" t="s">
        <v>674</v>
      </c>
      <c r="D58" s="1079" t="s">
        <v>674</v>
      </c>
      <c r="E58" s="1079" t="s">
        <v>674</v>
      </c>
      <c r="F58" s="1079" t="s">
        <v>674</v>
      </c>
      <c r="G58" s="1079" t="s">
        <v>674</v>
      </c>
      <c r="H58" s="1079" t="s">
        <v>674</v>
      </c>
      <c r="I58" s="1079"/>
      <c r="J58" s="1079"/>
      <c r="K58" s="1079"/>
      <c r="L58" s="1092"/>
    </row>
    <row r="59" spans="1:12" ht="15.75" thickBot="1">
      <c r="A59" s="1101"/>
      <c r="B59" s="1070" t="s">
        <v>793</v>
      </c>
      <c r="C59" s="1094" t="s">
        <v>674</v>
      </c>
      <c r="D59" s="1095" t="s">
        <v>674</v>
      </c>
      <c r="E59" s="1095" t="s">
        <v>674</v>
      </c>
      <c r="F59" s="1095" t="s">
        <v>674</v>
      </c>
      <c r="G59" s="1095"/>
      <c r="H59" s="1095"/>
      <c r="I59" s="1095"/>
      <c r="J59" s="1095"/>
      <c r="K59" s="1095"/>
      <c r="L59" s="1096"/>
    </row>
    <row r="60" spans="1:12" ht="15.75" thickTop="1">
      <c r="A60" s="1099" t="s">
        <v>744</v>
      </c>
      <c r="B60" s="1071" t="s">
        <v>805</v>
      </c>
      <c r="C60" s="1084">
        <v>31</v>
      </c>
      <c r="D60" s="1081">
        <v>40</v>
      </c>
      <c r="E60" s="1081">
        <v>49</v>
      </c>
      <c r="F60" s="1081">
        <v>37</v>
      </c>
      <c r="G60" s="1081">
        <v>14</v>
      </c>
      <c r="H60" s="1081">
        <v>7</v>
      </c>
      <c r="I60" s="1081" t="s">
        <v>674</v>
      </c>
      <c r="J60" s="1081" t="s">
        <v>674</v>
      </c>
      <c r="K60" s="1081" t="s">
        <v>674</v>
      </c>
      <c r="L60" s="1089" t="s">
        <v>674</v>
      </c>
    </row>
    <row r="61" spans="1:12">
      <c r="A61" s="1074" t="s">
        <v>745</v>
      </c>
      <c r="B61" s="1069" t="s">
        <v>790</v>
      </c>
      <c r="C61" s="1085" t="s">
        <v>674</v>
      </c>
      <c r="D61" s="1077" t="s">
        <v>674</v>
      </c>
      <c r="E61" s="1077" t="s">
        <v>674</v>
      </c>
      <c r="F61" s="1077" t="s">
        <v>674</v>
      </c>
      <c r="G61" s="1077" t="s">
        <v>674</v>
      </c>
      <c r="H61" s="1077" t="s">
        <v>674</v>
      </c>
      <c r="I61" s="1077" t="s">
        <v>674</v>
      </c>
      <c r="J61" s="1076" t="s">
        <v>674</v>
      </c>
      <c r="K61" s="1076" t="s">
        <v>674</v>
      </c>
      <c r="L61" s="1090" t="s">
        <v>674</v>
      </c>
    </row>
    <row r="62" spans="1:12">
      <c r="A62" s="1099"/>
      <c r="B62" s="1069" t="s">
        <v>791</v>
      </c>
      <c r="C62" s="1086" t="s">
        <v>674</v>
      </c>
      <c r="D62" s="1078" t="s">
        <v>674</v>
      </c>
      <c r="E62" s="1078" t="s">
        <v>674</v>
      </c>
      <c r="F62" s="1078" t="s">
        <v>674</v>
      </c>
      <c r="G62" s="1078" t="s">
        <v>674</v>
      </c>
      <c r="H62" s="1078" t="s">
        <v>674</v>
      </c>
      <c r="I62" s="1078" t="s">
        <v>674</v>
      </c>
      <c r="J62" s="1078" t="s">
        <v>674</v>
      </c>
      <c r="K62" s="1078"/>
      <c r="L62" s="1091"/>
    </row>
    <row r="63" spans="1:12">
      <c r="A63" s="1100"/>
      <c r="B63" s="1069" t="s">
        <v>792</v>
      </c>
      <c r="C63" s="1087" t="s">
        <v>674</v>
      </c>
      <c r="D63" s="1079" t="s">
        <v>674</v>
      </c>
      <c r="E63" s="1079" t="s">
        <v>674</v>
      </c>
      <c r="F63" s="1079" t="s">
        <v>674</v>
      </c>
      <c r="G63" s="1079" t="s">
        <v>674</v>
      </c>
      <c r="H63" s="1079" t="s">
        <v>674</v>
      </c>
      <c r="I63" s="1079"/>
      <c r="J63" s="1079"/>
      <c r="K63" s="1079"/>
      <c r="L63" s="1092"/>
    </row>
    <row r="64" spans="1:12" ht="15.75" thickBot="1">
      <c r="A64" s="1102"/>
      <c r="B64" s="1070" t="s">
        <v>793</v>
      </c>
      <c r="C64" s="1094" t="s">
        <v>674</v>
      </c>
      <c r="D64" s="1095">
        <v>5</v>
      </c>
      <c r="E64" s="1095">
        <v>5</v>
      </c>
      <c r="F64" s="1095" t="s">
        <v>674</v>
      </c>
      <c r="G64" s="1095"/>
      <c r="H64" s="1095"/>
      <c r="I64" s="1095"/>
      <c r="J64" s="1095"/>
      <c r="K64" s="1095"/>
      <c r="L64" s="1096"/>
    </row>
    <row r="65" spans="1:12" ht="15.75" thickTop="1">
      <c r="A65" s="1099" t="s">
        <v>746</v>
      </c>
      <c r="B65" s="1071" t="s">
        <v>805</v>
      </c>
      <c r="C65" s="1084" t="s">
        <v>674</v>
      </c>
      <c r="D65" s="1081" t="s">
        <v>674</v>
      </c>
      <c r="E65" s="1081" t="s">
        <v>674</v>
      </c>
      <c r="F65" s="1081" t="s">
        <v>674</v>
      </c>
      <c r="G65" s="1081" t="s">
        <v>674</v>
      </c>
      <c r="H65" s="1081" t="s">
        <v>674</v>
      </c>
      <c r="I65" s="1081" t="s">
        <v>674</v>
      </c>
      <c r="J65" s="1081" t="s">
        <v>674</v>
      </c>
      <c r="K65" s="1081" t="s">
        <v>674</v>
      </c>
      <c r="L65" s="1089" t="s">
        <v>674</v>
      </c>
    </row>
    <row r="66" spans="1:12">
      <c r="A66" s="1074" t="s">
        <v>747</v>
      </c>
      <c r="B66" s="1069" t="s">
        <v>790</v>
      </c>
      <c r="C66" s="1088" t="s">
        <v>674</v>
      </c>
      <c r="D66" s="1075" t="s">
        <v>674</v>
      </c>
      <c r="E66" s="1075" t="s">
        <v>674</v>
      </c>
      <c r="F66" s="1075" t="s">
        <v>674</v>
      </c>
      <c r="G66" s="1075" t="s">
        <v>674</v>
      </c>
      <c r="H66" s="1075" t="s">
        <v>674</v>
      </c>
      <c r="I66" s="1075" t="s">
        <v>674</v>
      </c>
      <c r="J66" s="1075" t="s">
        <v>674</v>
      </c>
      <c r="K66" s="1075" t="s">
        <v>674</v>
      </c>
      <c r="L66" s="1093" t="s">
        <v>674</v>
      </c>
    </row>
    <row r="67" spans="1:12">
      <c r="A67" s="1100"/>
      <c r="B67" s="1069" t="s">
        <v>791</v>
      </c>
      <c r="C67" s="1088" t="s">
        <v>674</v>
      </c>
      <c r="D67" s="1075" t="s">
        <v>674</v>
      </c>
      <c r="E67" s="1075" t="s">
        <v>674</v>
      </c>
      <c r="F67" s="1075" t="s">
        <v>674</v>
      </c>
      <c r="G67" s="1075" t="s">
        <v>674</v>
      </c>
      <c r="H67" s="1075" t="s">
        <v>674</v>
      </c>
      <c r="I67" s="1075" t="s">
        <v>674</v>
      </c>
      <c r="J67" s="1075" t="s">
        <v>674</v>
      </c>
      <c r="K67" s="1075"/>
      <c r="L67" s="1093"/>
    </row>
    <row r="68" spans="1:12">
      <c r="A68" s="1099"/>
      <c r="B68" s="1069" t="s">
        <v>792</v>
      </c>
      <c r="C68" s="1088" t="s">
        <v>674</v>
      </c>
      <c r="D68" s="1075" t="s">
        <v>674</v>
      </c>
      <c r="E68" s="1075" t="s">
        <v>674</v>
      </c>
      <c r="F68" s="1075" t="s">
        <v>674</v>
      </c>
      <c r="G68" s="1075" t="s">
        <v>674</v>
      </c>
      <c r="H68" s="1075" t="s">
        <v>674</v>
      </c>
      <c r="I68" s="1075"/>
      <c r="J68" s="1075"/>
      <c r="K68" s="1075"/>
      <c r="L68" s="1093"/>
    </row>
    <row r="69" spans="1:12" ht="15.75" thickBot="1">
      <c r="A69" s="1101"/>
      <c r="B69" s="1070" t="s">
        <v>793</v>
      </c>
      <c r="C69" s="1094" t="s">
        <v>674</v>
      </c>
      <c r="D69" s="1095" t="s">
        <v>674</v>
      </c>
      <c r="E69" s="1095" t="s">
        <v>674</v>
      </c>
      <c r="F69" s="1095" t="s">
        <v>674</v>
      </c>
      <c r="G69" s="1095"/>
      <c r="H69" s="1095"/>
      <c r="I69" s="1095"/>
      <c r="J69" s="1095"/>
      <c r="K69" s="1095"/>
      <c r="L69" s="1097"/>
    </row>
    <row r="70" spans="1:12" ht="15.75" thickTop="1">
      <c r="A70" s="1099" t="s">
        <v>748</v>
      </c>
      <c r="B70" s="1071" t="s">
        <v>805</v>
      </c>
      <c r="C70" s="1084">
        <v>6</v>
      </c>
      <c r="D70" s="1081">
        <v>6</v>
      </c>
      <c r="E70" s="1081">
        <v>8</v>
      </c>
      <c r="F70" s="1081">
        <v>12</v>
      </c>
      <c r="G70" s="1081">
        <v>10</v>
      </c>
      <c r="H70" s="1081" t="s">
        <v>674</v>
      </c>
      <c r="I70" s="1081" t="s">
        <v>674</v>
      </c>
      <c r="J70" s="1081" t="s">
        <v>674</v>
      </c>
      <c r="K70" s="1081" t="s">
        <v>674</v>
      </c>
      <c r="L70" s="1089" t="s">
        <v>674</v>
      </c>
    </row>
    <row r="71" spans="1:12">
      <c r="A71" s="1074" t="s">
        <v>749</v>
      </c>
      <c r="B71" s="1069" t="s">
        <v>790</v>
      </c>
      <c r="C71" s="1088" t="s">
        <v>674</v>
      </c>
      <c r="D71" s="1075" t="s">
        <v>674</v>
      </c>
      <c r="E71" s="1075" t="s">
        <v>674</v>
      </c>
      <c r="F71" s="1075" t="s">
        <v>674</v>
      </c>
      <c r="G71" s="1075" t="s">
        <v>674</v>
      </c>
      <c r="H71" s="1075" t="s">
        <v>674</v>
      </c>
      <c r="I71" s="1075" t="s">
        <v>674</v>
      </c>
      <c r="J71" s="1075" t="s">
        <v>674</v>
      </c>
      <c r="K71" s="1075" t="s">
        <v>674</v>
      </c>
      <c r="L71" s="1093" t="s">
        <v>674</v>
      </c>
    </row>
    <row r="72" spans="1:12">
      <c r="A72" s="1100"/>
      <c r="B72" s="1069" t="s">
        <v>791</v>
      </c>
      <c r="C72" s="1088" t="s">
        <v>674</v>
      </c>
      <c r="D72" s="1075" t="s">
        <v>674</v>
      </c>
      <c r="E72" s="1075" t="s">
        <v>674</v>
      </c>
      <c r="F72" s="1075" t="s">
        <v>674</v>
      </c>
      <c r="G72" s="1075" t="s">
        <v>674</v>
      </c>
      <c r="H72" s="1075" t="s">
        <v>674</v>
      </c>
      <c r="I72" s="1075" t="s">
        <v>674</v>
      </c>
      <c r="J72" s="1075" t="s">
        <v>674</v>
      </c>
      <c r="K72" s="1075"/>
      <c r="L72" s="1093"/>
    </row>
    <row r="73" spans="1:12">
      <c r="A73" s="1100"/>
      <c r="B73" s="1069" t="s">
        <v>792</v>
      </c>
      <c r="C73" s="1087" t="s">
        <v>674</v>
      </c>
      <c r="D73" s="1079" t="s">
        <v>674</v>
      </c>
      <c r="E73" s="1079" t="s">
        <v>674</v>
      </c>
      <c r="F73" s="1079" t="s">
        <v>674</v>
      </c>
      <c r="G73" s="1079" t="s">
        <v>674</v>
      </c>
      <c r="H73" s="1079" t="s">
        <v>674</v>
      </c>
      <c r="I73" s="1079"/>
      <c r="J73" s="1079"/>
      <c r="K73" s="1079"/>
      <c r="L73" s="1092"/>
    </row>
    <row r="74" spans="1:12" ht="15.75" thickBot="1">
      <c r="A74" s="1102"/>
      <c r="B74" s="1070" t="s">
        <v>793</v>
      </c>
      <c r="C74" s="1094" t="s">
        <v>674</v>
      </c>
      <c r="D74" s="1095" t="s">
        <v>674</v>
      </c>
      <c r="E74" s="1095" t="s">
        <v>674</v>
      </c>
      <c r="F74" s="1095" t="s">
        <v>674</v>
      </c>
      <c r="G74" s="1095"/>
      <c r="H74" s="1095"/>
      <c r="I74" s="1095"/>
      <c r="J74" s="1095"/>
      <c r="K74" s="1095"/>
      <c r="L74" s="1096"/>
    </row>
    <row r="75" spans="1:12" ht="15.75" thickTop="1">
      <c r="A75" s="1099" t="s">
        <v>750</v>
      </c>
      <c r="B75" s="1071" t="s">
        <v>805</v>
      </c>
      <c r="C75" s="1084" t="s">
        <v>674</v>
      </c>
      <c r="D75" s="1081" t="s">
        <v>674</v>
      </c>
      <c r="E75" s="1081" t="s">
        <v>674</v>
      </c>
      <c r="F75" s="1081" t="s">
        <v>674</v>
      </c>
      <c r="G75" s="1081">
        <v>19</v>
      </c>
      <c r="H75" s="1081">
        <v>11</v>
      </c>
      <c r="I75" s="1081" t="s">
        <v>674</v>
      </c>
      <c r="J75" s="1081" t="s">
        <v>674</v>
      </c>
      <c r="K75" s="1081" t="s">
        <v>674</v>
      </c>
      <c r="L75" s="1089" t="s">
        <v>674</v>
      </c>
    </row>
    <row r="76" spans="1:12">
      <c r="A76" s="1074" t="s">
        <v>751</v>
      </c>
      <c r="B76" s="1069" t="s">
        <v>790</v>
      </c>
      <c r="C76" s="1088" t="s">
        <v>674</v>
      </c>
      <c r="D76" s="1075" t="s">
        <v>674</v>
      </c>
      <c r="E76" s="1075" t="s">
        <v>674</v>
      </c>
      <c r="F76" s="1075" t="s">
        <v>674</v>
      </c>
      <c r="G76" s="1075" t="s">
        <v>674</v>
      </c>
      <c r="H76" s="1075" t="s">
        <v>674</v>
      </c>
      <c r="I76" s="1075" t="s">
        <v>674</v>
      </c>
      <c r="J76" s="1075" t="s">
        <v>674</v>
      </c>
      <c r="K76" s="1075" t="s">
        <v>674</v>
      </c>
      <c r="L76" s="1093" t="s">
        <v>674</v>
      </c>
    </row>
    <row r="77" spans="1:12">
      <c r="A77" s="1099"/>
      <c r="B77" s="1069" t="s">
        <v>791</v>
      </c>
      <c r="C77" s="1088" t="s">
        <v>674</v>
      </c>
      <c r="D77" s="1075" t="s">
        <v>674</v>
      </c>
      <c r="E77" s="1075" t="s">
        <v>674</v>
      </c>
      <c r="F77" s="1075" t="s">
        <v>674</v>
      </c>
      <c r="G77" s="1075" t="s">
        <v>674</v>
      </c>
      <c r="H77" s="1075" t="s">
        <v>674</v>
      </c>
      <c r="I77" s="1075" t="s">
        <v>674</v>
      </c>
      <c r="J77" s="1075" t="s">
        <v>674</v>
      </c>
      <c r="K77" s="1075"/>
      <c r="L77" s="1093"/>
    </row>
    <row r="78" spans="1:12">
      <c r="A78" s="1100"/>
      <c r="B78" s="1069" t="s">
        <v>792</v>
      </c>
      <c r="C78" s="1087" t="s">
        <v>674</v>
      </c>
      <c r="D78" s="1079" t="s">
        <v>674</v>
      </c>
      <c r="E78" s="1079" t="s">
        <v>674</v>
      </c>
      <c r="F78" s="1079" t="s">
        <v>674</v>
      </c>
      <c r="G78" s="1079" t="s">
        <v>674</v>
      </c>
      <c r="H78" s="1079" t="s">
        <v>674</v>
      </c>
      <c r="I78" s="1079"/>
      <c r="J78" s="1079"/>
      <c r="K78" s="1079"/>
      <c r="L78" s="1092"/>
    </row>
    <row r="79" spans="1:12" ht="15.75" thickBot="1">
      <c r="A79" s="1102"/>
      <c r="B79" s="1070" t="s">
        <v>793</v>
      </c>
      <c r="C79" s="1094" t="s">
        <v>674</v>
      </c>
      <c r="D79" s="1095" t="s">
        <v>674</v>
      </c>
      <c r="E79" s="1095" t="s">
        <v>674</v>
      </c>
      <c r="F79" s="1095" t="s">
        <v>674</v>
      </c>
      <c r="G79" s="1095"/>
      <c r="H79" s="1095"/>
      <c r="I79" s="1095"/>
      <c r="J79" s="1095"/>
      <c r="K79" s="1095"/>
      <c r="L79" s="1096"/>
    </row>
    <row r="80" spans="1:12" ht="15.75" thickTop="1">
      <c r="A80" s="1103" t="s">
        <v>752</v>
      </c>
      <c r="B80" s="1071" t="s">
        <v>805</v>
      </c>
      <c r="C80" s="1084" t="s">
        <v>674</v>
      </c>
      <c r="D80" s="1081">
        <v>12</v>
      </c>
      <c r="E80" s="1081">
        <v>10</v>
      </c>
      <c r="F80" s="1081">
        <v>25</v>
      </c>
      <c r="G80" s="1081">
        <v>7</v>
      </c>
      <c r="H80" s="1081" t="s">
        <v>674</v>
      </c>
      <c r="I80" s="1081">
        <v>8</v>
      </c>
      <c r="J80" s="1081" t="s">
        <v>674</v>
      </c>
      <c r="K80" s="1081" t="s">
        <v>674</v>
      </c>
      <c r="L80" s="1089" t="s">
        <v>674</v>
      </c>
    </row>
    <row r="81" spans="1:12">
      <c r="A81" s="1074" t="s">
        <v>753</v>
      </c>
      <c r="B81" s="1069" t="s">
        <v>790</v>
      </c>
      <c r="C81" s="1085" t="s">
        <v>674</v>
      </c>
      <c r="D81" s="1077" t="s">
        <v>674</v>
      </c>
      <c r="E81" s="1077" t="s">
        <v>674</v>
      </c>
      <c r="F81" s="1077" t="s">
        <v>674</v>
      </c>
      <c r="G81" s="1077" t="s">
        <v>674</v>
      </c>
      <c r="H81" s="1077" t="s">
        <v>674</v>
      </c>
      <c r="I81" s="1077" t="s">
        <v>674</v>
      </c>
      <c r="J81" s="1076" t="s">
        <v>674</v>
      </c>
      <c r="K81" s="1076" t="s">
        <v>674</v>
      </c>
      <c r="L81" s="1090" t="s">
        <v>674</v>
      </c>
    </row>
    <row r="82" spans="1:12">
      <c r="A82" s="1100"/>
      <c r="B82" s="1069" t="s">
        <v>791</v>
      </c>
      <c r="C82" s="1086" t="s">
        <v>674</v>
      </c>
      <c r="D82" s="1078" t="s">
        <v>674</v>
      </c>
      <c r="E82" s="1078" t="s">
        <v>674</v>
      </c>
      <c r="F82" s="1078" t="s">
        <v>674</v>
      </c>
      <c r="G82" s="1078" t="s">
        <v>674</v>
      </c>
      <c r="H82" s="1078" t="s">
        <v>674</v>
      </c>
      <c r="I82" s="1078" t="s">
        <v>674</v>
      </c>
      <c r="J82" s="1078" t="s">
        <v>674</v>
      </c>
      <c r="K82" s="1078"/>
      <c r="L82" s="1091"/>
    </row>
    <row r="83" spans="1:12">
      <c r="A83" s="1099"/>
      <c r="B83" s="1069" t="s">
        <v>792</v>
      </c>
      <c r="C83" s="1087" t="s">
        <v>674</v>
      </c>
      <c r="D83" s="1079" t="s">
        <v>674</v>
      </c>
      <c r="E83" s="1079" t="s">
        <v>674</v>
      </c>
      <c r="F83" s="1079" t="s">
        <v>674</v>
      </c>
      <c r="G83" s="1079" t="s">
        <v>674</v>
      </c>
      <c r="H83" s="1079" t="s">
        <v>674</v>
      </c>
      <c r="I83" s="1079"/>
      <c r="J83" s="1079"/>
      <c r="K83" s="1079"/>
      <c r="L83" s="1092"/>
    </row>
    <row r="84" spans="1:12" ht="15.75" thickBot="1">
      <c r="A84" s="1101"/>
      <c r="B84" s="1070" t="s">
        <v>793</v>
      </c>
      <c r="C84" s="1094" t="s">
        <v>674</v>
      </c>
      <c r="D84" s="1095" t="s">
        <v>674</v>
      </c>
      <c r="E84" s="1095" t="s">
        <v>674</v>
      </c>
      <c r="F84" s="1095" t="s">
        <v>674</v>
      </c>
      <c r="G84" s="1095"/>
      <c r="H84" s="1095"/>
      <c r="I84" s="1095"/>
      <c r="J84" s="1095"/>
      <c r="K84" s="1095"/>
      <c r="L84" s="1096"/>
    </row>
    <row r="85" spans="1:12" ht="15.75" thickTop="1">
      <c r="A85" s="1099" t="s">
        <v>754</v>
      </c>
      <c r="B85" s="1071" t="s">
        <v>805</v>
      </c>
      <c r="C85" s="1084" t="s">
        <v>674</v>
      </c>
      <c r="D85" s="1081">
        <v>10</v>
      </c>
      <c r="E85" s="1081">
        <v>5</v>
      </c>
      <c r="F85" s="1081" t="s">
        <v>674</v>
      </c>
      <c r="G85" s="1081" t="s">
        <v>674</v>
      </c>
      <c r="H85" s="1081" t="s">
        <v>674</v>
      </c>
      <c r="I85" s="1081" t="s">
        <v>674</v>
      </c>
      <c r="J85" s="1081" t="s">
        <v>674</v>
      </c>
      <c r="K85" s="1081" t="s">
        <v>674</v>
      </c>
      <c r="L85" s="1089" t="s">
        <v>674</v>
      </c>
    </row>
    <row r="86" spans="1:12">
      <c r="A86" s="1074" t="s">
        <v>755</v>
      </c>
      <c r="B86" s="1069" t="s">
        <v>790</v>
      </c>
      <c r="C86" s="1088" t="s">
        <v>674</v>
      </c>
      <c r="D86" s="1075" t="s">
        <v>674</v>
      </c>
      <c r="E86" s="1075" t="s">
        <v>674</v>
      </c>
      <c r="F86" s="1075" t="s">
        <v>674</v>
      </c>
      <c r="G86" s="1075" t="s">
        <v>674</v>
      </c>
      <c r="H86" s="1075" t="s">
        <v>674</v>
      </c>
      <c r="I86" s="1075" t="s">
        <v>674</v>
      </c>
      <c r="J86" s="1075" t="s">
        <v>674</v>
      </c>
      <c r="K86" s="1075" t="s">
        <v>674</v>
      </c>
      <c r="L86" s="1093" t="s">
        <v>674</v>
      </c>
    </row>
    <row r="87" spans="1:12">
      <c r="A87" s="1100"/>
      <c r="B87" s="1069" t="s">
        <v>791</v>
      </c>
      <c r="C87" s="1086" t="s">
        <v>674</v>
      </c>
      <c r="D87" s="1078" t="s">
        <v>674</v>
      </c>
      <c r="E87" s="1078" t="s">
        <v>674</v>
      </c>
      <c r="F87" s="1078" t="s">
        <v>674</v>
      </c>
      <c r="G87" s="1078" t="s">
        <v>674</v>
      </c>
      <c r="H87" s="1078" t="s">
        <v>674</v>
      </c>
      <c r="I87" s="1078" t="s">
        <v>674</v>
      </c>
      <c r="J87" s="1078" t="s">
        <v>674</v>
      </c>
      <c r="K87" s="1078"/>
      <c r="L87" s="1091"/>
    </row>
    <row r="88" spans="1:12">
      <c r="A88" s="1100"/>
      <c r="B88" s="1069" t="s">
        <v>792</v>
      </c>
      <c r="C88" s="1087" t="s">
        <v>674</v>
      </c>
      <c r="D88" s="1079" t="s">
        <v>674</v>
      </c>
      <c r="E88" s="1079" t="s">
        <v>674</v>
      </c>
      <c r="F88" s="1079" t="s">
        <v>674</v>
      </c>
      <c r="G88" s="1079" t="s">
        <v>674</v>
      </c>
      <c r="H88" s="1079" t="s">
        <v>674</v>
      </c>
      <c r="I88" s="1079"/>
      <c r="J88" s="1079"/>
      <c r="K88" s="1079"/>
      <c r="L88" s="1092"/>
    </row>
    <row r="89" spans="1:12" ht="15.75" thickBot="1">
      <c r="A89" s="1102"/>
      <c r="B89" s="1070" t="s">
        <v>793</v>
      </c>
      <c r="C89" s="1094" t="s">
        <v>674</v>
      </c>
      <c r="D89" s="1095" t="s">
        <v>674</v>
      </c>
      <c r="E89" s="1095" t="s">
        <v>674</v>
      </c>
      <c r="F89" s="1095" t="s">
        <v>674</v>
      </c>
      <c r="G89" s="1095"/>
      <c r="H89" s="1095"/>
      <c r="I89" s="1095"/>
      <c r="J89" s="1095"/>
      <c r="K89" s="1095"/>
      <c r="L89" s="1096"/>
    </row>
    <row r="90" spans="1:12" ht="15.75" thickTop="1">
      <c r="A90" s="1103" t="s">
        <v>756</v>
      </c>
      <c r="B90" s="1071" t="s">
        <v>805</v>
      </c>
      <c r="C90" s="1084">
        <v>55</v>
      </c>
      <c r="D90" s="1081">
        <v>56</v>
      </c>
      <c r="E90" s="1081">
        <v>46</v>
      </c>
      <c r="F90" s="1081">
        <v>54</v>
      </c>
      <c r="G90" s="1081">
        <v>56</v>
      </c>
      <c r="H90" s="1081">
        <v>26</v>
      </c>
      <c r="I90" s="1081">
        <v>19</v>
      </c>
      <c r="J90" s="1081">
        <v>9</v>
      </c>
      <c r="K90" s="1081">
        <v>6</v>
      </c>
      <c r="L90" s="1089">
        <v>5</v>
      </c>
    </row>
    <row r="91" spans="1:12">
      <c r="A91" s="1074" t="s">
        <v>757</v>
      </c>
      <c r="B91" s="1069" t="s">
        <v>790</v>
      </c>
      <c r="C91" s="1085" t="s">
        <v>674</v>
      </c>
      <c r="D91" s="1077" t="s">
        <v>674</v>
      </c>
      <c r="E91" s="1077" t="s">
        <v>674</v>
      </c>
      <c r="F91" s="1077" t="s">
        <v>674</v>
      </c>
      <c r="G91" s="1077" t="s">
        <v>674</v>
      </c>
      <c r="H91" s="1077" t="s">
        <v>674</v>
      </c>
      <c r="I91" s="1077" t="s">
        <v>674</v>
      </c>
      <c r="J91" s="1076" t="s">
        <v>674</v>
      </c>
      <c r="K91" s="1076" t="s">
        <v>674</v>
      </c>
      <c r="L91" s="1090" t="s">
        <v>674</v>
      </c>
    </row>
    <row r="92" spans="1:12">
      <c r="A92" s="1099"/>
      <c r="B92" s="1069" t="s">
        <v>791</v>
      </c>
      <c r="C92" s="1086" t="s">
        <v>674</v>
      </c>
      <c r="D92" s="1078" t="s">
        <v>674</v>
      </c>
      <c r="E92" s="1078" t="s">
        <v>674</v>
      </c>
      <c r="F92" s="1078" t="s">
        <v>674</v>
      </c>
      <c r="G92" s="1078" t="s">
        <v>674</v>
      </c>
      <c r="H92" s="1078" t="s">
        <v>674</v>
      </c>
      <c r="I92" s="1078" t="s">
        <v>674</v>
      </c>
      <c r="J92" s="1078" t="s">
        <v>674</v>
      </c>
      <c r="K92" s="1078"/>
      <c r="L92" s="1091"/>
    </row>
    <row r="93" spans="1:12">
      <c r="A93" s="1100"/>
      <c r="B93" s="1069" t="s">
        <v>792</v>
      </c>
      <c r="C93" s="1087" t="s">
        <v>674</v>
      </c>
      <c r="D93" s="1079" t="s">
        <v>674</v>
      </c>
      <c r="E93" s="1079" t="s">
        <v>674</v>
      </c>
      <c r="F93" s="1079" t="s">
        <v>674</v>
      </c>
      <c r="G93" s="1079" t="s">
        <v>674</v>
      </c>
      <c r="H93" s="1079" t="s">
        <v>674</v>
      </c>
      <c r="I93" s="1079"/>
      <c r="J93" s="1079"/>
      <c r="K93" s="1079"/>
      <c r="L93" s="1092"/>
    </row>
    <row r="94" spans="1:12" ht="15.75" thickBot="1">
      <c r="A94" s="1102"/>
      <c r="B94" s="1070" t="s">
        <v>793</v>
      </c>
      <c r="C94" s="1094" t="s">
        <v>674</v>
      </c>
      <c r="D94" s="1095" t="s">
        <v>674</v>
      </c>
      <c r="E94" s="1095" t="s">
        <v>674</v>
      </c>
      <c r="F94" s="1095" t="s">
        <v>674</v>
      </c>
      <c r="G94" s="1095"/>
      <c r="H94" s="1095"/>
      <c r="I94" s="1095"/>
      <c r="J94" s="1095"/>
      <c r="K94" s="1095"/>
      <c r="L94" s="1096"/>
    </row>
    <row r="95" spans="1:12" ht="15.75" thickTop="1">
      <c r="A95" s="1103" t="s">
        <v>758</v>
      </c>
      <c r="B95" s="1071" t="s">
        <v>805</v>
      </c>
      <c r="C95" s="1084" t="s">
        <v>674</v>
      </c>
      <c r="D95" s="1081">
        <v>8</v>
      </c>
      <c r="E95" s="1081">
        <v>8</v>
      </c>
      <c r="F95" s="1081" t="s">
        <v>674</v>
      </c>
      <c r="G95" s="1081" t="s">
        <v>674</v>
      </c>
      <c r="H95" s="1081" t="s">
        <v>674</v>
      </c>
      <c r="I95" s="1081" t="s">
        <v>674</v>
      </c>
      <c r="J95" s="1081" t="s">
        <v>674</v>
      </c>
      <c r="K95" s="1081" t="s">
        <v>674</v>
      </c>
      <c r="L95" s="1089" t="s">
        <v>674</v>
      </c>
    </row>
    <row r="96" spans="1:12">
      <c r="A96" s="1074" t="s">
        <v>759</v>
      </c>
      <c r="B96" s="1069" t="s">
        <v>790</v>
      </c>
      <c r="C96" s="1088" t="s">
        <v>674</v>
      </c>
      <c r="D96" s="1075" t="s">
        <v>674</v>
      </c>
      <c r="E96" s="1075" t="s">
        <v>674</v>
      </c>
      <c r="F96" s="1075" t="s">
        <v>674</v>
      </c>
      <c r="G96" s="1075" t="s">
        <v>674</v>
      </c>
      <c r="H96" s="1075" t="s">
        <v>674</v>
      </c>
      <c r="I96" s="1075" t="s">
        <v>674</v>
      </c>
      <c r="J96" s="1075" t="s">
        <v>674</v>
      </c>
      <c r="K96" s="1075" t="s">
        <v>674</v>
      </c>
      <c r="L96" s="1093" t="s">
        <v>674</v>
      </c>
    </row>
    <row r="97" spans="1:12">
      <c r="A97" s="1100"/>
      <c r="B97" s="1069" t="s">
        <v>791</v>
      </c>
      <c r="C97" s="1088" t="s">
        <v>674</v>
      </c>
      <c r="D97" s="1075" t="s">
        <v>674</v>
      </c>
      <c r="E97" s="1075" t="s">
        <v>674</v>
      </c>
      <c r="F97" s="1075" t="s">
        <v>674</v>
      </c>
      <c r="G97" s="1075" t="s">
        <v>674</v>
      </c>
      <c r="H97" s="1075" t="s">
        <v>674</v>
      </c>
      <c r="I97" s="1075" t="s">
        <v>674</v>
      </c>
      <c r="J97" s="1075" t="s">
        <v>674</v>
      </c>
      <c r="K97" s="1075"/>
      <c r="L97" s="1093"/>
    </row>
    <row r="98" spans="1:12">
      <c r="A98" s="1099"/>
      <c r="B98" s="1069" t="s">
        <v>792</v>
      </c>
      <c r="C98" s="1087" t="s">
        <v>674</v>
      </c>
      <c r="D98" s="1079" t="s">
        <v>674</v>
      </c>
      <c r="E98" s="1079" t="s">
        <v>674</v>
      </c>
      <c r="F98" s="1079" t="s">
        <v>674</v>
      </c>
      <c r="G98" s="1079" t="s">
        <v>674</v>
      </c>
      <c r="H98" s="1079" t="s">
        <v>674</v>
      </c>
      <c r="I98" s="1079"/>
      <c r="J98" s="1079"/>
      <c r="K98" s="1079"/>
      <c r="L98" s="1092"/>
    </row>
    <row r="99" spans="1:12" ht="15.75" thickBot="1">
      <c r="A99" s="1101"/>
      <c r="B99" s="1070" t="s">
        <v>793</v>
      </c>
      <c r="C99" s="1094" t="s">
        <v>674</v>
      </c>
      <c r="D99" s="1095" t="s">
        <v>674</v>
      </c>
      <c r="E99" s="1095" t="s">
        <v>674</v>
      </c>
      <c r="F99" s="1095" t="s">
        <v>674</v>
      </c>
      <c r="G99" s="1095"/>
      <c r="H99" s="1095"/>
      <c r="I99" s="1095"/>
      <c r="J99" s="1095"/>
      <c r="K99" s="1095"/>
      <c r="L99" s="1096"/>
    </row>
    <row r="100" spans="1:12" ht="15.75" thickTop="1">
      <c r="A100" s="1099" t="s">
        <v>760</v>
      </c>
      <c r="B100" s="1071" t="s">
        <v>805</v>
      </c>
      <c r="C100" s="1084" t="s">
        <v>674</v>
      </c>
      <c r="D100" s="1081" t="s">
        <v>674</v>
      </c>
      <c r="E100" s="1081" t="s">
        <v>674</v>
      </c>
      <c r="F100" s="1081" t="s">
        <v>674</v>
      </c>
      <c r="G100" s="1081">
        <v>6</v>
      </c>
      <c r="H100" s="1081" t="s">
        <v>674</v>
      </c>
      <c r="I100" s="1081" t="s">
        <v>674</v>
      </c>
      <c r="J100" s="1081" t="s">
        <v>674</v>
      </c>
      <c r="K100" s="1081" t="s">
        <v>674</v>
      </c>
      <c r="L100" s="1089" t="s">
        <v>674</v>
      </c>
    </row>
    <row r="101" spans="1:12">
      <c r="A101" s="1074" t="s">
        <v>761</v>
      </c>
      <c r="B101" s="1069" t="s">
        <v>790</v>
      </c>
      <c r="C101" s="1088" t="s">
        <v>674</v>
      </c>
      <c r="D101" s="1075" t="s">
        <v>674</v>
      </c>
      <c r="E101" s="1075" t="s">
        <v>674</v>
      </c>
      <c r="F101" s="1075" t="s">
        <v>674</v>
      </c>
      <c r="G101" s="1075" t="s">
        <v>674</v>
      </c>
      <c r="H101" s="1075" t="s">
        <v>674</v>
      </c>
      <c r="I101" s="1075" t="s">
        <v>674</v>
      </c>
      <c r="J101" s="1075" t="s">
        <v>674</v>
      </c>
      <c r="K101" s="1075" t="s">
        <v>674</v>
      </c>
      <c r="L101" s="1093" t="s">
        <v>674</v>
      </c>
    </row>
    <row r="102" spans="1:12">
      <c r="A102" s="1100"/>
      <c r="B102" s="1069" t="s">
        <v>791</v>
      </c>
      <c r="C102" s="1088" t="s">
        <v>674</v>
      </c>
      <c r="D102" s="1075" t="s">
        <v>674</v>
      </c>
      <c r="E102" s="1075" t="s">
        <v>674</v>
      </c>
      <c r="F102" s="1075" t="s">
        <v>674</v>
      </c>
      <c r="G102" s="1075" t="s">
        <v>674</v>
      </c>
      <c r="H102" s="1075" t="s">
        <v>674</v>
      </c>
      <c r="I102" s="1075" t="s">
        <v>674</v>
      </c>
      <c r="J102" s="1075" t="s">
        <v>674</v>
      </c>
      <c r="K102" s="1075"/>
      <c r="L102" s="1093"/>
    </row>
    <row r="103" spans="1:12">
      <c r="A103" s="1100"/>
      <c r="B103" s="1069" t="s">
        <v>792</v>
      </c>
      <c r="C103" s="1088" t="s">
        <v>674</v>
      </c>
      <c r="D103" s="1075" t="s">
        <v>674</v>
      </c>
      <c r="E103" s="1075" t="s">
        <v>674</v>
      </c>
      <c r="F103" s="1075" t="s">
        <v>674</v>
      </c>
      <c r="G103" s="1075" t="s">
        <v>674</v>
      </c>
      <c r="H103" s="1075" t="s">
        <v>674</v>
      </c>
      <c r="I103" s="1075"/>
      <c r="J103" s="1075"/>
      <c r="K103" s="1075"/>
      <c r="L103" s="1093"/>
    </row>
    <row r="104" spans="1:12" ht="15.75" thickBot="1">
      <c r="A104" s="1102"/>
      <c r="B104" s="1070" t="s">
        <v>793</v>
      </c>
      <c r="C104" s="1094" t="s">
        <v>674</v>
      </c>
      <c r="D104" s="1095" t="s">
        <v>674</v>
      </c>
      <c r="E104" s="1095" t="s">
        <v>674</v>
      </c>
      <c r="F104" s="1095" t="s">
        <v>674</v>
      </c>
      <c r="G104" s="1095"/>
      <c r="H104" s="1095"/>
      <c r="I104" s="1095"/>
      <c r="J104" s="1095"/>
      <c r="K104" s="1095"/>
      <c r="L104" s="1097"/>
    </row>
    <row r="105" spans="1:12" ht="15.75" thickTop="1">
      <c r="A105" s="1103" t="s">
        <v>801</v>
      </c>
      <c r="B105" s="1071" t="s">
        <v>805</v>
      </c>
      <c r="C105" s="1084" t="s">
        <v>674</v>
      </c>
      <c r="D105" s="1081" t="s">
        <v>674</v>
      </c>
      <c r="E105" s="1081" t="s">
        <v>674</v>
      </c>
      <c r="F105" s="1081" t="s">
        <v>674</v>
      </c>
      <c r="G105" s="1081" t="s">
        <v>674</v>
      </c>
      <c r="H105" s="1081" t="s">
        <v>674</v>
      </c>
      <c r="I105" s="1081" t="s">
        <v>674</v>
      </c>
      <c r="J105" s="1081" t="s">
        <v>674</v>
      </c>
      <c r="K105" s="1081" t="s">
        <v>674</v>
      </c>
      <c r="L105" s="1089" t="s">
        <v>674</v>
      </c>
    </row>
    <row r="106" spans="1:12">
      <c r="A106" s="1074" t="s">
        <v>800</v>
      </c>
      <c r="B106" s="1069" t="s">
        <v>790</v>
      </c>
      <c r="C106" s="1088" t="s">
        <v>674</v>
      </c>
      <c r="D106" s="1075" t="s">
        <v>674</v>
      </c>
      <c r="E106" s="1075" t="s">
        <v>674</v>
      </c>
      <c r="F106" s="1075" t="s">
        <v>674</v>
      </c>
      <c r="G106" s="1075" t="s">
        <v>674</v>
      </c>
      <c r="H106" s="1075" t="s">
        <v>674</v>
      </c>
      <c r="I106" s="1075" t="s">
        <v>674</v>
      </c>
      <c r="J106" s="1075" t="s">
        <v>674</v>
      </c>
      <c r="K106" s="1075" t="s">
        <v>674</v>
      </c>
      <c r="L106" s="1093" t="s">
        <v>674</v>
      </c>
    </row>
    <row r="107" spans="1:12">
      <c r="A107" s="1099"/>
      <c r="B107" s="1069" t="s">
        <v>791</v>
      </c>
      <c r="C107" s="1088" t="s">
        <v>674</v>
      </c>
      <c r="D107" s="1075" t="s">
        <v>674</v>
      </c>
      <c r="E107" s="1075" t="s">
        <v>674</v>
      </c>
      <c r="F107" s="1075" t="s">
        <v>674</v>
      </c>
      <c r="G107" s="1075" t="s">
        <v>674</v>
      </c>
      <c r="H107" s="1075" t="s">
        <v>674</v>
      </c>
      <c r="I107" s="1075" t="s">
        <v>674</v>
      </c>
      <c r="J107" s="1075" t="s">
        <v>674</v>
      </c>
      <c r="K107" s="1075"/>
      <c r="L107" s="1093"/>
    </row>
    <row r="108" spans="1:12">
      <c r="A108" s="1100"/>
      <c r="B108" s="1069" t="s">
        <v>792</v>
      </c>
      <c r="C108" s="1088" t="s">
        <v>674</v>
      </c>
      <c r="D108" s="1075" t="s">
        <v>674</v>
      </c>
      <c r="E108" s="1075" t="s">
        <v>674</v>
      </c>
      <c r="F108" s="1075" t="s">
        <v>674</v>
      </c>
      <c r="G108" s="1075" t="s">
        <v>674</v>
      </c>
      <c r="H108" s="1075" t="s">
        <v>674</v>
      </c>
      <c r="I108" s="1075"/>
      <c r="J108" s="1075"/>
      <c r="K108" s="1075"/>
      <c r="L108" s="1093"/>
    </row>
    <row r="109" spans="1:12" ht="15.75" thickBot="1">
      <c r="A109" s="1102"/>
      <c r="B109" s="1070" t="s">
        <v>793</v>
      </c>
      <c r="C109" s="1094" t="s">
        <v>674</v>
      </c>
      <c r="D109" s="1095" t="s">
        <v>674</v>
      </c>
      <c r="E109" s="1095" t="s">
        <v>674</v>
      </c>
      <c r="F109" s="1095" t="s">
        <v>674</v>
      </c>
      <c r="G109" s="1095"/>
      <c r="H109" s="1095"/>
      <c r="I109" s="1095"/>
      <c r="J109" s="1095"/>
      <c r="K109" s="1095"/>
      <c r="L109" s="1097"/>
    </row>
    <row r="110" spans="1:12" ht="15.75" thickTop="1">
      <c r="A110" s="1099" t="s">
        <v>762</v>
      </c>
      <c r="B110" s="1071" t="s">
        <v>805</v>
      </c>
      <c r="C110" s="1084">
        <v>7</v>
      </c>
      <c r="D110" s="1081">
        <v>25</v>
      </c>
      <c r="E110" s="1081">
        <v>35</v>
      </c>
      <c r="F110" s="1081">
        <v>28</v>
      </c>
      <c r="G110" s="1081">
        <v>20</v>
      </c>
      <c r="H110" s="1081">
        <v>25</v>
      </c>
      <c r="I110" s="1081">
        <v>18</v>
      </c>
      <c r="J110" s="1081">
        <v>12</v>
      </c>
      <c r="K110" s="1081" t="s">
        <v>674</v>
      </c>
      <c r="L110" s="1089" t="s">
        <v>674</v>
      </c>
    </row>
    <row r="111" spans="1:12">
      <c r="A111" s="1074" t="s">
        <v>763</v>
      </c>
      <c r="B111" s="1069" t="s">
        <v>790</v>
      </c>
      <c r="C111" s="1085" t="s">
        <v>674</v>
      </c>
      <c r="D111" s="1077" t="s">
        <v>674</v>
      </c>
      <c r="E111" s="1077" t="s">
        <v>674</v>
      </c>
      <c r="F111" s="1077" t="s">
        <v>674</v>
      </c>
      <c r="G111" s="1077" t="s">
        <v>674</v>
      </c>
      <c r="H111" s="1077" t="s">
        <v>674</v>
      </c>
      <c r="I111" s="1077" t="s">
        <v>674</v>
      </c>
      <c r="J111" s="1076" t="s">
        <v>674</v>
      </c>
      <c r="K111" s="1076" t="s">
        <v>674</v>
      </c>
      <c r="L111" s="1090" t="s">
        <v>674</v>
      </c>
    </row>
    <row r="112" spans="1:12">
      <c r="A112" s="1100"/>
      <c r="B112" s="1069" t="s">
        <v>791</v>
      </c>
      <c r="C112" s="1086" t="s">
        <v>674</v>
      </c>
      <c r="D112" s="1078" t="s">
        <v>674</v>
      </c>
      <c r="E112" s="1078" t="s">
        <v>674</v>
      </c>
      <c r="F112" s="1078" t="s">
        <v>674</v>
      </c>
      <c r="G112" s="1078" t="s">
        <v>674</v>
      </c>
      <c r="H112" s="1078" t="s">
        <v>674</v>
      </c>
      <c r="I112" s="1078" t="s">
        <v>674</v>
      </c>
      <c r="J112" s="1078" t="s">
        <v>674</v>
      </c>
      <c r="K112" s="1078"/>
      <c r="L112" s="1091"/>
    </row>
    <row r="113" spans="1:12">
      <c r="A113" s="1100"/>
      <c r="B113" s="1069" t="s">
        <v>792</v>
      </c>
      <c r="C113" s="1087" t="s">
        <v>674</v>
      </c>
      <c r="D113" s="1079" t="s">
        <v>674</v>
      </c>
      <c r="E113" s="1079" t="s">
        <v>674</v>
      </c>
      <c r="F113" s="1079" t="s">
        <v>674</v>
      </c>
      <c r="G113" s="1079" t="s">
        <v>674</v>
      </c>
      <c r="H113" s="1079" t="s">
        <v>674</v>
      </c>
      <c r="I113" s="1079"/>
      <c r="J113" s="1079"/>
      <c r="K113" s="1079"/>
      <c r="L113" s="1092"/>
    </row>
    <row r="114" spans="1:12" ht="15.75" thickBot="1">
      <c r="A114" s="1102"/>
      <c r="B114" s="1070" t="s">
        <v>793</v>
      </c>
      <c r="C114" s="1094" t="s">
        <v>674</v>
      </c>
      <c r="D114" s="1095" t="s">
        <v>674</v>
      </c>
      <c r="E114" s="1095" t="s">
        <v>674</v>
      </c>
      <c r="F114" s="1095" t="s">
        <v>674</v>
      </c>
      <c r="G114" s="1095"/>
      <c r="H114" s="1095"/>
      <c r="I114" s="1095"/>
      <c r="J114" s="1095"/>
      <c r="K114" s="1095"/>
      <c r="L114" s="1096"/>
    </row>
    <row r="115" spans="1:12" ht="15.75" thickTop="1">
      <c r="A115" s="1099" t="s">
        <v>764</v>
      </c>
      <c r="B115" s="1071" t="s">
        <v>805</v>
      </c>
      <c r="C115" s="1084">
        <v>24</v>
      </c>
      <c r="D115" s="1081">
        <v>14</v>
      </c>
      <c r="E115" s="1081">
        <v>26</v>
      </c>
      <c r="F115" s="1081">
        <v>44</v>
      </c>
      <c r="G115" s="1081">
        <v>29</v>
      </c>
      <c r="H115" s="1081">
        <v>22</v>
      </c>
      <c r="I115" s="1081">
        <v>13</v>
      </c>
      <c r="J115" s="1081">
        <v>5</v>
      </c>
      <c r="K115" s="1081">
        <v>5</v>
      </c>
      <c r="L115" s="1089">
        <v>9</v>
      </c>
    </row>
    <row r="116" spans="1:12">
      <c r="A116" s="1074" t="s">
        <v>765</v>
      </c>
      <c r="B116" s="1069" t="s">
        <v>790</v>
      </c>
      <c r="C116" s="1085" t="s">
        <v>674</v>
      </c>
      <c r="D116" s="1077" t="s">
        <v>674</v>
      </c>
      <c r="E116" s="1077" t="s">
        <v>674</v>
      </c>
      <c r="F116" s="1077" t="s">
        <v>674</v>
      </c>
      <c r="G116" s="1077" t="s">
        <v>674</v>
      </c>
      <c r="H116" s="1077" t="s">
        <v>674</v>
      </c>
      <c r="I116" s="1077" t="s">
        <v>674</v>
      </c>
      <c r="J116" s="1076" t="s">
        <v>674</v>
      </c>
      <c r="K116" s="1076" t="s">
        <v>674</v>
      </c>
      <c r="L116" s="1090" t="s">
        <v>674</v>
      </c>
    </row>
    <row r="117" spans="1:12">
      <c r="A117" s="1100"/>
      <c r="B117" s="1069" t="s">
        <v>791</v>
      </c>
      <c r="C117" s="1086" t="s">
        <v>674</v>
      </c>
      <c r="D117" s="1078" t="s">
        <v>674</v>
      </c>
      <c r="E117" s="1078" t="s">
        <v>674</v>
      </c>
      <c r="F117" s="1078" t="s">
        <v>674</v>
      </c>
      <c r="G117" s="1078" t="s">
        <v>674</v>
      </c>
      <c r="H117" s="1078" t="s">
        <v>674</v>
      </c>
      <c r="I117" s="1078" t="s">
        <v>674</v>
      </c>
      <c r="J117" s="1078" t="s">
        <v>674</v>
      </c>
      <c r="K117" s="1078"/>
      <c r="L117" s="1091"/>
    </row>
    <row r="118" spans="1:12">
      <c r="A118" s="1100"/>
      <c r="B118" s="1069" t="s">
        <v>792</v>
      </c>
      <c r="C118" s="1087" t="s">
        <v>674</v>
      </c>
      <c r="D118" s="1079" t="s">
        <v>674</v>
      </c>
      <c r="E118" s="1079" t="s">
        <v>674</v>
      </c>
      <c r="F118" s="1079" t="s">
        <v>674</v>
      </c>
      <c r="G118" s="1079" t="s">
        <v>674</v>
      </c>
      <c r="H118" s="1079" t="s">
        <v>674</v>
      </c>
      <c r="I118" s="1079"/>
      <c r="J118" s="1079"/>
      <c r="K118" s="1079"/>
      <c r="L118" s="1092"/>
    </row>
    <row r="119" spans="1:12" ht="15.75" thickBot="1">
      <c r="A119" s="1102"/>
      <c r="B119" s="1070" t="s">
        <v>793</v>
      </c>
      <c r="C119" s="1094" t="s">
        <v>674</v>
      </c>
      <c r="D119" s="1095" t="s">
        <v>674</v>
      </c>
      <c r="E119" s="1095" t="s">
        <v>674</v>
      </c>
      <c r="F119" s="1095">
        <v>5</v>
      </c>
      <c r="G119" s="1095"/>
      <c r="H119" s="1095"/>
      <c r="I119" s="1095"/>
      <c r="J119" s="1095"/>
      <c r="K119" s="1095"/>
      <c r="L119" s="1096"/>
    </row>
    <row r="120" spans="1:12" ht="15.75" thickTop="1">
      <c r="A120" s="1099" t="s">
        <v>766</v>
      </c>
      <c r="B120" s="1071" t="s">
        <v>805</v>
      </c>
      <c r="C120" s="1084" t="s">
        <v>674</v>
      </c>
      <c r="D120" s="1081" t="s">
        <v>674</v>
      </c>
      <c r="E120" s="1081" t="s">
        <v>674</v>
      </c>
      <c r="F120" s="1081" t="s">
        <v>674</v>
      </c>
      <c r="G120" s="1081" t="s">
        <v>674</v>
      </c>
      <c r="H120" s="1081" t="s">
        <v>674</v>
      </c>
      <c r="I120" s="1081" t="s">
        <v>674</v>
      </c>
      <c r="J120" s="1081" t="s">
        <v>674</v>
      </c>
      <c r="K120" s="1081" t="s">
        <v>674</v>
      </c>
      <c r="L120" s="1089" t="s">
        <v>674</v>
      </c>
    </row>
    <row r="121" spans="1:12">
      <c r="A121" s="1074" t="s">
        <v>767</v>
      </c>
      <c r="B121" s="1069" t="s">
        <v>790</v>
      </c>
      <c r="C121" s="1088" t="s">
        <v>674</v>
      </c>
      <c r="D121" s="1075" t="s">
        <v>674</v>
      </c>
      <c r="E121" s="1075" t="s">
        <v>674</v>
      </c>
      <c r="F121" s="1075" t="s">
        <v>674</v>
      </c>
      <c r="G121" s="1075" t="s">
        <v>674</v>
      </c>
      <c r="H121" s="1075" t="s">
        <v>674</v>
      </c>
      <c r="I121" s="1075" t="s">
        <v>674</v>
      </c>
      <c r="J121" s="1075" t="s">
        <v>674</v>
      </c>
      <c r="K121" s="1075" t="s">
        <v>674</v>
      </c>
      <c r="L121" s="1093" t="s">
        <v>674</v>
      </c>
    </row>
    <row r="122" spans="1:12">
      <c r="A122" s="1100"/>
      <c r="B122" s="1069" t="s">
        <v>791</v>
      </c>
      <c r="C122" s="1088" t="s">
        <v>674</v>
      </c>
      <c r="D122" s="1075" t="s">
        <v>674</v>
      </c>
      <c r="E122" s="1075" t="s">
        <v>674</v>
      </c>
      <c r="F122" s="1075" t="s">
        <v>674</v>
      </c>
      <c r="G122" s="1075" t="s">
        <v>674</v>
      </c>
      <c r="H122" s="1075" t="s">
        <v>674</v>
      </c>
      <c r="I122" s="1075" t="s">
        <v>674</v>
      </c>
      <c r="J122" s="1075" t="s">
        <v>674</v>
      </c>
      <c r="K122" s="1075"/>
      <c r="L122" s="1093"/>
    </row>
    <row r="123" spans="1:12">
      <c r="A123" s="1100"/>
      <c r="B123" s="1069" t="s">
        <v>792</v>
      </c>
      <c r="C123" s="1088" t="s">
        <v>674</v>
      </c>
      <c r="D123" s="1075" t="s">
        <v>674</v>
      </c>
      <c r="E123" s="1075" t="s">
        <v>674</v>
      </c>
      <c r="F123" s="1075" t="s">
        <v>674</v>
      </c>
      <c r="G123" s="1075" t="s">
        <v>674</v>
      </c>
      <c r="H123" s="1075" t="s">
        <v>674</v>
      </c>
      <c r="I123" s="1075"/>
      <c r="J123" s="1075"/>
      <c r="K123" s="1075"/>
      <c r="L123" s="1093"/>
    </row>
    <row r="124" spans="1:12" ht="15.75" thickBot="1">
      <c r="A124" s="1102"/>
      <c r="B124" s="1070" t="s">
        <v>793</v>
      </c>
      <c r="C124" s="1094" t="s">
        <v>674</v>
      </c>
      <c r="D124" s="1095" t="s">
        <v>674</v>
      </c>
      <c r="E124" s="1095" t="s">
        <v>674</v>
      </c>
      <c r="F124" s="1095" t="s">
        <v>674</v>
      </c>
      <c r="G124" s="1095"/>
      <c r="H124" s="1095"/>
      <c r="I124" s="1095"/>
      <c r="J124" s="1095"/>
      <c r="K124" s="1095"/>
      <c r="L124" s="1097"/>
    </row>
    <row r="125" spans="1:12" ht="15.75" thickTop="1">
      <c r="A125" s="1099" t="s">
        <v>768</v>
      </c>
      <c r="B125" s="1071" t="s">
        <v>805</v>
      </c>
      <c r="C125" s="1084">
        <v>60</v>
      </c>
      <c r="D125" s="1081">
        <v>85</v>
      </c>
      <c r="E125" s="1081">
        <v>84</v>
      </c>
      <c r="F125" s="1081">
        <v>74</v>
      </c>
      <c r="G125" s="1081">
        <v>59</v>
      </c>
      <c r="H125" s="1081">
        <v>44</v>
      </c>
      <c r="I125" s="1081">
        <v>22</v>
      </c>
      <c r="J125" s="1081" t="s">
        <v>674</v>
      </c>
      <c r="K125" s="1081" t="s">
        <v>674</v>
      </c>
      <c r="L125" s="1089" t="s">
        <v>674</v>
      </c>
    </row>
    <row r="126" spans="1:12">
      <c r="A126" s="1074" t="s">
        <v>769</v>
      </c>
      <c r="B126" s="1069" t="s">
        <v>790</v>
      </c>
      <c r="C126" s="1085" t="s">
        <v>674</v>
      </c>
      <c r="D126" s="1077" t="s">
        <v>674</v>
      </c>
      <c r="E126" s="1077" t="s">
        <v>674</v>
      </c>
      <c r="F126" s="1077" t="s">
        <v>674</v>
      </c>
      <c r="G126" s="1077" t="s">
        <v>674</v>
      </c>
      <c r="H126" s="1077" t="s">
        <v>674</v>
      </c>
      <c r="I126" s="1077" t="s">
        <v>674</v>
      </c>
      <c r="J126" s="1076" t="s">
        <v>674</v>
      </c>
      <c r="K126" s="1076" t="s">
        <v>674</v>
      </c>
      <c r="L126" s="1090" t="s">
        <v>674</v>
      </c>
    </row>
    <row r="127" spans="1:12">
      <c r="A127" s="1100"/>
      <c r="B127" s="1069" t="s">
        <v>791</v>
      </c>
      <c r="C127" s="1086" t="s">
        <v>674</v>
      </c>
      <c r="D127" s="1078" t="s">
        <v>674</v>
      </c>
      <c r="E127" s="1078" t="s">
        <v>674</v>
      </c>
      <c r="F127" s="1078" t="s">
        <v>674</v>
      </c>
      <c r="G127" s="1078" t="s">
        <v>674</v>
      </c>
      <c r="H127" s="1078" t="s">
        <v>674</v>
      </c>
      <c r="I127" s="1078" t="s">
        <v>674</v>
      </c>
      <c r="J127" s="1078" t="s">
        <v>674</v>
      </c>
      <c r="K127" s="1078"/>
      <c r="L127" s="1091"/>
    </row>
    <row r="128" spans="1:12">
      <c r="A128" s="1100"/>
      <c r="B128" s="1069" t="s">
        <v>792</v>
      </c>
      <c r="C128" s="1087" t="s">
        <v>674</v>
      </c>
      <c r="D128" s="1079" t="s">
        <v>674</v>
      </c>
      <c r="E128" s="1079">
        <v>6</v>
      </c>
      <c r="F128" s="1079" t="s">
        <v>674</v>
      </c>
      <c r="G128" s="1079">
        <v>8</v>
      </c>
      <c r="H128" s="1079" t="s">
        <v>674</v>
      </c>
      <c r="I128" s="1079"/>
      <c r="J128" s="1079"/>
      <c r="K128" s="1079"/>
      <c r="L128" s="1092"/>
    </row>
    <row r="129" spans="1:12" ht="15.75" thickBot="1">
      <c r="A129" s="1102"/>
      <c r="B129" s="1070" t="s">
        <v>793</v>
      </c>
      <c r="C129" s="1094" t="s">
        <v>674</v>
      </c>
      <c r="D129" s="1095" t="s">
        <v>674</v>
      </c>
      <c r="E129" s="1095">
        <v>6</v>
      </c>
      <c r="F129" s="1095">
        <v>5</v>
      </c>
      <c r="G129" s="1095"/>
      <c r="H129" s="1095"/>
      <c r="I129" s="1095"/>
      <c r="J129" s="1095"/>
      <c r="K129" s="1095"/>
      <c r="L129" s="1096"/>
    </row>
    <row r="130" spans="1:12" ht="15.75" thickTop="1">
      <c r="A130" s="1103" t="s">
        <v>770</v>
      </c>
      <c r="B130" s="1071" t="s">
        <v>805</v>
      </c>
      <c r="C130" s="1084" t="s">
        <v>674</v>
      </c>
      <c r="D130" s="1081" t="s">
        <v>674</v>
      </c>
      <c r="E130" s="1081" t="s">
        <v>674</v>
      </c>
      <c r="F130" s="1081" t="s">
        <v>674</v>
      </c>
      <c r="G130" s="1081" t="s">
        <v>674</v>
      </c>
      <c r="H130" s="1081" t="s">
        <v>674</v>
      </c>
      <c r="I130" s="1081" t="s">
        <v>674</v>
      </c>
      <c r="J130" s="1081" t="s">
        <v>674</v>
      </c>
      <c r="K130" s="1081" t="s">
        <v>674</v>
      </c>
      <c r="L130" s="1089" t="s">
        <v>674</v>
      </c>
    </row>
    <row r="131" spans="1:12">
      <c r="A131" s="1074" t="s">
        <v>771</v>
      </c>
      <c r="B131" s="1069" t="s">
        <v>790</v>
      </c>
      <c r="C131" s="1088" t="s">
        <v>674</v>
      </c>
      <c r="D131" s="1075" t="s">
        <v>674</v>
      </c>
      <c r="E131" s="1075" t="s">
        <v>674</v>
      </c>
      <c r="F131" s="1075" t="s">
        <v>674</v>
      </c>
      <c r="G131" s="1075" t="s">
        <v>674</v>
      </c>
      <c r="H131" s="1075" t="s">
        <v>674</v>
      </c>
      <c r="I131" s="1075" t="s">
        <v>674</v>
      </c>
      <c r="J131" s="1075" t="s">
        <v>674</v>
      </c>
      <c r="K131" s="1075" t="s">
        <v>674</v>
      </c>
      <c r="L131" s="1093" t="s">
        <v>674</v>
      </c>
    </row>
    <row r="132" spans="1:12">
      <c r="A132" s="1099"/>
      <c r="B132" s="1069" t="s">
        <v>791</v>
      </c>
      <c r="C132" s="1088" t="s">
        <v>674</v>
      </c>
      <c r="D132" s="1075" t="s">
        <v>674</v>
      </c>
      <c r="E132" s="1075" t="s">
        <v>674</v>
      </c>
      <c r="F132" s="1075" t="s">
        <v>674</v>
      </c>
      <c r="G132" s="1075" t="s">
        <v>674</v>
      </c>
      <c r="H132" s="1075" t="s">
        <v>674</v>
      </c>
      <c r="I132" s="1075" t="s">
        <v>674</v>
      </c>
      <c r="J132" s="1075" t="s">
        <v>674</v>
      </c>
      <c r="K132" s="1075"/>
      <c r="L132" s="1093"/>
    </row>
    <row r="133" spans="1:12">
      <c r="A133" s="1100"/>
      <c r="B133" s="1069" t="s">
        <v>792</v>
      </c>
      <c r="C133" s="1088" t="s">
        <v>674</v>
      </c>
      <c r="D133" s="1075" t="s">
        <v>674</v>
      </c>
      <c r="E133" s="1075" t="s">
        <v>674</v>
      </c>
      <c r="F133" s="1075" t="s">
        <v>674</v>
      </c>
      <c r="G133" s="1075" t="s">
        <v>674</v>
      </c>
      <c r="H133" s="1075" t="s">
        <v>674</v>
      </c>
      <c r="I133" s="1075"/>
      <c r="J133" s="1075"/>
      <c r="K133" s="1075"/>
      <c r="L133" s="1093"/>
    </row>
    <row r="134" spans="1:12" ht="15.75" thickBot="1">
      <c r="A134" s="1102"/>
      <c r="B134" s="1070" t="s">
        <v>793</v>
      </c>
      <c r="C134" s="1094" t="s">
        <v>674</v>
      </c>
      <c r="D134" s="1095" t="s">
        <v>674</v>
      </c>
      <c r="E134" s="1095" t="s">
        <v>674</v>
      </c>
      <c r="F134" s="1095" t="s">
        <v>674</v>
      </c>
      <c r="G134" s="1095"/>
      <c r="H134" s="1095"/>
      <c r="I134" s="1095"/>
      <c r="J134" s="1095"/>
      <c r="K134" s="1095"/>
      <c r="L134" s="1097"/>
    </row>
    <row r="135" spans="1:12" ht="15.75" customHeight="1" thickTop="1">
      <c r="A135" s="1104" t="s">
        <v>772</v>
      </c>
      <c r="B135" s="1071" t="s">
        <v>805</v>
      </c>
      <c r="C135" s="1084" t="s">
        <v>674</v>
      </c>
      <c r="D135" s="1081" t="s">
        <v>674</v>
      </c>
      <c r="E135" s="1081" t="s">
        <v>674</v>
      </c>
      <c r="F135" s="1081" t="s">
        <v>674</v>
      </c>
      <c r="G135" s="1081" t="s">
        <v>674</v>
      </c>
      <c r="H135" s="1081" t="s">
        <v>674</v>
      </c>
      <c r="I135" s="1081" t="s">
        <v>674</v>
      </c>
      <c r="J135" s="1081" t="s">
        <v>674</v>
      </c>
      <c r="K135" s="1081" t="s">
        <v>674</v>
      </c>
      <c r="L135" s="1089" t="s">
        <v>674</v>
      </c>
    </row>
    <row r="136" spans="1:12">
      <c r="A136" s="1040" t="s">
        <v>773</v>
      </c>
      <c r="B136" s="1069" t="s">
        <v>790</v>
      </c>
      <c r="C136" s="1088" t="s">
        <v>674</v>
      </c>
      <c r="D136" s="1075" t="s">
        <v>674</v>
      </c>
      <c r="E136" s="1075" t="s">
        <v>674</v>
      </c>
      <c r="F136" s="1075" t="s">
        <v>674</v>
      </c>
      <c r="G136" s="1075" t="s">
        <v>674</v>
      </c>
      <c r="H136" s="1075" t="s">
        <v>674</v>
      </c>
      <c r="I136" s="1075" t="s">
        <v>674</v>
      </c>
      <c r="J136" s="1075" t="s">
        <v>674</v>
      </c>
      <c r="K136" s="1075" t="s">
        <v>674</v>
      </c>
      <c r="L136" s="1093" t="s">
        <v>674</v>
      </c>
    </row>
    <row r="137" spans="1:12">
      <c r="A137" s="1100"/>
      <c r="B137" s="1069" t="s">
        <v>791</v>
      </c>
      <c r="C137" s="1088" t="s">
        <v>674</v>
      </c>
      <c r="D137" s="1075" t="s">
        <v>674</v>
      </c>
      <c r="E137" s="1075" t="s">
        <v>674</v>
      </c>
      <c r="F137" s="1075" t="s">
        <v>674</v>
      </c>
      <c r="G137" s="1075" t="s">
        <v>674</v>
      </c>
      <c r="H137" s="1075" t="s">
        <v>674</v>
      </c>
      <c r="I137" s="1075" t="s">
        <v>674</v>
      </c>
      <c r="J137" s="1075" t="s">
        <v>674</v>
      </c>
      <c r="K137" s="1075"/>
      <c r="L137" s="1093"/>
    </row>
    <row r="138" spans="1:12">
      <c r="A138" s="1100"/>
      <c r="B138" s="1069" t="s">
        <v>792</v>
      </c>
      <c r="C138" s="1088" t="s">
        <v>674</v>
      </c>
      <c r="D138" s="1075" t="s">
        <v>674</v>
      </c>
      <c r="E138" s="1075" t="s">
        <v>674</v>
      </c>
      <c r="F138" s="1075" t="s">
        <v>674</v>
      </c>
      <c r="G138" s="1075" t="s">
        <v>674</v>
      </c>
      <c r="H138" s="1075" t="s">
        <v>674</v>
      </c>
      <c r="I138" s="1075"/>
      <c r="J138" s="1075"/>
      <c r="K138" s="1075"/>
      <c r="L138" s="1093"/>
    </row>
    <row r="139" spans="1:12" ht="15.75" thickBot="1">
      <c r="A139" s="1102"/>
      <c r="B139" s="1070" t="s">
        <v>793</v>
      </c>
      <c r="C139" s="1094" t="s">
        <v>674</v>
      </c>
      <c r="D139" s="1095" t="s">
        <v>674</v>
      </c>
      <c r="E139" s="1095" t="s">
        <v>674</v>
      </c>
      <c r="F139" s="1095" t="s">
        <v>674</v>
      </c>
      <c r="G139" s="1095"/>
      <c r="H139" s="1095"/>
      <c r="I139" s="1095"/>
      <c r="J139" s="1095"/>
      <c r="K139" s="1095"/>
      <c r="L139" s="1097"/>
    </row>
    <row r="140" spans="1:12" ht="15.75" thickTop="1">
      <c r="A140" s="1099" t="s">
        <v>774</v>
      </c>
      <c r="B140" s="1071" t="s">
        <v>805</v>
      </c>
      <c r="C140" s="1084">
        <v>6</v>
      </c>
      <c r="D140" s="1081">
        <v>8</v>
      </c>
      <c r="E140" s="1081">
        <v>11</v>
      </c>
      <c r="F140" s="1081">
        <v>6</v>
      </c>
      <c r="G140" s="1081" t="s">
        <v>674</v>
      </c>
      <c r="H140" s="1081" t="s">
        <v>674</v>
      </c>
      <c r="I140" s="1081" t="s">
        <v>674</v>
      </c>
      <c r="J140" s="1081" t="s">
        <v>674</v>
      </c>
      <c r="K140" s="1081" t="s">
        <v>674</v>
      </c>
      <c r="L140" s="1089" t="s">
        <v>674</v>
      </c>
    </row>
    <row r="141" spans="1:12">
      <c r="A141" s="1074" t="s">
        <v>775</v>
      </c>
      <c r="B141" s="1069" t="s">
        <v>790</v>
      </c>
      <c r="C141" s="1085" t="s">
        <v>674</v>
      </c>
      <c r="D141" s="1077" t="s">
        <v>674</v>
      </c>
      <c r="E141" s="1077" t="s">
        <v>674</v>
      </c>
      <c r="F141" s="1077" t="s">
        <v>674</v>
      </c>
      <c r="G141" s="1077" t="s">
        <v>674</v>
      </c>
      <c r="H141" s="1077" t="s">
        <v>674</v>
      </c>
      <c r="I141" s="1077" t="s">
        <v>674</v>
      </c>
      <c r="J141" s="1076" t="s">
        <v>674</v>
      </c>
      <c r="K141" s="1076" t="s">
        <v>674</v>
      </c>
      <c r="L141" s="1090" t="s">
        <v>674</v>
      </c>
    </row>
    <row r="142" spans="1:12">
      <c r="A142" s="1100"/>
      <c r="B142" s="1069" t="s">
        <v>791</v>
      </c>
      <c r="C142" s="1086" t="s">
        <v>674</v>
      </c>
      <c r="D142" s="1078" t="s">
        <v>674</v>
      </c>
      <c r="E142" s="1078" t="s">
        <v>674</v>
      </c>
      <c r="F142" s="1078" t="s">
        <v>674</v>
      </c>
      <c r="G142" s="1078" t="s">
        <v>674</v>
      </c>
      <c r="H142" s="1078" t="s">
        <v>674</v>
      </c>
      <c r="I142" s="1078" t="s">
        <v>674</v>
      </c>
      <c r="J142" s="1078" t="s">
        <v>674</v>
      </c>
      <c r="K142" s="1078"/>
      <c r="L142" s="1091"/>
    </row>
    <row r="143" spans="1:12">
      <c r="A143" s="1100"/>
      <c r="B143" s="1069" t="s">
        <v>792</v>
      </c>
      <c r="C143" s="1087" t="s">
        <v>674</v>
      </c>
      <c r="D143" s="1079" t="s">
        <v>674</v>
      </c>
      <c r="E143" s="1079">
        <v>6</v>
      </c>
      <c r="F143" s="1079" t="s">
        <v>674</v>
      </c>
      <c r="G143" s="1079" t="s">
        <v>674</v>
      </c>
      <c r="H143" s="1079" t="s">
        <v>674</v>
      </c>
      <c r="I143" s="1079"/>
      <c r="J143" s="1079"/>
      <c r="K143" s="1079"/>
      <c r="L143" s="1092"/>
    </row>
    <row r="144" spans="1:12" ht="15.75" thickBot="1">
      <c r="A144" s="1101"/>
      <c r="B144" s="1070" t="s">
        <v>793</v>
      </c>
      <c r="C144" s="1094" t="s">
        <v>674</v>
      </c>
      <c r="D144" s="1095" t="s">
        <v>674</v>
      </c>
      <c r="E144" s="1095">
        <v>6</v>
      </c>
      <c r="F144" s="1095" t="s">
        <v>674</v>
      </c>
      <c r="G144" s="1095"/>
      <c r="H144" s="1095"/>
      <c r="I144" s="1095"/>
      <c r="J144" s="1095"/>
      <c r="K144" s="1095"/>
      <c r="L144" s="1096"/>
    </row>
    <row r="145" spans="1:14" ht="15.75" thickTop="1">
      <c r="A145" s="1099" t="s">
        <v>785</v>
      </c>
      <c r="B145" s="1071" t="s">
        <v>805</v>
      </c>
      <c r="C145" s="1084" t="s">
        <v>674</v>
      </c>
      <c r="D145" s="1081" t="s">
        <v>674</v>
      </c>
      <c r="E145" s="1081">
        <v>5</v>
      </c>
      <c r="F145" s="1081" t="s">
        <v>674</v>
      </c>
      <c r="G145" s="1081" t="s">
        <v>674</v>
      </c>
      <c r="H145" s="1081" t="s">
        <v>674</v>
      </c>
      <c r="I145" s="1081" t="s">
        <v>674</v>
      </c>
      <c r="J145" s="1081" t="s">
        <v>674</v>
      </c>
      <c r="K145" s="1081" t="s">
        <v>674</v>
      </c>
      <c r="L145" s="1089" t="s">
        <v>674</v>
      </c>
    </row>
    <row r="146" spans="1:14">
      <c r="A146" s="1074" t="s">
        <v>786</v>
      </c>
      <c r="B146" s="1069" t="s">
        <v>790</v>
      </c>
      <c r="C146" s="1088" t="s">
        <v>674</v>
      </c>
      <c r="D146" s="1075" t="s">
        <v>674</v>
      </c>
      <c r="E146" s="1075" t="s">
        <v>674</v>
      </c>
      <c r="F146" s="1075" t="s">
        <v>674</v>
      </c>
      <c r="G146" s="1075" t="s">
        <v>674</v>
      </c>
      <c r="H146" s="1075" t="s">
        <v>674</v>
      </c>
      <c r="I146" s="1075" t="s">
        <v>674</v>
      </c>
      <c r="J146" s="1075" t="s">
        <v>674</v>
      </c>
      <c r="K146" s="1075" t="s">
        <v>674</v>
      </c>
      <c r="L146" s="1093" t="s">
        <v>674</v>
      </c>
    </row>
    <row r="147" spans="1:14">
      <c r="A147" s="1100"/>
      <c r="B147" s="1069" t="s">
        <v>791</v>
      </c>
      <c r="C147" s="1088" t="s">
        <v>674</v>
      </c>
      <c r="D147" s="1075" t="s">
        <v>674</v>
      </c>
      <c r="E147" s="1075" t="s">
        <v>674</v>
      </c>
      <c r="F147" s="1075" t="s">
        <v>674</v>
      </c>
      <c r="G147" s="1075" t="s">
        <v>674</v>
      </c>
      <c r="H147" s="1075" t="s">
        <v>674</v>
      </c>
      <c r="I147" s="1075" t="s">
        <v>674</v>
      </c>
      <c r="J147" s="1075" t="s">
        <v>674</v>
      </c>
      <c r="K147" s="1075"/>
      <c r="L147" s="1093"/>
    </row>
    <row r="148" spans="1:14">
      <c r="A148" s="1100"/>
      <c r="B148" s="1069" t="s">
        <v>792</v>
      </c>
      <c r="C148" s="1087" t="s">
        <v>674</v>
      </c>
      <c r="D148" s="1079" t="s">
        <v>674</v>
      </c>
      <c r="E148" s="1079" t="s">
        <v>674</v>
      </c>
      <c r="F148" s="1079" t="s">
        <v>674</v>
      </c>
      <c r="G148" s="1079" t="s">
        <v>674</v>
      </c>
      <c r="H148" s="1079" t="s">
        <v>674</v>
      </c>
      <c r="I148" s="1079"/>
      <c r="J148" s="1079"/>
      <c r="K148" s="1079"/>
      <c r="L148" s="1092"/>
    </row>
    <row r="149" spans="1:14" ht="15.75" thickBot="1">
      <c r="A149" s="1101"/>
      <c r="B149" s="1070" t="s">
        <v>793</v>
      </c>
      <c r="C149" s="1094" t="s">
        <v>674</v>
      </c>
      <c r="D149" s="1095" t="s">
        <v>674</v>
      </c>
      <c r="E149" s="1095" t="s">
        <v>674</v>
      </c>
      <c r="F149" s="1095" t="s">
        <v>674</v>
      </c>
      <c r="G149" s="1095"/>
      <c r="H149" s="1095"/>
      <c r="I149" s="1095"/>
      <c r="J149" s="1095"/>
      <c r="K149" s="1095"/>
      <c r="L149" s="1096"/>
    </row>
    <row r="150" spans="1:14" ht="15.75" thickTop="1">
      <c r="A150" s="1099" t="s">
        <v>780</v>
      </c>
      <c r="B150" s="1071" t="s">
        <v>805</v>
      </c>
      <c r="C150" s="1084" t="s">
        <v>674</v>
      </c>
      <c r="D150" s="1081" t="s">
        <v>674</v>
      </c>
      <c r="E150" s="1081">
        <v>11</v>
      </c>
      <c r="F150" s="1081">
        <v>15</v>
      </c>
      <c r="G150" s="1081" t="s">
        <v>674</v>
      </c>
      <c r="H150" s="1081" t="s">
        <v>674</v>
      </c>
      <c r="I150" s="1081" t="s">
        <v>674</v>
      </c>
      <c r="J150" s="1081" t="s">
        <v>674</v>
      </c>
      <c r="K150" s="1081" t="s">
        <v>674</v>
      </c>
      <c r="L150" s="1089" t="s">
        <v>674</v>
      </c>
    </row>
    <row r="151" spans="1:14">
      <c r="A151" s="1074" t="s">
        <v>781</v>
      </c>
      <c r="B151" s="1069" t="s">
        <v>790</v>
      </c>
      <c r="C151" s="1088" t="s">
        <v>674</v>
      </c>
      <c r="D151" s="1075" t="s">
        <v>674</v>
      </c>
      <c r="E151" s="1075" t="s">
        <v>674</v>
      </c>
      <c r="F151" s="1075" t="s">
        <v>674</v>
      </c>
      <c r="G151" s="1075" t="s">
        <v>674</v>
      </c>
      <c r="H151" s="1075" t="s">
        <v>674</v>
      </c>
      <c r="I151" s="1075" t="s">
        <v>674</v>
      </c>
      <c r="J151" s="1075" t="s">
        <v>674</v>
      </c>
      <c r="K151" s="1075" t="s">
        <v>674</v>
      </c>
      <c r="L151" s="1093" t="s">
        <v>674</v>
      </c>
    </row>
    <row r="152" spans="1:14">
      <c r="A152" s="1100"/>
      <c r="B152" s="1069" t="s">
        <v>791</v>
      </c>
      <c r="C152" s="1088" t="s">
        <v>674</v>
      </c>
      <c r="D152" s="1075" t="s">
        <v>674</v>
      </c>
      <c r="E152" s="1075" t="s">
        <v>674</v>
      </c>
      <c r="F152" s="1075" t="s">
        <v>674</v>
      </c>
      <c r="G152" s="1075" t="s">
        <v>674</v>
      </c>
      <c r="H152" s="1075" t="s">
        <v>674</v>
      </c>
      <c r="I152" s="1075" t="s">
        <v>674</v>
      </c>
      <c r="J152" s="1075" t="s">
        <v>674</v>
      </c>
      <c r="K152" s="1075"/>
      <c r="L152" s="1093"/>
    </row>
    <row r="153" spans="1:14">
      <c r="A153" s="1100"/>
      <c r="B153" s="1069" t="s">
        <v>792</v>
      </c>
      <c r="C153" s="1087" t="s">
        <v>674</v>
      </c>
      <c r="D153" s="1079" t="s">
        <v>674</v>
      </c>
      <c r="E153" s="1079" t="s">
        <v>674</v>
      </c>
      <c r="F153" s="1079" t="s">
        <v>674</v>
      </c>
      <c r="G153" s="1079" t="s">
        <v>674</v>
      </c>
      <c r="H153" s="1079" t="s">
        <v>674</v>
      </c>
      <c r="I153" s="1079"/>
      <c r="J153" s="1079"/>
      <c r="K153" s="1079"/>
      <c r="L153" s="1092"/>
    </row>
    <row r="154" spans="1:14" ht="15.75" thickBot="1">
      <c r="A154" s="1102"/>
      <c r="B154" s="1070" t="s">
        <v>793</v>
      </c>
      <c r="C154" s="1094" t="s">
        <v>674</v>
      </c>
      <c r="D154" s="1095" t="s">
        <v>674</v>
      </c>
      <c r="E154" s="1095" t="s">
        <v>674</v>
      </c>
      <c r="F154" s="1095" t="s">
        <v>674</v>
      </c>
      <c r="G154" s="1095"/>
      <c r="H154" s="1095"/>
      <c r="I154" s="1095"/>
      <c r="J154" s="1095"/>
      <c r="K154" s="1095"/>
      <c r="L154" s="1096"/>
    </row>
    <row r="155" spans="1:14" ht="15.75" thickTop="1">
      <c r="B155" s="1072"/>
    </row>
    <row r="156" spans="1:14">
      <c r="A156" t="s">
        <v>340</v>
      </c>
    </row>
    <row r="157" spans="1:14">
      <c r="A157" s="1634" t="s">
        <v>637</v>
      </c>
      <c r="B157" s="1634"/>
      <c r="C157" s="1634"/>
      <c r="D157" s="1634"/>
      <c r="E157" s="1634"/>
      <c r="F157" s="1634"/>
      <c r="G157" s="1634"/>
      <c r="H157" s="1634"/>
      <c r="I157" s="1634"/>
      <c r="J157" s="1634"/>
      <c r="K157" s="1634"/>
      <c r="L157" s="1634"/>
      <c r="M157" s="1634"/>
      <c r="N157" s="1634"/>
    </row>
    <row r="158" spans="1:14">
      <c r="A158" t="s">
        <v>638</v>
      </c>
    </row>
    <row r="159" spans="1:14">
      <c r="A159" t="s">
        <v>639</v>
      </c>
    </row>
    <row r="160" spans="1:14">
      <c r="A160" t="s">
        <v>640</v>
      </c>
    </row>
    <row r="161" spans="1:8">
      <c r="A161" t="s">
        <v>641</v>
      </c>
    </row>
    <row r="162" spans="1:8">
      <c r="A162" t="s">
        <v>642</v>
      </c>
    </row>
    <row r="164" spans="1:8" ht="30.75" customHeight="1">
      <c r="A164" s="1462" t="s">
        <v>825</v>
      </c>
      <c r="B164" s="1462"/>
      <c r="C164" s="1462"/>
      <c r="D164" s="1462"/>
      <c r="E164" s="1462"/>
      <c r="F164" s="1462"/>
      <c r="G164" s="1462"/>
      <c r="H164" s="1462"/>
    </row>
  </sheetData>
  <mergeCells count="3">
    <mergeCell ref="A1:L2"/>
    <mergeCell ref="A157:N157"/>
    <mergeCell ref="A164:H164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sheetPr codeName="Sheet143"/>
  <dimension ref="A1:M30"/>
  <sheetViews>
    <sheetView showGridLines="0" workbookViewId="0">
      <selection activeCell="I28" sqref="I28"/>
    </sheetView>
  </sheetViews>
  <sheetFormatPr defaultRowHeight="15"/>
  <cols>
    <col min="3" max="3" width="22.140625" customWidth="1"/>
    <col min="4" max="13" width="13" customWidth="1"/>
  </cols>
  <sheetData>
    <row r="1" spans="1:13">
      <c r="A1" s="1615" t="s">
        <v>1070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</row>
    <row r="2" spans="1:13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</row>
    <row r="3" spans="1:13" ht="15.75" thickBot="1"/>
    <row r="4" spans="1:13" ht="15.75" thickTop="1">
      <c r="A4" s="1622" t="s">
        <v>21</v>
      </c>
      <c r="B4" s="1623"/>
      <c r="C4" s="1624"/>
      <c r="D4" s="1628" t="s">
        <v>3</v>
      </c>
      <c r="E4" s="1629"/>
      <c r="F4" s="1629"/>
      <c r="G4" s="1629"/>
      <c r="H4" s="1629"/>
      <c r="I4" s="1629"/>
      <c r="J4" s="1629"/>
      <c r="K4" s="1629"/>
      <c r="L4" s="1629"/>
      <c r="M4" s="1630"/>
    </row>
    <row r="5" spans="1:13" ht="15.75" thickBot="1">
      <c r="A5" s="1625"/>
      <c r="B5" s="1626"/>
      <c r="C5" s="1627"/>
      <c r="D5" s="1105" t="s">
        <v>8</v>
      </c>
      <c r="E5" s="1106" t="s">
        <v>9</v>
      </c>
      <c r="F5" s="1106" t="s">
        <v>10</v>
      </c>
      <c r="G5" s="1106" t="s">
        <v>11</v>
      </c>
      <c r="H5" s="1106" t="s">
        <v>12</v>
      </c>
      <c r="I5" s="1106" t="s">
        <v>13</v>
      </c>
      <c r="J5" s="1106" t="s">
        <v>14</v>
      </c>
      <c r="K5" s="1106" t="s">
        <v>15</v>
      </c>
      <c r="L5" s="1106" t="s">
        <v>16</v>
      </c>
      <c r="M5" s="1109" t="s">
        <v>17</v>
      </c>
    </row>
    <row r="6" spans="1:13" ht="16.5" thickTop="1" thickBot="1">
      <c r="A6" s="1638" t="s">
        <v>1071</v>
      </c>
      <c r="B6" s="1639"/>
      <c r="C6" s="1640"/>
      <c r="D6" s="1366">
        <v>370</v>
      </c>
      <c r="E6" s="1367">
        <v>426</v>
      </c>
      <c r="F6" s="1366">
        <v>465</v>
      </c>
      <c r="G6" s="1368">
        <v>469</v>
      </c>
      <c r="H6" s="1368">
        <v>324</v>
      </c>
      <c r="I6" s="1368">
        <v>189</v>
      </c>
      <c r="J6" s="1367">
        <v>148</v>
      </c>
      <c r="K6" s="1366">
        <v>80</v>
      </c>
      <c r="L6" s="1367">
        <v>58</v>
      </c>
      <c r="M6" s="1369">
        <v>76</v>
      </c>
    </row>
    <row r="7" spans="1:13" ht="16.5" thickTop="1" thickBot="1">
      <c r="A7" s="1322"/>
      <c r="B7" s="1322"/>
      <c r="C7" s="1322"/>
    </row>
    <row r="8" spans="1:13" ht="15.75" thickTop="1">
      <c r="A8" s="1622" t="s">
        <v>806</v>
      </c>
      <c r="B8" s="1623"/>
      <c r="C8" s="1624"/>
      <c r="D8" s="1628" t="s">
        <v>3</v>
      </c>
      <c r="E8" s="1629"/>
      <c r="F8" s="1629"/>
      <c r="G8" s="1629"/>
      <c r="H8" s="1629"/>
      <c r="I8" s="1629"/>
      <c r="J8" s="1629"/>
      <c r="K8" s="1629"/>
      <c r="L8" s="1629"/>
      <c r="M8" s="1630"/>
    </row>
    <row r="9" spans="1:13" ht="15.75" thickBot="1">
      <c r="A9" s="1625"/>
      <c r="B9" s="1626"/>
      <c r="C9" s="1627"/>
      <c r="D9" s="1105" t="s">
        <v>8</v>
      </c>
      <c r="E9" s="1106" t="s">
        <v>9</v>
      </c>
      <c r="F9" s="1106" t="s">
        <v>10</v>
      </c>
      <c r="G9" s="1106" t="s">
        <v>11</v>
      </c>
      <c r="H9" s="1106" t="s">
        <v>12</v>
      </c>
      <c r="I9" s="1106" t="s">
        <v>13</v>
      </c>
      <c r="J9" s="1106" t="s">
        <v>14</v>
      </c>
      <c r="K9" s="1106" t="s">
        <v>15</v>
      </c>
      <c r="L9" s="1106" t="s">
        <v>16</v>
      </c>
      <c r="M9" s="1109" t="s">
        <v>17</v>
      </c>
    </row>
    <row r="10" spans="1:13" ht="16.5" thickTop="1" thickBot="1">
      <c r="A10" s="1638" t="s">
        <v>833</v>
      </c>
      <c r="B10" s="1639"/>
      <c r="C10" s="1640"/>
      <c r="D10" s="1366">
        <v>0</v>
      </c>
      <c r="E10" s="1367">
        <v>8</v>
      </c>
      <c r="F10" s="1366">
        <v>2</v>
      </c>
      <c r="G10" s="1368">
        <v>7</v>
      </c>
      <c r="H10" s="1368">
        <v>7</v>
      </c>
      <c r="I10" s="1368">
        <v>2</v>
      </c>
      <c r="J10" s="1367">
        <v>2</v>
      </c>
      <c r="K10" s="1366">
        <v>0</v>
      </c>
      <c r="L10" s="1367">
        <v>0</v>
      </c>
      <c r="M10" s="1369">
        <v>0</v>
      </c>
    </row>
    <row r="11" spans="1:13" ht="16.5" thickTop="1" thickBot="1">
      <c r="A11" s="1322"/>
      <c r="B11" s="1322"/>
      <c r="C11" s="1322"/>
    </row>
    <row r="12" spans="1:13" ht="15.75" customHeight="1" thickTop="1">
      <c r="A12" s="1622" t="s">
        <v>782</v>
      </c>
      <c r="B12" s="1623"/>
      <c r="C12" s="1624"/>
      <c r="D12" s="1659" t="s">
        <v>3</v>
      </c>
      <c r="E12" s="1660"/>
      <c r="F12" s="1660"/>
      <c r="G12" s="1660"/>
      <c r="H12" s="1660"/>
      <c r="I12" s="1660"/>
      <c r="J12" s="1660"/>
      <c r="K12" s="1661"/>
    </row>
    <row r="13" spans="1:13" ht="15.75" thickBot="1">
      <c r="A13" s="1625"/>
      <c r="B13" s="1626"/>
      <c r="C13" s="1627"/>
      <c r="D13" s="1038" t="s">
        <v>8</v>
      </c>
      <c r="E13" s="1039" t="s">
        <v>9</v>
      </c>
      <c r="F13" s="1039" t="s">
        <v>10</v>
      </c>
      <c r="G13" s="1039" t="s">
        <v>11</v>
      </c>
      <c r="H13" s="1039" t="s">
        <v>12</v>
      </c>
      <c r="I13" s="1039" t="s">
        <v>13</v>
      </c>
      <c r="J13" s="1039" t="s">
        <v>14</v>
      </c>
      <c r="K13" s="1110" t="s">
        <v>15</v>
      </c>
    </row>
    <row r="14" spans="1:13" ht="16.5" thickTop="1" thickBot="1">
      <c r="A14" s="1638" t="s">
        <v>833</v>
      </c>
      <c r="B14" s="1639"/>
      <c r="C14" s="1640"/>
      <c r="D14" s="1366">
        <v>4</v>
      </c>
      <c r="E14" s="1367">
        <v>13</v>
      </c>
      <c r="F14" s="1367">
        <v>7</v>
      </c>
      <c r="G14" s="1367">
        <v>14</v>
      </c>
      <c r="H14" s="1367">
        <v>12</v>
      </c>
      <c r="I14" s="1367">
        <v>4</v>
      </c>
      <c r="J14" s="1367">
        <v>2</v>
      </c>
      <c r="K14" s="1370">
        <v>1</v>
      </c>
    </row>
    <row r="15" spans="1:13" ht="16.5" thickTop="1" thickBot="1">
      <c r="A15" s="1322"/>
      <c r="B15" s="1322"/>
      <c r="C15" s="1322"/>
    </row>
    <row r="16" spans="1:13" ht="15.75" customHeight="1" thickTop="1">
      <c r="A16" s="1641" t="s">
        <v>787</v>
      </c>
      <c r="B16" s="1642"/>
      <c r="C16" s="1643"/>
      <c r="D16" s="1647" t="s">
        <v>3</v>
      </c>
      <c r="E16" s="1648"/>
      <c r="F16" s="1648"/>
      <c r="G16" s="1648"/>
      <c r="H16" s="1648"/>
      <c r="I16" s="1649"/>
    </row>
    <row r="17" spans="1:9" ht="15.75" thickBot="1">
      <c r="A17" s="1644"/>
      <c r="B17" s="1645"/>
      <c r="C17" s="1646"/>
      <c r="D17" s="1041" t="s">
        <v>8</v>
      </c>
      <c r="E17" s="1042" t="s">
        <v>9</v>
      </c>
      <c r="F17" s="1042" t="s">
        <v>10</v>
      </c>
      <c r="G17" s="1042" t="s">
        <v>11</v>
      </c>
      <c r="H17" s="1042" t="s">
        <v>12</v>
      </c>
      <c r="I17" s="1043" t="s">
        <v>13</v>
      </c>
    </row>
    <row r="18" spans="1:9" ht="16.5" thickTop="1" thickBot="1">
      <c r="A18" s="1638" t="s">
        <v>833</v>
      </c>
      <c r="B18" s="1639"/>
      <c r="C18" s="1640"/>
      <c r="D18" s="1366">
        <v>8</v>
      </c>
      <c r="E18" s="1371">
        <v>23</v>
      </c>
      <c r="F18" s="1372">
        <v>23</v>
      </c>
      <c r="G18" s="1366">
        <v>21</v>
      </c>
      <c r="H18" s="1371">
        <v>25</v>
      </c>
      <c r="I18" s="1373">
        <v>5</v>
      </c>
    </row>
    <row r="19" spans="1:9" ht="16.5" thickTop="1" thickBot="1">
      <c r="A19" s="1322"/>
      <c r="B19" s="1322"/>
      <c r="C19" s="1322"/>
    </row>
    <row r="20" spans="1:9" ht="15.75" customHeight="1" thickTop="1">
      <c r="A20" s="1650" t="s">
        <v>788</v>
      </c>
      <c r="B20" s="1651"/>
      <c r="C20" s="1652"/>
      <c r="D20" s="1656" t="s">
        <v>3</v>
      </c>
      <c r="E20" s="1657"/>
      <c r="F20" s="1657"/>
      <c r="G20" s="1658"/>
    </row>
    <row r="21" spans="1:9" ht="15.75" thickBot="1">
      <c r="A21" s="1653"/>
      <c r="B21" s="1654"/>
      <c r="C21" s="1655"/>
      <c r="D21" s="1107" t="s">
        <v>8</v>
      </c>
      <c r="E21" s="1108" t="s">
        <v>9</v>
      </c>
      <c r="F21" s="1108" t="s">
        <v>10</v>
      </c>
      <c r="G21" s="1111" t="s">
        <v>11</v>
      </c>
    </row>
    <row r="22" spans="1:9" ht="16.5" thickTop="1" thickBot="1">
      <c r="A22" s="1635" t="s">
        <v>833</v>
      </c>
      <c r="B22" s="1636"/>
      <c r="C22" s="1637"/>
      <c r="D22" s="1366">
        <v>19</v>
      </c>
      <c r="E22" s="1367">
        <v>32</v>
      </c>
      <c r="F22" s="1367">
        <v>32</v>
      </c>
      <c r="G22" s="1370">
        <v>37</v>
      </c>
    </row>
    <row r="23" spans="1:9" ht="15.75" thickTop="1"/>
    <row r="24" spans="1:9">
      <c r="A24" t="s">
        <v>638</v>
      </c>
    </row>
    <row r="25" spans="1:9">
      <c r="A25" t="s">
        <v>639</v>
      </c>
    </row>
    <row r="26" spans="1:9">
      <c r="A26" t="s">
        <v>640</v>
      </c>
    </row>
    <row r="27" spans="1:9">
      <c r="A27" t="s">
        <v>641</v>
      </c>
    </row>
    <row r="28" spans="1:9">
      <c r="A28" t="s">
        <v>642</v>
      </c>
    </row>
    <row r="30" spans="1:9" ht="30.75" customHeight="1">
      <c r="A30" s="1462" t="s">
        <v>834</v>
      </c>
      <c r="B30" s="1462"/>
      <c r="C30" s="1462"/>
      <c r="D30" s="1462"/>
      <c r="E30" s="1462"/>
      <c r="F30" s="1462"/>
      <c r="G30" s="1462"/>
      <c r="H30" s="1462"/>
    </row>
  </sheetData>
  <mergeCells count="17">
    <mergeCell ref="A1:M2"/>
    <mergeCell ref="A8:C9"/>
    <mergeCell ref="D8:M8"/>
    <mergeCell ref="A10:C10"/>
    <mergeCell ref="A12:C13"/>
    <mergeCell ref="D12:K12"/>
    <mergeCell ref="A22:C22"/>
    <mergeCell ref="A4:C5"/>
    <mergeCell ref="D4:M4"/>
    <mergeCell ref="A6:C6"/>
    <mergeCell ref="A30:H30"/>
    <mergeCell ref="A14:C14"/>
    <mergeCell ref="A16:C17"/>
    <mergeCell ref="D16:I16"/>
    <mergeCell ref="A18:C18"/>
    <mergeCell ref="A20:C21"/>
    <mergeCell ref="D20:G20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>
  <sheetPr codeName="Sheet144"/>
  <dimension ref="A1:M18"/>
  <sheetViews>
    <sheetView showGridLines="0" workbookViewId="0">
      <selection activeCell="E15" sqref="E15"/>
    </sheetView>
  </sheetViews>
  <sheetFormatPr defaultRowHeight="15"/>
  <cols>
    <col min="3" max="3" width="22.140625" customWidth="1"/>
    <col min="4" max="13" width="13" customWidth="1"/>
  </cols>
  <sheetData>
    <row r="1" spans="1:13">
      <c r="A1" s="1615" t="s">
        <v>1070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</row>
    <row r="2" spans="1:13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</row>
    <row r="3" spans="1:13" ht="15.75" thickBot="1"/>
    <row r="4" spans="1:13" ht="15.75" thickTop="1">
      <c r="A4" s="1622"/>
      <c r="B4" s="1623"/>
      <c r="C4" s="1624"/>
      <c r="D4" s="1628" t="s">
        <v>3</v>
      </c>
      <c r="E4" s="1629"/>
      <c r="F4" s="1629"/>
      <c r="G4" s="1629"/>
      <c r="H4" s="1629"/>
      <c r="I4" s="1629"/>
      <c r="J4" s="1629"/>
      <c r="K4" s="1629"/>
      <c r="L4" s="1629"/>
      <c r="M4" s="1630"/>
    </row>
    <row r="5" spans="1:13" ht="15.75" thickBot="1">
      <c r="A5" s="1625"/>
      <c r="B5" s="1626"/>
      <c r="C5" s="1627"/>
      <c r="D5" s="1105" t="s">
        <v>8</v>
      </c>
      <c r="E5" s="1106" t="s">
        <v>9</v>
      </c>
      <c r="F5" s="1106" t="s">
        <v>10</v>
      </c>
      <c r="G5" s="1106" t="s">
        <v>11</v>
      </c>
      <c r="H5" s="1106" t="s">
        <v>12</v>
      </c>
      <c r="I5" s="1106" t="s">
        <v>13</v>
      </c>
      <c r="J5" s="1106" t="s">
        <v>14</v>
      </c>
      <c r="K5" s="1106" t="s">
        <v>15</v>
      </c>
      <c r="L5" s="1106" t="s">
        <v>16</v>
      </c>
      <c r="M5" s="1109" t="s">
        <v>17</v>
      </c>
    </row>
    <row r="6" spans="1:13" ht="15.75" thickTop="1">
      <c r="A6" s="1662" t="s">
        <v>1071</v>
      </c>
      <c r="B6" s="1663"/>
      <c r="C6" s="1664"/>
      <c r="D6" s="1401">
        <v>370</v>
      </c>
      <c r="E6" s="1402">
        <v>426</v>
      </c>
      <c r="F6" s="1403">
        <v>465</v>
      </c>
      <c r="G6" s="1404">
        <v>469</v>
      </c>
      <c r="H6" s="1404">
        <v>324</v>
      </c>
      <c r="I6" s="1404">
        <v>189</v>
      </c>
      <c r="J6" s="1402">
        <v>148</v>
      </c>
      <c r="K6" s="1403">
        <v>80</v>
      </c>
      <c r="L6" s="1402">
        <v>58</v>
      </c>
      <c r="M6" s="1405">
        <v>76</v>
      </c>
    </row>
    <row r="7" spans="1:13" ht="15.75" thickBot="1">
      <c r="A7" s="1665" t="s">
        <v>806</v>
      </c>
      <c r="B7" s="1666"/>
      <c r="C7" s="1667"/>
      <c r="D7" s="1406" t="s">
        <v>674</v>
      </c>
      <c r="E7" s="1407">
        <v>8</v>
      </c>
      <c r="F7" s="1408" t="s">
        <v>674</v>
      </c>
      <c r="G7" s="1409">
        <v>7</v>
      </c>
      <c r="H7" s="1409">
        <v>7</v>
      </c>
      <c r="I7" s="1409" t="s">
        <v>674</v>
      </c>
      <c r="J7" s="1407" t="s">
        <v>674</v>
      </c>
      <c r="K7" s="1410" t="s">
        <v>674</v>
      </c>
      <c r="L7" s="1398" t="s">
        <v>674</v>
      </c>
      <c r="M7" s="1369" t="s">
        <v>674</v>
      </c>
    </row>
    <row r="8" spans="1:13" ht="16.5" thickTop="1" thickBot="1">
      <c r="A8" s="1619" t="s">
        <v>782</v>
      </c>
      <c r="B8" s="1620"/>
      <c r="C8" s="1621"/>
      <c r="D8" s="1406" t="s">
        <v>674</v>
      </c>
      <c r="E8" s="1407">
        <v>13</v>
      </c>
      <c r="F8" s="1407">
        <v>7</v>
      </c>
      <c r="G8" s="1407">
        <v>14</v>
      </c>
      <c r="H8" s="1407">
        <v>12</v>
      </c>
      <c r="I8" s="1407" t="s">
        <v>674</v>
      </c>
      <c r="J8" s="1398" t="s">
        <v>674</v>
      </c>
      <c r="K8" s="1399" t="s">
        <v>674</v>
      </c>
    </row>
    <row r="9" spans="1:13" ht="16.5" thickTop="1" thickBot="1">
      <c r="A9" s="1619" t="s">
        <v>787</v>
      </c>
      <c r="B9" s="1620"/>
      <c r="C9" s="1621"/>
      <c r="D9" s="1406">
        <v>8</v>
      </c>
      <c r="E9" s="1409">
        <v>23</v>
      </c>
      <c r="F9" s="1407">
        <v>23</v>
      </c>
      <c r="G9" s="1410">
        <v>21</v>
      </c>
      <c r="H9" s="1400">
        <v>25</v>
      </c>
      <c r="I9" s="1399">
        <v>5</v>
      </c>
    </row>
    <row r="10" spans="1:13" ht="16.5" thickTop="1" thickBot="1">
      <c r="A10" s="1616" t="s">
        <v>788</v>
      </c>
      <c r="B10" s="1617"/>
      <c r="C10" s="1618"/>
      <c r="D10" s="1366">
        <v>19</v>
      </c>
      <c r="E10" s="1398">
        <v>32</v>
      </c>
      <c r="F10" s="1398">
        <v>32</v>
      </c>
      <c r="G10" s="1399">
        <v>37</v>
      </c>
    </row>
    <row r="11" spans="1:13" ht="15.75" thickTop="1"/>
    <row r="12" spans="1:13">
      <c r="A12" t="s">
        <v>638</v>
      </c>
    </row>
    <row r="13" spans="1:13">
      <c r="A13" t="s">
        <v>639</v>
      </c>
    </row>
    <row r="14" spans="1:13">
      <c r="A14" t="s">
        <v>640</v>
      </c>
    </row>
    <row r="15" spans="1:13">
      <c r="A15" t="s">
        <v>641</v>
      </c>
    </row>
    <row r="16" spans="1:13">
      <c r="A16" t="s">
        <v>642</v>
      </c>
    </row>
    <row r="18" spans="1:8" ht="30.75" customHeight="1">
      <c r="A18" s="1462" t="s">
        <v>834</v>
      </c>
      <c r="B18" s="1462"/>
      <c r="C18" s="1462"/>
      <c r="D18" s="1462"/>
      <c r="E18" s="1462"/>
      <c r="F18" s="1462"/>
      <c r="G18" s="1462"/>
      <c r="H18" s="1462"/>
    </row>
  </sheetData>
  <sheetProtection password="8815" sheet="1" objects="1" scenarios="1"/>
  <mergeCells count="9">
    <mergeCell ref="A8:C8"/>
    <mergeCell ref="A9:C9"/>
    <mergeCell ref="A10:C10"/>
    <mergeCell ref="A18:H18"/>
    <mergeCell ref="A1:M2"/>
    <mergeCell ref="A4:C5"/>
    <mergeCell ref="D4:M4"/>
    <mergeCell ref="A6:C6"/>
    <mergeCell ref="A7:C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sheetPr codeName="Sheet78"/>
  <dimension ref="A1:N40"/>
  <sheetViews>
    <sheetView showGridLines="0" workbookViewId="0">
      <selection activeCell="S11" sqref="S11"/>
    </sheetView>
  </sheetViews>
  <sheetFormatPr defaultRowHeight="15"/>
  <sheetData>
    <row r="1" spans="1:1" ht="23.25">
      <c r="A1" s="634" t="s">
        <v>656</v>
      </c>
    </row>
    <row r="34" spans="1:14">
      <c r="A34" t="s">
        <v>340</v>
      </c>
    </row>
    <row r="35" spans="1:14">
      <c r="A35" s="1634" t="s">
        <v>1080</v>
      </c>
      <c r="B35" s="1634"/>
      <c r="C35" s="1634"/>
      <c r="D35" s="1634"/>
      <c r="E35" s="1634"/>
      <c r="F35" s="1634"/>
      <c r="G35" s="1634"/>
      <c r="H35" s="1634"/>
      <c r="I35" s="1634"/>
      <c r="J35" s="1634"/>
      <c r="K35" s="1634"/>
      <c r="L35" s="1634"/>
      <c r="M35" s="1634"/>
      <c r="N35" s="1634"/>
    </row>
    <row r="36" spans="1:14">
      <c r="A36" t="s">
        <v>638</v>
      </c>
    </row>
    <row r="37" spans="1:14">
      <c r="A37" t="s">
        <v>639</v>
      </c>
    </row>
    <row r="38" spans="1:14">
      <c r="A38" t="s">
        <v>640</v>
      </c>
    </row>
    <row r="39" spans="1:14">
      <c r="A39" t="s">
        <v>641</v>
      </c>
    </row>
    <row r="40" spans="1:14">
      <c r="A40" t="s">
        <v>642</v>
      </c>
    </row>
  </sheetData>
  <sheetProtection password="8815" sheet="1" objects="1" scenarios="1"/>
  <mergeCells count="1">
    <mergeCell ref="A35:N35"/>
  </mergeCells>
  <pageMargins left="0.7" right="0.7" top="0.75" bottom="0.75" header="0.3" footer="0.3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sheetPr codeName="Sheet124"/>
  <dimension ref="A1:M15"/>
  <sheetViews>
    <sheetView showGridLines="0" workbookViewId="0">
      <selection activeCell="J14" sqref="J14"/>
    </sheetView>
  </sheetViews>
  <sheetFormatPr defaultRowHeight="15"/>
  <cols>
    <col min="3" max="3" width="22.140625" customWidth="1"/>
    <col min="4" max="13" width="13" customWidth="1"/>
  </cols>
  <sheetData>
    <row r="1" spans="1:13">
      <c r="A1" s="1615" t="s">
        <v>1081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</row>
    <row r="2" spans="1:13">
      <c r="A2" s="1615"/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</row>
    <row r="3" spans="1:13" ht="15.75" thickBot="1"/>
    <row r="4" spans="1:13" ht="15.75" thickTop="1">
      <c r="A4" s="1622"/>
      <c r="B4" s="1623"/>
      <c r="C4" s="1624"/>
      <c r="D4" s="1628" t="s">
        <v>3</v>
      </c>
      <c r="E4" s="1629"/>
      <c r="F4" s="1629"/>
      <c r="G4" s="1629"/>
      <c r="H4" s="1629"/>
      <c r="I4" s="1629"/>
      <c r="J4" s="1629"/>
      <c r="K4" s="1629"/>
      <c r="L4" s="1629"/>
      <c r="M4" s="1630"/>
    </row>
    <row r="5" spans="1:13" ht="15.75" thickBot="1">
      <c r="A5" s="1625"/>
      <c r="B5" s="1626"/>
      <c r="C5" s="1627"/>
      <c r="D5" s="1105" t="s">
        <v>8</v>
      </c>
      <c r="E5" s="1106" t="s">
        <v>9</v>
      </c>
      <c r="F5" s="1106" t="s">
        <v>10</v>
      </c>
      <c r="G5" s="1106" t="s">
        <v>11</v>
      </c>
      <c r="H5" s="1106" t="s">
        <v>12</v>
      </c>
      <c r="I5" s="1106" t="s">
        <v>13</v>
      </c>
      <c r="J5" s="1106" t="s">
        <v>14</v>
      </c>
      <c r="K5" s="1106" t="s">
        <v>15</v>
      </c>
      <c r="L5" s="1106" t="s">
        <v>16</v>
      </c>
      <c r="M5" s="1109" t="s">
        <v>17</v>
      </c>
    </row>
    <row r="6" spans="1:13" ht="16.5" thickTop="1" thickBot="1">
      <c r="A6" s="1674" t="s">
        <v>806</v>
      </c>
      <c r="B6" s="1675"/>
      <c r="C6" s="1676"/>
      <c r="D6" s="1413">
        <v>0</v>
      </c>
      <c r="E6" s="1414">
        <v>1.8779342723004695E-4</v>
      </c>
      <c r="F6" s="1415">
        <v>4.301075268817204E-5</v>
      </c>
      <c r="G6" s="1416">
        <v>1.4925373134328358E-4</v>
      </c>
      <c r="H6" s="1416">
        <v>2.1604938271604937E-4</v>
      </c>
      <c r="I6" s="1416">
        <v>1.0582010582010581E-4</v>
      </c>
      <c r="J6" s="1414">
        <v>1.3513513513513514E-4</v>
      </c>
      <c r="K6" s="1415">
        <v>0</v>
      </c>
      <c r="L6" s="1113">
        <v>0</v>
      </c>
      <c r="M6" s="1114">
        <v>0</v>
      </c>
    </row>
    <row r="7" spans="1:13" ht="16.5" thickTop="1" thickBot="1">
      <c r="A7" s="1668" t="s">
        <v>782</v>
      </c>
      <c r="B7" s="1669"/>
      <c r="C7" s="1670"/>
      <c r="D7" s="1418">
        <v>1.0810810810810812E-4</v>
      </c>
      <c r="E7" s="1419">
        <v>3.0516431924882629E-4</v>
      </c>
      <c r="F7" s="1419">
        <v>1.5053763440860216E-4</v>
      </c>
      <c r="G7" s="1419">
        <v>2.9850746268656717E-4</v>
      </c>
      <c r="H7" s="1419">
        <v>3.7037037037037035E-4</v>
      </c>
      <c r="I7" s="1419">
        <v>2.1164021164021162E-4</v>
      </c>
      <c r="J7" s="1411">
        <v>1.3513513513513514E-4</v>
      </c>
      <c r="K7" s="1412">
        <v>1.25E-4</v>
      </c>
    </row>
    <row r="8" spans="1:13" ht="16.5" thickTop="1" thickBot="1">
      <c r="A8" s="1668" t="s">
        <v>787</v>
      </c>
      <c r="B8" s="1669"/>
      <c r="C8" s="1670"/>
      <c r="D8" s="1418">
        <v>2.1621621621621624E-4</v>
      </c>
      <c r="E8" s="1420">
        <v>5.3990610328638502E-4</v>
      </c>
      <c r="F8" s="1419">
        <v>4.9462365591397854E-4</v>
      </c>
      <c r="G8" s="1421">
        <v>4.477611940298507E-4</v>
      </c>
      <c r="H8" s="1417">
        <v>7.716049382716049E-4</v>
      </c>
      <c r="I8" s="1412">
        <v>2.6455026455026451E-4</v>
      </c>
    </row>
    <row r="9" spans="1:13" ht="16.5" thickTop="1" thickBot="1">
      <c r="A9" s="1671" t="s">
        <v>788</v>
      </c>
      <c r="B9" s="1672"/>
      <c r="C9" s="1673"/>
      <c r="D9" s="1112">
        <v>5.1351351351351356E-4</v>
      </c>
      <c r="E9" s="1411">
        <v>7.511737089201878E-4</v>
      </c>
      <c r="F9" s="1411">
        <v>6.8817204301075264E-4</v>
      </c>
      <c r="G9" s="1412">
        <v>7.8891257995735613E-4</v>
      </c>
    </row>
    <row r="10" spans="1:13" ht="15.75" thickTop="1"/>
    <row r="11" spans="1:13">
      <c r="A11" t="s">
        <v>638</v>
      </c>
    </row>
    <row r="12" spans="1:13">
      <c r="A12" t="s">
        <v>639</v>
      </c>
    </row>
    <row r="13" spans="1:13">
      <c r="A13" t="s">
        <v>640</v>
      </c>
    </row>
    <row r="14" spans="1:13">
      <c r="A14" t="s">
        <v>641</v>
      </c>
    </row>
    <row r="15" spans="1:13">
      <c r="A15" t="s">
        <v>642</v>
      </c>
    </row>
  </sheetData>
  <sheetProtection password="8815" sheet="1" objects="1" scenarios="1"/>
  <mergeCells count="7">
    <mergeCell ref="A8:C8"/>
    <mergeCell ref="A9:C9"/>
    <mergeCell ref="A1:M2"/>
    <mergeCell ref="A4:C5"/>
    <mergeCell ref="D4:M4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107</vt:i4>
      </vt:variant>
    </vt:vector>
  </HeadingPairs>
  <TitlesOfParts>
    <vt:vector size="107" baseType="lpstr">
      <vt:lpstr>Figure 1a</vt:lpstr>
      <vt:lpstr>Figure 1a DATA</vt:lpstr>
      <vt:lpstr>Figure 1b</vt:lpstr>
      <vt:lpstr>Figure 1b DATA</vt:lpstr>
      <vt:lpstr>Figure 1c</vt:lpstr>
      <vt:lpstr>Figure 1c DATA</vt:lpstr>
      <vt:lpstr>Figure 2a</vt:lpstr>
      <vt:lpstr>Figure 2a DATA</vt:lpstr>
      <vt:lpstr>Figure 2b</vt:lpstr>
      <vt:lpstr>Figure 2b DATA</vt:lpstr>
      <vt:lpstr>Table 1a</vt:lpstr>
      <vt:lpstr>Table 1b</vt:lpstr>
      <vt:lpstr>Table 1c</vt:lpstr>
      <vt:lpstr>Table 1d</vt:lpstr>
      <vt:lpstr>Table 2</vt:lpstr>
      <vt:lpstr>Figure 3</vt:lpstr>
      <vt:lpstr>Figure 3 DATA</vt:lpstr>
      <vt:lpstr>Table 3a</vt:lpstr>
      <vt:lpstr>Table 3b</vt:lpstr>
      <vt:lpstr>Table 3c</vt:lpstr>
      <vt:lpstr>Table 3d</vt:lpstr>
      <vt:lpstr>Figure 4</vt:lpstr>
      <vt:lpstr>Figure 4 DATA</vt:lpstr>
      <vt:lpstr>Figure 5a</vt:lpstr>
      <vt:lpstr>Figure 5b</vt:lpstr>
      <vt:lpstr>Figure 5c</vt:lpstr>
      <vt:lpstr>Figure 5d</vt:lpstr>
      <vt:lpstr>Figure 6</vt:lpstr>
      <vt:lpstr>Figure 6 DATA</vt:lpstr>
      <vt:lpstr>Figure 7a</vt:lpstr>
      <vt:lpstr>Figure 7a DATA</vt:lpstr>
      <vt:lpstr>Figure 7b</vt:lpstr>
      <vt:lpstr>Figure 7b DATA</vt:lpstr>
      <vt:lpstr>Figure 8a</vt:lpstr>
      <vt:lpstr>Figure 8b</vt:lpstr>
      <vt:lpstr>Figure 8a-b DATA</vt:lpstr>
      <vt:lpstr>Figure 8c</vt:lpstr>
      <vt:lpstr>Figure 8d</vt:lpstr>
      <vt:lpstr>Figure 8c-d DATA</vt:lpstr>
      <vt:lpstr>Figure 8e</vt:lpstr>
      <vt:lpstr>Figure 8e DATA</vt:lpstr>
      <vt:lpstr>Figure 9</vt:lpstr>
      <vt:lpstr>Figure 9 DATA</vt:lpstr>
      <vt:lpstr>Figure 10</vt:lpstr>
      <vt:lpstr>Figure 10 DATA</vt:lpstr>
      <vt:lpstr>Figure 11</vt:lpstr>
      <vt:lpstr>Figure 11 DATA</vt:lpstr>
      <vt:lpstr>Figure 12</vt:lpstr>
      <vt:lpstr>Figure 12 DATA</vt:lpstr>
      <vt:lpstr>Figure 13</vt:lpstr>
      <vt:lpstr>Figure 13 DATA</vt:lpstr>
      <vt:lpstr>Figure 14</vt:lpstr>
      <vt:lpstr>Figure 14 DATA</vt:lpstr>
      <vt:lpstr>Figure 15</vt:lpstr>
      <vt:lpstr>Figure 15 DATA</vt:lpstr>
      <vt:lpstr>Figure 16</vt:lpstr>
      <vt:lpstr>Figure 16 DATA</vt:lpstr>
      <vt:lpstr>Figure 17</vt:lpstr>
      <vt:lpstr>Figure 17 DATA</vt:lpstr>
      <vt:lpstr>Figure 18</vt:lpstr>
      <vt:lpstr>Figure 18 DATA</vt:lpstr>
      <vt:lpstr>Figure 19</vt:lpstr>
      <vt:lpstr>Figure 19 DATA</vt:lpstr>
      <vt:lpstr>Figure 20</vt:lpstr>
      <vt:lpstr>Figure 20 DATA</vt:lpstr>
      <vt:lpstr>Figure 21</vt:lpstr>
      <vt:lpstr>Figure 21 DATA</vt:lpstr>
      <vt:lpstr>Figure 22a </vt:lpstr>
      <vt:lpstr>Figure 22a DATA</vt:lpstr>
      <vt:lpstr>Figure 22b</vt:lpstr>
      <vt:lpstr>Figure 22b DATA</vt:lpstr>
      <vt:lpstr>Figure 22c</vt:lpstr>
      <vt:lpstr>Figure 22c DATA</vt:lpstr>
      <vt:lpstr>Figure 22d</vt:lpstr>
      <vt:lpstr>Figure 22d DATA</vt:lpstr>
      <vt:lpstr>Figure 22e</vt:lpstr>
      <vt:lpstr>Figure 22e DATA</vt:lpstr>
      <vt:lpstr>Figure 22f</vt:lpstr>
      <vt:lpstr>Figure 22f DATA</vt:lpstr>
      <vt:lpstr>Figure 22g</vt:lpstr>
      <vt:lpstr>Figure 22g DATA</vt:lpstr>
      <vt:lpstr>Figure 22h</vt:lpstr>
      <vt:lpstr>Figure 22h DATA</vt:lpstr>
      <vt:lpstr>Figure 22i</vt:lpstr>
      <vt:lpstr>Figure 22i DATA</vt:lpstr>
      <vt:lpstr>Figure 22j</vt:lpstr>
      <vt:lpstr>Figure 22j DATA</vt:lpstr>
      <vt:lpstr>Figure 23a</vt:lpstr>
      <vt:lpstr>Figure 23a DATA</vt:lpstr>
      <vt:lpstr>Figure 23b</vt:lpstr>
      <vt:lpstr>Figure 23b DATA</vt:lpstr>
      <vt:lpstr>Figure 23c</vt:lpstr>
      <vt:lpstr>Figure 23c DATA</vt:lpstr>
      <vt:lpstr>Figure 23d</vt:lpstr>
      <vt:lpstr>Figure 23d DATA</vt:lpstr>
      <vt:lpstr>Figure 23e</vt:lpstr>
      <vt:lpstr>Figure 23e DATA</vt:lpstr>
      <vt:lpstr>Figure 23f</vt:lpstr>
      <vt:lpstr>Figure 23f DATA</vt:lpstr>
      <vt:lpstr>Figure 24a</vt:lpstr>
      <vt:lpstr>Figure 24a DATA</vt:lpstr>
      <vt:lpstr>Figure 24b</vt:lpstr>
      <vt:lpstr>Figure 24b DATA</vt:lpstr>
      <vt:lpstr>Figure 25</vt:lpstr>
      <vt:lpstr>Figure 26</vt:lpstr>
      <vt:lpstr>Fig 27</vt:lpstr>
      <vt:lpstr>Fig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2016-08-04T11:16:37Z</dcterms:modified>
</cp:coreProperties>
</file>