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tables/table14.xml" ContentType="application/vnd.openxmlformats-officedocument.spreadsheetml.table+xml"/>
  <Override PartName="/xl/drawings/drawing39.xml" ContentType="application/vnd.openxmlformats-officedocument.drawing+xml"/>
  <Override PartName="/xl/worksheets/sheet139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64.xml" ContentType="application/vnd.openxmlformats-officedocument.drawing+xml"/>
  <Default Extension="xml" ContentType="application/xml"/>
  <Override PartName="/xl/worksheets/sheet128.xml" ContentType="application/vnd.openxmlformats-officedocument.spreadsheetml.worksheet+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64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42.xml" ContentType="application/vnd.openxmlformats-officedocument.drawing+xml"/>
  <Override PartName="/xl/worksheets/sheet87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53.xml" ContentType="application/vnd.openxmlformats-officedocument.spreadsheetml.workshee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/chart63.xml" ContentType="application/vnd.openxmlformats-officedocument.drawingml.chart+xml"/>
  <Override PartName="/xl/worksheets/sheet29.xml" ContentType="application/vnd.openxmlformats-officedocument.spreadsheetml.worksheet+xml"/>
  <Override PartName="/xl/worksheets/sheet76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42.xml" ContentType="application/vnd.openxmlformats-officedocument.spreadsheetml.workshee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120.xml" ContentType="application/vnd.openxmlformats-officedocument.spreadsheetml.worksheet+xml"/>
  <Override PartName="/xl/charts/chart9.xml" ContentType="application/vnd.openxmlformats-officedocument.drawingml.chart+xml"/>
  <Override PartName="/xl/tables/table5.xml" ContentType="application/vnd.openxmlformats-officedocument.spreadsheetml.table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43.xml" ContentType="application/vnd.openxmlformats-officedocument.spreadsheetml.worksheet+xml"/>
  <Override PartName="/xl/worksheets/sheet90.xml" ContentType="application/vnd.openxmlformats-officedocument.spreadsheetml.worksheet+xml"/>
  <Override PartName="/xl/drawings/drawing69.xml" ContentType="application/vnd.openxmlformats-officedocument.drawing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58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69.xml" ContentType="application/vnd.openxmlformats-officedocument.spreadsheetml.worksheet+xml"/>
  <Override PartName="/xl/tables/table11.xml" ContentType="application/vnd.openxmlformats-officedocument.spreadsheetml.table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worksheets/sheet10.xml" ContentType="application/vnd.openxmlformats-officedocument.spreadsheetml.worksheet+xml"/>
  <Override PartName="/xl/worksheets/sheet147.xml" ContentType="application/vnd.openxmlformats-officedocument.spreadsheetml.worksheet+xml"/>
  <Override PartName="/xl/charts/chart1.xml" ContentType="application/vnd.openxmlformats-officedocument.drawingml.chart+xml"/>
  <Override PartName="/xl/drawings/drawing25.xml" ContentType="application/vnd.openxmlformats-officedocument.drawing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docProps/app.xml" ContentType="application/vnd.openxmlformats-officedocument.extended-properties+xml"/>
  <Override PartName="/xl/worksheets/sheet136.xml" ContentType="application/vnd.openxmlformats-officedocument.spreadsheetml.worksheet+xml"/>
  <Override PartName="/xl/drawings/drawing14.xml" ContentType="application/vnd.openxmlformats-officedocument.drawing+xml"/>
  <Override PartName="/xl/charts/chart46.xml" ContentType="application/vnd.openxmlformats-officedocument.drawingml.chart+xml"/>
  <Override PartName="/xl/drawings/drawing61.xml" ContentType="application/vnd.openxmlformats-officedocument.drawing+xml"/>
  <Override PartName="/xl/worksheets/sheet59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61.xml" ContentType="application/vnd.openxmlformats-officedocument.spreadsheetml.worksheet+xml"/>
  <Override PartName="/xl/charts/chart35.xml" ContentType="application/vnd.openxmlformats-officedocument.drawingml.chart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48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50.xml" ContentType="application/vnd.openxmlformats-officedocument.spreadsheetml.worksheet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charts/chart60.xml" ContentType="application/vnd.openxmlformats-officedocument.drawingml.chart+xml"/>
  <Override PartName="/xl/worksheets/sheet15.xml" ContentType="application/vnd.openxmlformats-officedocument.spreadsheetml.worksheet+xml"/>
  <Override PartName="/xl/worksheets/sheet62.xml" ContentType="application/vnd.openxmlformats-officedocument.spreadsheetml.worksheet+xml"/>
  <Override PartName="/xl/charts/chart6.xml" ContentType="application/vnd.openxmlformats-officedocument.drawingml.chart+xml"/>
  <Override PartName="/xl/tables/table16.xml" ContentType="application/vnd.openxmlformats-officedocument.spreadsheetml.table+xml"/>
  <Override PartName="/xl/worksheets/sheet51.xml" ContentType="application/vnd.openxmlformats-officedocument.spreadsheetml.worksheet+xml"/>
  <Override PartName="/xl/tables/table2.xml" ContentType="application/vnd.openxmlformats-officedocument.spreadsheetml.table+xml"/>
  <Override PartName="/xl/drawings/drawing19.xml" ContentType="application/vnd.openxmlformats-officedocument.drawing+xml"/>
  <Override PartName="/xl/drawings/drawing66.xml" ContentType="application/vnd.openxmlformats-officedocument.drawing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55.xml" ContentType="application/vnd.openxmlformats-officedocument.drawing+xml"/>
  <Override PartName="/xl/worksheets/sheet5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66.xml" ContentType="application/vnd.openxmlformats-officedocument.spreadsheetml.worksheet+xml"/>
  <Override PartName="/xl/charts/chart29.xml" ContentType="application/vnd.openxmlformats-officedocument.drawingml.chart+xml"/>
  <Override PartName="/xl/drawings/drawing44.xml" ContentType="application/vnd.openxmlformats-officedocument.drawingml.chartshapes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55.xml" ContentType="application/vnd.openxmlformats-officedocument.spreadsheetml.worksheet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charts/chart65.xml" ContentType="application/vnd.openxmlformats-officedocument.drawingml.chart+xml"/>
  <Override PartName="/xl/worksheets/sheet78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44.xml" ContentType="application/vnd.openxmlformats-officedocument.spreadsheetml.workshee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worksheets/sheet67.xml" ContentType="application/vnd.openxmlformats-officedocument.spreadsheetml.worksheet+xml"/>
  <Override PartName="/xl/worksheets/sheet122.xml" ContentType="application/vnd.openxmlformats-officedocument.spreadsheetml.worksheet+xml"/>
  <Override PartName="/xl/tables/table7.xml" ContentType="application/vnd.openxmlformats-officedocument.spreadsheetml.table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92.xml" ContentType="application/vnd.openxmlformats-officedocument.spreadsheetml.worksheet+xml"/>
  <Override PartName="/xl/worksheets/sheet111.xml" ContentType="application/vnd.openxmlformats-officedocument.spreadsheetml.workshee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worksheets/sheet100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tables/table3.xml" ContentType="application/vnd.openxmlformats-officedocument.spreadsheetml.table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tables/table13.xml" ContentType="application/vnd.openxmlformats-officedocument.spreadsheetml.table+xml"/>
  <Override PartName="/xl/drawings/drawing38.xml" ContentType="application/vnd.openxmlformats-officedocument.drawingml.chartshapes+xml"/>
  <Override PartName="/xl/drawings/drawing49.xml" ContentType="application/vnd.openxmlformats-officedocument.drawing+xml"/>
  <Override PartName="/xl/drawings/drawing67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worksheets/sheet149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drawings/drawing45.xml" ContentType="application/vnd.openxmlformats-officedocument.drawing+xml"/>
  <Override PartName="/xl/drawings/drawing56.xml" ContentType="application/vnd.openxmlformats-officedocument.drawing+xml"/>
  <Override PartName="/xl/charts/chart59.xml" ContentType="application/vnd.openxmlformats-officedocument.drawingml.chart+xml"/>
  <Override PartName="/xl/worksheets/sheet109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67.xml" ContentType="application/vnd.openxmlformats-officedocument.spreadsheetml.worksheet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harts/chart48.xml" ContentType="application/vnd.openxmlformats-officedocument.drawingml.chart+xml"/>
  <Override PartName="/xl/drawings/drawing63.xml" ContentType="application/vnd.openxmlformats-officedocument.drawing+xml"/>
  <Override PartName="/xl/worksheets/sheet2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45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63.xml" ContentType="application/vnd.openxmlformats-officedocument.spreadsheetml.workshee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70.xml" ContentType="application/vnd.openxmlformats-officedocument.spreadsheetml.worksheet+xml"/>
  <Override PartName="/xl/tables/table8.xml" ContentType="application/vnd.openxmlformats-officedocument.spreadsheetml.table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worksheets/sheet6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30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worksheets/sheet53.xml" ContentType="application/vnd.openxmlformats-officedocument.spreadsheetml.worksheet+xml"/>
  <Override PartName="/xl/tables/table4.xml" ContentType="application/vnd.openxmlformats-officedocument.spreadsheetml.table+xml"/>
  <Override PartName="/xl/drawings/drawing68.xml" ContentType="application/vnd.openxmlformats-officedocument.drawing+xml"/>
  <Override PartName="/xl/worksheets/sheet42.xml" ContentType="application/vnd.openxmlformats-officedocument.spreadsheetml.worksheet+xml"/>
  <Override PartName="/xl/drawings/drawing6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168.xml" ContentType="application/vnd.openxmlformats-officedocument.spreadsheetml.worksheet+xml"/>
  <Override PartName="/xl/drawings/drawing46.xml" ContentType="application/vnd.openxmlformats-officedocument.drawing+xml"/>
  <Override PartName="/xl/worksheets/sheet157.xml" ContentType="application/vnd.openxmlformats-officedocument.spreadsheetml.worksheet+xml"/>
  <Override PartName="/xl/tables/table10.xml" ContentType="application/vnd.openxmlformats-officedocument.spreadsheetml.table+xml"/>
  <Override PartName="/xl/drawings/drawing35.xml" ContentType="application/vnd.openxmlformats-officedocument.drawing+xml"/>
  <Override PartName="/xl/charts/chart67.xml" ContentType="application/vnd.openxmlformats-officedocument.drawingml.chart+xml"/>
  <Override PartName="/xl/worksheets/sheet135.xml" ContentType="application/vnd.openxmlformats-officedocument.spreadsheetml.worksheet+xml"/>
  <Override PartName="/xl/worksheets/sheet146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56.xml" ContentType="application/vnd.openxmlformats-officedocument.drawingml.chart+xml"/>
  <Override PartName="/xl/drawings/drawing60.xml" ContentType="application/vnd.openxmlformats-officedocument.drawing+xml"/>
  <Override PartName="/xl/worksheets/sheet69.xml" ContentType="application/vnd.openxmlformats-officedocument.spreadsheetml.worksheet+xml"/>
  <Override PartName="/xl/worksheets/sheet124.xml" ContentType="application/vnd.openxmlformats-officedocument.spreadsheetml.worksheet+xml"/>
  <Override PartName="/xl/externalLinks/externalLink1.xml" ContentType="application/vnd.openxmlformats-officedocument.spreadsheetml.externalLink+xml"/>
  <Override PartName="/xl/tables/table9.xml" ContentType="application/vnd.openxmlformats-officedocument.spreadsheetml.table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94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60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36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2.xml" ContentType="application/vnd.openxmlformats-officedocument.spreadsheetml.worksheet+xml"/>
  <Override PartName="/xl/charts/chart12.xml" ContentType="application/vnd.openxmlformats-officedocument.drawingml.chart+xml"/>
  <Override PartName="/xl/worksheets/sheet25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tables/table15.xml" ContentType="application/vnd.openxmlformats-officedocument.spreadsheetml.table+xml"/>
  <Override PartName="/xl/worksheets/sheet14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drawings/drawing29.xml" ContentType="application/vnd.openxmlformats-officedocument.drawing+xml"/>
  <Override PartName="/xl/drawings/drawing18.xml" ContentType="application/vnd.openxmlformats-officedocument.drawing+xml"/>
  <Override PartName="/xl/drawings/drawing6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29.xml" ContentType="application/vnd.openxmlformats-officedocument.spreadsheetml.workshee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65.xml" ContentType="application/vnd.openxmlformats-officedocument.spreadsheetml.worksheet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worksheets/sheet77.xml" ContentType="application/vnd.openxmlformats-officedocument.spreadsheetml.worksheet+xml"/>
  <Override PartName="/xl/worksheets/sheet88.xml" ContentType="application/vnd.openxmlformats-officedocument.spreadsheetml.worksheet+xml"/>
  <Override PartName="/xl/worksheets/sheet143.xml" ContentType="application/vnd.openxmlformats-officedocument.spreadsheetml.worksheet+xml"/>
  <Default Extension="vml" ContentType="application/vnd.openxmlformats-officedocument.vmlDrawing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worksheets/sheet19.xml" ContentType="application/vnd.openxmlformats-officedocument.spreadsheetml.worksheet+xml"/>
  <Override PartName="/xl/worksheets/sheet66.xml" ContentType="application/vnd.openxmlformats-officedocument.spreadsheetml.worksheet+xml"/>
  <Override PartName="/xl/worksheets/sheet132.xml" ContentType="application/vnd.openxmlformats-officedocument.spreadsheetml.worksheet+xml"/>
  <Override PartName="/xl/drawings/drawing10.xml" ContentType="application/vnd.openxmlformats-officedocument.drawing+xml"/>
  <Override PartName="/xl/charts/chart42.xml" ContentType="application/vnd.openxmlformats-officedocument.drawingml.chart+xml"/>
  <Override PartName="/xl/worksheets/sheet55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21.xml" ContentType="application/vnd.openxmlformats-officedocument.spreadsheetml.worksheet+xml"/>
  <Override PartName="/xl/tables/table6.xml" ContentType="application/vnd.openxmlformats-officedocument.spreadsheetml.table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44.xml" ContentType="application/vnd.openxmlformats-officedocument.spreadsheetml.worksheet+xml"/>
  <Override PartName="/xl/worksheets/sheet91.xml" ContentType="application/vnd.openxmlformats-officedocument.spreadsheetml.worksheet+xml"/>
  <Override PartName="/xl/charts/chart20.xml" ContentType="application/vnd.openxmlformats-officedocument.drawingml.char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159.xml" ContentType="application/vnd.openxmlformats-officedocument.spreadsheetml.worksheet+xml"/>
  <Override PartName="/xl/charts/chart2.xml" ContentType="application/vnd.openxmlformats-officedocument.drawingml.chart+xml"/>
  <Override PartName="/xl/tables/table12.xml" ContentType="application/vnd.openxmlformats-officedocument.spreadsheetml.table+xml"/>
  <Override PartName="/xl/drawings/drawing37.xml" ContentType="application/vnd.openxmlformats-officedocument.drawing+xml"/>
  <Default Extension="rels" ContentType="application/vnd.openxmlformats-package.relationships+xml"/>
  <Override PartName="/xl/worksheets/sheet137.xml" ContentType="application/vnd.openxmlformats-officedocument.spreadsheetml.worksheet+xml"/>
  <Override PartName="/xl/worksheets/sheet148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58.xml" ContentType="application/vnd.openxmlformats-officedocument.drawingml.chart+xml"/>
  <Override PartName="/xl/drawings/drawing62.xml" ContentType="application/vnd.openxmlformats-officedocument.drawing+xml"/>
  <Override PartName="/xl/worksheets/sheet126.xml" ContentType="application/vnd.openxmlformats-officedocument.spreadsheetml.workshee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96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62.xml" ContentType="application/vnd.openxmlformats-officedocument.spreadsheetml.worksheet+xml"/>
  <Override PartName="/xl/charts/chart25.xml" ContentType="application/vnd.openxmlformats-officedocument.drawingml.chart+xml"/>
  <Override PartName="/xl/drawings/drawing40.xml" ContentType="application/vnd.openxmlformats-officedocument.drawingml.chartshapes+xml"/>
  <Override PartName="/xl/worksheets/sheet38.xml" ContentType="application/vnd.openxmlformats-officedocument.spreadsheetml.worksheet+xml"/>
  <Override PartName="/xl/worksheets/sheet85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51.xml" ContentType="application/vnd.openxmlformats-officedocument.spreadsheetml.worksheet+xml"/>
  <Override PartName="/xl/charts/chart14.xml" ContentType="application/vnd.openxmlformats-officedocument.drawingml.chart+xml"/>
  <Override PartName="/xl/charts/chart61.xml" ContentType="application/vnd.openxmlformats-officedocument.drawingml.chart+xml"/>
  <Override PartName="/xl/worksheets/sheet27.xml" ContentType="application/vnd.openxmlformats-officedocument.spreadsheetml.worksheet+xml"/>
  <Override PartName="/xl/worksheets/sheet74.xml" ContentType="application/vnd.openxmlformats-officedocument.spreadsheetml.worksheet+xml"/>
  <Override PartName="/xl/worksheets/sheet140.xml" ContentType="application/vnd.openxmlformats-officedocument.spreadsheetml.worksheet+xml"/>
  <Override PartName="/xl/tables/table17.xml" ContentType="application/vnd.openxmlformats-officedocument.spreadsheetml.table+xml"/>
  <Override PartName="/xl/charts/chart5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5" yWindow="15" windowWidth="6480" windowHeight="4380" tabRatio="968" firstSheet="1" activeTab="1"/>
  </bookViews>
  <sheets>
    <sheet name="List of Tables and Figures" sheetId="97" state="veryHidden" r:id="rId1"/>
    <sheet name="Figure 1a" sheetId="98" r:id="rId2"/>
    <sheet name="Figure 1b" sheetId="186" r:id="rId3"/>
    <sheet name="Figure 1ab DATA" sheetId="99" r:id="rId4"/>
    <sheet name="Figure 1c" sheetId="100" r:id="rId5"/>
    <sheet name="Figure 1d" sheetId="187" r:id="rId6"/>
    <sheet name="Figure 1cd DATA" sheetId="101" r:id="rId7"/>
    <sheet name="Figure 1e" sheetId="5" r:id="rId8"/>
    <sheet name="Figure 1f" sheetId="188" r:id="rId9"/>
    <sheet name="Figure 1e DATA" sheetId="6" r:id="rId10"/>
    <sheet name="Figure 2a" sheetId="7" r:id="rId11"/>
    <sheet name="Figure 2a DATA" sheetId="8" r:id="rId12"/>
    <sheet name="Figure 2b" sheetId="9" r:id="rId13"/>
    <sheet name="Figure 2b DATA" sheetId="10" r:id="rId14"/>
    <sheet name="Figure 2c" sheetId="162" r:id="rId15"/>
    <sheet name="Figure 2c DATA" sheetId="163" r:id="rId16"/>
    <sheet name="Figure 2d" sheetId="166" r:id="rId17"/>
    <sheet name="Figure 2d DATA" sheetId="165" r:id="rId18"/>
    <sheet name="Figure 2e" sheetId="167" r:id="rId19"/>
    <sheet name="Figure 2e DATA" sheetId="168" r:id="rId20"/>
    <sheet name="Table 1a" sheetId="11" r:id="rId21"/>
    <sheet name="Table 1b" sheetId="13" r:id="rId22"/>
    <sheet name="Table 1c" sheetId="169" r:id="rId23"/>
    <sheet name="Table 1d" sheetId="170" r:id="rId24"/>
    <sheet name="Table 1e" sheetId="171" r:id="rId25"/>
    <sheet name="Table 1f" sheetId="15" r:id="rId26"/>
    <sheet name="Table 1g" sheetId="16" r:id="rId27"/>
    <sheet name="Table 1h" sheetId="172" r:id="rId28"/>
    <sheet name="Table 1i" sheetId="173" r:id="rId29"/>
    <sheet name="Table 1j" sheetId="174" r:id="rId30"/>
    <sheet name="Table 2" sheetId="17" r:id="rId31"/>
    <sheet name="Figure 3" sheetId="18" r:id="rId32"/>
    <sheet name="Figure 3 DATA" sheetId="19" state="hidden" r:id="rId33"/>
    <sheet name="Table 3a" sheetId="20" r:id="rId34"/>
    <sheet name="Table 3a DATA" sheetId="21" state="hidden" r:id="rId35"/>
    <sheet name="Table 3b" sheetId="22" r:id="rId36"/>
    <sheet name="Table 3b DATA" sheetId="23" state="hidden" r:id="rId37"/>
    <sheet name="Table 3c" sheetId="175" r:id="rId38"/>
    <sheet name="Table 3c DATA" sheetId="176" state="hidden" r:id="rId39"/>
    <sheet name="Table 3d" sheetId="24" r:id="rId40"/>
    <sheet name="Table 3d DATA" sheetId="25" state="hidden" r:id="rId41"/>
    <sheet name="Table 3e" sheetId="177" r:id="rId42"/>
    <sheet name="Table 3e DATA" sheetId="178" state="hidden" r:id="rId43"/>
    <sheet name="Table 3f" sheetId="179" r:id="rId44"/>
    <sheet name="Table 3f DATA" sheetId="180" state="hidden" r:id="rId45"/>
    <sheet name="Figure 4" sheetId="28" r:id="rId46"/>
    <sheet name="Figure 4 DATA" sheetId="29" r:id="rId47"/>
    <sheet name="Figure 5a" sheetId="30" r:id="rId48"/>
    <sheet name="Figure 5b" sheetId="32" r:id="rId49"/>
    <sheet name="Figure 5c" sheetId="183" r:id="rId50"/>
    <sheet name="Figure 5d" sheetId="33" r:id="rId51"/>
    <sheet name="Figure 5e" sheetId="34" r:id="rId52"/>
    <sheet name="Figure 5f" sheetId="184" r:id="rId53"/>
    <sheet name="Figure 5a-f DATA" sheetId="31" state="hidden" r:id="rId54"/>
    <sheet name="Figure 6" sheetId="36" r:id="rId55"/>
    <sheet name="Figure 6 DATA" sheetId="35" state="hidden" r:id="rId56"/>
    <sheet name="Figure 7a" sheetId="37" r:id="rId57"/>
    <sheet name="Figure 7a DATA" sheetId="38" r:id="rId58"/>
    <sheet name="Figure 7b" sheetId="39" r:id="rId59"/>
    <sheet name="Figure 7b DATA" sheetId="40" r:id="rId60"/>
    <sheet name="Figure 7c" sheetId="181" r:id="rId61"/>
    <sheet name="Figure 7c DATA" sheetId="182" r:id="rId62"/>
    <sheet name="Figure 8a" sheetId="41" r:id="rId63"/>
    <sheet name="Figure 8a DATA" sheetId="42" state="veryHidden" r:id="rId64"/>
    <sheet name="Figure 8b" sheetId="45" r:id="rId65"/>
    <sheet name="Figure 8b DATA" sheetId="46" state="veryHidden" r:id="rId66"/>
    <sheet name="Figure 8a-b DATA" sheetId="115" r:id="rId67"/>
    <sheet name="Figure 8c" sheetId="43" r:id="rId68"/>
    <sheet name="Figure 8c DATA" sheetId="44" state="veryHidden" r:id="rId69"/>
    <sheet name="Figure 8d" sheetId="47" r:id="rId70"/>
    <sheet name="Figure 8d DATA" sheetId="48" state="veryHidden" r:id="rId71"/>
    <sheet name="Figure 8c-d DATA" sheetId="116" r:id="rId72"/>
    <sheet name="Figure 8e" sheetId="49" r:id="rId73"/>
    <sheet name="Figure 8e DATA" sheetId="50" r:id="rId74"/>
    <sheet name="Figure 9" sheetId="51" r:id="rId75"/>
    <sheet name="Figure 9 DATA for chart" sheetId="52" state="hidden" r:id="rId76"/>
    <sheet name="Figure 9 DATA" sheetId="117" r:id="rId77"/>
    <sheet name="Figure 10" sheetId="54" r:id="rId78"/>
    <sheet name="Figure 10 DATA for chart" sheetId="55" state="hidden" r:id="rId79"/>
    <sheet name="Figure 10 DATA" sheetId="118" r:id="rId80"/>
    <sheet name="Figure 11" sheetId="56" r:id="rId81"/>
    <sheet name="Figure 11 DATA for chart" sheetId="57" state="hidden" r:id="rId82"/>
    <sheet name="Figure 11 DATA" sheetId="119" r:id="rId83"/>
    <sheet name="Figure 12" sheetId="59" r:id="rId84"/>
    <sheet name="Figure 12 DATA for chart" sheetId="58" state="hidden" r:id="rId85"/>
    <sheet name="Figure 12 DATA" sheetId="120" r:id="rId86"/>
    <sheet name="Figure 13" sheetId="60" r:id="rId87"/>
    <sheet name="Figure 13 DATA for chart" sheetId="61" state="hidden" r:id="rId88"/>
    <sheet name="Figure 13 DATA" sheetId="121" r:id="rId89"/>
    <sheet name="Figure 14" sheetId="62" r:id="rId90"/>
    <sheet name="Figure 14 DATA for chart" sheetId="63" state="hidden" r:id="rId91"/>
    <sheet name="Figure 14 DATA" sheetId="122" r:id="rId92"/>
    <sheet name="Figure 15" sheetId="64" r:id="rId93"/>
    <sheet name="Figure 15 DATA for chart" sheetId="65" state="hidden" r:id="rId94"/>
    <sheet name="Figure 15 DATA" sheetId="123" r:id="rId95"/>
    <sheet name="Figure 16" sheetId="66" r:id="rId96"/>
    <sheet name="Figure 16 DATA for chart" sheetId="67" state="hidden" r:id="rId97"/>
    <sheet name="Figure 16 DATA" sheetId="124" r:id="rId98"/>
    <sheet name="Figure 17" sheetId="68" r:id="rId99"/>
    <sheet name="Figure 17 DATA for chart" sheetId="69" state="hidden" r:id="rId100"/>
    <sheet name="Figure 17 DATA" sheetId="125" r:id="rId101"/>
    <sheet name="Figure 18" sheetId="70" r:id="rId102"/>
    <sheet name="Figure 18 DATA for chart" sheetId="71" state="hidden" r:id="rId103"/>
    <sheet name="Figure 18 DATA" sheetId="126" r:id="rId104"/>
    <sheet name="Figure 19" sheetId="72" r:id="rId105"/>
    <sheet name="Figure 19 DATA for chart" sheetId="73" state="hidden" r:id="rId106"/>
    <sheet name="Figure 19 DATA" sheetId="127" r:id="rId107"/>
    <sheet name="Figure 20" sheetId="74" r:id="rId108"/>
    <sheet name="Figure 20 DATA for chart" sheetId="75" state="hidden" r:id="rId109"/>
    <sheet name="Figure 20 DATA" sheetId="128" r:id="rId110"/>
    <sheet name="Figure 21" sheetId="76" r:id="rId111"/>
    <sheet name="Figure 21 DATA for chart" sheetId="77" state="hidden" r:id="rId112"/>
    <sheet name="Figure 21 DATA" sheetId="129" r:id="rId113"/>
    <sheet name="Figure 22a " sheetId="102" r:id="rId114"/>
    <sheet name="Figure 22a DATA by hosp" sheetId="130" state="veryHidden" r:id="rId115"/>
    <sheet name="Figure 22a DATA" sheetId="161" r:id="rId116"/>
    <sheet name="Figure 22b" sheetId="105" state="hidden" r:id="rId117"/>
    <sheet name="Figure 22b DATA by hosp" sheetId="131" state="veryHidden" r:id="rId118"/>
    <sheet name="Figure 22b DATA no_sdc" sheetId="159" state="hidden" r:id="rId119"/>
    <sheet name="Figure 22b DATA" sheetId="160" state="hidden" r:id="rId120"/>
    <sheet name="Figure 22c" sheetId="114" state="hidden" r:id="rId121"/>
    <sheet name="Figure 22c DATA" sheetId="134" state="hidden" r:id="rId122"/>
    <sheet name="Figure 22_b" sheetId="106" r:id="rId123"/>
    <sheet name="Figure 22d DATA for chart" sheetId="158" state="hidden" r:id="rId124"/>
    <sheet name="Figure 22_b DATA" sheetId="135" r:id="rId125"/>
    <sheet name="Figure 22_c" sheetId="107" r:id="rId126"/>
    <sheet name="Figure 22e DATA for chart" sheetId="157" state="hidden" r:id="rId127"/>
    <sheet name="Figure 22_c DATA" sheetId="136" r:id="rId128"/>
    <sheet name="Figure 22D" sheetId="108" r:id="rId129"/>
    <sheet name="Figure 22D DATA" sheetId="137" r:id="rId130"/>
    <sheet name="Figure 22E" sheetId="110" r:id="rId131"/>
    <sheet name="Figure 22E DATA" sheetId="138" r:id="rId132"/>
    <sheet name="Figure 22F" sheetId="82" r:id="rId133"/>
    <sheet name="Figure 22h DATA for chart" sheetId="83" state="hidden" r:id="rId134"/>
    <sheet name="Figure 22F DATA" sheetId="140" r:id="rId135"/>
    <sheet name="Figure 22G" sheetId="86" r:id="rId136"/>
    <sheet name="Figure 22i DATA for chart" sheetId="87" state="hidden" r:id="rId137"/>
    <sheet name="Figure 22G DATA" sheetId="141" r:id="rId138"/>
    <sheet name="Figure 22H" sheetId="90" r:id="rId139"/>
    <sheet name="Figure 22j DATA for chart" sheetId="91" state="hidden" r:id="rId140"/>
    <sheet name="Figure 22H DATA" sheetId="142" r:id="rId141"/>
    <sheet name="Figure 23a" sheetId="103" r:id="rId142"/>
    <sheet name="Figure 23a DATA by hosp" sheetId="143" state="veryHidden" r:id="rId143"/>
    <sheet name="Figure 23a DATA" sheetId="156" r:id="rId144"/>
    <sheet name="Figure 23b" sheetId="109" r:id="rId145"/>
    <sheet name="Figure 23b DATA" sheetId="144" r:id="rId146"/>
    <sheet name="Figure 23c" sheetId="111" r:id="rId147"/>
    <sheet name="Figure 23c DATA" sheetId="145" r:id="rId148"/>
    <sheet name="Figure DATA" sheetId="112" state="veryHidden" r:id="rId149"/>
    <sheet name="Figure 23d" sheetId="84" r:id="rId150"/>
    <sheet name="Figure 23d DATA for chart" sheetId="85" state="hidden" r:id="rId151"/>
    <sheet name="Figure 23d DATA" sheetId="146" r:id="rId152"/>
    <sheet name="Figure 23e" sheetId="88" r:id="rId153"/>
    <sheet name="Figure 23e DATA for chart" sheetId="89" state="hidden" r:id="rId154"/>
    <sheet name="Figure 23e DATA" sheetId="147" r:id="rId155"/>
    <sheet name="Figure 23f" sheetId="92" r:id="rId156"/>
    <sheet name="Figure 23f DATA for chart" sheetId="93" state="hidden" r:id="rId157"/>
    <sheet name="Figure 23f DATA" sheetId="148" r:id="rId158"/>
    <sheet name="Figure 24a" sheetId="104" r:id="rId159"/>
    <sheet name="Figure 24a DATA by hosp" sheetId="149" state="veryHidden" r:id="rId160"/>
    <sheet name="Figure 24a DATA" sheetId="155" r:id="rId161"/>
    <sheet name="Figure 24b" sheetId="113" r:id="rId162"/>
    <sheet name="Figure 24b DATA" sheetId="150" r:id="rId163"/>
    <sheet name="Figure 25" sheetId="94" r:id="rId164"/>
    <sheet name="Figure 26" sheetId="96" r:id="rId165"/>
    <sheet name="Fig 27 Data" sheetId="151" state="veryHidden" r:id="rId166"/>
    <sheet name="Figure 26 DATA" sheetId="95" state="hidden" r:id="rId167"/>
    <sheet name="Figure 27" sheetId="153" r:id="rId168"/>
    <sheet name="Fig 28 Data" sheetId="152" state="veryHidden" r:id="rId169"/>
    <sheet name="Fig 28" sheetId="154" r:id="rId170"/>
  </sheets>
  <externalReferences>
    <externalReference r:id="rId171"/>
  </externalReferences>
  <definedNames>
    <definedName name="SPSS" localSheetId="169">[1]comp!#REF!</definedName>
    <definedName name="SPSS" localSheetId="168">[1]comp!#REF!</definedName>
    <definedName name="SPSS" localSheetId="2">[1]comp!#REF!</definedName>
    <definedName name="SPSS" localSheetId="5">[1]comp!#REF!</definedName>
    <definedName name="SPSS" localSheetId="8">[1]comp!#REF!</definedName>
    <definedName name="SPSS" localSheetId="115">[1]comp!#REF!</definedName>
    <definedName name="SPSS" localSheetId="119">[1]comp!#REF!</definedName>
    <definedName name="SPSS" localSheetId="118">[1]comp!#REF!</definedName>
    <definedName name="SPSS" localSheetId="143">[1]comp!#REF!</definedName>
    <definedName name="SPSS" localSheetId="160">[1]comp!#REF!</definedName>
    <definedName name="SPSS" localSheetId="167">[1]comp!#REF!</definedName>
    <definedName name="SPSS" localSheetId="14">[1]comp!#REF!</definedName>
    <definedName name="SPSS" localSheetId="15">[1]comp!#REF!</definedName>
    <definedName name="SPSS" localSheetId="16">[1]comp!#REF!</definedName>
    <definedName name="SPSS" localSheetId="17">[1]comp!#REF!</definedName>
    <definedName name="SPSS" localSheetId="18">[1]comp!#REF!</definedName>
    <definedName name="SPSS" localSheetId="19">[1]comp!#REF!</definedName>
    <definedName name="SPSS" localSheetId="49">[1]comp!#REF!</definedName>
    <definedName name="SPSS" localSheetId="52">[1]comp!#REF!</definedName>
    <definedName name="SPSS" localSheetId="60">[1]comp!#REF!</definedName>
    <definedName name="SPSS" localSheetId="61">[1]comp!#REF!</definedName>
    <definedName name="SPSS" localSheetId="22">[1]comp!#REF!</definedName>
    <definedName name="SPSS" localSheetId="23">[1]comp!#REF!</definedName>
    <definedName name="SPSS" localSheetId="24">[1]comp!#REF!</definedName>
    <definedName name="SPSS" localSheetId="27">[1]comp!#REF!</definedName>
    <definedName name="SPSS" localSheetId="28">[1]comp!#REF!</definedName>
    <definedName name="SPSS" localSheetId="29">[1]comp!#REF!</definedName>
    <definedName name="SPSS" localSheetId="37">[1]comp!#REF!</definedName>
    <definedName name="SPSS" localSheetId="38">[1]comp!#REF!</definedName>
    <definedName name="SPSS" localSheetId="41">[1]comp!#REF!</definedName>
    <definedName name="SPSS" localSheetId="42">[1]comp!#REF!</definedName>
    <definedName name="SPSS" localSheetId="43">[1]comp!#REF!</definedName>
    <definedName name="SPSS" localSheetId="44">[1]comp!#REF!</definedName>
    <definedName name="SPSS">[1]comp!#REF!</definedName>
  </definedNames>
  <calcPr calcId="125725"/>
</workbook>
</file>

<file path=xl/calcChain.xml><?xml version="1.0" encoding="utf-8"?>
<calcChain xmlns="http://schemas.openxmlformats.org/spreadsheetml/2006/main">
  <c r="D19" i="170"/>
  <c r="E19"/>
  <c r="F19"/>
  <c r="G19"/>
  <c r="H19"/>
  <c r="C19"/>
  <c r="D19" i="169"/>
  <c r="E19"/>
  <c r="F19"/>
  <c r="G19"/>
  <c r="H19"/>
  <c r="C19"/>
  <c r="D19" i="13"/>
  <c r="E19"/>
  <c r="F19"/>
  <c r="G19"/>
  <c r="H19"/>
  <c r="C19"/>
  <c r="D19" i="11"/>
  <c r="E19"/>
  <c r="F19"/>
  <c r="G19"/>
  <c r="H19"/>
  <c r="C19"/>
  <c r="M18" i="6"/>
  <c r="K18"/>
  <c r="M17"/>
  <c r="L17"/>
  <c r="K17"/>
  <c r="L16"/>
  <c r="L15"/>
  <c r="I15"/>
  <c r="L14"/>
  <c r="K14"/>
  <c r="I14"/>
  <c r="M13"/>
  <c r="L13"/>
  <c r="M12"/>
  <c r="L12"/>
  <c r="K12"/>
  <c r="M11"/>
  <c r="L11"/>
  <c r="K11"/>
  <c r="M10"/>
  <c r="L10"/>
  <c r="K9"/>
  <c r="L8"/>
  <c r="K8"/>
  <c r="M7"/>
  <c r="L7"/>
  <c r="K7"/>
  <c r="M6"/>
  <c r="L6"/>
  <c r="M5"/>
  <c r="L5"/>
  <c r="M4"/>
  <c r="L4"/>
  <c r="K4"/>
  <c r="M3"/>
  <c r="K3"/>
  <c r="I3"/>
  <c r="O6" i="155"/>
  <c r="N6"/>
  <c r="M6"/>
  <c r="M7"/>
  <c r="L6"/>
  <c r="L7"/>
  <c r="K6"/>
  <c r="K7"/>
  <c r="K8"/>
  <c r="J6"/>
  <c r="J7"/>
  <c r="J8"/>
  <c r="G5"/>
  <c r="H5"/>
  <c r="I5"/>
  <c r="G6"/>
  <c r="H6"/>
  <c r="I6"/>
  <c r="G7"/>
  <c r="H7"/>
  <c r="I7"/>
  <c r="G8"/>
  <c r="H8"/>
  <c r="I8"/>
  <c r="G9"/>
  <c r="H9"/>
  <c r="I9"/>
  <c r="F6"/>
  <c r="F7"/>
  <c r="F8"/>
  <c r="F9"/>
  <c r="F5"/>
  <c r="J5"/>
  <c r="K5"/>
  <c r="L5"/>
  <c r="M5"/>
  <c r="N5"/>
  <c r="O5"/>
  <c r="E6"/>
  <c r="E7"/>
  <c r="E8"/>
  <c r="E9"/>
  <c r="E5"/>
  <c r="E4" i="136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"/>
  <c r="E24" i="13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5"/>
  <c r="E26"/>
  <c r="E27"/>
  <c r="E28"/>
  <c r="E29"/>
  <c r="E30"/>
  <c r="E3"/>
  <c r="L6" i="29"/>
  <c r="L4"/>
  <c r="E49" i="95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41"/>
  <c r="E42"/>
  <c r="E43"/>
  <c r="E44"/>
  <c r="E45"/>
  <c r="E46"/>
  <c r="E47"/>
  <c r="E48"/>
  <c r="E40"/>
  <c r="H10"/>
  <c r="I10"/>
  <c r="J10"/>
  <c r="K10"/>
  <c r="L10"/>
  <c r="M10"/>
  <c r="H11"/>
  <c r="I11"/>
  <c r="J11"/>
  <c r="K11"/>
  <c r="L11"/>
  <c r="M11"/>
  <c r="G11"/>
  <c r="G10"/>
  <c r="M3"/>
  <c r="L3"/>
  <c r="K3"/>
  <c r="J3"/>
  <c r="I3"/>
  <c r="H3"/>
  <c r="G3"/>
  <c r="F3"/>
  <c r="L7" i="134"/>
  <c r="K7"/>
  <c r="J7"/>
  <c r="J8"/>
  <c r="I7"/>
  <c r="I8"/>
  <c r="I6"/>
  <c r="J6"/>
  <c r="K6"/>
  <c r="L6"/>
  <c r="M6"/>
  <c r="N6"/>
  <c r="H9"/>
  <c r="H8"/>
  <c r="H7"/>
  <c r="H6"/>
  <c r="G7"/>
  <c r="G8"/>
  <c r="G9"/>
  <c r="F7"/>
  <c r="F8"/>
  <c r="F9"/>
  <c r="F6"/>
  <c r="G6"/>
  <c r="E7"/>
  <c r="E8"/>
  <c r="E9"/>
  <c r="E6"/>
  <c r="D7"/>
  <c r="D8"/>
  <c r="D9"/>
  <c r="D6"/>
  <c r="C17" i="182"/>
  <c r="D7" i="20"/>
  <c r="D6"/>
  <c r="D5"/>
  <c r="D4"/>
  <c r="D3"/>
  <c r="C3"/>
  <c r="C4"/>
  <c r="C5"/>
  <c r="C6"/>
  <c r="C7"/>
  <c r="D17" i="182"/>
  <c r="J7" i="179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E5"/>
  <c r="D5"/>
  <c r="C5"/>
  <c r="J4"/>
  <c r="I4"/>
  <c r="H4"/>
  <c r="G4"/>
  <c r="F4"/>
  <c r="E4"/>
  <c r="D4"/>
  <c r="C4"/>
  <c r="J3"/>
  <c r="I3"/>
  <c r="H3"/>
  <c r="G3"/>
  <c r="F3"/>
  <c r="E3"/>
  <c r="D3"/>
  <c r="C3"/>
  <c r="J7" i="177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E5"/>
  <c r="D5"/>
  <c r="C5"/>
  <c r="J4"/>
  <c r="I4"/>
  <c r="H4"/>
  <c r="G4"/>
  <c r="F4"/>
  <c r="E4"/>
  <c r="D4"/>
  <c r="C4"/>
  <c r="J3"/>
  <c r="I3"/>
  <c r="H3"/>
  <c r="G3"/>
  <c r="F3"/>
  <c r="E3"/>
  <c r="D3"/>
  <c r="C3"/>
  <c r="J6" i="24"/>
  <c r="J5"/>
  <c r="J4"/>
  <c r="J3"/>
  <c r="I6"/>
  <c r="I5"/>
  <c r="I4"/>
  <c r="I3"/>
  <c r="H6"/>
  <c r="H5"/>
  <c r="H4"/>
  <c r="H3"/>
  <c r="G6"/>
  <c r="G5"/>
  <c r="G4"/>
  <c r="G3"/>
  <c r="F6"/>
  <c r="F5"/>
  <c r="F4"/>
  <c r="F3"/>
  <c r="E6"/>
  <c r="E5"/>
  <c r="E4"/>
  <c r="E3"/>
  <c r="D6"/>
  <c r="D5"/>
  <c r="D4"/>
  <c r="D3"/>
  <c r="C6"/>
  <c r="C5"/>
  <c r="C4"/>
  <c r="C3"/>
  <c r="P7" i="175"/>
  <c r="O7"/>
  <c r="N7"/>
  <c r="M7"/>
  <c r="L7"/>
  <c r="K7"/>
  <c r="J7"/>
  <c r="I7"/>
  <c r="H7"/>
  <c r="G7"/>
  <c r="F7"/>
  <c r="E7"/>
  <c r="D7"/>
  <c r="C7"/>
  <c r="P6"/>
  <c r="O6"/>
  <c r="N6"/>
  <c r="M6"/>
  <c r="L6"/>
  <c r="K6"/>
  <c r="J6"/>
  <c r="I6"/>
  <c r="H6"/>
  <c r="G6"/>
  <c r="F6"/>
  <c r="E6"/>
  <c r="D6"/>
  <c r="C6"/>
  <c r="P5"/>
  <c r="O5"/>
  <c r="N5"/>
  <c r="M5"/>
  <c r="L5"/>
  <c r="K5"/>
  <c r="J5"/>
  <c r="I5"/>
  <c r="H5"/>
  <c r="G5"/>
  <c r="F5"/>
  <c r="E5"/>
  <c r="D5"/>
  <c r="C5"/>
  <c r="P4"/>
  <c r="O4"/>
  <c r="N4"/>
  <c r="M4"/>
  <c r="L4"/>
  <c r="K4"/>
  <c r="J4"/>
  <c r="I4"/>
  <c r="H4"/>
  <c r="G4"/>
  <c r="F4"/>
  <c r="E4"/>
  <c r="D4"/>
  <c r="C4"/>
  <c r="P3"/>
  <c r="O3"/>
  <c r="N3"/>
  <c r="M3"/>
  <c r="L3"/>
  <c r="K3"/>
  <c r="J3"/>
  <c r="I3"/>
  <c r="H3"/>
  <c r="G3"/>
  <c r="F3"/>
  <c r="E3"/>
  <c r="D3"/>
  <c r="C3"/>
  <c r="P6" i="22"/>
  <c r="P5"/>
  <c r="P4"/>
  <c r="P3"/>
  <c r="O3"/>
  <c r="O4"/>
  <c r="O5"/>
  <c r="O6"/>
  <c r="O7"/>
  <c r="N6"/>
  <c r="N5"/>
  <c r="N4"/>
  <c r="N3"/>
  <c r="M3"/>
  <c r="M4"/>
  <c r="M5"/>
  <c r="M6"/>
  <c r="M7"/>
  <c r="L6"/>
  <c r="L5"/>
  <c r="L4"/>
  <c r="L3"/>
  <c r="K3"/>
  <c r="K4"/>
  <c r="K5"/>
  <c r="K6"/>
  <c r="K7"/>
  <c r="J6"/>
  <c r="J5"/>
  <c r="J4"/>
  <c r="J3"/>
  <c r="I3"/>
  <c r="I4"/>
  <c r="I5"/>
  <c r="I6"/>
  <c r="I7"/>
  <c r="H6"/>
  <c r="H5"/>
  <c r="H4"/>
  <c r="H3"/>
  <c r="G3"/>
  <c r="G4"/>
  <c r="G5"/>
  <c r="G6"/>
  <c r="G7"/>
  <c r="F6"/>
  <c r="F5"/>
  <c r="F4"/>
  <c r="F3"/>
  <c r="E3"/>
  <c r="E4"/>
  <c r="E5"/>
  <c r="E6"/>
  <c r="E7"/>
  <c r="D3"/>
  <c r="D4"/>
  <c r="D5"/>
  <c r="D6"/>
  <c r="D7"/>
  <c r="C6"/>
  <c r="C5"/>
  <c r="C4"/>
  <c r="C3"/>
  <c r="P4" i="20"/>
  <c r="P5"/>
  <c r="P6"/>
  <c r="P3"/>
  <c r="O3"/>
  <c r="O4"/>
  <c r="O5"/>
  <c r="O6"/>
  <c r="O7"/>
  <c r="N4"/>
  <c r="N5"/>
  <c r="N6"/>
  <c r="N3"/>
  <c r="M3"/>
  <c r="M4"/>
  <c r="M5"/>
  <c r="M6"/>
  <c r="M7"/>
  <c r="L4"/>
  <c r="L5"/>
  <c r="L6"/>
  <c r="L3"/>
  <c r="K3"/>
  <c r="K4"/>
  <c r="K5"/>
  <c r="K6"/>
  <c r="K7"/>
  <c r="J4"/>
  <c r="J5"/>
  <c r="J6"/>
  <c r="J3"/>
  <c r="I3"/>
  <c r="I4"/>
  <c r="I5"/>
  <c r="I6"/>
  <c r="I7"/>
  <c r="H7"/>
  <c r="H6"/>
  <c r="H5"/>
  <c r="H4"/>
  <c r="H3"/>
  <c r="G3"/>
  <c r="G4"/>
  <c r="G5"/>
  <c r="G6"/>
  <c r="G7"/>
  <c r="F5"/>
  <c r="F6"/>
  <c r="F7"/>
  <c r="F4"/>
  <c r="F3"/>
  <c r="E3"/>
  <c r="E4"/>
  <c r="E5"/>
  <c r="E6"/>
  <c r="E7"/>
  <c r="F38" i="158"/>
  <c r="H29" s="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38" i="157"/>
  <c r="H28" s="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N11" i="95" l="1"/>
  <c r="I4"/>
  <c r="M4"/>
  <c r="N10"/>
  <c r="H7" i="157"/>
  <c r="H23"/>
  <c r="H3"/>
  <c r="H9"/>
  <c r="H25"/>
  <c r="H15"/>
  <c r="H17"/>
  <c r="H5"/>
  <c r="H13"/>
  <c r="H21"/>
  <c r="H29"/>
  <c r="H11"/>
  <c r="H19"/>
  <c r="H27"/>
  <c r="H4"/>
  <c r="H6"/>
  <c r="H8"/>
  <c r="H10"/>
  <c r="H12"/>
  <c r="H14"/>
  <c r="H16"/>
  <c r="H18"/>
  <c r="H20"/>
  <c r="H22"/>
  <c r="H24"/>
  <c r="H26"/>
  <c r="H30"/>
  <c r="H12" i="158"/>
  <c r="H3"/>
  <c r="H20"/>
  <c r="H7"/>
  <c r="H28"/>
  <c r="H5"/>
  <c r="H14"/>
  <c r="H22"/>
  <c r="H4"/>
  <c r="H6"/>
  <c r="H8"/>
  <c r="H16"/>
  <c r="H24"/>
  <c r="H10"/>
  <c r="H18"/>
  <c r="H26"/>
  <c r="H30"/>
  <c r="H9"/>
  <c r="H11"/>
  <c r="H13"/>
  <c r="H15"/>
  <c r="H17"/>
  <c r="H19"/>
  <c r="H21"/>
  <c r="H23"/>
  <c r="H25"/>
  <c r="H27"/>
  <c r="I17" i="152" l="1"/>
  <c r="I16"/>
  <c r="I15"/>
  <c r="I14"/>
  <c r="I13"/>
  <c r="I12"/>
  <c r="I11"/>
  <c r="I10"/>
  <c r="I9"/>
  <c r="I8"/>
  <c r="I7"/>
  <c r="I6"/>
  <c r="I5"/>
  <c r="I4"/>
  <c r="I3"/>
  <c r="I2"/>
  <c r="I1"/>
  <c r="I17" i="151"/>
  <c r="I16"/>
  <c r="I15"/>
  <c r="I14"/>
  <c r="I13"/>
  <c r="I12"/>
  <c r="I11"/>
  <c r="I10"/>
  <c r="I9"/>
  <c r="I8"/>
  <c r="I7"/>
  <c r="I6"/>
  <c r="I5"/>
  <c r="I4"/>
  <c r="I3"/>
  <c r="I2"/>
  <c r="I1"/>
  <c r="P18" i="112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P7"/>
  <c r="O7"/>
  <c r="P6"/>
  <c r="O6"/>
  <c r="P5"/>
  <c r="O5"/>
  <c r="P4"/>
  <c r="O4"/>
  <c r="P3"/>
  <c r="O3"/>
  <c r="J7" i="24"/>
  <c r="I7"/>
  <c r="H7"/>
  <c r="G7"/>
  <c r="F7"/>
  <c r="E7"/>
  <c r="D7"/>
  <c r="C7"/>
  <c r="P7" i="22"/>
  <c r="N7"/>
  <c r="L7"/>
  <c r="J7"/>
  <c r="H7"/>
  <c r="F7"/>
  <c r="C7"/>
  <c r="P7" i="20"/>
  <c r="N7"/>
  <c r="L7"/>
  <c r="J7"/>
</calcChain>
</file>

<file path=xl/sharedStrings.xml><?xml version="1.0" encoding="utf-8"?>
<sst xmlns="http://schemas.openxmlformats.org/spreadsheetml/2006/main" count="9633" uniqueCount="1036">
  <si>
    <t/>
  </si>
  <si>
    <t>Hip arthroplasty</t>
  </si>
  <si>
    <t>Knee arthroplasty</t>
  </si>
  <si>
    <t>Year of operation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</si>
  <si>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</si>
  <si>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</si>
  <si>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</si>
  <si>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</si>
  <si>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</si>
  <si>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</si>
  <si>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</si>
  <si>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</si>
  <si>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</si>
  <si>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</si>
  <si>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</si>
  <si>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</si>
  <si>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</si>
  <si>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</si>
  <si>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</si>
  <si>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Hip revision</t>
  </si>
  <si>
    <t>Knee revision</t>
  </si>
  <si>
    <t>Total</t>
  </si>
  <si>
    <t>Hip arthroplasty non-elective</t>
  </si>
  <si>
    <t>Hip revision non-elective</t>
  </si>
  <si>
    <t>Knee arthroplasty non-elective</t>
  </si>
  <si>
    <t>Knee revision non-elective</t>
  </si>
  <si>
    <t>Ayrshire &amp; Arran</t>
  </si>
  <si>
    <t>Borders</t>
  </si>
  <si>
    <t>Dumfries &amp; Galloway</t>
  </si>
  <si>
    <t>Fife</t>
  </si>
  <si>
    <t>Forth Valley</t>
  </si>
  <si>
    <t>Grampian</t>
  </si>
  <si>
    <t>North Glasgow</t>
  </si>
  <si>
    <t>South Glasgow</t>
  </si>
  <si>
    <t>Clyde</t>
  </si>
  <si>
    <t>Highland</t>
  </si>
  <si>
    <t>Lanarkshire</t>
  </si>
  <si>
    <t>Lothian</t>
  </si>
  <si>
    <t>Tayside</t>
  </si>
  <si>
    <t>Western Isles</t>
  </si>
  <si>
    <t>GJNH</t>
  </si>
  <si>
    <t>Independent hospital</t>
  </si>
  <si>
    <t>Hip primary arthroplasties 2015</t>
  </si>
  <si>
    <t>Knee primary arthroplasties 2015</t>
  </si>
  <si>
    <t>Number of operations 2015</t>
  </si>
  <si>
    <t>NHS Board</t>
  </si>
  <si>
    <t>Number of revisions 2015</t>
  </si>
  <si>
    <t>GG&amp;C</t>
  </si>
  <si>
    <t xml:space="preserve"> Lothian</t>
  </si>
  <si>
    <t>Orkney</t>
  </si>
  <si>
    <t>Shetland</t>
  </si>
  <si>
    <t>England/Wales/NI</t>
  </si>
  <si>
    <t>Unknown</t>
  </si>
  <si>
    <t>Outside UK</t>
  </si>
  <si>
    <t>Shoulder arthroplasty</t>
  </si>
  <si>
    <t>Shoulder revision</t>
  </si>
  <si>
    <t>Finger arthroplasty</t>
  </si>
  <si>
    <t>Thumb arthroplasty</t>
  </si>
  <si>
    <t>Toe arthroplasty</t>
  </si>
  <si>
    <t>Other</t>
  </si>
  <si>
    <t>Number of consultants performing operations 2015</t>
  </si>
  <si>
    <t>Excision*</t>
  </si>
  <si>
    <t>Resurf. Of Patella*</t>
  </si>
  <si>
    <t>Other knee resurfacing*</t>
  </si>
  <si>
    <t>Elbow arthroplasty</t>
  </si>
  <si>
    <t>Elbow revision</t>
  </si>
  <si>
    <t>Ankle arthroplasty</t>
  </si>
  <si>
    <t>Ankle revision</t>
  </si>
  <si>
    <t>Wrist arthroplasty</t>
  </si>
  <si>
    <t>Wrist revision</t>
  </si>
  <si>
    <t>Radial head replacement</t>
  </si>
  <si>
    <t>Radial head revision</t>
  </si>
  <si>
    <t>Finger revision</t>
  </si>
  <si>
    <t>Thumb revision</t>
  </si>
  <si>
    <t xml:space="preserve"> </t>
  </si>
  <si>
    <t>Other resurfacing*</t>
  </si>
  <si>
    <t>Number of operations</t>
  </si>
  <si>
    <t>%</t>
  </si>
  <si>
    <t>Includes emergency admissions; bilateral operations counted twice; includes known patients from independent hospitals</t>
  </si>
  <si>
    <t>Year</t>
  </si>
  <si>
    <t>81-100 hip arthros in year</t>
  </si>
  <si>
    <t>101+ hip arthros in year</t>
  </si>
  <si>
    <t>Year of operation * numhip Crosstabulation</t>
  </si>
  <si>
    <t>Count</t>
  </si>
  <si>
    <t>numhip</t>
  </si>
  <si>
    <t>Total number of hip arthroplasties</t>
  </si>
  <si>
    <t>Total number of surgeons</t>
  </si>
  <si>
    <t>Percentage of surgeons performing 81-100 operations per year</t>
  </si>
  <si>
    <t>Percentage of operations by surgeons performing 81-100 operations per year</t>
  </si>
  <si>
    <t>Percentage of surgeons performing &gt;100 operations per year</t>
  </si>
  <si>
    <t>Percentage of operations by surgeons performing &gt;100 operations per year</t>
  </si>
  <si>
    <t>81-100 knee arthros in year</t>
  </si>
  <si>
    <t>101+ knee arthros in year</t>
  </si>
  <si>
    <t>Year of operation * numknee Crosstabulation</t>
  </si>
  <si>
    <t>numknee</t>
  </si>
  <si>
    <t>Total number of knee arthroplasties</t>
  </si>
  <si>
    <t>Fig 3b:  Percentage of revision hip operations performed by surgeons who carried out 10 or less such operations in the calendar year</t>
  </si>
  <si>
    <t>&lt;=10 hip revisions in year</t>
  </si>
  <si>
    <t>11-20 hip revisions in year</t>
  </si>
  <si>
    <t>21-80 hip revisions in year</t>
  </si>
  <si>
    <t>Year of operation * numhiprev Crosstabulation</t>
  </si>
  <si>
    <t>numhiprev</t>
  </si>
  <si>
    <t>Total number of hip revisions</t>
  </si>
  <si>
    <t>Percentage of surgeons performing &lt;=10 operations per year</t>
  </si>
  <si>
    <t>Percentage of operations by surgeons performing &lt;=10 operations per year</t>
  </si>
  <si>
    <t>Percentage of surgeons performing 11-20 operations per year</t>
  </si>
  <si>
    <t>Percentage of operations by surgeons performing 11-20 operations per year</t>
  </si>
  <si>
    <t>Percentage of surgeons performing 21-80 operations per year</t>
  </si>
  <si>
    <t>Percentage of operations by surgeons performing 21-80 operations per year</t>
  </si>
  <si>
    <t>21-80 knee revisions in year</t>
  </si>
  <si>
    <t>Year of operation * numkneerev Crosstabulation</t>
  </si>
  <si>
    <t>numkneerev</t>
  </si>
  <si>
    <t>diaggroup * hip Crosstabulation</t>
  </si>
  <si>
    <t>hip</t>
  </si>
  <si>
    <t>diaggroup</t>
  </si>
  <si>
    <t>Fracture</t>
  </si>
  <si>
    <t>Inflammatory arthritis</t>
  </si>
  <si>
    <t>Osteonecrosis</t>
  </si>
  <si>
    <t>diaggroup * knee Crosstabulation</t>
  </si>
  <si>
    <t>knee</t>
  </si>
  <si>
    <t>diaggroup * hiprev Crosstabulation</t>
  </si>
  <si>
    <t>hiprev</t>
  </si>
  <si>
    <t>diaggroup * kneerev Crosstabulation</t>
  </si>
  <si>
    <t>kneerev</t>
  </si>
  <si>
    <t>Ungrouped diagnosis data:</t>
  </si>
  <si>
    <t>diagname * hip Crosstabulation</t>
  </si>
  <si>
    <t>diagname</t>
  </si>
  <si>
    <t>Ankylosing spondylitis</t>
  </si>
  <si>
    <t>Arthritis, unspecified</t>
  </si>
  <si>
    <t>Arthropathic psoriasis</t>
  </si>
  <si>
    <t>Arthrosis, unspecified</t>
  </si>
  <si>
    <t>Fract bone fllg ins orthopae implt jnt prosthesis/bone plate</t>
  </si>
  <si>
    <t>Fracture of bone in neopastic disease</t>
  </si>
  <si>
    <t>Fracture of neck of femur</t>
  </si>
  <si>
    <t>Fracture of upper end of humerus</t>
  </si>
  <si>
    <t>Gonarthrosis, unspecified</t>
  </si>
  <si>
    <t>Infect and inflammatory reaction due to internal joint pros</t>
  </si>
  <si>
    <t>Juv osteochondrosis head of femur [Legg-Calvé-Perthes]</t>
  </si>
  <si>
    <t>Malunion of fracture</t>
  </si>
  <si>
    <t>Mech comp of internal fixation device of bones of limb</t>
  </si>
  <si>
    <t>Mechanical complication of internal joint prosthesis</t>
  </si>
  <si>
    <t>Monoarthritis, not elsewhere classified</t>
  </si>
  <si>
    <t>Nonunion of fracture [pseudarthrosis]</t>
  </si>
  <si>
    <t>Osteonecrosis, unspecified</t>
  </si>
  <si>
    <t>Oth comps int orthopaedic prosth devs implants &amp; grafts</t>
  </si>
  <si>
    <t>Other congenital deformities of hip</t>
  </si>
  <si>
    <t>Other osteonecrosis</t>
  </si>
  <si>
    <t>Other post-traumatic gonarthrosis</t>
  </si>
  <si>
    <t>Other primary gonarthrosis</t>
  </si>
  <si>
    <t>Other secondary gonarthrosis</t>
  </si>
  <si>
    <t>Other specified arthritis</t>
  </si>
  <si>
    <t>Other specified orthopaedic follow-up care</t>
  </si>
  <si>
    <t>Pain in joint</t>
  </si>
  <si>
    <t>Pertrochanteric fracture</t>
  </si>
  <si>
    <t>Primary arthrosis of other joints</t>
  </si>
  <si>
    <t>Primary gonarthrosis, bilateral</t>
  </si>
  <si>
    <t>Recurrent dislocation and subluxation of joint</t>
  </si>
  <si>
    <t>Rheumatoid arthritis, unspecified</t>
  </si>
  <si>
    <t>Secondary malignant neoplasm of bone and bone marrow</t>
  </si>
  <si>
    <t>Seropositive rheumatoid arthritis, unspecified</t>
  </si>
  <si>
    <t>Subtrochanteric fracture</t>
  </si>
  <si>
    <t>diagname * knee Crosstabulation</t>
  </si>
  <si>
    <t>Post-traumatic arthrosis of other joints</t>
  </si>
  <si>
    <t>Valgus deformity, not elsewhere classified</t>
  </si>
  <si>
    <t>Varus deformity, not elsewhere classified</t>
  </si>
  <si>
    <t>diagname * hiprev Crosstabulation</t>
  </si>
  <si>
    <t>Inf inflam reac due oth int orth prosth devs implts &amp; grfts</t>
  </si>
  <si>
    <t>Infection following a procedure, not elsewhere classified</t>
  </si>
  <si>
    <t>Osteolysis</t>
  </si>
  <si>
    <t>diagname * kneerev Crosstabulation</t>
  </si>
  <si>
    <t>N</t>
  </si>
  <si>
    <t>Pre-operative</t>
  </si>
  <si>
    <t>Post-operative</t>
  </si>
  <si>
    <t xml:space="preserve">Note: pre-operative days counted as days from date of admission to date of operation; post-operative days calculated as the difference between the number of pre-operative days and the total length of stay in orthopaedic care (where short (&lt;=7 days) transfers to other facilities were not considered to end the patient’s orthopaedic care stay) </t>
  </si>
  <si>
    <t>Includes elective patients only; bilateral operations counted twice; includes known patients from independent hospitals</t>
  </si>
  <si>
    <t>DVT/PE within 90 days</t>
  </si>
  <si>
    <t>Death within 90 days</t>
  </si>
  <si>
    <t>2000</t>
  </si>
  <si>
    <t>Dislocation within a year</t>
  </si>
  <si>
    <t>Infection within a year</t>
  </si>
  <si>
    <t>Fig 9: Hip arthroplasty dislocation rate within one year in Report Year</t>
  </si>
  <si>
    <t>Number of hip arthroplasties</t>
  </si>
  <si>
    <t>Number of dislocations within a year</t>
  </si>
  <si>
    <t>Number expected</t>
  </si>
  <si>
    <t>Crude complication rate (%)</t>
  </si>
  <si>
    <t>Standardised complication rate (%)</t>
  </si>
  <si>
    <t>National complication rate (%)</t>
  </si>
  <si>
    <t>Outlier</t>
  </si>
  <si>
    <t>uciyr_dis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</si>
  <si>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</si>
  <si>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</si>
  <si>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</si>
  <si>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</si>
  <si>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</si>
  <si>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</si>
  <si>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</si>
  <si>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</si>
  <si>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</si>
  <si>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</si>
  <si>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</si>
  <si>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</si>
  <si>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</si>
  <si>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</si>
  <si>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</si>
  <si>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</si>
  <si>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Scottish Rate averaged over 5 years</t>
  </si>
  <si>
    <t>*'Number of hip arthroplasties' (numops2) is using mid-year figures, 'numops' is not mid-year figures. It looks like the 2014 report uses the non mid-year figures, so go with numops.</t>
  </si>
  <si>
    <t>Smoothed UCL values</t>
  </si>
  <si>
    <t>17</t>
  </si>
  <si>
    <t>18</t>
  </si>
  <si>
    <t>19</t>
  </si>
  <si>
    <t>20</t>
  </si>
  <si>
    <t>21</t>
  </si>
  <si>
    <t>22</t>
  </si>
  <si>
    <t>NHS Board of Treatment (NHS GG&amp;C split)</t>
  </si>
  <si>
    <t>Upper confidence limit</t>
  </si>
  <si>
    <t>smooth_low</t>
  </si>
  <si>
    <t>23</t>
  </si>
  <si>
    <t>24</t>
  </si>
  <si>
    <t>25</t>
  </si>
  <si>
    <t>26</t>
  </si>
  <si>
    <t>27</t>
  </si>
  <si>
    <t>**NOTE to analyst - use macro to add nhs board labels to chart (see here: https://support.microsoft.com/en-us/kb/213750)</t>
  </si>
  <si>
    <t>Fig 10: Hip arthroplasty infection rate within one year in Report Year</t>
  </si>
  <si>
    <t>Number of infections within a year</t>
  </si>
  <si>
    <t>*See notes in Figure 9 DATA</t>
  </si>
  <si>
    <t>28</t>
  </si>
  <si>
    <t>29</t>
  </si>
  <si>
    <t>30</t>
  </si>
  <si>
    <t>31</t>
  </si>
  <si>
    <t>Fig 11: Knee arthroplasty infection rate within one year in Report Year</t>
  </si>
  <si>
    <t>Number of knee arthroplasties</t>
  </si>
  <si>
    <t>32</t>
  </si>
  <si>
    <t>Fig 12: Hip arthroplasty DVT/PE rate within 90 days in Report Year</t>
  </si>
  <si>
    <t>dvtpe90</t>
  </si>
  <si>
    <t>Fig 13: Knee arthroplasty DVT/PE rate within 90 days in Report Year</t>
  </si>
  <si>
    <t>Fig 14: Hip arthroplasty mortality rate within 90 days in Report Year</t>
  </si>
  <si>
    <t>Fig 15: Knee arthroplasty mortality rate within 90 days in Report Year</t>
  </si>
  <si>
    <t>Fig 16: Hip arthroplasty AMI rate within 30 days in Report Year</t>
  </si>
  <si>
    <t xml:space="preserve"> /*NOTE it looks like in 2014 report, AMI rates were reported on primaries and revisions together - change this to primaries only in 2016?.</t>
  </si>
  <si>
    <t>Fig 17: Knee arthroplasty AMI rate within 30 days in Report Year</t>
  </si>
  <si>
    <t>Fig 18: Hip arthroplasty renal failure rate within 30 days in Report Year</t>
  </si>
  <si>
    <t>Fig 19: Knee arthroplasty renal failure rate within 30 days in Report Year</t>
  </si>
  <si>
    <t>33</t>
  </si>
  <si>
    <t>Fig 20: Hip arthroplasty stroke rate within 30 days in Report Year</t>
  </si>
  <si>
    <t>Fig 21: Knee arthroplasty stroke rate within 30 days in Report Year</t>
  </si>
  <si>
    <t>Fig 23: Hip arthroplasty revision rate within 1 year</t>
  </si>
  <si>
    <t>*Bilateral ops counted twice for revisions (unlike for complications)</t>
  </si>
  <si>
    <t>Fig 25: Knee arthroplasty revision rate within 1 year</t>
  </si>
  <si>
    <t>Fig 26: Hip arthroplasty revision rate within 3 year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</si>
  <si>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</si>
  <si>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</si>
  <si>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</si>
  <si>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</si>
  <si>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</si>
  <si>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</si>
  <si>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</si>
  <si>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</si>
  <si>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</si>
  <si>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</si>
  <si>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</si>
  <si>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Scottish Rate averaged over 5 years 2011-2015</t>
  </si>
  <si>
    <t>45</t>
  </si>
  <si>
    <t>46</t>
  </si>
  <si>
    <t>Fig 27: Knee arthroplasty revision rate within 3 year</t>
  </si>
  <si>
    <t>47</t>
  </si>
  <si>
    <t>48</t>
  </si>
  <si>
    <t>49</t>
  </si>
  <si>
    <t>50</t>
  </si>
  <si>
    <t>51</t>
  </si>
  <si>
    <t>Fig 28: Hip arthroplasty revision rate within 5 years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</si>
  <si>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</si>
  <si>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</si>
  <si>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</si>
  <si>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</si>
  <si>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</si>
  <si>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</si>
  <si>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</si>
  <si>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</si>
  <si>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</si>
  <si>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</si>
  <si>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</si>
  <si>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Fig 27: Knee arthroplasty revision rate within 5 years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</si>
  <si>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</si>
  <si>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</si>
  <si>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</si>
  <si>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</si>
  <si>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</si>
  <si>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</si>
  <si>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</si>
  <si>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</si>
  <si>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</si>
  <si>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number of revision within 5 years</t>
  </si>
  <si>
    <t>number of revision within 3 years</t>
  </si>
  <si>
    <t>number of revision within 1 year</t>
  </si>
  <si>
    <t>Number of stroke</t>
  </si>
  <si>
    <t>number of renal failure</t>
  </si>
  <si>
    <t>ami</t>
  </si>
  <si>
    <t>deaths</t>
  </si>
  <si>
    <t>Hip revisions within 3 years:</t>
  </si>
  <si>
    <t>Knee revisions within 3 years:</t>
  </si>
  <si>
    <t>Hip infections within 365 days:</t>
  </si>
  <si>
    <t>Knee infections within 365 days:</t>
  </si>
  <si>
    <t>Hip DVT/PE within 90 days:</t>
  </si>
  <si>
    <t>Hip dislocations within 365 days:</t>
  </si>
  <si>
    <t>Jan-Mar 2015</t>
  </si>
  <si>
    <t>Apr-Jun 2015</t>
  </si>
  <si>
    <t>Jul-Sep 2015</t>
  </si>
  <si>
    <t>Oct-Dec 2015</t>
  </si>
  <si>
    <t>*Note to analyst - data come from \\nssstats01.csa.scot.nhs.uk\quality\sap\outliers_2012_onwards\consultant_CUSUM\outlier_admin\AP_status_p.xls</t>
  </si>
  <si>
    <t>Hip</t>
  </si>
  <si>
    <t>Knee</t>
  </si>
  <si>
    <t>Title</t>
  </si>
  <si>
    <t>Table 2</t>
  </si>
  <si>
    <t>Scottish Arthroplasty Project, 2016 National Report</t>
  </si>
  <si>
    <t>Figure 1a</t>
  </si>
  <si>
    <t xml:space="preserve"> Recent trends in numbers of primary hip and knee arthroplasty</t>
  </si>
  <si>
    <t>Figure 1b</t>
  </si>
  <si>
    <t>Recent trends in numbers of hip and knee revision arthroplasty.</t>
  </si>
  <si>
    <t>Figure 1c</t>
  </si>
  <si>
    <t>Hip and knee arthroplasty, primary and revision: incidence of non-elective surgery</t>
  </si>
  <si>
    <t>Figure 2a</t>
  </si>
  <si>
    <t>Number of primary hip arthroplasties 2014-2015 by NHS health board of treatment (NHS GG&amp;C split)</t>
  </si>
  <si>
    <t>Figure 2b</t>
  </si>
  <si>
    <t>Number of primary knee arthroplasties 2014-2015 by NHS health board of treatment (NHS GG&amp;C split)</t>
  </si>
  <si>
    <t>Table/ Figure Number</t>
  </si>
  <si>
    <t>Table 1a</t>
  </si>
  <si>
    <t xml:space="preserve"> Number of hip arthroplasties by NHS health board of treatment (NHS GG&amp;C split)</t>
  </si>
  <si>
    <t>Table 1b</t>
  </si>
  <si>
    <t>Number of knee arthroplasties by NHS health board of treatment (NHS GG&amp;C split)</t>
  </si>
  <si>
    <t>Table 1c</t>
  </si>
  <si>
    <t>Number of hip arthroplasties by NHS health board of residence</t>
  </si>
  <si>
    <t>Table 1d</t>
  </si>
  <si>
    <t>Number of knee arthroplasties by NHS health board of residence</t>
  </si>
  <si>
    <t>Number of arthroplasties and operative consultants in 2014 and 2015</t>
  </si>
  <si>
    <t>Figure 3</t>
  </si>
  <si>
    <t>Recent trends in operations carried out by low-volume operators</t>
  </si>
  <si>
    <t>Figure 4</t>
  </si>
  <si>
    <t>Table 3a</t>
  </si>
  <si>
    <t>The number and percentage of hip arthroplasties by surgeon and performance activity 2011-2015</t>
  </si>
  <si>
    <t>Table 3b</t>
  </si>
  <si>
    <t>The number and percentage of knee arthroplasties by surgeon and performance activity 2011-2015</t>
  </si>
  <si>
    <t>Table 3c</t>
  </si>
  <si>
    <t>The number and percentage of hip revisions by surgeon and performance activity 2011-2015</t>
  </si>
  <si>
    <t>Table 3d</t>
  </si>
  <si>
    <t>The number and percentage of knee revisions by surgeon and performance activity 2011-2015</t>
  </si>
  <si>
    <t>Recent trends in average age of hip and knee arthroplasty patients</t>
  </si>
  <si>
    <t>Figure 5a</t>
  </si>
  <si>
    <t>Principal pre-operative conditions: hip arthroplasties in 2015</t>
  </si>
  <si>
    <t>Figure 5b</t>
  </si>
  <si>
    <t>Principal pre-operative conditions: knee arthroplasties in 2015</t>
  </si>
  <si>
    <t>Figure 5c</t>
  </si>
  <si>
    <t>Principal pre-operative conditions: hip revision in 2015</t>
  </si>
  <si>
    <t>Figure 5d</t>
  </si>
  <si>
    <t>Principal pre-operative conditions: knee revisions in 2015</t>
  </si>
  <si>
    <t>Figure 6</t>
  </si>
  <si>
    <t>Recent trends in overall length of stay for elective hip and knee arthroplasty</t>
  </si>
  <si>
    <t>Figure 7a</t>
  </si>
  <si>
    <t>Mean length of stay for hip arthroplasty in 2013 by NHS board of treatment (NHS GG&amp;C split) (elective patients only)</t>
  </si>
  <si>
    <t>Figure 7b</t>
  </si>
  <si>
    <t>Mean length of stay for knee arthroplasty in 2013 by NHS board of treatment (NHS GG&amp;C split) (elective patients only)</t>
  </si>
  <si>
    <t>Figure 8a</t>
  </si>
  <si>
    <t>National rates for complications within 90 days: hip arthroplasty</t>
  </si>
  <si>
    <t>Figure 8b</t>
  </si>
  <si>
    <t>National rates for complications within 1 year: hip arthroplasty</t>
  </si>
  <si>
    <t>Figure 8c</t>
  </si>
  <si>
    <t>National rates for complications within 90 days: knee arthroplasty</t>
  </si>
  <si>
    <t>Figure 8d</t>
  </si>
  <si>
    <t>Figure 8e</t>
  </si>
  <si>
    <t>National rates for acute renal failure within 30 days: hip and knee arthroplasty</t>
  </si>
  <si>
    <t>Figure 9</t>
  </si>
  <si>
    <t>Percentage of 2014 primary hip arthroplasty patients with subsequent dislocation within 1 year</t>
  </si>
  <si>
    <t>Figure 10</t>
  </si>
  <si>
    <t>Percentage of 2014 primary hip arthroplasty patients with subsequent infection within 1 year</t>
  </si>
  <si>
    <t>Figure 11</t>
  </si>
  <si>
    <t>Percentage of 2014 primary knee arthroplasty patients with subsequent infection within 1 year</t>
  </si>
  <si>
    <t>Figure 12</t>
  </si>
  <si>
    <t>Percentage of 2015 primary hip arthroplasty patients with subsequent DVT/PE within 90 days</t>
  </si>
  <si>
    <t>Figure 13</t>
  </si>
  <si>
    <t>Percentage of 2015 primary knee arthroplasty patients with subsequent DVT/PE within 90 days</t>
  </si>
  <si>
    <t>Figure 14</t>
  </si>
  <si>
    <t>Percentage of primary 2015 hip arthroplasty patients who died within 90 days</t>
  </si>
  <si>
    <t>Figure 15</t>
  </si>
  <si>
    <t>Percentage of primary 2015 knee arthroplasty patients who died within 90 days</t>
  </si>
  <si>
    <t>Figure 16</t>
  </si>
  <si>
    <t>Percentage of 2015 primary hip arthroplasty patients with subsequent AMI within 30 days</t>
  </si>
  <si>
    <t>Figure 17</t>
  </si>
  <si>
    <t>Percentage of 2015 primary knee arthroplasty patients with subsequent AMI within 30 days</t>
  </si>
  <si>
    <t>Figure 18</t>
  </si>
  <si>
    <t>Percentage of 2015 primary hip arthroplasty patients with subsequent acute renal failure within 30 days</t>
  </si>
  <si>
    <t>Figure 19</t>
  </si>
  <si>
    <t>Percentage of 2015 primary knee arthroplasty patients with subsequent acute renal failure within 30 days</t>
  </si>
  <si>
    <t>Figure 20</t>
  </si>
  <si>
    <t>Percentage of 2015 primary hip arthroplasty patients with subsequent stroke within 30 days</t>
  </si>
  <si>
    <t>Figure 21</t>
  </si>
  <si>
    <t>Percentage of 2015 primary knee arthroplasty patients with subsequent stroke within 30 days</t>
  </si>
  <si>
    <t>Figure 22</t>
  </si>
  <si>
    <t>National rates for hip arthroplasty with subsequent revision</t>
  </si>
  <si>
    <t>Figure 23</t>
  </si>
  <si>
    <t>National rates for knee arthroplasty with subsequent revision</t>
  </si>
  <si>
    <t>Figure 24</t>
  </si>
  <si>
    <t>Percentage of 2014 primary hip arthroplasty patients with subsequent revision within 1 year</t>
  </si>
  <si>
    <t>Figure 25</t>
  </si>
  <si>
    <t>Percentage of 2014 primary knee arthroplasty patients with subsequent revision within 1 year</t>
  </si>
  <si>
    <t>Figure 26</t>
  </si>
  <si>
    <t>Percentage of 2012 primary hip arthroplasty patients with subsequent revision within 3 years</t>
  </si>
  <si>
    <t>Figure 27</t>
  </si>
  <si>
    <t>Percentage of 2012 primary knee arthroplasty patients with subsequent revision within 3 years</t>
  </si>
  <si>
    <t>Figure 28</t>
  </si>
  <si>
    <t>Percentage of 2010 primary hip arthroplasty patients with subsequent revision within 5 years</t>
  </si>
  <si>
    <t>Figure 29</t>
  </si>
  <si>
    <t>Percentage of 2010 primary knee arthroplasty patients with subsequent revision within 5 years</t>
  </si>
  <si>
    <t>Figure 30a</t>
  </si>
  <si>
    <t>CUSUM outlier notifications sent during 2014-2015</t>
  </si>
  <si>
    <t>Figure 30b</t>
  </si>
  <si>
    <t>CUSUM outlier notifications by complication type sent during 2014-2015</t>
  </si>
  <si>
    <t>Includes emergency admissions; bilateral operations counted only once;  includes known patients from independent hospitals</t>
  </si>
  <si>
    <t>Includes emergency admissions; bilateral operations counted only once; includes known patients from independent hospitals</t>
  </si>
  <si>
    <t>Includes elelctive patients only; bilateral operations counted twice; includes known patients from independent hospitals</t>
  </si>
  <si>
    <t>Elective patients only; Includes known patients from private hospitals; bilateral operations counted twice.</t>
  </si>
  <si>
    <t>The number of revisions (within 1, 3, 5 and 7 years) to metal-on-metal hip resurfacings carried out between 2005 and 2015 in Scotland (by year; figures indicate revisions that were carried out in the same hospital as the primary resurfacing)</t>
  </si>
  <si>
    <t>* Data are based on any operation coded as "Hip resurfacing", using the following OPCS codes:</t>
  </si>
  <si>
    <t>W581 paired with Y021</t>
  </si>
  <si>
    <t>W581 paired with Z756</t>
  </si>
  <si>
    <t>W581 paired with Z843</t>
  </si>
  <si>
    <t>W582 paired with Z843</t>
  </si>
  <si>
    <t>Bilateral operations counted only once</t>
  </si>
  <si>
    <t>Fig Xa.1:  National rates for hip revision complications since 2000</t>
  </si>
  <si>
    <t>Fig Xa.2:  National rates for hip revision complications since 2000</t>
  </si>
  <si>
    <t>Data for chart</t>
  </si>
  <si>
    <t>Renal failure within 30 days</t>
  </si>
  <si>
    <t>No</t>
  </si>
  <si>
    <t>Yes</t>
  </si>
  <si>
    <t>Fig Xb.1:  National rates for knee revision complications since 2000</t>
  </si>
  <si>
    <t>Fig Xb.2:  National rates for knee revision complications since 2000</t>
  </si>
  <si>
    <t xml:space="preserve">Total number of revisions to metal-on-metal hip resurfacings* in Scotland per year </t>
  </si>
  <si>
    <t xml:space="preserve">Percentage of metal-on-metal hip resurfacings* in Scotland per year resulting in revisions </t>
  </si>
  <si>
    <t>Health Board of treatment</t>
  </si>
  <si>
    <t>*</t>
  </si>
  <si>
    <t xml:space="preserve"> Recent trends in operations carried out by low-volume operators</t>
  </si>
  <si>
    <t>Percentage of operations</t>
  </si>
  <si>
    <t>Total number of knee revisions</t>
  </si>
  <si>
    <t>Total length of stay in orthopaedic care where short (&lt;=7 days) transfers to other facilities were not considered to end the patient’s orthopaedic care stay.</t>
  </si>
  <si>
    <t>Health Board</t>
  </si>
  <si>
    <t xml:space="preserve">Pre-operative days counted as days from date of admission to date of operation; post-operative days calculated as the difference between the number of pre-operative days and the total length of stay in orthopaedic care (where short (&lt;=7 days) transfers to other facilities were not considered to end the patient’s orthopaedic care stay) </t>
  </si>
  <si>
    <t>Includes elective patients only; bilateral operations counted twice</t>
  </si>
  <si>
    <t>Number of DVT/PE within 90 days</t>
  </si>
  <si>
    <t>Number of deaths within 90 days</t>
  </si>
  <si>
    <t>Number of AMI within 30 days</t>
  </si>
  <si>
    <t>Number of renal failures within 30 days</t>
  </si>
  <si>
    <t>Number of patients with stroke within 30 days</t>
  </si>
  <si>
    <t>Crosshouse Hospital</t>
  </si>
  <si>
    <t>A111H</t>
  </si>
  <si>
    <t>Ayr Hospital</t>
  </si>
  <si>
    <t>A210H</t>
  </si>
  <si>
    <t>Borders General Hospital</t>
  </si>
  <si>
    <t>B120H</t>
  </si>
  <si>
    <t>Vale of Leven Hospital</t>
  </si>
  <si>
    <t>C206H</t>
  </si>
  <si>
    <t>Inverclyde Royal Hospital</t>
  </si>
  <si>
    <t>C313H</t>
  </si>
  <si>
    <t>Royal Alexandra Hospital</t>
  </si>
  <si>
    <t>C418H</t>
  </si>
  <si>
    <t>Golden Jubilee National Hospital</t>
  </si>
  <si>
    <t>D102H</t>
  </si>
  <si>
    <t>Woodlands Hospital</t>
  </si>
  <si>
    <t>E001V</t>
  </si>
  <si>
    <t>Victoria Hospital</t>
  </si>
  <si>
    <t>F704H</t>
  </si>
  <si>
    <t>Glasgow Royal Infirmary</t>
  </si>
  <si>
    <t>G107H</t>
  </si>
  <si>
    <t>Victoria Infirmary</t>
  </si>
  <si>
    <t>G306H</t>
  </si>
  <si>
    <t>Southern General Hospital</t>
  </si>
  <si>
    <t>G405H</t>
  </si>
  <si>
    <t>Ross Hall Hospital</t>
  </si>
  <si>
    <t>G412V</t>
  </si>
  <si>
    <t>Glasgow Nuffield Hospital</t>
  </si>
  <si>
    <t>G502V</t>
  </si>
  <si>
    <t>Western Infirmary</t>
  </si>
  <si>
    <t>G516H</t>
  </si>
  <si>
    <t>Raigmore Hospital</t>
  </si>
  <si>
    <t>H202H</t>
  </si>
  <si>
    <t>Monklands General Hospital</t>
  </si>
  <si>
    <t>L106H</t>
  </si>
  <si>
    <t>Hairmyres Hospital</t>
  </si>
  <si>
    <t>L302H</t>
  </si>
  <si>
    <t>Wishaw General Hospital</t>
  </si>
  <si>
    <t>L308H</t>
  </si>
  <si>
    <t>Albyn Hospital</t>
  </si>
  <si>
    <t>N101V</t>
  </si>
  <si>
    <t>Woodend Hospital</t>
  </si>
  <si>
    <t>N102H</t>
  </si>
  <si>
    <t>Doctor Gray's Hospital</t>
  </si>
  <si>
    <t>N411H</t>
  </si>
  <si>
    <t>BUPA Murrayfield Hospital</t>
  </si>
  <si>
    <t>S124V</t>
  </si>
  <si>
    <t>New Royal Infirmary of Edinburgh</t>
  </si>
  <si>
    <t>S314H</t>
  </si>
  <si>
    <t>Ninewells Hospital</t>
  </si>
  <si>
    <t>T101H</t>
  </si>
  <si>
    <t>Fernbrae Hospital</t>
  </si>
  <si>
    <t>T104V</t>
  </si>
  <si>
    <t>Perth Royal Infirmary</t>
  </si>
  <si>
    <t>T202H</t>
  </si>
  <si>
    <t>Stracathro Hospital</t>
  </si>
  <si>
    <t>T312H</t>
  </si>
  <si>
    <t>Scottish Regional Treatment Centre</t>
  </si>
  <si>
    <t>T334V</t>
  </si>
  <si>
    <t>Stirling Royal Infirmary</t>
  </si>
  <si>
    <t>V201H</t>
  </si>
  <si>
    <t>Forth Valley Royal Hospital</t>
  </si>
  <si>
    <t>V217H</t>
  </si>
  <si>
    <t>Western Isles Hospital</t>
  </si>
  <si>
    <t>W107H</t>
  </si>
  <si>
    <t>Dumfries/Galloway Royal Infirmary</t>
  </si>
  <si>
    <t>Y104H</t>
  </si>
  <si>
    <t>Revisions within 3 years</t>
  </si>
  <si>
    <t>Abbey Carrick Glen Hospital</t>
  </si>
  <si>
    <t>A237V</t>
  </si>
  <si>
    <t>Abbey Kings Park Hospital</t>
  </si>
  <si>
    <t>V213V</t>
  </si>
  <si>
    <t>Revisions within 5 years</t>
  </si>
  <si>
    <t>Revisions within 7 years</t>
  </si>
  <si>
    <t>Hospital</t>
  </si>
  <si>
    <t>Revisions &lt;1 year</t>
  </si>
  <si>
    <t>Revisions &lt;3 years</t>
  </si>
  <si>
    <t>Revisions &lt;5 years</t>
  </si>
  <si>
    <t>Revisions &lt;7 years</t>
  </si>
  <si>
    <t>F805H</t>
  </si>
  <si>
    <t>Queen Margaret Hospital</t>
  </si>
  <si>
    <t>G207H</t>
  </si>
  <si>
    <t>Stobhill Hospital</t>
  </si>
  <si>
    <t>N101H</t>
  </si>
  <si>
    <t>Aberdeen Royal Infirmary</t>
  </si>
  <si>
    <t>S308H</t>
  </si>
  <si>
    <t>St John's Hospital</t>
  </si>
  <si>
    <t>V102H</t>
  </si>
  <si>
    <t>Falkirk &amp; District Royal Infirmary</t>
  </si>
  <si>
    <t>The number of metal-on-metal hip resurfacings* carried out between 2005 and 2015 in Scotland, and the number of revisions within 1, 3, 5 and 7 years of the primary resurfacing (by year and hospital)</t>
  </si>
  <si>
    <t>Total number of m-o-m hip resurfacings</t>
  </si>
  <si>
    <t>Revisions within 1 year</t>
  </si>
  <si>
    <t>Independent Hospital</t>
  </si>
  <si>
    <t>Stracathro Hospital (including SRTC)</t>
  </si>
  <si>
    <t>Complication rate (%)</t>
  </si>
  <si>
    <t>Number of revisions within 1 year</t>
  </si>
  <si>
    <t>Number of revisions within 3 years</t>
  </si>
  <si>
    <t>Number of revisions within 5 years</t>
  </si>
  <si>
    <t>Total number of hip and knee arthroplasties</t>
  </si>
  <si>
    <t>N121H</t>
  </si>
  <si>
    <t>Royal Aberdeen Childrens Hospital</t>
  </si>
  <si>
    <t>Note: Following ISD Statistical Disclosure Control Protocol, any cells with values of 5 or less have been redacted in order to protect the confidentiality of potentially personally identifiable information.</t>
  </si>
  <si>
    <t>The number of knee arthroplasties carried out between 2005 and 2015 in Scotland, and the number of revisions within 1, 3, 5 and 7 years of the primary operation (by year of primary operation and hospital)</t>
  </si>
  <si>
    <t>The number of hip and knee and knee arthroplasties carried out between 2005 and 2014 in Scotland, and the number of revisions within 1, 3, 5 and 7 years of the primary operation (by year of primary operation and hospital)</t>
  </si>
  <si>
    <t>Number of hip and knee arthroplasties per year</t>
  </si>
  <si>
    <t>Number of revisions per year</t>
  </si>
  <si>
    <t>Note: Following ISD Statistical Disclosure Control Protocol, any cells with count values of 4 or less have been redacted in order to protect the confidentiality of potentially personally identifiable information.</t>
  </si>
  <si>
    <t>Number of knee arthroplasties per year</t>
  </si>
  <si>
    <t>Fig 28: Hip arthroplasty revision rate within 7 years</t>
  </si>
  <si>
    <t>National revision rate (%)</t>
  </si>
  <si>
    <t>Upper Confidence Limit</t>
  </si>
  <si>
    <t xml:space="preserve">Independent Hospitals: </t>
  </si>
  <si>
    <t>Abbey Carrick Glen</t>
  </si>
  <si>
    <t>Woodlands</t>
  </si>
  <si>
    <t>Ross Hall</t>
  </si>
  <si>
    <t>Glasgow Nuffield</t>
  </si>
  <si>
    <t>prob:</t>
  </si>
  <si>
    <t>Bupa Murrayfield</t>
  </si>
  <si>
    <t>Stracathro Hospital includes numbers from Scottish Regional Treatment Centre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</si>
  <si>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</si>
  <si>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</si>
  <si>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</si>
  <si>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</si>
  <si>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</si>
  <si>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</si>
  <si>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</si>
  <si>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</si>
  <si>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</si>
  <si>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</si>
  <si>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</si>
  <si>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</si>
  <si>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</si>
  <si>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</si>
  <si>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</si>
  <si>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</si>
  <si>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</si>
  <si>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</si>
  <si>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</si>
  <si>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</si>
  <si>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</si>
  <si>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</si>
  <si>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</si>
  <si>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</si>
  <si>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</si>
  <si>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</si>
  <si>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</si>
  <si>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</si>
  <si>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</si>
  <si>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</si>
  <si>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</si>
  <si>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</si>
  <si>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</si>
  <si>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</si>
  <si>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</si>
  <si>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</si>
  <si>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</si>
  <si>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</si>
  <si>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</si>
  <si>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</si>
  <si>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</si>
  <si>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</si>
  <si>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</si>
  <si>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</si>
  <si>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</si>
  <si>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</si>
  <si>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</si>
  <si>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</si>
  <si>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</si>
  <si>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</si>
  <si>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</si>
  <si>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</si>
  <si>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</si>
  <si>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</si>
  <si>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</si>
  <si>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</si>
  <si>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</si>
  <si>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</si>
  <si>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</si>
  <si>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</si>
  <si>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</si>
  <si>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</si>
  <si>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</si>
  <si>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</si>
  <si>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</si>
  <si>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</si>
  <si>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</si>
  <si>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</si>
  <si>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</si>
  <si>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</si>
  <si>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</si>
  <si>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</si>
  <si>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</si>
  <si>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</si>
  <si>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</si>
  <si>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</si>
  <si>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</si>
  <si>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</si>
  <si>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</si>
  <si>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</si>
  <si>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</si>
  <si>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</si>
  <si>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</si>
  <si>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</si>
  <si>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</si>
  <si>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</si>
  <si>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</si>
  <si>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</si>
  <si>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</si>
  <si>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</si>
  <si>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</si>
  <si>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</si>
  <si>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</si>
  <si>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</si>
  <si>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</si>
  <si>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</si>
  <si>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</si>
  <si>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</si>
  <si>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</si>
  <si>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</si>
  <si>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</si>
  <si>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</si>
  <si>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</si>
  <si>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</si>
  <si>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</si>
  <si>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</si>
  <si>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</si>
  <si>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</si>
  <si>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</si>
  <si>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</si>
  <si>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</si>
  <si>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</si>
  <si>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</si>
  <si>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</si>
  <si>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</si>
  <si>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</si>
  <si>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</si>
  <si>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</si>
  <si>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</si>
  <si>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</si>
  <si>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</si>
  <si>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</si>
  <si>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</si>
  <si>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</si>
  <si>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</si>
  <si>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</si>
  <si>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</si>
  <si>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</si>
  <si>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</si>
  <si>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</si>
  <si>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</si>
  <si>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</si>
  <si>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</si>
  <si>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</si>
  <si>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</si>
  <si>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</si>
  <si>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</si>
  <si>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</si>
  <si>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</si>
  <si>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</si>
  <si>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</si>
  <si>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</si>
  <si>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</si>
  <si>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</si>
  <si>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</si>
  <si>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</si>
  <si>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</si>
  <si>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</si>
  <si>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</si>
  <si>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</si>
  <si>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</si>
  <si>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</si>
  <si>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</si>
  <si>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</si>
  <si>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</si>
  <si>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</si>
  <si>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</si>
  <si>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</si>
  <si>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</si>
  <si>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</si>
  <si>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</si>
  <si>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</si>
  <si>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</si>
  <si>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</si>
  <si>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</si>
  <si>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</si>
  <si>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</si>
  <si>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</si>
  <si>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</si>
  <si>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</si>
  <si>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</si>
  <si>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</si>
  <si>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</si>
  <si>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</si>
  <si>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</si>
  <si>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</si>
  <si>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</si>
  <si>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</si>
  <si>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</si>
  <si>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</si>
  <si>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</si>
  <si>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</si>
  <si>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</si>
  <si>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</si>
  <si>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</si>
  <si>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</si>
  <si>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</si>
  <si>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</si>
  <si>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</si>
  <si>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</si>
  <si>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</si>
  <si>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</si>
  <si>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</si>
  <si>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</si>
  <si>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</si>
  <si>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</si>
  <si>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</si>
  <si>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</si>
  <si>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</si>
  <si>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</si>
  <si>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</si>
  <si>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</si>
  <si>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</si>
  <si>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</si>
  <si>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</si>
  <si>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</si>
  <si>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</si>
  <si>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</si>
  <si>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</si>
  <si>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</si>
  <si>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</si>
  <si>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</si>
  <si>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</si>
  <si>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</si>
  <si>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</si>
  <si>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</si>
  <si>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</si>
  <si>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Number of m-o-m resurfacings per year</t>
  </si>
  <si>
    <t>The number of hip arthroplasties carried out between 2005 and 2014 in Scotland, and the number of revisions within 1, 3, 5 and 7 years of the primary operation (by year of primary operation and hospital)</t>
  </si>
  <si>
    <t>Number of hip arthroplasties per year</t>
  </si>
  <si>
    <t>Independent hospitals</t>
  </si>
  <si>
    <t>Revisions within 1 years</t>
  </si>
  <si>
    <t>The number of revisions (within 1, 3, 5 and 7 years) to metal-on-metal hip resurfacings carried out between 2005 and 2015 in Scotland by year</t>
  </si>
  <si>
    <t>Percentage of revisions (within 1, 3, 5 and 7 years) to metal-on-metal hip resurfacings* carried out between 2005 and 2015 in Scotland by year</t>
  </si>
  <si>
    <t>Shoulder arthroplasty non-elective</t>
  </si>
  <si>
    <t>Shoulder revision non-elective</t>
  </si>
  <si>
    <t>Elbow arthroplasty non-elective</t>
  </si>
  <si>
    <t>Elbow revision non-elective</t>
  </si>
  <si>
    <t>Ankle arthroplasty non-elective</t>
  </si>
  <si>
    <t>Ankle revision non-elective</t>
  </si>
  <si>
    <t>Hip primary arthroplasties 2016</t>
  </si>
  <si>
    <t>Knee primary arthroplasties 2016</t>
  </si>
  <si>
    <t>Shoulder primary arthroplasties 2015</t>
  </si>
  <si>
    <t>Shoulder primary arthroplasties 2016</t>
  </si>
  <si>
    <t>Elbow primary arthroplasties 2015</t>
  </si>
  <si>
    <t>Elbow primary arthroplasties 2016</t>
  </si>
  <si>
    <t>Ankle primary arthroplasties 2015</t>
  </si>
  <si>
    <t>Ankle primary arthroplasties 2016</t>
  </si>
  <si>
    <t>Mean number of operations 2011-2014</t>
  </si>
  <si>
    <t>Number of operations 2016</t>
  </si>
  <si>
    <t>Mean number of revisions 2011-2014</t>
  </si>
  <si>
    <t>Number of revisions 2016</t>
  </si>
  <si>
    <t>Mean number of consultants performing operations 2011-2014</t>
  </si>
  <si>
    <t>Number of consultants performing operations 2016</t>
  </si>
  <si>
    <t>Total number of shoulder arthroplasties</t>
  </si>
  <si>
    <t>Year of operation * numshoulderrev Crosstabulation</t>
  </si>
  <si>
    <t>21-80 shoulder revisions in year</t>
  </si>
  <si>
    <t>numshoulderrev</t>
  </si>
  <si>
    <t>Total number of shoulder revisions</t>
  </si>
  <si>
    <t>Trend in mean length of stay (in days) for elective hip, knee and shoulder replacements</t>
  </si>
  <si>
    <t>2016</t>
  </si>
  <si>
    <t>Table 3c:  Percentage of primary shoulder operations performed by surgeons who carried out 20 or less such operations in the calendar year</t>
  </si>
  <si>
    <t>Year of operation * numshoulder Crosstabulation</t>
  </si>
  <si>
    <t>Frequency</t>
  </si>
  <si>
    <t>Shoulder</t>
  </si>
  <si>
    <t>diaggroup * shoulder Crosstabulation</t>
  </si>
  <si>
    <t>count</t>
  </si>
  <si>
    <t>diaggroup * shoulderrev Crosstabulation</t>
  </si>
  <si>
    <t>shoulderrev</t>
  </si>
  <si>
    <t>diagname * shoulder Crosstabulation</t>
  </si>
  <si>
    <t>diagname * shoulderrev Crosstabulation</t>
  </si>
  <si>
    <t>Fracture of shoulder girdle, part unspecified</t>
  </si>
  <si>
    <t>Rotator cuff syndrome</t>
  </si>
  <si>
    <t>shoulder</t>
  </si>
  <si>
    <t>Leave 'Outlier' column alone.</t>
  </si>
  <si>
    <t>Copy and paste special -&gt; values from SPSS output into appropriate tables. Figures will automatically update.</t>
  </si>
  <si>
    <t>Scottish Rate averaged over 5 years 2012-2016</t>
  </si>
  <si>
    <t>The number of metal-on-metal hip resurfacings* carried out between 2005 and 20145in Scotland, and the number of revisions within 1, 3, 5 and 7 years of the primary resurfacing (by year and hospital)</t>
  </si>
  <si>
    <t>Number of hip arthroplasties 2005-2016</t>
  </si>
  <si>
    <t>Number of revisions up to 1st Jan 2017 (within 7 years)</t>
  </si>
  <si>
    <t>University Hospital Crosshouse</t>
  </si>
  <si>
    <t>University Hospital Ayr</t>
  </si>
  <si>
    <t>Doctor Grays Hospital</t>
  </si>
  <si>
    <t>(Stracathro: 842 THR - 9 Revisions; SRTC: 634 THR - 16 Revisions)</t>
  </si>
  <si>
    <t>Western Isles Hospital (incl Uist &amp; Barra Hospital)</t>
  </si>
  <si>
    <t>Glasgow Royal Infirmary (incl Stobhill)</t>
  </si>
  <si>
    <t>Aberdeen Royal Infirmary (incl Aberdeen Royal Childrens Hospital)</t>
  </si>
  <si>
    <t>New Royal Infirmary of Edinburgh (incl St John's Hospital)</t>
  </si>
  <si>
    <t>Stirling Royal Infirmary/Forth Valley Royal Hospital (incl Falkirk and District RI)</t>
  </si>
  <si>
    <t>(use this in 'smoothed_curve_values_since2005.sps')</t>
  </si>
  <si>
    <t>289</t>
  </si>
  <si>
    <t>Number of revisions up to 31st Dec 2016 (within 7 years)</t>
  </si>
  <si>
    <t>Independent Hospitals</t>
  </si>
  <si>
    <t>Number of revisions up to 1st Jan 2017 (within 7 years) excl resurf</t>
  </si>
  <si>
    <t>Number of hip arthroplasties 2005-2016 (excl resurf)</t>
  </si>
  <si>
    <t xml:space="preserve">Number of revisions up to 31st Dec 2016 (within 7 years) </t>
  </si>
  <si>
    <t>bilateral operations counted only once</t>
  </si>
  <si>
    <t>Scottish Rate averaged over 5 years 2011-2015; Bilateral operations counted twice</t>
  </si>
  <si>
    <t>Scottish Rate averaged over 5 years 2009-2013; Bilateral operations counted twice</t>
  </si>
  <si>
    <t>Scottish Rate averaged over 5 years 2007-2011; Bilateral operations counted twice</t>
  </si>
  <si>
    <t>Knee DVT/PE within 90 days:</t>
  </si>
  <si>
    <t>Data for figure 25:</t>
  </si>
  <si>
    <t>Data for figure 26</t>
  </si>
  <si>
    <t>Jan-Mar 2016</t>
  </si>
  <si>
    <t>Apr-Jun 2016</t>
  </si>
  <si>
    <t>Jul-Sep 2016</t>
  </si>
  <si>
    <t>Oct-Dec 2016</t>
  </si>
  <si>
    <t>&lt;=10 hip arthros in year</t>
  </si>
  <si>
    <t>11-30 hip arthros in year</t>
  </si>
  <si>
    <t>31-50 hip arthros in year</t>
  </si>
  <si>
    <t>51-80 hip arthros in year</t>
  </si>
  <si>
    <t>&lt;=10 knee arthros in year</t>
  </si>
  <si>
    <t>11-30 knee arthros in year</t>
  </si>
  <si>
    <t>31-50 knee arthros in year</t>
  </si>
  <si>
    <t>51-80 knee arthros in year</t>
  </si>
  <si>
    <t>&lt;=10 knee revisions in year</t>
  </si>
  <si>
    <t>11-20 knee revisions in year</t>
  </si>
  <si>
    <t>&lt;=10 shoulder arthros in year</t>
  </si>
  <si>
    <t>11-30 shoulder arthros in year</t>
  </si>
  <si>
    <t>31-50 shoulder arthros in year</t>
  </si>
  <si>
    <t>&lt;=10 shoulder revisions in year</t>
  </si>
  <si>
    <t xml:space="preserve">Hip arthroplasties </t>
  </si>
  <si>
    <t xml:space="preserve">Hip revisions </t>
  </si>
  <si>
    <t>Knee arthroplasties</t>
  </si>
  <si>
    <t xml:space="preserve">Knee revisions </t>
  </si>
  <si>
    <t xml:space="preserve">Shoulder arthroplasties </t>
  </si>
  <si>
    <t>Shoulder revisions</t>
  </si>
  <si>
    <t>Elbow arthroplasties</t>
  </si>
  <si>
    <t>Elbow revisions</t>
  </si>
  <si>
    <t>Ankle arthroplasties</t>
  </si>
  <si>
    <t>Ankle revisions</t>
  </si>
  <si>
    <t>Table 3b:  Percentage of primary knee operations performed by surgeons who carried out 10 or less such operations in the calendar year</t>
  </si>
  <si>
    <t>Table 3a:  Percentage of primary hip operations performed by surgeons who carried out 10 or less such operations in the calendar year</t>
  </si>
  <si>
    <t>Percentage of surgeons performing 11-30 operations per year</t>
  </si>
  <si>
    <t>Percentage of operations by surgeons performing 31-50 operations per year</t>
  </si>
  <si>
    <t>Percentage of surgeons performing 31-50 operations per year</t>
  </si>
  <si>
    <t>Percentage of operations by surgeons performing 11-30 operations per year</t>
  </si>
  <si>
    <t>Percentage of surgeons performing 51-80 operations per year</t>
  </si>
  <si>
    <t>Percentage of operations by surgeons performing 51-80 operations per year</t>
  </si>
  <si>
    <t>51-80 shoulder arthros in year</t>
  </si>
  <si>
    <t>81-100 shoulder arthros in year</t>
  </si>
  <si>
    <t>101+ shoulder arthros in year</t>
  </si>
  <si>
    <t>Fig 3d:  Percentage of revision knee operations performed by surgeons who carried out 10 or fewer such operations in the calendar year</t>
  </si>
  <si>
    <t>11-20 shoulder revisions in year</t>
  </si>
  <si>
    <t>Fig 3d:  Percentage of revision shoulder operations performed by surgeons who carried out 10 or fewer such operations in the calendar year</t>
  </si>
  <si>
    <t>Recent trends in average age (in years) of arthroplasty patients</t>
  </si>
  <si>
    <t>Figure 1e - Hip and knee arthroplasty, primary and revision: incidence of non-elective surgery</t>
  </si>
  <si>
    <t>Figure 1f - Shoulder, elbow and ankle arthroplasty, primary and revision: incidence of non-elective surgery</t>
  </si>
  <si>
    <t>Figure 2a - Number of primary hip arthroplasties 2015-2016 by NHS health board of treatment (NHS GG&amp;C split)</t>
  </si>
  <si>
    <t>Figure 2b - Number of primary knee arthroplasties 2015-2016 by NHS health board of treatment (NHS GG&amp;C split)</t>
  </si>
  <si>
    <t>Figure 2c - Number of primary shoulder arthroplasties 2015-2016 by NHS health board of treatment (NHS GG&amp;C split)</t>
  </si>
  <si>
    <t>Figure 2d - Number of primary elbow arthroplasties 2015-2016 by NHS health board of treatment (NHS GG&amp;C split)</t>
  </si>
  <si>
    <t>Figure 2e - Number of primary ankle arthroplasties 2015-2016 by NHS health board of treatment (NHS GG&amp;C split)</t>
  </si>
  <si>
    <t>Table 1a - Number of hip arthroplasties by NHS health board of treatment (NHS GG&amp;C split)</t>
  </si>
  <si>
    <t>Table 1b - Number of knee arthroplasties by NHS health board of treatment (NHS GG&amp;C split)</t>
  </si>
  <si>
    <t>Table 1c - Number of shoulder arthroplasties by NHS health board of treatment (NHS GG&amp;C split)</t>
  </si>
  <si>
    <t>Table 1d - Number of elbow arthroplasties by NHS health board of treatment (NHS GG&amp;C split)</t>
  </si>
  <si>
    <t>Table 1e - Number of ankle arthroplasties by NHS health board of treatment (NHS GG&amp;C split)</t>
  </si>
  <si>
    <t>Table 1f - Number of hip arthroplasties by NHS health board of residence</t>
  </si>
  <si>
    <t>Table 1g - Number of knee arthroplasties by NHS health board of residence</t>
  </si>
  <si>
    <t>Table 1h - Number of shoulder arthroplasties by NHS health board of residence</t>
  </si>
  <si>
    <t>Table 1i - Number of elbow arthroplasties by NHS health board of residence</t>
  </si>
  <si>
    <r>
      <rPr>
        <b/>
        <sz val="12"/>
        <color theme="1"/>
        <rFont val="Arial"/>
        <family val="2"/>
      </rPr>
      <t>Table 1j</t>
    </r>
    <r>
      <rPr>
        <sz val="12"/>
        <color theme="1"/>
        <rFont val="Arial"/>
        <family val="2"/>
      </rPr>
      <t xml:space="preserve"> - Number of ankle arthroplasties by NHS health board of residence</t>
    </r>
  </si>
  <si>
    <t>Table 2 - Number of arthroplasties and operative consultants in 2015 and 2016</t>
  </si>
  <si>
    <t>* - limited coding available</t>
  </si>
  <si>
    <t>Figure 3 - Recent trends in operations carried out by low-volume operators (i.e. Surgeons who perform such operations &lt;=10 times in the calendar year)</t>
  </si>
  <si>
    <t>Table 3a - The number and percentage of hip arthroplasties by surgeon and performance activity 2012-2016</t>
  </si>
  <si>
    <r>
      <rPr>
        <b/>
        <sz val="12"/>
        <color theme="1"/>
        <rFont val="Arial"/>
        <family val="2"/>
      </rPr>
      <t xml:space="preserve">Table 3b </t>
    </r>
    <r>
      <rPr>
        <sz val="12"/>
        <color theme="1"/>
        <rFont val="Arial"/>
        <family val="2"/>
      </rPr>
      <t>- The number and percentage of knee arthroplasties by surgeon and performance activity 2012-2016</t>
    </r>
  </si>
  <si>
    <r>
      <rPr>
        <b/>
        <sz val="12"/>
        <color theme="1"/>
        <rFont val="Arial"/>
        <family val="2"/>
      </rPr>
      <t xml:space="preserve">Table 3c </t>
    </r>
    <r>
      <rPr>
        <sz val="12"/>
        <color theme="1"/>
        <rFont val="Arial"/>
        <family val="2"/>
      </rPr>
      <t>- The number and percentage of shoulder arthroplasties by surgeon and performance activity 2012-2016</t>
    </r>
  </si>
  <si>
    <r>
      <rPr>
        <b/>
        <sz val="12"/>
        <color theme="1"/>
        <rFont val="Arial"/>
        <family val="2"/>
      </rPr>
      <t xml:space="preserve">Table 3d </t>
    </r>
    <r>
      <rPr>
        <sz val="12"/>
        <color theme="1"/>
        <rFont val="Arial"/>
        <family val="2"/>
      </rPr>
      <t>- The number and percentage of hip revisions by surgeon and performance activity 2012-2016</t>
    </r>
  </si>
  <si>
    <r>
      <rPr>
        <b/>
        <sz val="12"/>
        <color theme="1"/>
        <rFont val="Arial"/>
        <family val="2"/>
      </rPr>
      <t xml:space="preserve">Table 3e </t>
    </r>
    <r>
      <rPr>
        <sz val="12"/>
        <color theme="1"/>
        <rFont val="Arial"/>
        <family val="2"/>
      </rPr>
      <t>- The number and percentage of hip revisions by surgeon and performance activity 2012-2016</t>
    </r>
  </si>
  <si>
    <r>
      <rPr>
        <b/>
        <sz val="12"/>
        <color theme="1"/>
        <rFont val="Arial"/>
        <family val="2"/>
      </rPr>
      <t xml:space="preserve">Table 3f </t>
    </r>
    <r>
      <rPr>
        <sz val="12"/>
        <color theme="1"/>
        <rFont val="Arial"/>
        <family val="2"/>
      </rPr>
      <t>- The number and percentage of shoulder revisions by surgeon and performance activity 2012-2016</t>
    </r>
  </si>
  <si>
    <t>Figure 4 - Recent trends in average age of hip, knee and shoulder arthroplasty patients</t>
  </si>
  <si>
    <t>Figure 5a - Principal pre-operative conditions: hip arthroplasties in 2016</t>
  </si>
  <si>
    <t>Figure 5b - Principal pre-operative conditions: knee arthroplasties in 2016</t>
  </si>
  <si>
    <t>Figure 5c - Principal pre-operative conditions: shoulder arthroplasties in 2016</t>
  </si>
  <si>
    <t>Figure 5d - Principal pre-operative conditions: hip revision in 2016</t>
  </si>
  <si>
    <t>Figure 5e - Principal pre-operative conditions: knee revisions in 2016</t>
  </si>
  <si>
    <t>Figure 5f - Principal pre-operative conditions: shoulder revisions in 2016</t>
  </si>
  <si>
    <t>Figure 6 - Recent trends in overall length of stay for elective hip, knee and shoulder arthroplasty</t>
  </si>
  <si>
    <t>Figure 7a - Mean length of stay for hip arthroplasty in 2016 by NHS board of treatment (NHS GG&amp;C split) (elective patients only)</t>
  </si>
  <si>
    <t>Table 7a - Mean length of stay (in days) for hip arthroplasty in 2016 by NHS board of treatment (NHS GG&amp;C split) (elective patients only)</t>
  </si>
  <si>
    <t>Figure 7b - Mean length of stay for knee arthroplasty in 2016 by NHS board of treatment (NHS GG&amp;C split) (elective patients only)</t>
  </si>
  <si>
    <t>Table 7b - Mean length of stay (in days) for knee arthroplasty in 2016 by NHS board of treatment (NHS GG&amp;C split) (elective patients only)</t>
  </si>
  <si>
    <t>Figure 7c - Mean length of stay for shoulder arthroplasty in 2016 by NHS board of treatment (NHS GG&amp;C split) (elective patients only)</t>
  </si>
  <si>
    <t>Table 7c - Mean length of stay (in days) for shoulder arthroplasty in 2016 by NHS board of treatment (NHS GG&amp;C split) (elective patients only)</t>
  </si>
  <si>
    <t>Figure 8a - National rates for complications within 90 days: hip arthroplasty</t>
  </si>
  <si>
    <t>Figure 8b - National rates for complications within 1 year: hip arthroplasty</t>
  </si>
  <si>
    <t>Table 8a,8b: National rates for complications: hip arthroplasty</t>
  </si>
  <si>
    <t>Figure 8c - National rates for complications within 90 days: knee arthroplasty</t>
  </si>
  <si>
    <t>Figure 8d - National rates for complications within 1 year: knee arthroplasty</t>
  </si>
  <si>
    <t>Table 8c,8d: National rates for complications: knee arthroplasty</t>
  </si>
  <si>
    <t>Figure 8e - National rates for acute renal failure within 30 days: hip and knee arthroplasty</t>
  </si>
  <si>
    <t>Table 8e: National rates for acute renal failure within 30 days: hip and knee arthroplasty</t>
  </si>
  <si>
    <t>Figure 9 - Percentage of 2015 primary hip arthroplasty patients with subsequent dislocation within 1 year</t>
  </si>
  <si>
    <t>Table 9: 2015 primary hip arthroplasty patients with subsequent dislocation within 1 year</t>
  </si>
  <si>
    <t>Figure 10 - Percentage of 2015 primary hip arthroplasty patients with subsequent infection within 1 year</t>
  </si>
  <si>
    <t>Table 10: 2015 primary hip arthroplasty patients with subsequent infection within 1 year</t>
  </si>
  <si>
    <t>Figure 11 - Percentage of 2015 primary knee arthroplasty patients with subsequent infection within 1 year</t>
  </si>
  <si>
    <t>Table 11: 2015 primary knee arthroplasty patients with subsequent infection within 1 year</t>
  </si>
  <si>
    <t>Figure 12 - Percentage of 2016 primary hip arthroplasty patients with subsequent DVT/PE within 90 days</t>
  </si>
  <si>
    <t>Table 12: 2016 primary hip arthroplasty patients with subsequent DVT/PE within 90 days</t>
  </si>
  <si>
    <t>Figure 13 - Percentage of 2016 primary knee arthroplasty patients with subsequent DVT/PE within 90 days</t>
  </si>
  <si>
    <t>Table 13: 2016 primary knee arthroplasty patients with subsequent DVT/PE within 90 days</t>
  </si>
  <si>
    <t>Figure 14 - Percentage of primary 2016 hip arthroplasty patients who died within 90 days</t>
  </si>
  <si>
    <t>Table 14: 2016 primary hip arthroplasty patients who died within 90 days</t>
  </si>
  <si>
    <t>Figure 15 - Percentage of primary 2016 knee arthroplasty patients who died within 90 days</t>
  </si>
  <si>
    <t>Table 15: 2016 primary knee arthroplasty patients who died within 90 days</t>
  </si>
  <si>
    <t>Figure 16- Percentage of 2016 primary hip arthroplasty patients with subsequent AMI within 30 days</t>
  </si>
  <si>
    <t>Table 16: 2016 primary hip arthroplasty patients with subsequent AMI within 30 days</t>
  </si>
  <si>
    <t>Figure 17- Percentage of 2016 primary knee arthroplasty patients with subsequent AMI within 30 days</t>
  </si>
  <si>
    <t>Table 17: 2016 primary knee arthroplasty patients with subsequent AMI within 30 days</t>
  </si>
  <si>
    <t>Figure 18- Percentage of 2016 primary hip arthroplasty patients with subsequent acute renal failure within 30 days</t>
  </si>
  <si>
    <t>Figure 18: 2015 primary hip arthroplasty patients with subsequent acute renal failure within 30 days</t>
  </si>
  <si>
    <t>Figure 19- Percentage of 2016 primary knee arthroplasty patients with subsequent acute renal failure within 30 days</t>
  </si>
  <si>
    <t>Table 19: 2016 primary knee arthroplasty patients with subsequent acute renal failure within 30 days</t>
  </si>
  <si>
    <t>Figure 20- Percentage of 2016 primary hip arthroplasty patients with subsequent stroke within 30 days</t>
  </si>
  <si>
    <t>Table 20: 2016 primary hip arthroplasty patients with subsequent stroke within 30 days</t>
  </si>
  <si>
    <t>Figure 21- Percentage of 2016 primary knee arthroplasty patients with subsequent stroke within 30 days</t>
  </si>
  <si>
    <t>Table 21: 2016 primary knee arthroplasty patients with subsequent stroke within 30 days</t>
  </si>
  <si>
    <t xml:space="preserve">Figure 22: Total number of revisions to primary hip arthroplasties in Scotland per year </t>
  </si>
  <si>
    <t>Table 22: The number of hip arthroplasties carried out between 2005 and 2015 in Scotland, and the number of revisions within 1, 3, 5 and 7 years of the primary operation (by year of primary operation and hospital)</t>
  </si>
  <si>
    <t>Figure 22b: Percentage of primary hip arthroplasty patients from 2005 - 2016 with subsequent revision within 7 years up to 31st December 2016: THR + resurfacing</t>
  </si>
  <si>
    <t>Table 22b: Percentage of primary hip arthroplasty patients from 2005 - 2016 with subsequent revision within 7 years up to 31st December 2016: THR + resurfacing</t>
  </si>
  <si>
    <t>Figure 22: Percentage of primary hip arthroplasty patients from 2005 - 2015 with subsequent revision within 7 years up to 31st December 2015: THR only</t>
  </si>
  <si>
    <t>Table 22c: Percentage of primary hip arthroplasty patients from 2005 - 2016 with subsequent revision within 7 years up to 31st December 2016: THR only</t>
  </si>
  <si>
    <t>Figure 22d: National rates for complications within 90 days: hip revisions</t>
  </si>
  <si>
    <t>Table 22d: National rates for complications within 90 days: hip revisions</t>
  </si>
  <si>
    <t>Figure 22e: National rates for complications within 1 year: hip revisions</t>
  </si>
  <si>
    <t>Table 22e: National rates for complications within 1 year: hip revisions</t>
  </si>
  <si>
    <t>Figure 22f: Percentage of 2015 primary hip arthroplasty patients with subsequent revision within 1 year</t>
  </si>
  <si>
    <t>Table 22f: Percentage of 2015 primary hip arthroplasty patients with subsequent revision within 1 year</t>
  </si>
  <si>
    <t>Figure 22g: Percentage of 2013 primary hip arthroplasty patients with subsequent revision within 3 years</t>
  </si>
  <si>
    <t>Table 22g: Percentage of 2013 primary hip arthroplasty patients with subsequent revision within 3 years</t>
  </si>
  <si>
    <t>Figure 22h: Percentage of 2011 primary hip arthroplasty patients with subsequent revision within 5 years</t>
  </si>
  <si>
    <t>Table 22h: Percentage of 2011 primary hip arthroplasty patients with subsequent revision within 5 years</t>
  </si>
  <si>
    <t xml:space="preserve">Figure 23a: Total number of revisions to primary knee arthroplasties in Scotland per year </t>
  </si>
  <si>
    <t>Table 23a: The number of knee arthroplasties carried out between 2005 and 2015 in Scotland, and the number of revisions within 1, 3, 5 and 7 years of the primary operation (by year of primary operation )</t>
  </si>
  <si>
    <t>Figure 23b: National rates for complications within 90 days: knee revisions</t>
  </si>
  <si>
    <t>Table 23b: National rates for complications within 90 days: knee revisions</t>
  </si>
  <si>
    <t>Figure 23c: National rates for complications within 1 year: knee revisions</t>
  </si>
  <si>
    <t>Table 23c: National rates for complications within 1 year: knee revisions</t>
  </si>
  <si>
    <t>Table 23d: Percentage of 2015 primary knee arthroplasty patients with subsequent revision within 1 year</t>
  </si>
  <si>
    <t>Table 23d: 2015 primary knee arthroplasty patients with subsequent revision within 1 year</t>
  </si>
  <si>
    <t>Figure 23e: Percentage of 2013 primary knee arthroplasty patients with subsequent revision within 3 years</t>
  </si>
  <si>
    <t>Table 23e: 2013 primary knee arthroplasty patients with subsequent revision within 3 years</t>
  </si>
  <si>
    <t>Figure 23f: Percentage of 2011 primary knee arthroplasty patients with subsequent revision within 5 years</t>
  </si>
  <si>
    <t>Figure 23f: 2011 primary knee arthroplasty patients with subsequent revision within 5 years</t>
  </si>
  <si>
    <t xml:space="preserve">Figure 24a: Total number of revisions to primary hip and knee arthroplasties in Scotland per year </t>
  </si>
  <si>
    <t>Table 24a: The number of hip and knee and knee arthroplasties carried out between 2005 and 2015 in Scotland, and the number of revisions within 1, 3, 5 and 7 years of the primary operation (by year of primary operation)</t>
  </si>
  <si>
    <t>Figure 24b: National rates for acute renal failure within 30 days: hip and knee revisions</t>
  </si>
  <si>
    <t>Table 24b: National rates for acute renal failure within 30 days: hip and knee revisions</t>
  </si>
  <si>
    <t>Figure 25: CUSUM outlier notifications sent during 2014-2015</t>
  </si>
  <si>
    <t>Figure 26: CUSUM outlier notifications by complication type sent during 2014-2015</t>
  </si>
  <si>
    <t>Figure 27: CUSUM chart showing a surgeon with a higher than expected complication rate following 3 complications in quick succession</t>
  </si>
  <si>
    <t>Figure 28: CUSUM chart showing a surgeon with a higher than expected complication rate following 5 complications over a period of 2.5 years</t>
  </si>
  <si>
    <t xml:space="preserve">Figure 1a: Primary hip and knee arthroplasties per year (2001 - 2016) </t>
  </si>
  <si>
    <t xml:space="preserve">Figure 1b: Primary shoulder, elbow and ankle arthroplasties per year (2001 - 2016) </t>
  </si>
  <si>
    <t xml:space="preserve">Figure 1ab: Primary hip, knee, shoulder, elbow and ankle arthroplasties per year (2001 - 2016) </t>
  </si>
  <si>
    <t xml:space="preserve">Figure c: Revision hip and knee arthroplasties per year (2001 - 2016) </t>
  </si>
  <si>
    <t xml:space="preserve">Figure 1d: Revision shoulder, elbow and ankle arthroplasties per year (2001 - 2016) </t>
  </si>
  <si>
    <t xml:space="preserve">Figure 1cd: Revision hip, knee, shoulder, elbow and ankle arthroplasties per year (2001 - 2016) </t>
  </si>
  <si>
    <t>Figure 1ef: Hip and knee arthroplasty, primary and revision: incidence of non-elective surgery</t>
  </si>
  <si>
    <t xml:space="preserve"> Table 2b: Number of primary knee arthroplasties 2015-2016 by NHS health board of treatment (NHS GG&amp;C split)</t>
  </si>
  <si>
    <t>Table 2a: Number of primary hip arthroplasties 2015-2016 by NHS health board of treatment (NHS GG&amp;C split)</t>
  </si>
  <si>
    <t xml:space="preserve"> Table 2c: Number of primary shoulder arthroplasties 2015-2016 by NHS health board of treatment (NHS GG&amp;C split)</t>
  </si>
  <si>
    <t xml:space="preserve"> Table 2d: Number of primary elbow arthroplasties 2015-2016 by NHS health board of treatment (NHS GG&amp;C split)</t>
  </si>
  <si>
    <t xml:space="preserve"> Table 2e: Number of primary ankle arthroplasties 2015-2016 by NHS health board of treatment (NHS GG&amp;C split)</t>
  </si>
  <si>
    <t>Osteoarthritis</t>
  </si>
  <si>
    <t>Secondary Osteoarthritis</t>
  </si>
  <si>
    <t>Other primary Osteoarthritis</t>
  </si>
  <si>
    <t>Osteoarthritis resulting from dysplasia, bilateral</t>
  </si>
  <si>
    <t>Osteoarthritis, unspecified</t>
  </si>
  <si>
    <t>Other post-traumatic Osteoarthritis</t>
  </si>
  <si>
    <t>Other dysplastic Osteoarthritis</t>
  </si>
  <si>
    <t>Other secondary Osteoarthritis</t>
  </si>
  <si>
    <t>Primary Osteoarthritis, bilateral</t>
  </si>
</sst>
</file>

<file path=xl/styles.xml><?xml version="1.0" encoding="utf-8"?>
<styleSheet xmlns="http://schemas.openxmlformats.org/spreadsheetml/2006/main">
  <numFmts count="8">
    <numFmt numFmtId="164" formatCode="###0"/>
    <numFmt numFmtId="165" formatCode="###0.0%"/>
    <numFmt numFmtId="166" formatCode="0.0%"/>
    <numFmt numFmtId="167" formatCode="###0.0"/>
    <numFmt numFmtId="168" formatCode="####.0"/>
    <numFmt numFmtId="169" formatCode="0.0"/>
    <numFmt numFmtId="170" formatCode="0.000%"/>
    <numFmt numFmtId="171" formatCode="dd\-mmm\-yyyy"/>
  </numFmts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i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name val="Arial"/>
    </font>
    <font>
      <sz val="9"/>
      <color indexed="8"/>
      <name val="Arial"/>
    </font>
    <font>
      <u/>
      <sz val="10"/>
      <color indexed="12"/>
      <name val="Arial"/>
      <family val="2"/>
    </font>
    <font>
      <b/>
      <sz val="18"/>
      <color rgb="FF000000"/>
      <name val="Calibri"/>
      <family val="2"/>
      <scheme val="minor"/>
    </font>
    <font>
      <b/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333333"/>
      <name val="Arial"/>
      <family val="2"/>
    </font>
    <font>
      <sz val="11"/>
      <color theme="1"/>
      <name val="Calibri"/>
      <family val="2"/>
      <scheme val="minor"/>
    </font>
    <font>
      <sz val="8"/>
      <name val="Courier"/>
      <family val="3"/>
    </font>
    <font>
      <sz val="10"/>
      <color indexed="8"/>
      <name val="Arial"/>
      <family val="2"/>
    </font>
    <font>
      <sz val="9"/>
      <color rgb="FFFF0000"/>
      <name val="Arial"/>
      <family val="2"/>
    </font>
    <font>
      <sz val="8"/>
      <name val="Courier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 Bold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ai"/>
    </font>
    <font>
      <sz val="12"/>
      <color rgb="FF33333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A2D66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theme="4"/>
      </patternFill>
    </fill>
    <fill>
      <patternFill patternType="solid">
        <fgColor theme="7"/>
        <bgColor theme="4"/>
      </patternFill>
    </fill>
    <fill>
      <patternFill patternType="solid">
        <fgColor theme="9"/>
        <bgColor theme="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239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8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64"/>
      </left>
      <right style="thick">
        <color indexed="8"/>
      </right>
      <top/>
      <bottom style="medium">
        <color indexed="64"/>
      </bottom>
      <diagonal/>
    </border>
    <border>
      <left style="thick">
        <color indexed="64"/>
      </left>
      <right style="thick">
        <color indexed="8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 style="thin">
        <color indexed="64"/>
      </left>
      <right/>
      <top style="thick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64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8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8"/>
      </right>
      <top style="thick">
        <color indexed="64"/>
      </top>
      <bottom style="thick">
        <color indexed="64"/>
      </bottom>
      <diagonal/>
    </border>
  </borders>
  <cellStyleXfs count="109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3" fillId="0" borderId="0" applyFont="0" applyFill="0" applyBorder="0" applyAlignment="0" applyProtection="0"/>
  </cellStyleXfs>
  <cellXfs count="2014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5" fillId="0" borderId="0" xfId="6"/>
    <xf numFmtId="164" fontId="6" fillId="0" borderId="0" xfId="0" applyNumberFormat="1" applyFont="1" applyFill="1" applyBorder="1" applyAlignment="1" applyProtection="1">
      <alignment horizontal="right" vertical="center"/>
    </xf>
    <xf numFmtId="0" fontId="2" fillId="0" borderId="0" xfId="7"/>
    <xf numFmtId="0" fontId="2" fillId="0" borderId="0" xfId="8"/>
    <xf numFmtId="0" fontId="4" fillId="0" borderId="23" xfId="8" applyFont="1" applyBorder="1" applyAlignment="1">
      <alignment horizontal="center" wrapText="1"/>
    </xf>
    <xf numFmtId="0" fontId="4" fillId="0" borderId="17" xfId="8" applyFont="1" applyBorder="1" applyAlignment="1">
      <alignment horizontal="center" wrapText="1"/>
    </xf>
    <xf numFmtId="0" fontId="4" fillId="0" borderId="38" xfId="8" applyFont="1" applyBorder="1" applyAlignment="1">
      <alignment horizontal="center" wrapText="1"/>
    </xf>
    <xf numFmtId="0" fontId="4" fillId="0" borderId="10" xfId="8" applyFont="1" applyBorder="1" applyAlignment="1">
      <alignment horizontal="left" vertical="top"/>
    </xf>
    <xf numFmtId="164" fontId="4" fillId="0" borderId="11" xfId="8" applyNumberFormat="1" applyFont="1" applyBorder="1" applyAlignment="1">
      <alignment horizontal="right" vertical="center"/>
    </xf>
    <xf numFmtId="165" fontId="4" fillId="0" borderId="19" xfId="8" applyNumberFormat="1" applyFont="1" applyBorder="1" applyAlignment="1">
      <alignment horizontal="right" vertical="center"/>
    </xf>
    <xf numFmtId="164" fontId="4" fillId="0" borderId="19" xfId="8" applyNumberFormat="1" applyFont="1" applyBorder="1" applyAlignment="1">
      <alignment horizontal="right" vertical="center"/>
    </xf>
    <xf numFmtId="165" fontId="4" fillId="0" borderId="12" xfId="8" applyNumberFormat="1" applyFont="1" applyBorder="1" applyAlignment="1">
      <alignment horizontal="right" vertical="center"/>
    </xf>
    <xf numFmtId="0" fontId="4" fillId="0" borderId="6" xfId="8" applyFont="1" applyBorder="1" applyAlignment="1">
      <alignment horizontal="left" vertical="top"/>
    </xf>
    <xf numFmtId="164" fontId="4" fillId="0" borderId="13" xfId="8" applyNumberFormat="1" applyFont="1" applyBorder="1" applyAlignment="1">
      <alignment horizontal="right" vertical="center"/>
    </xf>
    <xf numFmtId="165" fontId="4" fillId="0" borderId="25" xfId="8" applyNumberFormat="1" applyFont="1" applyBorder="1" applyAlignment="1">
      <alignment horizontal="right" vertical="center"/>
    </xf>
    <xf numFmtId="164" fontId="4" fillId="0" borderId="25" xfId="8" applyNumberFormat="1" applyFont="1" applyBorder="1" applyAlignment="1">
      <alignment horizontal="right" vertical="center"/>
    </xf>
    <xf numFmtId="165" fontId="4" fillId="0" borderId="14" xfId="8" applyNumberFormat="1" applyFont="1" applyBorder="1" applyAlignment="1">
      <alignment horizontal="right" vertical="center"/>
    </xf>
    <xf numFmtId="0" fontId="4" fillId="2" borderId="0" xfId="9" applyFont="1" applyFill="1"/>
    <xf numFmtId="0" fontId="2" fillId="0" borderId="0" xfId="9"/>
    <xf numFmtId="0" fontId="4" fillId="0" borderId="23" xfId="9" applyFont="1" applyBorder="1" applyAlignment="1">
      <alignment horizontal="center" wrapText="1"/>
    </xf>
    <xf numFmtId="0" fontId="4" fillId="0" borderId="17" xfId="9" applyFont="1" applyBorder="1" applyAlignment="1">
      <alignment horizontal="center" wrapText="1"/>
    </xf>
    <xf numFmtId="0" fontId="4" fillId="0" borderId="10" xfId="9" applyFont="1" applyBorder="1" applyAlignment="1">
      <alignment horizontal="left" vertical="top"/>
    </xf>
    <xf numFmtId="164" fontId="4" fillId="0" borderId="11" xfId="9" applyNumberFormat="1" applyFont="1" applyBorder="1" applyAlignment="1">
      <alignment horizontal="right" vertical="center"/>
    </xf>
    <xf numFmtId="164" fontId="4" fillId="0" borderId="19" xfId="9" applyNumberFormat="1" applyFont="1" applyBorder="1" applyAlignment="1">
      <alignment horizontal="right" vertical="center"/>
    </xf>
    <xf numFmtId="164" fontId="4" fillId="0" borderId="12" xfId="9" applyNumberFormat="1" applyFont="1" applyBorder="1" applyAlignment="1">
      <alignment horizontal="right" vertical="center"/>
    </xf>
    <xf numFmtId="0" fontId="4" fillId="5" borderId="2" xfId="8" applyFont="1" applyFill="1" applyBorder="1" applyAlignment="1">
      <alignment horizontal="left" vertical="top"/>
    </xf>
    <xf numFmtId="164" fontId="4" fillId="5" borderId="7" xfId="8" applyNumberFormat="1" applyFont="1" applyFill="1" applyBorder="1" applyAlignment="1">
      <alignment horizontal="right" vertical="center"/>
    </xf>
    <xf numFmtId="165" fontId="4" fillId="5" borderId="18" xfId="8" applyNumberFormat="1" applyFont="1" applyFill="1" applyBorder="1" applyAlignment="1">
      <alignment horizontal="right" vertical="center"/>
    </xf>
    <xf numFmtId="164" fontId="4" fillId="5" borderId="18" xfId="8" applyNumberFormat="1" applyFont="1" applyFill="1" applyBorder="1" applyAlignment="1">
      <alignment horizontal="right" vertical="center"/>
    </xf>
    <xf numFmtId="0" fontId="4" fillId="5" borderId="18" xfId="8" applyFont="1" applyFill="1" applyBorder="1" applyAlignment="1">
      <alignment horizontal="left" vertical="center" wrapText="1"/>
    </xf>
    <xf numFmtId="165" fontId="4" fillId="5" borderId="8" xfId="8" applyNumberFormat="1" applyFont="1" applyFill="1" applyBorder="1" applyAlignment="1">
      <alignment horizontal="right" vertical="center"/>
    </xf>
    <xf numFmtId="0" fontId="4" fillId="5" borderId="10" xfId="8" applyFont="1" applyFill="1" applyBorder="1" applyAlignment="1">
      <alignment horizontal="left" vertical="top"/>
    </xf>
    <xf numFmtId="164" fontId="4" fillId="5" borderId="11" xfId="8" applyNumberFormat="1" applyFont="1" applyFill="1" applyBorder="1" applyAlignment="1">
      <alignment horizontal="right" vertical="center"/>
    </xf>
    <xf numFmtId="165" fontId="4" fillId="5" borderId="19" xfId="8" applyNumberFormat="1" applyFont="1" applyFill="1" applyBorder="1" applyAlignment="1">
      <alignment horizontal="right" vertical="center"/>
    </xf>
    <xf numFmtId="164" fontId="4" fillId="5" borderId="19" xfId="8" applyNumberFormat="1" applyFont="1" applyFill="1" applyBorder="1" applyAlignment="1">
      <alignment horizontal="right" vertical="center"/>
    </xf>
    <xf numFmtId="165" fontId="4" fillId="5" borderId="12" xfId="8" applyNumberFormat="1" applyFont="1" applyFill="1" applyBorder="1" applyAlignment="1">
      <alignment horizontal="right" vertical="center"/>
    </xf>
    <xf numFmtId="0" fontId="4" fillId="5" borderId="2" xfId="9" applyFont="1" applyFill="1" applyBorder="1" applyAlignment="1">
      <alignment horizontal="left" vertical="top"/>
    </xf>
    <xf numFmtId="164" fontId="4" fillId="5" borderId="7" xfId="9" applyNumberFormat="1" applyFont="1" applyFill="1" applyBorder="1" applyAlignment="1">
      <alignment horizontal="right" vertical="center"/>
    </xf>
    <xf numFmtId="164" fontId="4" fillId="5" borderId="18" xfId="9" applyNumberFormat="1" applyFont="1" applyFill="1" applyBorder="1" applyAlignment="1">
      <alignment horizontal="right" vertical="center"/>
    </xf>
    <xf numFmtId="164" fontId="4" fillId="5" borderId="8" xfId="9" applyNumberFormat="1" applyFont="1" applyFill="1" applyBorder="1" applyAlignment="1">
      <alignment horizontal="right" vertical="center"/>
    </xf>
    <xf numFmtId="0" fontId="4" fillId="5" borderId="10" xfId="9" applyFont="1" applyFill="1" applyBorder="1" applyAlignment="1">
      <alignment horizontal="left" vertical="top"/>
    </xf>
    <xf numFmtId="164" fontId="4" fillId="5" borderId="11" xfId="9" applyNumberFormat="1" applyFont="1" applyFill="1" applyBorder="1" applyAlignment="1">
      <alignment horizontal="right" vertical="center"/>
    </xf>
    <xf numFmtId="164" fontId="4" fillId="5" borderId="19" xfId="9" applyNumberFormat="1" applyFont="1" applyFill="1" applyBorder="1" applyAlignment="1">
      <alignment horizontal="right" vertical="center"/>
    </xf>
    <xf numFmtId="164" fontId="4" fillId="5" borderId="12" xfId="9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164" fontId="4" fillId="5" borderId="13" xfId="9" applyNumberFormat="1" applyFont="1" applyFill="1" applyBorder="1" applyAlignment="1">
      <alignment horizontal="right" vertical="center"/>
    </xf>
    <xf numFmtId="164" fontId="4" fillId="5" borderId="25" xfId="9" applyNumberFormat="1" applyFont="1" applyFill="1" applyBorder="1" applyAlignment="1">
      <alignment horizontal="right" vertical="center"/>
    </xf>
    <xf numFmtId="164" fontId="4" fillId="5" borderId="14" xfId="9" applyNumberFormat="1" applyFont="1" applyFill="1" applyBorder="1" applyAlignment="1">
      <alignment horizontal="right" vertical="center"/>
    </xf>
    <xf numFmtId="0" fontId="5" fillId="0" borderId="0" xfId="10"/>
    <xf numFmtId="0" fontId="6" fillId="0" borderId="23" xfId="10" applyFont="1" applyBorder="1" applyAlignment="1">
      <alignment horizontal="center" wrapText="1"/>
    </xf>
    <xf numFmtId="0" fontId="6" fillId="0" borderId="17" xfId="10" applyFont="1" applyBorder="1" applyAlignment="1">
      <alignment horizontal="center" wrapText="1"/>
    </xf>
    <xf numFmtId="0" fontId="6" fillId="0" borderId="38" xfId="10" applyFont="1" applyBorder="1" applyAlignment="1">
      <alignment horizontal="center" wrapText="1"/>
    </xf>
    <xf numFmtId="0" fontId="6" fillId="0" borderId="10" xfId="10" applyFont="1" applyBorder="1" applyAlignment="1">
      <alignment horizontal="left" vertical="top"/>
    </xf>
    <xf numFmtId="164" fontId="6" fillId="0" borderId="11" xfId="10" applyNumberFormat="1" applyFont="1" applyBorder="1" applyAlignment="1">
      <alignment horizontal="right" vertical="center"/>
    </xf>
    <xf numFmtId="165" fontId="6" fillId="0" borderId="19" xfId="10" applyNumberFormat="1" applyFont="1" applyBorder="1" applyAlignment="1">
      <alignment horizontal="right" vertical="center"/>
    </xf>
    <xf numFmtId="164" fontId="6" fillId="0" borderId="19" xfId="10" applyNumberFormat="1" applyFont="1" applyBorder="1" applyAlignment="1">
      <alignment horizontal="right" vertical="center"/>
    </xf>
    <xf numFmtId="165" fontId="6" fillId="0" borderId="12" xfId="10" applyNumberFormat="1" applyFont="1" applyBorder="1" applyAlignment="1">
      <alignment horizontal="right" vertical="center"/>
    </xf>
    <xf numFmtId="0" fontId="6" fillId="0" borderId="6" xfId="10" applyFont="1" applyBorder="1" applyAlignment="1">
      <alignment horizontal="left" vertical="top"/>
    </xf>
    <xf numFmtId="164" fontId="6" fillId="0" borderId="13" xfId="10" applyNumberFormat="1" applyFont="1" applyBorder="1" applyAlignment="1">
      <alignment horizontal="right" vertical="center"/>
    </xf>
    <xf numFmtId="165" fontId="6" fillId="0" borderId="25" xfId="10" applyNumberFormat="1" applyFont="1" applyBorder="1" applyAlignment="1">
      <alignment horizontal="right" vertical="center"/>
    </xf>
    <xf numFmtId="164" fontId="6" fillId="0" borderId="25" xfId="10" applyNumberFormat="1" applyFont="1" applyBorder="1" applyAlignment="1">
      <alignment horizontal="right" vertical="center"/>
    </xf>
    <xf numFmtId="165" fontId="6" fillId="0" borderId="14" xfId="10" applyNumberFormat="1" applyFont="1" applyBorder="1" applyAlignment="1">
      <alignment horizontal="right" vertical="center"/>
    </xf>
    <xf numFmtId="0" fontId="6" fillId="2" borderId="0" xfId="10" applyFont="1" applyFill="1"/>
    <xf numFmtId="164" fontId="6" fillId="0" borderId="12" xfId="10" applyNumberFormat="1" applyFont="1" applyBorder="1" applyAlignment="1">
      <alignment horizontal="right" vertical="center"/>
    </xf>
    <xf numFmtId="0" fontId="6" fillId="5" borderId="2" xfId="10" applyFont="1" applyFill="1" applyBorder="1" applyAlignment="1">
      <alignment horizontal="left" vertical="top"/>
    </xf>
    <xf numFmtId="164" fontId="6" fillId="5" borderId="7" xfId="10" applyNumberFormat="1" applyFont="1" applyFill="1" applyBorder="1" applyAlignment="1">
      <alignment horizontal="right" vertical="center"/>
    </xf>
    <xf numFmtId="165" fontId="6" fillId="5" borderId="18" xfId="10" applyNumberFormat="1" applyFont="1" applyFill="1" applyBorder="1" applyAlignment="1">
      <alignment horizontal="right" vertical="center"/>
    </xf>
    <xf numFmtId="164" fontId="6" fillId="5" borderId="18" xfId="10" applyNumberFormat="1" applyFont="1" applyFill="1" applyBorder="1" applyAlignment="1">
      <alignment horizontal="right" vertical="center"/>
    </xf>
    <xf numFmtId="0" fontId="6" fillId="5" borderId="18" xfId="10" applyFont="1" applyFill="1" applyBorder="1" applyAlignment="1">
      <alignment horizontal="left" vertical="center" wrapText="1"/>
    </xf>
    <xf numFmtId="165" fontId="6" fillId="5" borderId="8" xfId="10" applyNumberFormat="1" applyFont="1" applyFill="1" applyBorder="1" applyAlignment="1">
      <alignment horizontal="right" vertical="center"/>
    </xf>
    <xf numFmtId="0" fontId="6" fillId="5" borderId="10" xfId="10" applyFont="1" applyFill="1" applyBorder="1" applyAlignment="1">
      <alignment horizontal="left" vertical="top"/>
    </xf>
    <xf numFmtId="164" fontId="6" fillId="5" borderId="11" xfId="10" applyNumberFormat="1" applyFont="1" applyFill="1" applyBorder="1" applyAlignment="1">
      <alignment horizontal="right" vertical="center"/>
    </xf>
    <xf numFmtId="165" fontId="6" fillId="5" borderId="19" xfId="10" applyNumberFormat="1" applyFont="1" applyFill="1" applyBorder="1" applyAlignment="1">
      <alignment horizontal="right" vertical="center"/>
    </xf>
    <xf numFmtId="164" fontId="6" fillId="5" borderId="19" xfId="10" applyNumberFormat="1" applyFont="1" applyFill="1" applyBorder="1" applyAlignment="1">
      <alignment horizontal="right" vertical="center"/>
    </xf>
    <xf numFmtId="0" fontId="6" fillId="5" borderId="19" xfId="10" applyFont="1" applyFill="1" applyBorder="1" applyAlignment="1">
      <alignment horizontal="left" vertical="center" wrapText="1"/>
    </xf>
    <xf numFmtId="165" fontId="6" fillId="5" borderId="12" xfId="10" applyNumberFormat="1" applyFont="1" applyFill="1" applyBorder="1" applyAlignment="1">
      <alignment horizontal="right" vertical="center"/>
    </xf>
    <xf numFmtId="164" fontId="6" fillId="5" borderId="8" xfId="10" applyNumberFormat="1" applyFont="1" applyFill="1" applyBorder="1" applyAlignment="1">
      <alignment horizontal="right" vertical="center"/>
    </xf>
    <xf numFmtId="164" fontId="6" fillId="5" borderId="12" xfId="10" applyNumberFormat="1" applyFont="1" applyFill="1" applyBorder="1" applyAlignment="1">
      <alignment horizontal="right" vertical="center"/>
    </xf>
    <xf numFmtId="164" fontId="6" fillId="5" borderId="13" xfId="10" applyNumberFormat="1" applyFont="1" applyFill="1" applyBorder="1" applyAlignment="1">
      <alignment horizontal="right" vertical="center"/>
    </xf>
    <xf numFmtId="164" fontId="6" fillId="5" borderId="25" xfId="10" applyNumberFormat="1" applyFont="1" applyFill="1" applyBorder="1" applyAlignment="1">
      <alignment horizontal="right" vertical="center"/>
    </xf>
    <xf numFmtId="164" fontId="6" fillId="5" borderId="14" xfId="10" applyNumberFormat="1" applyFont="1" applyFill="1" applyBorder="1" applyAlignment="1">
      <alignment horizontal="right" vertical="center"/>
    </xf>
    <xf numFmtId="0" fontId="5" fillId="0" borderId="0" xfId="11"/>
    <xf numFmtId="0" fontId="6" fillId="0" borderId="23" xfId="11" applyFont="1" applyBorder="1" applyAlignment="1">
      <alignment horizontal="center" wrapText="1"/>
    </xf>
    <xf numFmtId="0" fontId="6" fillId="0" borderId="17" xfId="11" applyFont="1" applyBorder="1" applyAlignment="1">
      <alignment horizontal="center" wrapText="1"/>
    </xf>
    <xf numFmtId="0" fontId="6" fillId="0" borderId="10" xfId="11" applyFont="1" applyBorder="1" applyAlignment="1">
      <alignment horizontal="left" vertical="top"/>
    </xf>
    <xf numFmtId="164" fontId="6" fillId="0" borderId="11" xfId="11" applyNumberFormat="1" applyFont="1" applyBorder="1" applyAlignment="1">
      <alignment horizontal="right" vertical="center"/>
    </xf>
    <xf numFmtId="165" fontId="6" fillId="0" borderId="19" xfId="11" applyNumberFormat="1" applyFont="1" applyBorder="1" applyAlignment="1">
      <alignment horizontal="right" vertical="center"/>
    </xf>
    <xf numFmtId="164" fontId="6" fillId="0" borderId="19" xfId="11" applyNumberFormat="1" applyFont="1" applyBorder="1" applyAlignment="1">
      <alignment horizontal="right" vertical="center"/>
    </xf>
    <xf numFmtId="165" fontId="6" fillId="0" borderId="12" xfId="11" applyNumberFormat="1" applyFont="1" applyBorder="1" applyAlignment="1">
      <alignment horizontal="right" vertical="center"/>
    </xf>
    <xf numFmtId="0" fontId="6" fillId="0" borderId="6" xfId="11" applyFont="1" applyBorder="1" applyAlignment="1">
      <alignment horizontal="left" vertical="top"/>
    </xf>
    <xf numFmtId="164" fontId="6" fillId="0" borderId="13" xfId="11" applyNumberFormat="1" applyFont="1" applyBorder="1" applyAlignment="1">
      <alignment horizontal="right" vertical="center"/>
    </xf>
    <xf numFmtId="165" fontId="6" fillId="0" borderId="25" xfId="11" applyNumberFormat="1" applyFont="1" applyBorder="1" applyAlignment="1">
      <alignment horizontal="right" vertical="center"/>
    </xf>
    <xf numFmtId="164" fontId="6" fillId="0" borderId="25" xfId="11" applyNumberFormat="1" applyFont="1" applyBorder="1" applyAlignment="1">
      <alignment horizontal="right" vertical="center"/>
    </xf>
    <xf numFmtId="165" fontId="6" fillId="0" borderId="14" xfId="11" applyNumberFormat="1" applyFont="1" applyBorder="1" applyAlignment="1">
      <alignment horizontal="right" vertical="center"/>
    </xf>
    <xf numFmtId="0" fontId="6" fillId="2" borderId="0" xfId="11" applyFont="1" applyFill="1"/>
    <xf numFmtId="164" fontId="6" fillId="0" borderId="12" xfId="11" applyNumberFormat="1" applyFont="1" applyBorder="1" applyAlignment="1">
      <alignment horizontal="right" vertical="center"/>
    </xf>
    <xf numFmtId="0" fontId="6" fillId="5" borderId="2" xfId="11" applyFont="1" applyFill="1" applyBorder="1" applyAlignment="1">
      <alignment horizontal="left" vertical="top"/>
    </xf>
    <xf numFmtId="164" fontId="6" fillId="5" borderId="7" xfId="11" applyNumberFormat="1" applyFont="1" applyFill="1" applyBorder="1" applyAlignment="1">
      <alignment horizontal="right" vertical="center"/>
    </xf>
    <xf numFmtId="165" fontId="6" fillId="5" borderId="18" xfId="11" applyNumberFormat="1" applyFont="1" applyFill="1" applyBorder="1" applyAlignment="1">
      <alignment horizontal="right" vertical="center"/>
    </xf>
    <xf numFmtId="164" fontId="6" fillId="5" borderId="18" xfId="11" applyNumberFormat="1" applyFont="1" applyFill="1" applyBorder="1" applyAlignment="1">
      <alignment horizontal="right" vertical="center"/>
    </xf>
    <xf numFmtId="165" fontId="6" fillId="5" borderId="8" xfId="11" applyNumberFormat="1" applyFont="1" applyFill="1" applyBorder="1" applyAlignment="1">
      <alignment horizontal="right" vertical="center"/>
    </xf>
    <xf numFmtId="0" fontId="6" fillId="5" borderId="10" xfId="11" applyFont="1" applyFill="1" applyBorder="1" applyAlignment="1">
      <alignment horizontal="left" vertical="top"/>
    </xf>
    <xf numFmtId="164" fontId="6" fillId="5" borderId="11" xfId="11" applyNumberFormat="1" applyFont="1" applyFill="1" applyBorder="1" applyAlignment="1">
      <alignment horizontal="right" vertical="center"/>
    </xf>
    <xf numFmtId="165" fontId="6" fillId="5" borderId="19" xfId="11" applyNumberFormat="1" applyFont="1" applyFill="1" applyBorder="1" applyAlignment="1">
      <alignment horizontal="right" vertical="center"/>
    </xf>
    <xf numFmtId="164" fontId="6" fillId="5" borderId="19" xfId="11" applyNumberFormat="1" applyFont="1" applyFill="1" applyBorder="1" applyAlignment="1">
      <alignment horizontal="right" vertical="center"/>
    </xf>
    <xf numFmtId="165" fontId="6" fillId="5" borderId="12" xfId="11" applyNumberFormat="1" applyFont="1" applyFill="1" applyBorder="1" applyAlignment="1">
      <alignment horizontal="right" vertical="center"/>
    </xf>
    <xf numFmtId="164" fontId="6" fillId="5" borderId="8" xfId="11" applyNumberFormat="1" applyFont="1" applyFill="1" applyBorder="1" applyAlignment="1">
      <alignment horizontal="right" vertical="center"/>
    </xf>
    <xf numFmtId="164" fontId="6" fillId="5" borderId="12" xfId="11" applyNumberFormat="1" applyFont="1" applyFill="1" applyBorder="1" applyAlignment="1">
      <alignment horizontal="right" vertical="center"/>
    </xf>
    <xf numFmtId="164" fontId="6" fillId="5" borderId="13" xfId="11" applyNumberFormat="1" applyFont="1" applyFill="1" applyBorder="1" applyAlignment="1">
      <alignment horizontal="right" vertical="center"/>
    </xf>
    <xf numFmtId="164" fontId="6" fillId="5" borderId="25" xfId="11" applyNumberFormat="1" applyFont="1" applyFill="1" applyBorder="1" applyAlignment="1">
      <alignment horizontal="right" vertical="center"/>
    </xf>
    <xf numFmtId="164" fontId="6" fillId="5" borderId="14" xfId="11" applyNumberFormat="1" applyFont="1" applyFill="1" applyBorder="1" applyAlignment="1">
      <alignment horizontal="right" vertical="center"/>
    </xf>
    <xf numFmtId="0" fontId="6" fillId="0" borderId="23" xfId="12" applyFont="1" applyBorder="1" applyAlignment="1">
      <alignment horizontal="center" wrapText="1"/>
    </xf>
    <xf numFmtId="0" fontId="6" fillId="0" borderId="17" xfId="12" applyFont="1" applyBorder="1" applyAlignment="1">
      <alignment horizontal="center" wrapText="1"/>
    </xf>
    <xf numFmtId="0" fontId="5" fillId="0" borderId="0" xfId="14"/>
    <xf numFmtId="0" fontId="6" fillId="2" borderId="0" xfId="14" applyFont="1" applyFill="1"/>
    <xf numFmtId="0" fontId="6" fillId="0" borderId="2" xfId="14" applyFont="1" applyBorder="1" applyAlignment="1">
      <alignment horizontal="left" vertical="top" wrapText="1"/>
    </xf>
    <xf numFmtId="164" fontId="6" fillId="0" borderId="7" xfId="14" applyNumberFormat="1" applyFont="1" applyBorder="1" applyAlignment="1">
      <alignment horizontal="right" vertical="center"/>
    </xf>
    <xf numFmtId="0" fontId="6" fillId="0" borderId="10" xfId="14" applyFont="1" applyBorder="1" applyAlignment="1">
      <alignment horizontal="left" vertical="top" wrapText="1"/>
    </xf>
    <xf numFmtId="164" fontId="6" fillId="0" borderId="11" xfId="14" applyNumberFormat="1" applyFont="1" applyBorder="1" applyAlignment="1">
      <alignment horizontal="right" vertical="center"/>
    </xf>
    <xf numFmtId="164" fontId="6" fillId="0" borderId="13" xfId="14" applyNumberFormat="1" applyFont="1" applyBorder="1" applyAlignment="1">
      <alignment horizontal="right" vertical="center"/>
    </xf>
    <xf numFmtId="0" fontId="5" fillId="0" borderId="0" xfId="15"/>
    <xf numFmtId="0" fontId="0" fillId="0" borderId="0" xfId="0" applyNumberFormat="1"/>
    <xf numFmtId="164" fontId="0" fillId="0" borderId="0" xfId="0" applyNumberFormat="1"/>
    <xf numFmtId="0" fontId="6" fillId="0" borderId="0" xfId="21" applyFont="1" applyBorder="1" applyAlignment="1">
      <alignment horizontal="left" vertical="top" wrapText="1"/>
    </xf>
    <xf numFmtId="0" fontId="6" fillId="0" borderId="0" xfId="22" applyFont="1" applyBorder="1" applyAlignment="1">
      <alignment horizontal="left" vertical="top" wrapText="1"/>
    </xf>
    <xf numFmtId="0" fontId="6" fillId="0" borderId="0" xfId="23" applyFont="1" applyBorder="1" applyAlignment="1">
      <alignment horizontal="left" vertical="top" wrapText="1"/>
    </xf>
    <xf numFmtId="0" fontId="6" fillId="0" borderId="49" xfId="25" applyFont="1" applyBorder="1" applyAlignment="1">
      <alignment horizontal="center" wrapText="1"/>
    </xf>
    <xf numFmtId="0" fontId="6" fillId="0" borderId="50" xfId="25" applyFont="1" applyBorder="1" applyAlignment="1">
      <alignment horizontal="center" wrapText="1"/>
    </xf>
    <xf numFmtId="0" fontId="6" fillId="0" borderId="20" xfId="25" applyFont="1" applyBorder="1" applyAlignment="1">
      <alignment horizontal="left" vertical="top"/>
    </xf>
    <xf numFmtId="0" fontId="6" fillId="0" borderId="24" xfId="25" applyFont="1" applyBorder="1" applyAlignment="1">
      <alignment horizontal="left" vertical="top"/>
    </xf>
    <xf numFmtId="0" fontId="6" fillId="0" borderId="22" xfId="25" applyFont="1" applyBorder="1" applyAlignment="1">
      <alignment horizontal="left" vertical="top"/>
    </xf>
    <xf numFmtId="0" fontId="6" fillId="0" borderId="0" xfId="25" applyFont="1" applyFill="1" applyBorder="1" applyAlignment="1">
      <alignment horizontal="left" vertical="top"/>
    </xf>
    <xf numFmtId="0" fontId="6" fillId="0" borderId="51" xfId="26" applyFont="1" applyBorder="1" applyAlignment="1">
      <alignment horizontal="center" wrapText="1"/>
    </xf>
    <xf numFmtId="0" fontId="6" fillId="0" borderId="18" xfId="25" applyNumberFormat="1" applyFont="1" applyBorder="1" applyAlignment="1">
      <alignment horizontal="right" vertical="center"/>
    </xf>
    <xf numFmtId="0" fontId="6" fillId="0" borderId="8" xfId="25" applyNumberFormat="1" applyFont="1" applyBorder="1" applyAlignment="1">
      <alignment horizontal="right" vertical="center"/>
    </xf>
    <xf numFmtId="0" fontId="6" fillId="0" borderId="19" xfId="25" applyNumberFormat="1" applyFont="1" applyBorder="1" applyAlignment="1">
      <alignment horizontal="right" vertical="center"/>
    </xf>
    <xf numFmtId="0" fontId="6" fillId="0" borderId="12" xfId="25" applyNumberFormat="1" applyFont="1" applyBorder="1" applyAlignment="1">
      <alignment horizontal="right" vertical="center"/>
    </xf>
    <xf numFmtId="0" fontId="6" fillId="0" borderId="25" xfId="25" applyNumberFormat="1" applyFont="1" applyBorder="1" applyAlignment="1">
      <alignment horizontal="right" vertical="center"/>
    </xf>
    <xf numFmtId="0" fontId="6" fillId="0" borderId="14" xfId="25" applyNumberFormat="1" applyFont="1" applyBorder="1" applyAlignment="1">
      <alignment horizontal="right" vertical="center"/>
    </xf>
    <xf numFmtId="0" fontId="6" fillId="0" borderId="48" xfId="25" applyFont="1" applyBorder="1" applyAlignment="1">
      <alignment horizontal="center" wrapText="1"/>
    </xf>
    <xf numFmtId="0" fontId="6" fillId="0" borderId="0" xfId="27" applyFont="1" applyFill="1" applyBorder="1" applyAlignment="1">
      <alignment horizontal="left" vertical="top"/>
    </xf>
    <xf numFmtId="0" fontId="6" fillId="0" borderId="48" xfId="28" applyFont="1" applyBorder="1" applyAlignment="1">
      <alignment horizontal="center" wrapText="1"/>
    </xf>
    <xf numFmtId="0" fontId="6" fillId="0" borderId="50" xfId="28" applyFont="1" applyBorder="1" applyAlignment="1">
      <alignment horizontal="center" wrapText="1"/>
    </xf>
    <xf numFmtId="0" fontId="6" fillId="0" borderId="20" xfId="28" applyFont="1" applyBorder="1" applyAlignment="1">
      <alignment horizontal="left" vertical="top"/>
    </xf>
    <xf numFmtId="0" fontId="6" fillId="0" borderId="24" xfId="28" applyFont="1" applyBorder="1" applyAlignment="1">
      <alignment horizontal="left" vertical="top"/>
    </xf>
    <xf numFmtId="0" fontId="6" fillId="0" borderId="22" xfId="28" applyFont="1" applyBorder="1" applyAlignment="1">
      <alignment horizontal="left" vertical="top"/>
    </xf>
    <xf numFmtId="0" fontId="6" fillId="0" borderId="49" xfId="28" applyFont="1" applyBorder="1" applyAlignment="1">
      <alignment horizontal="center" wrapText="1"/>
    </xf>
    <xf numFmtId="0" fontId="6" fillId="0" borderId="18" xfId="28" applyNumberFormat="1" applyFont="1" applyBorder="1" applyAlignment="1">
      <alignment horizontal="right" vertical="center"/>
    </xf>
    <xf numFmtId="0" fontId="6" fillId="0" borderId="8" xfId="28" applyNumberFormat="1" applyFont="1" applyBorder="1" applyAlignment="1">
      <alignment horizontal="right" vertical="center"/>
    </xf>
    <xf numFmtId="0" fontId="6" fillId="0" borderId="19" xfId="28" applyNumberFormat="1" applyFont="1" applyBorder="1" applyAlignment="1">
      <alignment horizontal="right" vertical="center"/>
    </xf>
    <xf numFmtId="0" fontId="6" fillId="0" borderId="12" xfId="28" applyNumberFormat="1" applyFont="1" applyBorder="1" applyAlignment="1">
      <alignment horizontal="right" vertical="center"/>
    </xf>
    <xf numFmtId="0" fontId="6" fillId="0" borderId="25" xfId="28" applyNumberFormat="1" applyFont="1" applyBorder="1" applyAlignment="1">
      <alignment horizontal="right" vertical="center"/>
    </xf>
    <xf numFmtId="0" fontId="6" fillId="0" borderId="14" xfId="28" applyNumberFormat="1" applyFont="1" applyBorder="1" applyAlignment="1">
      <alignment horizontal="right" vertical="center"/>
    </xf>
    <xf numFmtId="0" fontId="2" fillId="0" borderId="0" xfId="29"/>
    <xf numFmtId="0" fontId="4" fillId="0" borderId="49" xfId="29" applyFont="1" applyBorder="1" applyAlignment="1">
      <alignment horizontal="center" wrapText="1"/>
    </xf>
    <xf numFmtId="0" fontId="4" fillId="0" borderId="50" xfId="29" applyFont="1" applyBorder="1" applyAlignment="1">
      <alignment horizontal="center" wrapText="1"/>
    </xf>
    <xf numFmtId="0" fontId="4" fillId="0" borderId="20" xfId="29" applyFont="1" applyBorder="1" applyAlignment="1">
      <alignment horizontal="left" vertical="top"/>
    </xf>
    <xf numFmtId="0" fontId="4" fillId="0" borderId="24" xfId="29" applyFont="1" applyBorder="1" applyAlignment="1">
      <alignment horizontal="left" vertical="top"/>
    </xf>
    <xf numFmtId="0" fontId="4" fillId="0" borderId="22" xfId="29" applyFont="1" applyBorder="1" applyAlignment="1">
      <alignment horizontal="left" vertical="top"/>
    </xf>
    <xf numFmtId="0" fontId="4" fillId="0" borderId="8" xfId="29" applyNumberFormat="1" applyFont="1" applyBorder="1" applyAlignment="1">
      <alignment horizontal="right" vertical="center"/>
    </xf>
    <xf numFmtId="0" fontId="4" fillId="0" borderId="12" xfId="29" applyNumberFormat="1" applyFont="1" applyBorder="1" applyAlignment="1">
      <alignment horizontal="right" vertical="center"/>
    </xf>
    <xf numFmtId="0" fontId="4" fillId="0" borderId="14" xfId="29" applyNumberFormat="1" applyFont="1" applyBorder="1" applyAlignment="1">
      <alignment horizontal="right" vertical="center"/>
    </xf>
    <xf numFmtId="0" fontId="6" fillId="0" borderId="48" xfId="29" applyFont="1" applyBorder="1" applyAlignment="1">
      <alignment horizontal="center" wrapText="1"/>
    </xf>
    <xf numFmtId="0" fontId="6" fillId="0" borderId="7" xfId="25" applyNumberFormat="1" applyFont="1" applyBorder="1" applyAlignment="1">
      <alignment horizontal="right" vertical="center"/>
    </xf>
    <xf numFmtId="0" fontId="6" fillId="0" borderId="11" xfId="25" applyNumberFormat="1" applyFont="1" applyBorder="1" applyAlignment="1">
      <alignment horizontal="right" vertical="center"/>
    </xf>
    <xf numFmtId="0" fontId="6" fillId="0" borderId="7" xfId="28" applyNumberFormat="1" applyFont="1" applyBorder="1" applyAlignment="1">
      <alignment horizontal="right" vertical="center"/>
    </xf>
    <xf numFmtId="0" fontId="6" fillId="0" borderId="11" xfId="28" applyNumberFormat="1" applyFont="1" applyBorder="1" applyAlignment="1">
      <alignment horizontal="right" vertical="center"/>
    </xf>
    <xf numFmtId="0" fontId="4" fillId="0" borderId="49" xfId="31" applyFont="1" applyBorder="1" applyAlignment="1">
      <alignment horizontal="center" wrapText="1"/>
    </xf>
    <xf numFmtId="0" fontId="4" fillId="0" borderId="50" xfId="31" applyFont="1" applyBorder="1" applyAlignment="1">
      <alignment horizontal="center" wrapText="1"/>
    </xf>
    <xf numFmtId="0" fontId="4" fillId="0" borderId="20" xfId="31" applyFont="1" applyBorder="1" applyAlignment="1">
      <alignment horizontal="left" vertical="top"/>
    </xf>
    <xf numFmtId="0" fontId="4" fillId="0" borderId="7" xfId="31" applyFont="1" applyBorder="1" applyAlignment="1">
      <alignment horizontal="left" vertical="center" wrapText="1"/>
    </xf>
    <xf numFmtId="0" fontId="4" fillId="0" borderId="24" xfId="31" applyFont="1" applyBorder="1" applyAlignment="1">
      <alignment horizontal="left" vertical="top"/>
    </xf>
    <xf numFmtId="0" fontId="4" fillId="0" borderId="11" xfId="31" applyFont="1" applyBorder="1" applyAlignment="1">
      <alignment horizontal="left" vertical="center" wrapText="1"/>
    </xf>
    <xf numFmtId="0" fontId="4" fillId="0" borderId="22" xfId="31" applyFont="1" applyBorder="1" applyAlignment="1">
      <alignment horizontal="left" vertical="top"/>
    </xf>
    <xf numFmtId="0" fontId="4" fillId="0" borderId="13" xfId="31" applyFont="1" applyBorder="1" applyAlignment="1">
      <alignment horizontal="left" vertical="center" wrapText="1"/>
    </xf>
    <xf numFmtId="164" fontId="4" fillId="0" borderId="7" xfId="31" applyNumberFormat="1" applyFont="1" applyBorder="1" applyAlignment="1">
      <alignment horizontal="right" vertical="center"/>
    </xf>
    <xf numFmtId="164" fontId="4" fillId="0" borderId="8" xfId="31" applyNumberFormat="1" applyFont="1" applyBorder="1" applyAlignment="1">
      <alignment horizontal="right" vertical="center"/>
    </xf>
    <xf numFmtId="164" fontId="4" fillId="0" borderId="11" xfId="31" applyNumberFormat="1" applyFont="1" applyBorder="1" applyAlignment="1">
      <alignment horizontal="right" vertical="center"/>
    </xf>
    <xf numFmtId="164" fontId="4" fillId="0" borderId="12" xfId="31" applyNumberFormat="1" applyFont="1" applyBorder="1" applyAlignment="1">
      <alignment horizontal="right" vertical="center"/>
    </xf>
    <xf numFmtId="0" fontId="4" fillId="0" borderId="18" xfId="31" applyNumberFormat="1" applyFont="1" applyBorder="1" applyAlignment="1">
      <alignment horizontal="right" vertical="center"/>
    </xf>
    <xf numFmtId="0" fontId="4" fillId="0" borderId="19" xfId="31" applyNumberFormat="1" applyFont="1" applyBorder="1" applyAlignment="1">
      <alignment horizontal="right" vertical="center"/>
    </xf>
    <xf numFmtId="0" fontId="4" fillId="0" borderId="25" xfId="31" applyNumberFormat="1" applyFont="1" applyBorder="1" applyAlignment="1">
      <alignment horizontal="right" vertical="center"/>
    </xf>
    <xf numFmtId="0" fontId="6" fillId="0" borderId="20" xfId="32" applyFont="1" applyBorder="1" applyAlignment="1">
      <alignment horizontal="left" vertical="top"/>
    </xf>
    <xf numFmtId="0" fontId="6" fillId="0" borderId="24" xfId="32" applyFont="1" applyBorder="1" applyAlignment="1">
      <alignment horizontal="left" vertical="top"/>
    </xf>
    <xf numFmtId="0" fontId="6" fillId="0" borderId="22" xfId="32" applyFont="1" applyBorder="1" applyAlignment="1">
      <alignment horizontal="left" vertical="top"/>
    </xf>
    <xf numFmtId="164" fontId="6" fillId="0" borderId="7" xfId="32" applyNumberFormat="1" applyFont="1" applyBorder="1" applyAlignment="1">
      <alignment horizontal="right" vertical="center"/>
    </xf>
    <xf numFmtId="164" fontId="6" fillId="0" borderId="8" xfId="32" applyNumberFormat="1" applyFont="1" applyBorder="1" applyAlignment="1">
      <alignment horizontal="right" vertical="center"/>
    </xf>
    <xf numFmtId="164" fontId="6" fillId="0" borderId="11" xfId="32" applyNumberFormat="1" applyFont="1" applyBorder="1" applyAlignment="1">
      <alignment horizontal="right" vertical="center"/>
    </xf>
    <xf numFmtId="164" fontId="6" fillId="0" borderId="12" xfId="32" applyNumberFormat="1" applyFont="1" applyBorder="1" applyAlignment="1">
      <alignment horizontal="right" vertical="center"/>
    </xf>
    <xf numFmtId="164" fontId="6" fillId="0" borderId="13" xfId="32" applyNumberFormat="1" applyFont="1" applyBorder="1" applyAlignment="1">
      <alignment horizontal="right" vertical="center"/>
    </xf>
    <xf numFmtId="164" fontId="6" fillId="0" borderId="14" xfId="32" applyNumberFormat="1" applyFont="1" applyBorder="1" applyAlignment="1">
      <alignment horizontal="right" vertical="center"/>
    </xf>
    <xf numFmtId="0" fontId="4" fillId="0" borderId="47" xfId="31" applyFont="1" applyBorder="1" applyAlignment="1">
      <alignment horizontal="left" wrapText="1"/>
    </xf>
    <xf numFmtId="0" fontId="6" fillId="0" borderId="7" xfId="32" applyNumberFormat="1" applyFont="1" applyBorder="1" applyAlignment="1">
      <alignment horizontal="left" vertical="center" wrapText="1"/>
    </xf>
    <xf numFmtId="0" fontId="6" fillId="0" borderId="18" xfId="32" applyNumberFormat="1" applyFont="1" applyBorder="1" applyAlignment="1">
      <alignment horizontal="right" vertical="center"/>
    </xf>
    <xf numFmtId="0" fontId="6" fillId="0" borderId="11" xfId="32" applyNumberFormat="1" applyFont="1" applyBorder="1" applyAlignment="1">
      <alignment horizontal="left" vertical="center" wrapText="1"/>
    </xf>
    <xf numFmtId="0" fontId="6" fillId="0" borderId="19" xfId="32" applyNumberFormat="1" applyFont="1" applyBorder="1" applyAlignment="1">
      <alignment horizontal="right" vertical="center"/>
    </xf>
    <xf numFmtId="0" fontId="6" fillId="0" borderId="13" xfId="32" applyNumberFormat="1" applyFont="1" applyBorder="1" applyAlignment="1">
      <alignment horizontal="left" vertical="center" wrapText="1"/>
    </xf>
    <xf numFmtId="0" fontId="6" fillId="0" borderId="25" xfId="32" applyNumberFormat="1" applyFont="1" applyBorder="1" applyAlignment="1">
      <alignment horizontal="right" vertical="center"/>
    </xf>
    <xf numFmtId="0" fontId="6" fillId="0" borderId="20" xfId="33" applyFont="1" applyBorder="1" applyAlignment="1">
      <alignment horizontal="left" vertical="top"/>
    </xf>
    <xf numFmtId="0" fontId="6" fillId="0" borderId="24" xfId="33" applyFont="1" applyBorder="1" applyAlignment="1">
      <alignment horizontal="left" vertical="top"/>
    </xf>
    <xf numFmtId="0" fontId="6" fillId="0" borderId="22" xfId="33" applyFont="1" applyBorder="1" applyAlignment="1">
      <alignment horizontal="left" vertical="top"/>
    </xf>
    <xf numFmtId="0" fontId="6" fillId="0" borderId="47" xfId="33" applyFont="1" applyBorder="1" applyAlignment="1">
      <alignment horizontal="left" wrapText="1"/>
    </xf>
    <xf numFmtId="0" fontId="6" fillId="0" borderId="7" xfId="33" applyNumberFormat="1" applyFont="1" applyBorder="1" applyAlignment="1">
      <alignment horizontal="left" vertical="center" wrapText="1"/>
    </xf>
    <xf numFmtId="0" fontId="6" fillId="0" borderId="18" xfId="33" applyNumberFormat="1" applyFont="1" applyBorder="1" applyAlignment="1">
      <alignment horizontal="right" vertical="center"/>
    </xf>
    <xf numFmtId="0" fontId="6" fillId="0" borderId="8" xfId="33" applyNumberFormat="1" applyFont="1" applyBorder="1" applyAlignment="1">
      <alignment horizontal="right" vertical="center"/>
    </xf>
    <xf numFmtId="0" fontId="6" fillId="0" borderId="11" xfId="33" applyNumberFormat="1" applyFont="1" applyBorder="1" applyAlignment="1">
      <alignment horizontal="left" vertical="center" wrapText="1"/>
    </xf>
    <xf numFmtId="0" fontId="6" fillId="0" borderId="19" xfId="33" applyNumberFormat="1" applyFont="1" applyBorder="1" applyAlignment="1">
      <alignment horizontal="right" vertical="center"/>
    </xf>
    <xf numFmtId="0" fontId="6" fillId="0" borderId="12" xfId="33" applyNumberFormat="1" applyFont="1" applyBorder="1" applyAlignment="1">
      <alignment horizontal="right" vertical="center"/>
    </xf>
    <xf numFmtId="0" fontId="6" fillId="0" borderId="13" xfId="33" applyNumberFormat="1" applyFont="1" applyBorder="1" applyAlignment="1">
      <alignment horizontal="left" vertical="center" wrapText="1"/>
    </xf>
    <xf numFmtId="0" fontId="6" fillId="0" borderId="25" xfId="33" applyNumberFormat="1" applyFont="1" applyBorder="1" applyAlignment="1">
      <alignment horizontal="right" vertical="center"/>
    </xf>
    <xf numFmtId="0" fontId="6" fillId="0" borderId="7" xfId="33" applyNumberFormat="1" applyFont="1" applyBorder="1" applyAlignment="1">
      <alignment horizontal="right" vertical="center"/>
    </xf>
    <xf numFmtId="0" fontId="6" fillId="0" borderId="11" xfId="33" applyNumberFormat="1" applyFont="1" applyBorder="1" applyAlignment="1">
      <alignment horizontal="right" vertical="center"/>
    </xf>
    <xf numFmtId="0" fontId="6" fillId="0" borderId="20" xfId="34" applyFont="1" applyBorder="1" applyAlignment="1">
      <alignment horizontal="left" vertical="top"/>
    </xf>
    <xf numFmtId="0" fontId="6" fillId="0" borderId="24" xfId="34" applyFont="1" applyBorder="1" applyAlignment="1">
      <alignment horizontal="left" vertical="top"/>
    </xf>
    <xf numFmtId="0" fontId="6" fillId="0" borderId="22" xfId="34" applyFont="1" applyBorder="1" applyAlignment="1">
      <alignment horizontal="left" vertical="top"/>
    </xf>
    <xf numFmtId="0" fontId="6" fillId="0" borderId="7" xfId="34" applyNumberFormat="1" applyFont="1" applyBorder="1" applyAlignment="1">
      <alignment horizontal="left" vertical="center" wrapText="1"/>
    </xf>
    <xf numFmtId="0" fontId="6" fillId="0" borderId="18" xfId="34" applyNumberFormat="1" applyFont="1" applyBorder="1" applyAlignment="1">
      <alignment horizontal="right" vertical="center"/>
    </xf>
    <xf numFmtId="0" fontId="6" fillId="0" borderId="11" xfId="34" applyNumberFormat="1" applyFont="1" applyBorder="1" applyAlignment="1">
      <alignment horizontal="left" vertical="center" wrapText="1"/>
    </xf>
    <xf numFmtId="0" fontId="6" fillId="0" borderId="19" xfId="34" applyNumberFormat="1" applyFont="1" applyBorder="1" applyAlignment="1">
      <alignment horizontal="right" vertical="center"/>
    </xf>
    <xf numFmtId="0" fontId="6" fillId="0" borderId="13" xfId="34" applyNumberFormat="1" applyFont="1" applyBorder="1" applyAlignment="1">
      <alignment horizontal="left" vertical="center" wrapText="1"/>
    </xf>
    <xf numFmtId="0" fontId="6" fillId="0" borderId="25" xfId="34" applyNumberFormat="1" applyFont="1" applyBorder="1" applyAlignment="1">
      <alignment horizontal="right" vertical="center"/>
    </xf>
    <xf numFmtId="0" fontId="6" fillId="0" borderId="7" xfId="34" applyNumberFormat="1" applyFont="1" applyBorder="1" applyAlignment="1">
      <alignment horizontal="right" vertical="center"/>
    </xf>
    <xf numFmtId="0" fontId="6" fillId="0" borderId="8" xfId="34" applyNumberFormat="1" applyFont="1" applyBorder="1" applyAlignment="1">
      <alignment horizontal="right" vertical="center"/>
    </xf>
    <xf numFmtId="0" fontId="6" fillId="0" borderId="11" xfId="34" applyNumberFormat="1" applyFont="1" applyBorder="1" applyAlignment="1">
      <alignment horizontal="right" vertical="center"/>
    </xf>
    <xf numFmtId="0" fontId="6" fillId="0" borderId="12" xfId="34" applyNumberFormat="1" applyFont="1" applyBorder="1" applyAlignment="1">
      <alignment horizontal="right" vertical="center"/>
    </xf>
    <xf numFmtId="0" fontId="6" fillId="0" borderId="20" xfId="35" applyNumberFormat="1" applyFont="1" applyBorder="1" applyAlignment="1">
      <alignment horizontal="left" vertical="top"/>
    </xf>
    <xf numFmtId="0" fontId="6" fillId="0" borderId="7" xfId="35" applyNumberFormat="1" applyFont="1" applyBorder="1" applyAlignment="1">
      <alignment horizontal="left" vertical="center" wrapText="1"/>
    </xf>
    <xf numFmtId="0" fontId="6" fillId="0" borderId="18" xfId="35" applyNumberFormat="1" applyFont="1" applyBorder="1" applyAlignment="1">
      <alignment horizontal="right" vertical="center"/>
    </xf>
    <xf numFmtId="0" fontId="6" fillId="0" borderId="8" xfId="35" applyNumberFormat="1" applyFont="1" applyBorder="1" applyAlignment="1">
      <alignment horizontal="right" vertical="center"/>
    </xf>
    <xf numFmtId="0" fontId="6" fillId="0" borderId="24" xfId="35" applyNumberFormat="1" applyFont="1" applyBorder="1" applyAlignment="1">
      <alignment horizontal="left" vertical="top"/>
    </xf>
    <xf numFmtId="0" fontId="6" fillId="0" borderId="11" xfId="35" applyNumberFormat="1" applyFont="1" applyBorder="1" applyAlignment="1">
      <alignment horizontal="left" vertical="center" wrapText="1"/>
    </xf>
    <xf numFmtId="0" fontId="6" fillId="0" borderId="19" xfId="35" applyNumberFormat="1" applyFont="1" applyBorder="1" applyAlignment="1">
      <alignment horizontal="right" vertical="center"/>
    </xf>
    <xf numFmtId="0" fontId="6" fillId="0" borderId="12" xfId="35" applyNumberFormat="1" applyFont="1" applyBorder="1" applyAlignment="1">
      <alignment horizontal="right" vertical="center"/>
    </xf>
    <xf numFmtId="0" fontId="6" fillId="0" borderId="22" xfId="35" applyNumberFormat="1" applyFont="1" applyBorder="1" applyAlignment="1">
      <alignment horizontal="left" vertical="top"/>
    </xf>
    <xf numFmtId="0" fontId="6" fillId="0" borderId="13" xfId="35" applyNumberFormat="1" applyFont="1" applyBorder="1" applyAlignment="1">
      <alignment horizontal="left" vertical="center" wrapText="1"/>
    </xf>
    <xf numFmtId="0" fontId="6" fillId="0" borderId="25" xfId="35" applyNumberFormat="1" applyFont="1" applyBorder="1" applyAlignment="1">
      <alignment horizontal="right" vertical="center"/>
    </xf>
    <xf numFmtId="0" fontId="6" fillId="0" borderId="14" xfId="35" applyNumberFormat="1" applyFont="1" applyBorder="1" applyAlignment="1">
      <alignment horizontal="right" vertical="center"/>
    </xf>
    <xf numFmtId="0" fontId="6" fillId="0" borderId="7" xfId="35" applyNumberFormat="1" applyFont="1" applyBorder="1" applyAlignment="1">
      <alignment horizontal="right" vertical="center"/>
    </xf>
    <xf numFmtId="0" fontId="6" fillId="0" borderId="11" xfId="35" applyNumberFormat="1" applyFont="1" applyBorder="1" applyAlignment="1">
      <alignment horizontal="right" vertical="center"/>
    </xf>
    <xf numFmtId="0" fontId="6" fillId="0" borderId="13" xfId="35" applyNumberFormat="1" applyFont="1" applyBorder="1" applyAlignment="1">
      <alignment horizontal="right" vertical="center"/>
    </xf>
    <xf numFmtId="0" fontId="6" fillId="0" borderId="20" xfId="36" applyNumberFormat="1" applyFont="1" applyBorder="1" applyAlignment="1">
      <alignment horizontal="left" vertical="top"/>
    </xf>
    <xf numFmtId="0" fontId="6" fillId="0" borderId="7" xfId="36" applyNumberFormat="1" applyFont="1" applyBorder="1" applyAlignment="1">
      <alignment horizontal="left" vertical="center" wrapText="1"/>
    </xf>
    <xf numFmtId="0" fontId="6" fillId="0" borderId="18" xfId="36" applyNumberFormat="1" applyFont="1" applyBorder="1" applyAlignment="1">
      <alignment horizontal="right" vertical="center"/>
    </xf>
    <xf numFmtId="0" fontId="6" fillId="0" borderId="8" xfId="36" applyNumberFormat="1" applyFont="1" applyBorder="1" applyAlignment="1">
      <alignment horizontal="right" vertical="center"/>
    </xf>
    <xf numFmtId="0" fontId="6" fillId="0" borderId="24" xfId="36" applyNumberFormat="1" applyFont="1" applyBorder="1" applyAlignment="1">
      <alignment horizontal="left" vertical="top"/>
    </xf>
    <xf numFmtId="0" fontId="6" fillId="0" borderId="11" xfId="36" applyNumberFormat="1" applyFont="1" applyBorder="1" applyAlignment="1">
      <alignment horizontal="left" vertical="center" wrapText="1"/>
    </xf>
    <xf numFmtId="0" fontId="6" fillId="0" borderId="19" xfId="36" applyNumberFormat="1" applyFont="1" applyBorder="1" applyAlignment="1">
      <alignment horizontal="right" vertical="center"/>
    </xf>
    <xf numFmtId="0" fontId="6" fillId="0" borderId="12" xfId="36" applyNumberFormat="1" applyFont="1" applyBorder="1" applyAlignment="1">
      <alignment horizontal="right" vertical="center"/>
    </xf>
    <xf numFmtId="0" fontId="6" fillId="0" borderId="22" xfId="36" applyNumberFormat="1" applyFont="1" applyBorder="1" applyAlignment="1">
      <alignment horizontal="left" vertical="top"/>
    </xf>
    <xf numFmtId="0" fontId="6" fillId="0" borderId="13" xfId="36" applyNumberFormat="1" applyFont="1" applyBorder="1" applyAlignment="1">
      <alignment horizontal="left" vertical="center" wrapText="1"/>
    </xf>
    <xf numFmtId="0" fontId="6" fillId="0" borderId="25" xfId="36" applyNumberFormat="1" applyFont="1" applyBorder="1" applyAlignment="1">
      <alignment horizontal="right" vertical="center"/>
    </xf>
    <xf numFmtId="0" fontId="6" fillId="0" borderId="14" xfId="36" applyNumberFormat="1" applyFont="1" applyBorder="1" applyAlignment="1">
      <alignment horizontal="right" vertical="center"/>
    </xf>
    <xf numFmtId="0" fontId="6" fillId="0" borderId="7" xfId="36" applyNumberFormat="1" applyFont="1" applyBorder="1" applyAlignment="1">
      <alignment horizontal="right" vertical="center"/>
    </xf>
    <xf numFmtId="0" fontId="6" fillId="0" borderId="11" xfId="36" applyNumberFormat="1" applyFont="1" applyBorder="1" applyAlignment="1">
      <alignment horizontal="right" vertical="center"/>
    </xf>
    <xf numFmtId="0" fontId="6" fillId="0" borderId="13" xfId="36" applyNumberFormat="1" applyFont="1" applyBorder="1" applyAlignment="1">
      <alignment horizontal="right" vertical="center"/>
    </xf>
    <xf numFmtId="0" fontId="6" fillId="0" borderId="20" xfId="37" applyNumberFormat="1" applyFont="1" applyBorder="1" applyAlignment="1">
      <alignment horizontal="left" vertical="top"/>
    </xf>
    <xf numFmtId="0" fontId="6" fillId="0" borderId="7" xfId="37" applyNumberFormat="1" applyFont="1" applyBorder="1" applyAlignment="1">
      <alignment horizontal="left" vertical="center" wrapText="1"/>
    </xf>
    <xf numFmtId="0" fontId="6" fillId="0" borderId="18" xfId="37" applyNumberFormat="1" applyFont="1" applyBorder="1" applyAlignment="1">
      <alignment horizontal="right" vertical="center"/>
    </xf>
    <xf numFmtId="0" fontId="6" fillId="0" borderId="8" xfId="37" applyNumberFormat="1" applyFont="1" applyBorder="1" applyAlignment="1">
      <alignment horizontal="right" vertical="center"/>
    </xf>
    <xf numFmtId="0" fontId="6" fillId="0" borderId="24" xfId="37" applyNumberFormat="1" applyFont="1" applyBorder="1" applyAlignment="1">
      <alignment horizontal="left" vertical="top"/>
    </xf>
    <xf numFmtId="0" fontId="6" fillId="0" borderId="11" xfId="37" applyNumberFormat="1" applyFont="1" applyBorder="1" applyAlignment="1">
      <alignment horizontal="left" vertical="center" wrapText="1"/>
    </xf>
    <xf numFmtId="0" fontId="6" fillId="0" borderId="19" xfId="37" applyNumberFormat="1" applyFont="1" applyBorder="1" applyAlignment="1">
      <alignment horizontal="right" vertical="center"/>
    </xf>
    <xf numFmtId="0" fontId="6" fillId="0" borderId="12" xfId="37" applyNumberFormat="1" applyFont="1" applyBorder="1" applyAlignment="1">
      <alignment horizontal="right" vertical="center"/>
    </xf>
    <xf numFmtId="0" fontId="6" fillId="0" borderId="22" xfId="37" applyNumberFormat="1" applyFont="1" applyBorder="1" applyAlignment="1">
      <alignment horizontal="left" vertical="top"/>
    </xf>
    <xf numFmtId="0" fontId="6" fillId="0" borderId="13" xfId="37" applyNumberFormat="1" applyFont="1" applyBorder="1" applyAlignment="1">
      <alignment horizontal="left" vertical="center" wrapText="1"/>
    </xf>
    <xf numFmtId="0" fontId="6" fillId="0" borderId="25" xfId="37" applyNumberFormat="1" applyFont="1" applyBorder="1" applyAlignment="1">
      <alignment horizontal="right" vertical="center"/>
    </xf>
    <xf numFmtId="0" fontId="6" fillId="0" borderId="7" xfId="37" applyNumberFormat="1" applyFont="1" applyBorder="1" applyAlignment="1">
      <alignment horizontal="right" vertical="center"/>
    </xf>
    <xf numFmtId="0" fontId="6" fillId="0" borderId="11" xfId="37" applyNumberFormat="1" applyFont="1" applyBorder="1" applyAlignment="1">
      <alignment horizontal="right" vertical="center"/>
    </xf>
    <xf numFmtId="0" fontId="6" fillId="0" borderId="20" xfId="38" applyNumberFormat="1" applyFont="1" applyBorder="1" applyAlignment="1">
      <alignment horizontal="left" vertical="top"/>
    </xf>
    <xf numFmtId="0" fontId="6" fillId="0" borderId="7" xfId="38" applyNumberFormat="1" applyFont="1" applyBorder="1" applyAlignment="1">
      <alignment horizontal="left" vertical="center" wrapText="1"/>
    </xf>
    <xf numFmtId="0" fontId="6" fillId="0" borderId="18" xfId="38" applyNumberFormat="1" applyFont="1" applyBorder="1" applyAlignment="1">
      <alignment horizontal="right" vertical="center"/>
    </xf>
    <xf numFmtId="0" fontId="6" fillId="0" borderId="8" xfId="38" applyNumberFormat="1" applyFont="1" applyBorder="1" applyAlignment="1">
      <alignment horizontal="right" vertical="center"/>
    </xf>
    <xf numFmtId="0" fontId="6" fillId="0" borderId="24" xfId="38" applyNumberFormat="1" applyFont="1" applyBorder="1" applyAlignment="1">
      <alignment horizontal="left" vertical="top"/>
    </xf>
    <xf numFmtId="0" fontId="6" fillId="0" borderId="11" xfId="38" applyNumberFormat="1" applyFont="1" applyBorder="1" applyAlignment="1">
      <alignment horizontal="left" vertical="center" wrapText="1"/>
    </xf>
    <xf numFmtId="0" fontId="6" fillId="0" borderId="19" xfId="38" applyNumberFormat="1" applyFont="1" applyBorder="1" applyAlignment="1">
      <alignment horizontal="right" vertical="center"/>
    </xf>
    <xf numFmtId="0" fontId="6" fillId="0" borderId="12" xfId="38" applyNumberFormat="1" applyFont="1" applyBorder="1" applyAlignment="1">
      <alignment horizontal="right" vertical="center"/>
    </xf>
    <xf numFmtId="0" fontId="6" fillId="0" borderId="22" xfId="38" applyNumberFormat="1" applyFont="1" applyBorder="1" applyAlignment="1">
      <alignment horizontal="left" vertical="top"/>
    </xf>
    <xf numFmtId="0" fontId="6" fillId="0" borderId="13" xfId="38" applyNumberFormat="1" applyFont="1" applyBorder="1" applyAlignment="1">
      <alignment horizontal="left" vertical="center" wrapText="1"/>
    </xf>
    <xf numFmtId="0" fontId="6" fillId="0" borderId="25" xfId="38" applyNumberFormat="1" applyFont="1" applyBorder="1" applyAlignment="1">
      <alignment horizontal="right" vertical="center"/>
    </xf>
    <xf numFmtId="0" fontId="6" fillId="0" borderId="7" xfId="38" applyNumberFormat="1" applyFont="1" applyBorder="1" applyAlignment="1">
      <alignment horizontal="right" vertical="center"/>
    </xf>
    <xf numFmtId="0" fontId="6" fillId="0" borderId="11" xfId="38" applyNumberFormat="1" applyFont="1" applyBorder="1" applyAlignment="1">
      <alignment horizontal="right" vertical="center"/>
    </xf>
    <xf numFmtId="0" fontId="6" fillId="0" borderId="20" xfId="39" applyNumberFormat="1" applyFont="1" applyBorder="1" applyAlignment="1">
      <alignment horizontal="left" vertical="top"/>
    </xf>
    <xf numFmtId="0" fontId="6" fillId="0" borderId="7" xfId="39" applyNumberFormat="1" applyFont="1" applyBorder="1" applyAlignment="1">
      <alignment horizontal="left" vertical="center" wrapText="1"/>
    </xf>
    <xf numFmtId="0" fontId="6" fillId="0" borderId="18" xfId="39" applyNumberFormat="1" applyFont="1" applyBorder="1" applyAlignment="1">
      <alignment horizontal="right" vertical="center"/>
    </xf>
    <xf numFmtId="0" fontId="6" fillId="0" borderId="8" xfId="39" applyNumberFormat="1" applyFont="1" applyBorder="1" applyAlignment="1">
      <alignment horizontal="right" vertical="center"/>
    </xf>
    <xf numFmtId="0" fontId="6" fillId="0" borderId="24" xfId="39" applyNumberFormat="1" applyFont="1" applyBorder="1" applyAlignment="1">
      <alignment horizontal="left" vertical="top"/>
    </xf>
    <xf numFmtId="0" fontId="6" fillId="0" borderId="11" xfId="39" applyNumberFormat="1" applyFont="1" applyBorder="1" applyAlignment="1">
      <alignment horizontal="left" vertical="center" wrapText="1"/>
    </xf>
    <xf numFmtId="0" fontId="6" fillId="0" borderId="19" xfId="39" applyNumberFormat="1" applyFont="1" applyBorder="1" applyAlignment="1">
      <alignment horizontal="right" vertical="center"/>
    </xf>
    <xf numFmtId="0" fontId="6" fillId="0" borderId="12" xfId="39" applyNumberFormat="1" applyFont="1" applyBorder="1" applyAlignment="1">
      <alignment horizontal="right" vertical="center"/>
    </xf>
    <xf numFmtId="0" fontId="6" fillId="0" borderId="22" xfId="39" applyNumberFormat="1" applyFont="1" applyBorder="1" applyAlignment="1">
      <alignment horizontal="left" vertical="top"/>
    </xf>
    <xf numFmtId="0" fontId="6" fillId="0" borderId="13" xfId="39" applyNumberFormat="1" applyFont="1" applyBorder="1" applyAlignment="1">
      <alignment horizontal="left" vertical="center" wrapText="1"/>
    </xf>
    <xf numFmtId="0" fontId="6" fillId="0" borderId="25" xfId="39" applyNumberFormat="1" applyFont="1" applyBorder="1" applyAlignment="1">
      <alignment horizontal="right" vertical="center"/>
    </xf>
    <xf numFmtId="0" fontId="6" fillId="0" borderId="14" xfId="39" applyNumberFormat="1" applyFont="1" applyBorder="1" applyAlignment="1">
      <alignment horizontal="right" vertical="center"/>
    </xf>
    <xf numFmtId="0" fontId="6" fillId="0" borderId="7" xfId="39" applyNumberFormat="1" applyFont="1" applyBorder="1" applyAlignment="1">
      <alignment horizontal="right" vertical="center"/>
    </xf>
    <xf numFmtId="0" fontId="6" fillId="0" borderId="11" xfId="39" applyNumberFormat="1" applyFont="1" applyBorder="1" applyAlignment="1">
      <alignment horizontal="right" vertical="center"/>
    </xf>
    <xf numFmtId="0" fontId="6" fillId="0" borderId="13" xfId="39" applyNumberFormat="1" applyFont="1" applyBorder="1" applyAlignment="1">
      <alignment horizontal="right" vertical="center"/>
    </xf>
    <xf numFmtId="0" fontId="6" fillId="0" borderId="20" xfId="40" applyNumberFormat="1" applyFont="1" applyBorder="1" applyAlignment="1">
      <alignment horizontal="left" vertical="top"/>
    </xf>
    <xf numFmtId="0" fontId="6" fillId="0" borderId="7" xfId="40" applyNumberFormat="1" applyFont="1" applyBorder="1" applyAlignment="1">
      <alignment horizontal="left" vertical="center" wrapText="1"/>
    </xf>
    <xf numFmtId="0" fontId="6" fillId="0" borderId="18" xfId="40" applyNumberFormat="1" applyFont="1" applyBorder="1" applyAlignment="1">
      <alignment horizontal="right" vertical="center"/>
    </xf>
    <xf numFmtId="0" fontId="6" fillId="0" borderId="8" xfId="40" applyNumberFormat="1" applyFont="1" applyBorder="1" applyAlignment="1">
      <alignment horizontal="right" vertical="center"/>
    </xf>
    <xf numFmtId="0" fontId="6" fillId="0" borderId="24" xfId="40" applyNumberFormat="1" applyFont="1" applyBorder="1" applyAlignment="1">
      <alignment horizontal="left" vertical="top"/>
    </xf>
    <xf numFmtId="0" fontId="6" fillId="0" borderId="11" xfId="40" applyNumberFormat="1" applyFont="1" applyBorder="1" applyAlignment="1">
      <alignment horizontal="left" vertical="center" wrapText="1"/>
    </xf>
    <xf numFmtId="0" fontId="6" fillId="0" borderId="19" xfId="40" applyNumberFormat="1" applyFont="1" applyBorder="1" applyAlignment="1">
      <alignment horizontal="right" vertical="center"/>
    </xf>
    <xf numFmtId="0" fontId="6" fillId="0" borderId="12" xfId="40" applyNumberFormat="1" applyFont="1" applyBorder="1" applyAlignment="1">
      <alignment horizontal="right" vertical="center"/>
    </xf>
    <xf numFmtId="0" fontId="6" fillId="0" borderId="22" xfId="40" applyNumberFormat="1" applyFont="1" applyBorder="1" applyAlignment="1">
      <alignment horizontal="left" vertical="top"/>
    </xf>
    <xf numFmtId="0" fontId="6" fillId="0" borderId="13" xfId="40" applyNumberFormat="1" applyFont="1" applyBorder="1" applyAlignment="1">
      <alignment horizontal="left" vertical="center" wrapText="1"/>
    </xf>
    <xf numFmtId="0" fontId="6" fillId="0" borderId="25" xfId="40" applyNumberFormat="1" applyFont="1" applyBorder="1" applyAlignment="1">
      <alignment horizontal="right" vertical="center"/>
    </xf>
    <xf numFmtId="0" fontId="6" fillId="0" borderId="7" xfId="40" applyNumberFormat="1" applyFont="1" applyBorder="1" applyAlignment="1">
      <alignment horizontal="right" vertical="center"/>
    </xf>
    <xf numFmtId="0" fontId="6" fillId="0" borderId="11" xfId="40" applyNumberFormat="1" applyFont="1" applyBorder="1" applyAlignment="1">
      <alignment horizontal="right" vertical="center"/>
    </xf>
    <xf numFmtId="0" fontId="6" fillId="0" borderId="20" xfId="41" applyFont="1" applyBorder="1" applyAlignment="1">
      <alignment horizontal="left" vertical="top"/>
    </xf>
    <xf numFmtId="0" fontId="6" fillId="0" borderId="24" xfId="41" applyFont="1" applyBorder="1" applyAlignment="1">
      <alignment horizontal="left" vertical="top"/>
    </xf>
    <xf numFmtId="0" fontId="6" fillId="0" borderId="22" xfId="41" applyFont="1" applyBorder="1" applyAlignment="1">
      <alignment horizontal="left" vertical="top"/>
    </xf>
    <xf numFmtId="0" fontId="6" fillId="0" borderId="0" xfId="41" applyFont="1" applyFill="1" applyBorder="1" applyAlignment="1">
      <alignment horizontal="left" vertical="top"/>
    </xf>
    <xf numFmtId="0" fontId="6" fillId="0" borderId="7" xfId="41" applyNumberFormat="1" applyFont="1" applyBorder="1" applyAlignment="1">
      <alignment horizontal="left" vertical="center" wrapText="1"/>
    </xf>
    <xf numFmtId="0" fontId="6" fillId="0" borderId="18" xfId="41" applyNumberFormat="1" applyFont="1" applyBorder="1" applyAlignment="1">
      <alignment horizontal="right" vertical="center"/>
    </xf>
    <xf numFmtId="0" fontId="6" fillId="0" borderId="8" xfId="41" applyNumberFormat="1" applyFont="1" applyBorder="1" applyAlignment="1">
      <alignment horizontal="right" vertical="center"/>
    </xf>
    <xf numFmtId="0" fontId="6" fillId="0" borderId="11" xfId="41" applyNumberFormat="1" applyFont="1" applyBorder="1" applyAlignment="1">
      <alignment horizontal="left" vertical="center" wrapText="1"/>
    </xf>
    <xf numFmtId="0" fontId="6" fillId="0" borderId="19" xfId="41" applyNumberFormat="1" applyFont="1" applyBorder="1" applyAlignment="1">
      <alignment horizontal="right" vertical="center"/>
    </xf>
    <xf numFmtId="0" fontId="6" fillId="0" borderId="12" xfId="41" applyNumberFormat="1" applyFont="1" applyBorder="1" applyAlignment="1">
      <alignment horizontal="right" vertical="center"/>
    </xf>
    <xf numFmtId="0" fontId="6" fillId="0" borderId="13" xfId="41" applyNumberFormat="1" applyFont="1" applyBorder="1" applyAlignment="1">
      <alignment horizontal="left" vertical="center" wrapText="1"/>
    </xf>
    <xf numFmtId="0" fontId="6" fillId="0" borderId="25" xfId="41" applyNumberFormat="1" applyFont="1" applyBorder="1" applyAlignment="1">
      <alignment horizontal="right" vertical="center"/>
    </xf>
    <xf numFmtId="0" fontId="6" fillId="0" borderId="20" xfId="41" applyNumberFormat="1" applyFont="1" applyBorder="1" applyAlignment="1">
      <alignment horizontal="left" vertical="top"/>
    </xf>
    <xf numFmtId="0" fontId="6" fillId="0" borderId="7" xfId="41" applyNumberFormat="1" applyFont="1" applyBorder="1" applyAlignment="1">
      <alignment horizontal="right" vertical="center"/>
    </xf>
    <xf numFmtId="0" fontId="6" fillId="0" borderId="24" xfId="41" applyNumberFormat="1" applyFont="1" applyBorder="1" applyAlignment="1">
      <alignment horizontal="left" vertical="top"/>
    </xf>
    <xf numFmtId="0" fontId="6" fillId="0" borderId="11" xfId="41" applyNumberFormat="1" applyFont="1" applyBorder="1" applyAlignment="1">
      <alignment horizontal="right" vertical="center"/>
    </xf>
    <xf numFmtId="0" fontId="6" fillId="0" borderId="20" xfId="42" applyNumberFormat="1" applyFont="1" applyBorder="1" applyAlignment="1">
      <alignment horizontal="left" vertical="top"/>
    </xf>
    <xf numFmtId="0" fontId="6" fillId="0" borderId="7" xfId="42" applyNumberFormat="1" applyFont="1" applyBorder="1" applyAlignment="1">
      <alignment horizontal="left" vertical="center" wrapText="1"/>
    </xf>
    <xf numFmtId="0" fontId="6" fillId="0" borderId="18" xfId="42" applyNumberFormat="1" applyFont="1" applyBorder="1" applyAlignment="1">
      <alignment horizontal="right" vertical="center"/>
    </xf>
    <xf numFmtId="0" fontId="6" fillId="0" borderId="8" xfId="42" applyNumberFormat="1" applyFont="1" applyBorder="1" applyAlignment="1">
      <alignment horizontal="right" vertical="center"/>
    </xf>
    <xf numFmtId="0" fontId="6" fillId="0" borderId="24" xfId="42" applyNumberFormat="1" applyFont="1" applyBorder="1" applyAlignment="1">
      <alignment horizontal="left" vertical="top"/>
    </xf>
    <xf numFmtId="0" fontId="6" fillId="0" borderId="11" xfId="42" applyNumberFormat="1" applyFont="1" applyBorder="1" applyAlignment="1">
      <alignment horizontal="left" vertical="center" wrapText="1"/>
    </xf>
    <xf numFmtId="0" fontId="6" fillId="0" borderId="19" xfId="42" applyNumberFormat="1" applyFont="1" applyBorder="1" applyAlignment="1">
      <alignment horizontal="right" vertical="center"/>
    </xf>
    <xf numFmtId="0" fontId="6" fillId="0" borderId="12" xfId="42" applyNumberFormat="1" applyFont="1" applyBorder="1" applyAlignment="1">
      <alignment horizontal="right" vertical="center"/>
    </xf>
    <xf numFmtId="0" fontId="6" fillId="0" borderId="22" xfId="42" applyNumberFormat="1" applyFont="1" applyBorder="1" applyAlignment="1">
      <alignment horizontal="left" vertical="top"/>
    </xf>
    <xf numFmtId="0" fontId="6" fillId="0" borderId="13" xfId="42" applyNumberFormat="1" applyFont="1" applyBorder="1" applyAlignment="1">
      <alignment horizontal="left" vertical="center" wrapText="1"/>
    </xf>
    <xf numFmtId="0" fontId="6" fillId="0" borderId="25" xfId="42" applyNumberFormat="1" applyFont="1" applyBorder="1" applyAlignment="1">
      <alignment horizontal="right" vertical="center"/>
    </xf>
    <xf numFmtId="0" fontId="6" fillId="0" borderId="7" xfId="42" applyNumberFormat="1" applyFont="1" applyBorder="1" applyAlignment="1">
      <alignment horizontal="right" vertical="center"/>
    </xf>
    <xf numFmtId="0" fontId="6" fillId="0" borderId="11" xfId="42" applyNumberFormat="1" applyFont="1" applyBorder="1" applyAlignment="1">
      <alignment horizontal="right" vertical="center"/>
    </xf>
    <xf numFmtId="0" fontId="4" fillId="0" borderId="47" xfId="31" applyFont="1" applyBorder="1" applyAlignment="1">
      <alignment horizontal="left" wrapText="1"/>
    </xf>
    <xf numFmtId="0" fontId="4" fillId="0" borderId="20" xfId="43" applyFont="1" applyBorder="1" applyAlignment="1">
      <alignment horizontal="left" vertical="top"/>
    </xf>
    <xf numFmtId="0" fontId="4" fillId="0" borderId="24" xfId="43" applyFont="1" applyBorder="1" applyAlignment="1">
      <alignment horizontal="left" vertical="top"/>
    </xf>
    <xf numFmtId="0" fontId="4" fillId="0" borderId="22" xfId="43" applyFont="1" applyBorder="1" applyAlignment="1">
      <alignment horizontal="left" vertical="top"/>
    </xf>
    <xf numFmtId="0" fontId="6" fillId="0" borderId="7" xfId="25" applyNumberFormat="1" applyFont="1" applyBorder="1" applyAlignment="1">
      <alignment horizontal="left" vertical="center" wrapText="1"/>
    </xf>
    <xf numFmtId="0" fontId="6" fillId="0" borderId="11" xfId="25" applyNumberFormat="1" applyFont="1" applyBorder="1" applyAlignment="1">
      <alignment horizontal="left" vertical="center" wrapText="1"/>
    </xf>
    <xf numFmtId="0" fontId="6" fillId="0" borderId="13" xfId="25" applyNumberFormat="1" applyFont="1" applyBorder="1" applyAlignment="1">
      <alignment horizontal="left" vertical="center" wrapText="1"/>
    </xf>
    <xf numFmtId="0" fontId="6" fillId="0" borderId="7" xfId="28" applyNumberFormat="1" applyFont="1" applyBorder="1" applyAlignment="1">
      <alignment horizontal="left" vertical="center" wrapText="1"/>
    </xf>
    <xf numFmtId="0" fontId="6" fillId="0" borderId="11" xfId="28" applyNumberFormat="1" applyFont="1" applyBorder="1" applyAlignment="1">
      <alignment horizontal="left" vertical="center" wrapText="1"/>
    </xf>
    <xf numFmtId="0" fontId="6" fillId="0" borderId="13" xfId="28" applyNumberFormat="1" applyFont="1" applyBorder="1" applyAlignment="1">
      <alignment horizontal="left" vertical="center" wrapText="1"/>
    </xf>
    <xf numFmtId="0" fontId="5" fillId="0" borderId="0" xfId="30" applyNumberFormat="1"/>
    <xf numFmtId="0" fontId="6" fillId="0" borderId="7" xfId="30" applyNumberFormat="1" applyFont="1" applyBorder="1" applyAlignment="1">
      <alignment horizontal="left" vertical="center" wrapText="1"/>
    </xf>
    <xf numFmtId="0" fontId="6" fillId="0" borderId="18" xfId="30" applyNumberFormat="1" applyFont="1" applyBorder="1" applyAlignment="1">
      <alignment horizontal="right" vertical="center"/>
    </xf>
    <xf numFmtId="0" fontId="6" fillId="0" borderId="8" xfId="30" applyNumberFormat="1" applyFont="1" applyBorder="1" applyAlignment="1">
      <alignment horizontal="right" vertical="center"/>
    </xf>
    <xf numFmtId="0" fontId="6" fillId="0" borderId="11" xfId="30" applyNumberFormat="1" applyFont="1" applyBorder="1" applyAlignment="1">
      <alignment horizontal="left" vertical="center" wrapText="1"/>
    </xf>
    <xf numFmtId="0" fontId="6" fillId="0" borderId="19" xfId="30" applyNumberFormat="1" applyFont="1" applyBorder="1" applyAlignment="1">
      <alignment horizontal="right" vertical="center"/>
    </xf>
    <xf numFmtId="0" fontId="6" fillId="0" borderId="12" xfId="30" applyNumberFormat="1" applyFont="1" applyBorder="1" applyAlignment="1">
      <alignment horizontal="right" vertical="center"/>
    </xf>
    <xf numFmtId="0" fontId="6" fillId="0" borderId="13" xfId="30" applyNumberFormat="1" applyFont="1" applyBorder="1" applyAlignment="1">
      <alignment horizontal="left" vertical="center" wrapText="1"/>
    </xf>
    <xf numFmtId="0" fontId="6" fillId="0" borderId="25" xfId="30" applyNumberFormat="1" applyFont="1" applyBorder="1" applyAlignment="1">
      <alignment horizontal="right" vertical="center"/>
    </xf>
    <xf numFmtId="0" fontId="6" fillId="0" borderId="7" xfId="30" applyNumberFormat="1" applyFont="1" applyBorder="1" applyAlignment="1">
      <alignment horizontal="right" vertical="center"/>
    </xf>
    <xf numFmtId="0" fontId="6" fillId="0" borderId="11" xfId="30" applyNumberFormat="1" applyFont="1" applyBorder="1" applyAlignment="1">
      <alignment horizontal="right" vertical="center"/>
    </xf>
    <xf numFmtId="0" fontId="6" fillId="0" borderId="7" xfId="44" applyNumberFormat="1" applyFont="1" applyBorder="1" applyAlignment="1">
      <alignment horizontal="left" vertical="center" wrapText="1"/>
    </xf>
    <xf numFmtId="0" fontId="6" fillId="0" borderId="18" xfId="44" applyNumberFormat="1" applyFont="1" applyBorder="1" applyAlignment="1">
      <alignment horizontal="right" vertical="center"/>
    </xf>
    <xf numFmtId="0" fontId="6" fillId="0" borderId="8" xfId="44" applyNumberFormat="1" applyFont="1" applyBorder="1" applyAlignment="1">
      <alignment horizontal="right" vertical="center"/>
    </xf>
    <xf numFmtId="0" fontId="6" fillId="0" borderId="11" xfId="44" applyNumberFormat="1" applyFont="1" applyBorder="1" applyAlignment="1">
      <alignment horizontal="left" vertical="center" wrapText="1"/>
    </xf>
    <xf numFmtId="0" fontId="6" fillId="0" borderId="19" xfId="44" applyNumberFormat="1" applyFont="1" applyBorder="1" applyAlignment="1">
      <alignment horizontal="right" vertical="center"/>
    </xf>
    <xf numFmtId="0" fontId="6" fillId="0" borderId="12" xfId="44" applyNumberFormat="1" applyFont="1" applyBorder="1" applyAlignment="1">
      <alignment horizontal="right" vertical="center"/>
    </xf>
    <xf numFmtId="0" fontId="6" fillId="0" borderId="13" xfId="44" applyNumberFormat="1" applyFont="1" applyBorder="1" applyAlignment="1">
      <alignment horizontal="left" vertical="center" wrapText="1"/>
    </xf>
    <xf numFmtId="0" fontId="6" fillId="0" borderId="25" xfId="44" applyNumberFormat="1" applyFont="1" applyBorder="1" applyAlignment="1">
      <alignment horizontal="right" vertical="center"/>
    </xf>
    <xf numFmtId="0" fontId="6" fillId="0" borderId="7" xfId="44" applyNumberFormat="1" applyFont="1" applyBorder="1" applyAlignment="1">
      <alignment horizontal="right" vertical="center"/>
    </xf>
    <xf numFmtId="0" fontId="6" fillId="0" borderId="11" xfId="44" applyNumberFormat="1" applyFont="1" applyBorder="1" applyAlignment="1">
      <alignment horizontal="right" vertical="center"/>
    </xf>
    <xf numFmtId="0" fontId="6" fillId="0" borderId="20" xfId="45" applyNumberFormat="1" applyFont="1" applyBorder="1" applyAlignment="1">
      <alignment horizontal="left" vertical="top"/>
    </xf>
    <xf numFmtId="0" fontId="6" fillId="0" borderId="7" xfId="45" applyNumberFormat="1" applyFont="1" applyBorder="1" applyAlignment="1">
      <alignment horizontal="left" vertical="center" wrapText="1"/>
    </xf>
    <xf numFmtId="0" fontId="6" fillId="0" borderId="18" xfId="45" applyNumberFormat="1" applyFont="1" applyBorder="1" applyAlignment="1">
      <alignment horizontal="right" vertical="center"/>
    </xf>
    <xf numFmtId="0" fontId="6" fillId="0" borderId="8" xfId="45" applyNumberFormat="1" applyFont="1" applyBorder="1" applyAlignment="1">
      <alignment horizontal="right" vertical="center"/>
    </xf>
    <xf numFmtId="0" fontId="6" fillId="0" borderId="24" xfId="45" applyNumberFormat="1" applyFont="1" applyBorder="1" applyAlignment="1">
      <alignment horizontal="left" vertical="top"/>
    </xf>
    <xf numFmtId="0" fontId="6" fillId="0" borderId="11" xfId="45" applyNumberFormat="1" applyFont="1" applyBorder="1" applyAlignment="1">
      <alignment horizontal="left" vertical="center" wrapText="1"/>
    </xf>
    <xf numFmtId="0" fontId="6" fillId="0" borderId="19" xfId="45" applyNumberFormat="1" applyFont="1" applyBorder="1" applyAlignment="1">
      <alignment horizontal="right" vertical="center"/>
    </xf>
    <xf numFmtId="0" fontId="6" fillId="0" borderId="12" xfId="45" applyNumberFormat="1" applyFont="1" applyBorder="1" applyAlignment="1">
      <alignment horizontal="right" vertical="center"/>
    </xf>
    <xf numFmtId="0" fontId="6" fillId="0" borderId="22" xfId="45" applyNumberFormat="1" applyFont="1" applyBorder="1" applyAlignment="1">
      <alignment horizontal="left" vertical="top"/>
    </xf>
    <xf numFmtId="0" fontId="6" fillId="0" borderId="13" xfId="45" applyNumberFormat="1" applyFont="1" applyBorder="1" applyAlignment="1">
      <alignment horizontal="left" vertical="center" wrapText="1"/>
    </xf>
    <xf numFmtId="0" fontId="6" fillId="0" borderId="25" xfId="45" applyNumberFormat="1" applyFont="1" applyBorder="1" applyAlignment="1">
      <alignment horizontal="right" vertical="center"/>
    </xf>
    <xf numFmtId="0" fontId="6" fillId="0" borderId="7" xfId="45" applyNumberFormat="1" applyFont="1" applyBorder="1" applyAlignment="1">
      <alignment horizontal="right" vertical="center"/>
    </xf>
    <xf numFmtId="0" fontId="6" fillId="0" borderId="11" xfId="45" applyNumberFormat="1" applyFont="1" applyBorder="1" applyAlignment="1">
      <alignment horizontal="right" vertical="center"/>
    </xf>
    <xf numFmtId="0" fontId="6" fillId="0" borderId="47" xfId="45" applyNumberFormat="1" applyFont="1" applyBorder="1" applyAlignment="1">
      <alignment horizontal="left" wrapText="1"/>
    </xf>
    <xf numFmtId="0" fontId="6" fillId="0" borderId="20" xfId="46" applyNumberFormat="1" applyFont="1" applyBorder="1" applyAlignment="1">
      <alignment horizontal="left" vertical="top"/>
    </xf>
    <xf numFmtId="0" fontId="6" fillId="0" borderId="7" xfId="46" applyNumberFormat="1" applyFont="1" applyBorder="1" applyAlignment="1">
      <alignment horizontal="left" vertical="center" wrapText="1"/>
    </xf>
    <xf numFmtId="0" fontId="6" fillId="0" borderId="18" xfId="46" applyNumberFormat="1" applyFont="1" applyBorder="1" applyAlignment="1">
      <alignment horizontal="right" vertical="center"/>
    </xf>
    <xf numFmtId="0" fontId="6" fillId="0" borderId="8" xfId="46" applyNumberFormat="1" applyFont="1" applyBorder="1" applyAlignment="1">
      <alignment horizontal="right" vertical="center"/>
    </xf>
    <xf numFmtId="0" fontId="6" fillId="0" borderId="24" xfId="46" applyNumberFormat="1" applyFont="1" applyBorder="1" applyAlignment="1">
      <alignment horizontal="left" vertical="top"/>
    </xf>
    <xf numFmtId="0" fontId="6" fillId="0" borderId="11" xfId="46" applyNumberFormat="1" applyFont="1" applyBorder="1" applyAlignment="1">
      <alignment horizontal="left" vertical="center" wrapText="1"/>
    </xf>
    <xf numFmtId="0" fontId="6" fillId="0" borderId="19" xfId="46" applyNumberFormat="1" applyFont="1" applyBorder="1" applyAlignment="1">
      <alignment horizontal="right" vertical="center"/>
    </xf>
    <xf numFmtId="0" fontId="6" fillId="0" borderId="12" xfId="46" applyNumberFormat="1" applyFont="1" applyBorder="1" applyAlignment="1">
      <alignment horizontal="right" vertical="center"/>
    </xf>
    <xf numFmtId="0" fontId="6" fillId="0" borderId="22" xfId="46" applyNumberFormat="1" applyFont="1" applyBorder="1" applyAlignment="1">
      <alignment horizontal="left" vertical="top"/>
    </xf>
    <xf numFmtId="0" fontId="6" fillId="0" borderId="13" xfId="46" applyNumberFormat="1" applyFont="1" applyBorder="1" applyAlignment="1">
      <alignment horizontal="left" vertical="center" wrapText="1"/>
    </xf>
    <xf numFmtId="0" fontId="6" fillId="0" borderId="25" xfId="46" applyNumberFormat="1" applyFont="1" applyBorder="1" applyAlignment="1">
      <alignment horizontal="right" vertical="center"/>
    </xf>
    <xf numFmtId="0" fontId="6" fillId="0" borderId="7" xfId="46" applyNumberFormat="1" applyFont="1" applyBorder="1" applyAlignment="1">
      <alignment horizontal="right" vertical="center"/>
    </xf>
    <xf numFmtId="0" fontId="6" fillId="0" borderId="11" xfId="46" applyNumberFormat="1" applyFont="1" applyBorder="1" applyAlignment="1">
      <alignment horizontal="right" vertical="center"/>
    </xf>
    <xf numFmtId="0" fontId="6" fillId="0" borderId="20" xfId="47" applyNumberFormat="1" applyFont="1" applyBorder="1" applyAlignment="1">
      <alignment horizontal="left" vertical="top"/>
    </xf>
    <xf numFmtId="0" fontId="6" fillId="0" borderId="7" xfId="47" applyNumberFormat="1" applyFont="1" applyBorder="1" applyAlignment="1">
      <alignment horizontal="left" vertical="center" wrapText="1"/>
    </xf>
    <xf numFmtId="0" fontId="6" fillId="0" borderId="18" xfId="47" applyNumberFormat="1" applyFont="1" applyBorder="1" applyAlignment="1">
      <alignment horizontal="right" vertical="center"/>
    </xf>
    <xf numFmtId="0" fontId="6" fillId="0" borderId="8" xfId="47" applyNumberFormat="1" applyFont="1" applyBorder="1" applyAlignment="1">
      <alignment horizontal="right" vertical="center"/>
    </xf>
    <xf numFmtId="0" fontId="6" fillId="0" borderId="24" xfId="47" applyNumberFormat="1" applyFont="1" applyBorder="1" applyAlignment="1">
      <alignment horizontal="left" vertical="top"/>
    </xf>
    <xf numFmtId="0" fontId="6" fillId="0" borderId="11" xfId="47" applyNumberFormat="1" applyFont="1" applyBorder="1" applyAlignment="1">
      <alignment horizontal="left" vertical="center" wrapText="1"/>
    </xf>
    <xf numFmtId="0" fontId="6" fillId="0" borderId="19" xfId="47" applyNumberFormat="1" applyFont="1" applyBorder="1" applyAlignment="1">
      <alignment horizontal="right" vertical="center"/>
    </xf>
    <xf numFmtId="0" fontId="6" fillId="0" borderId="12" xfId="47" applyNumberFormat="1" applyFont="1" applyBorder="1" applyAlignment="1">
      <alignment horizontal="right" vertical="center"/>
    </xf>
    <xf numFmtId="0" fontId="6" fillId="0" borderId="22" xfId="47" applyNumberFormat="1" applyFont="1" applyBorder="1" applyAlignment="1">
      <alignment horizontal="left" vertical="top"/>
    </xf>
    <xf numFmtId="0" fontId="6" fillId="0" borderId="13" xfId="47" applyNumberFormat="1" applyFont="1" applyBorder="1" applyAlignment="1">
      <alignment horizontal="left" vertical="center" wrapText="1"/>
    </xf>
    <xf numFmtId="0" fontId="6" fillId="0" borderId="25" xfId="47" applyNumberFormat="1" applyFont="1" applyBorder="1" applyAlignment="1">
      <alignment horizontal="right" vertical="center"/>
    </xf>
    <xf numFmtId="0" fontId="6" fillId="0" borderId="7" xfId="47" applyNumberFormat="1" applyFont="1" applyBorder="1" applyAlignment="1">
      <alignment horizontal="right" vertical="center"/>
    </xf>
    <xf numFmtId="0" fontId="6" fillId="0" borderId="11" xfId="47" applyNumberFormat="1" applyFont="1" applyBorder="1" applyAlignment="1">
      <alignment horizontal="right" vertical="center"/>
    </xf>
    <xf numFmtId="0" fontId="6" fillId="0" borderId="49" xfId="31" applyFont="1" applyBorder="1" applyAlignment="1">
      <alignment horizontal="center" wrapText="1"/>
    </xf>
    <xf numFmtId="0" fontId="8" fillId="0" borderId="0" xfId="0" applyFont="1"/>
    <xf numFmtId="0" fontId="0" fillId="0" borderId="0" xfId="0" applyFont="1"/>
    <xf numFmtId="0" fontId="0" fillId="0" borderId="0" xfId="0" applyFont="1" applyFill="1"/>
    <xf numFmtId="0" fontId="0" fillId="0" borderId="0" xfId="0" applyAlignment="1"/>
    <xf numFmtId="0" fontId="10" fillId="0" borderId="0" xfId="0" applyFont="1"/>
    <xf numFmtId="0" fontId="13" fillId="0" borderId="0" xfId="0" applyFont="1"/>
    <xf numFmtId="0" fontId="11" fillId="11" borderId="52" xfId="0" applyFont="1" applyFill="1" applyBorder="1" applyAlignment="1">
      <alignment horizontal="center" vertical="center" wrapText="1"/>
    </xf>
    <xf numFmtId="0" fontId="11" fillId="11" borderId="53" xfId="0" applyFont="1" applyFill="1" applyBorder="1" applyAlignment="1">
      <alignment vertical="center" wrapText="1"/>
    </xf>
    <xf numFmtId="0" fontId="9" fillId="0" borderId="54" xfId="48" applyBorder="1" applyAlignment="1" applyProtection="1">
      <alignment vertical="center"/>
    </xf>
    <xf numFmtId="0" fontId="12" fillId="0" borderId="55" xfId="0" applyFont="1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9" fillId="0" borderId="56" xfId="48" applyBorder="1" applyAlignment="1" applyProtection="1">
      <alignment vertical="center"/>
    </xf>
    <xf numFmtId="0" fontId="12" fillId="0" borderId="57" xfId="0" applyFont="1" applyBorder="1" applyAlignment="1">
      <alignment vertical="center" wrapText="1"/>
    </xf>
    <xf numFmtId="0" fontId="4" fillId="0" borderId="18" xfId="49" applyNumberFormat="1" applyFont="1" applyBorder="1" applyAlignment="1">
      <alignment horizontal="right" vertical="center"/>
    </xf>
    <xf numFmtId="0" fontId="4" fillId="0" borderId="19" xfId="49" applyNumberFormat="1" applyFont="1" applyBorder="1" applyAlignment="1">
      <alignment horizontal="right" vertical="center"/>
    </xf>
    <xf numFmtId="0" fontId="4" fillId="0" borderId="25" xfId="49" applyNumberFormat="1" applyFont="1" applyBorder="1" applyAlignment="1">
      <alignment horizontal="right" vertical="center"/>
    </xf>
    <xf numFmtId="0" fontId="6" fillId="0" borderId="49" xfId="30" applyNumberFormat="1" applyFont="1" applyBorder="1" applyAlignment="1">
      <alignment horizont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/>
    <xf numFmtId="0" fontId="4" fillId="0" borderId="23" xfId="53" applyFont="1" applyBorder="1" applyAlignment="1">
      <alignment horizontal="center" wrapText="1"/>
    </xf>
    <xf numFmtId="0" fontId="4" fillId="0" borderId="38" xfId="53" applyFont="1" applyBorder="1" applyAlignment="1">
      <alignment horizontal="center" wrapText="1"/>
    </xf>
    <xf numFmtId="0" fontId="4" fillId="0" borderId="15" xfId="53" applyFont="1" applyBorder="1" applyAlignment="1">
      <alignment horizontal="left" vertical="top"/>
    </xf>
    <xf numFmtId="166" fontId="0" fillId="0" borderId="0" xfId="0" applyNumberFormat="1"/>
    <xf numFmtId="0" fontId="4" fillId="0" borderId="2" xfId="53" applyFont="1" applyBorder="1" applyAlignment="1">
      <alignment horizontal="left" vertical="top" wrapText="1"/>
    </xf>
    <xf numFmtId="164" fontId="4" fillId="0" borderId="7" xfId="53" applyNumberFormat="1" applyFont="1" applyBorder="1" applyAlignment="1">
      <alignment horizontal="right" vertical="center"/>
    </xf>
    <xf numFmtId="164" fontId="4" fillId="0" borderId="8" xfId="53" applyNumberFormat="1" applyFont="1" applyBorder="1" applyAlignment="1">
      <alignment horizontal="right" vertical="center"/>
    </xf>
    <xf numFmtId="167" fontId="4" fillId="0" borderId="7" xfId="53" applyNumberFormat="1" applyFont="1" applyBorder="1" applyAlignment="1">
      <alignment horizontal="right" vertical="center"/>
    </xf>
    <xf numFmtId="167" fontId="4" fillId="0" borderId="8" xfId="53" applyNumberFormat="1" applyFont="1" applyBorder="1" applyAlignment="1">
      <alignment horizontal="right" vertical="center"/>
    </xf>
    <xf numFmtId="0" fontId="4" fillId="0" borderId="0" xfId="53" applyFont="1" applyBorder="1" applyAlignment="1">
      <alignment horizontal="left" vertical="top"/>
    </xf>
    <xf numFmtId="0" fontId="4" fillId="0" borderId="10" xfId="53" applyFont="1" applyBorder="1" applyAlignment="1">
      <alignment horizontal="left" vertical="top" wrapText="1"/>
    </xf>
    <xf numFmtId="164" fontId="4" fillId="0" borderId="11" xfId="53" applyNumberFormat="1" applyFont="1" applyBorder="1" applyAlignment="1">
      <alignment horizontal="right" vertical="center"/>
    </xf>
    <xf numFmtId="164" fontId="4" fillId="0" borderId="12" xfId="53" applyNumberFormat="1" applyFont="1" applyBorder="1" applyAlignment="1">
      <alignment horizontal="right" vertical="center"/>
    </xf>
    <xf numFmtId="167" fontId="4" fillId="0" borderId="11" xfId="53" applyNumberFormat="1" applyFont="1" applyBorder="1" applyAlignment="1">
      <alignment horizontal="right" vertical="center"/>
    </xf>
    <xf numFmtId="168" fontId="4" fillId="0" borderId="12" xfId="53" applyNumberFormat="1" applyFont="1" applyBorder="1" applyAlignment="1">
      <alignment horizontal="right" vertical="center"/>
    </xf>
    <xf numFmtId="167" fontId="4" fillId="0" borderId="12" xfId="53" applyNumberFormat="1" applyFont="1" applyBorder="1" applyAlignment="1">
      <alignment horizontal="right" vertical="center"/>
    </xf>
    <xf numFmtId="0" fontId="4" fillId="0" borderId="16" xfId="53" applyFont="1" applyBorder="1" applyAlignment="1">
      <alignment horizontal="left" vertical="top"/>
    </xf>
    <xf numFmtId="0" fontId="4" fillId="0" borderId="6" xfId="53" applyFont="1" applyBorder="1" applyAlignment="1">
      <alignment horizontal="left" vertical="top" wrapText="1"/>
    </xf>
    <xf numFmtId="164" fontId="4" fillId="0" borderId="13" xfId="53" applyNumberFormat="1" applyFont="1" applyBorder="1" applyAlignment="1">
      <alignment horizontal="right" vertical="center"/>
    </xf>
    <xf numFmtId="164" fontId="4" fillId="0" borderId="14" xfId="53" applyNumberFormat="1" applyFont="1" applyBorder="1" applyAlignment="1">
      <alignment horizontal="right" vertical="center"/>
    </xf>
    <xf numFmtId="167" fontId="4" fillId="0" borderId="13" xfId="53" applyNumberFormat="1" applyFont="1" applyBorder="1" applyAlignment="1">
      <alignment horizontal="right" vertical="center"/>
    </xf>
    <xf numFmtId="167" fontId="4" fillId="0" borderId="14" xfId="53" applyNumberFormat="1" applyFont="1" applyBorder="1" applyAlignment="1">
      <alignment horizontal="right" vertical="center"/>
    </xf>
    <xf numFmtId="0" fontId="4" fillId="0" borderId="8" xfId="53" applyFont="1" applyBorder="1" applyAlignment="1">
      <alignment horizontal="left" vertical="center" wrapText="1"/>
    </xf>
    <xf numFmtId="0" fontId="4" fillId="0" borderId="12" xfId="53" applyFont="1" applyBorder="1" applyAlignment="1">
      <alignment horizontal="left" vertical="center" wrapText="1"/>
    </xf>
    <xf numFmtId="0" fontId="17" fillId="0" borderId="0" xfId="0" applyFont="1" applyAlignment="1">
      <alignment horizontal="left" readingOrder="1"/>
    </xf>
    <xf numFmtId="165" fontId="4" fillId="0" borderId="58" xfId="7" applyNumberFormat="1" applyFont="1" applyBorder="1" applyAlignment="1">
      <alignment horizontal="right" vertical="center"/>
    </xf>
    <xf numFmtId="165" fontId="4" fillId="0" borderId="60" xfId="7" applyNumberFormat="1" applyFont="1" applyBorder="1" applyAlignment="1">
      <alignment horizontal="right" vertical="center"/>
    </xf>
    <xf numFmtId="0" fontId="0" fillId="0" borderId="84" xfId="0" applyBorder="1"/>
    <xf numFmtId="0" fontId="0" fillId="0" borderId="61" xfId="0" applyBorder="1"/>
    <xf numFmtId="0" fontId="0" fillId="0" borderId="89" xfId="0" applyBorder="1"/>
    <xf numFmtId="0" fontId="0" fillId="0" borderId="70" xfId="0" applyBorder="1"/>
    <xf numFmtId="0" fontId="0" fillId="0" borderId="96" xfId="0" applyBorder="1"/>
    <xf numFmtId="0" fontId="0" fillId="0" borderId="71" xfId="0" applyBorder="1"/>
    <xf numFmtId="165" fontId="4" fillId="0" borderId="72" xfId="7" applyNumberFormat="1" applyFont="1" applyBorder="1" applyAlignment="1">
      <alignment horizontal="right" vertical="center"/>
    </xf>
    <xf numFmtId="0" fontId="0" fillId="0" borderId="95" xfId="0" applyBorder="1"/>
    <xf numFmtId="164" fontId="4" fillId="0" borderId="71" xfId="7" applyNumberFormat="1" applyFont="1" applyBorder="1" applyAlignment="1">
      <alignment horizontal="right" vertical="center"/>
    </xf>
    <xf numFmtId="164" fontId="4" fillId="0" borderId="84" xfId="7" applyNumberFormat="1" applyFont="1" applyBorder="1" applyAlignment="1">
      <alignment horizontal="right" vertical="center"/>
    </xf>
    <xf numFmtId="164" fontId="4" fillId="0" borderId="61" xfId="7" applyNumberFormat="1" applyFont="1" applyBorder="1" applyAlignment="1">
      <alignment horizontal="right" vertical="center"/>
    </xf>
    <xf numFmtId="10" fontId="0" fillId="0" borderId="72" xfId="0" applyNumberFormat="1" applyBorder="1"/>
    <xf numFmtId="10" fontId="0" fillId="0" borderId="58" xfId="0" applyNumberFormat="1" applyBorder="1"/>
    <xf numFmtId="10" fontId="0" fillId="0" borderId="60" xfId="0" applyNumberFormat="1" applyBorder="1"/>
    <xf numFmtId="0" fontId="0" fillId="0" borderId="101" xfId="0" applyFont="1" applyBorder="1" applyAlignment="1">
      <alignment wrapText="1"/>
    </xf>
    <xf numFmtId="0" fontId="0" fillId="0" borderId="102" xfId="0" applyFont="1" applyBorder="1" applyAlignment="1">
      <alignment wrapText="1"/>
    </xf>
    <xf numFmtId="0" fontId="0" fillId="0" borderId="92" xfId="0" applyFont="1" applyBorder="1" applyAlignment="1">
      <alignment wrapText="1"/>
    </xf>
    <xf numFmtId="0" fontId="19" fillId="0" borderId="98" xfId="7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16" applyAlignment="1">
      <alignment wrapText="1"/>
    </xf>
    <xf numFmtId="169" fontId="4" fillId="0" borderId="72" xfId="16" applyNumberFormat="1" applyFont="1" applyBorder="1" applyAlignment="1">
      <alignment horizontal="right" vertical="center"/>
    </xf>
    <xf numFmtId="169" fontId="4" fillId="0" borderId="109" xfId="16" applyNumberFormat="1" applyFont="1" applyBorder="1" applyAlignment="1">
      <alignment horizontal="right" vertical="center"/>
    </xf>
    <xf numFmtId="169" fontId="4" fillId="0" borderId="60" xfId="16" applyNumberFormat="1" applyFont="1" applyBorder="1" applyAlignment="1">
      <alignment horizontal="right" vertical="center"/>
    </xf>
    <xf numFmtId="169" fontId="4" fillId="0" borderId="71" xfId="16" applyNumberFormat="1" applyFont="1" applyBorder="1" applyAlignment="1">
      <alignment horizontal="right" vertical="center"/>
    </xf>
    <xf numFmtId="169" fontId="4" fillId="0" borderId="84" xfId="16" applyNumberFormat="1" applyFont="1" applyBorder="1" applyAlignment="1">
      <alignment horizontal="right" vertical="center"/>
    </xf>
    <xf numFmtId="169" fontId="4" fillId="0" borderId="61" xfId="16" applyNumberFormat="1" applyFont="1" applyBorder="1" applyAlignment="1">
      <alignment horizontal="right" vertical="center"/>
    </xf>
    <xf numFmtId="0" fontId="2" fillId="0" borderId="0" xfId="16" applyFont="1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107" xfId="0" applyBorder="1"/>
    <xf numFmtId="0" fontId="4" fillId="0" borderId="88" xfId="16" applyFont="1" applyBorder="1" applyAlignment="1">
      <alignment horizontal="left" vertical="top"/>
    </xf>
    <xf numFmtId="0" fontId="4" fillId="0" borderId="111" xfId="16" applyFont="1" applyBorder="1" applyAlignment="1">
      <alignment horizontal="left" vertical="top"/>
    </xf>
    <xf numFmtId="0" fontId="4" fillId="0" borderId="70" xfId="16" applyFont="1" applyBorder="1" applyAlignment="1">
      <alignment horizontal="left" vertical="top"/>
    </xf>
    <xf numFmtId="0" fontId="4" fillId="0" borderId="110" xfId="16" applyFont="1" applyBorder="1" applyAlignment="1">
      <alignment horizontal="center" wrapText="1"/>
    </xf>
    <xf numFmtId="0" fontId="4" fillId="0" borderId="99" xfId="16" applyFont="1" applyBorder="1" applyAlignment="1">
      <alignment vertical="top" wrapText="1"/>
    </xf>
    <xf numFmtId="0" fontId="0" fillId="0" borderId="78" xfId="0" applyBorder="1"/>
    <xf numFmtId="0" fontId="20" fillId="0" borderId="0" xfId="0" applyFont="1"/>
    <xf numFmtId="0" fontId="6" fillId="0" borderId="0" xfId="20" applyFont="1" applyBorder="1" applyAlignment="1">
      <alignment horizontal="left" vertical="top" wrapText="1"/>
    </xf>
    <xf numFmtId="0" fontId="6" fillId="0" borderId="94" xfId="20" applyFont="1" applyBorder="1" applyAlignment="1">
      <alignment wrapText="1"/>
    </xf>
    <xf numFmtId="166" fontId="6" fillId="0" borderId="84" xfId="20" applyNumberFormat="1" applyFont="1" applyBorder="1" applyAlignment="1">
      <alignment horizontal="right" vertical="center"/>
    </xf>
    <xf numFmtId="0" fontId="6" fillId="0" borderId="111" xfId="20" applyFont="1" applyBorder="1" applyAlignment="1">
      <alignment vertical="top"/>
    </xf>
    <xf numFmtId="166" fontId="6" fillId="0" borderId="109" xfId="20" applyNumberFormat="1" applyFont="1" applyBorder="1" applyAlignment="1">
      <alignment horizontal="right" vertical="center"/>
    </xf>
    <xf numFmtId="0" fontId="6" fillId="0" borderId="70" xfId="20" applyFont="1" applyBorder="1" applyAlignment="1">
      <alignment vertical="top"/>
    </xf>
    <xf numFmtId="166" fontId="6" fillId="0" borderId="61" xfId="20" applyNumberFormat="1" applyFont="1" applyBorder="1" applyAlignment="1">
      <alignment horizontal="right" vertical="center"/>
    </xf>
    <xf numFmtId="166" fontId="6" fillId="0" borderId="60" xfId="20" applyNumberFormat="1" applyFont="1" applyBorder="1" applyAlignment="1">
      <alignment horizontal="right" vertical="center"/>
    </xf>
    <xf numFmtId="0" fontId="6" fillId="0" borderId="96" xfId="20" applyFont="1" applyBorder="1" applyAlignment="1">
      <alignment vertical="top"/>
    </xf>
    <xf numFmtId="166" fontId="6" fillId="0" borderId="71" xfId="20" applyNumberFormat="1" applyFont="1" applyBorder="1" applyAlignment="1">
      <alignment horizontal="right" vertical="center"/>
    </xf>
    <xf numFmtId="166" fontId="6" fillId="0" borderId="72" xfId="20" applyNumberFormat="1" applyFont="1" applyBorder="1" applyAlignment="1">
      <alignment horizontal="right" vertical="center"/>
    </xf>
    <xf numFmtId="0" fontId="6" fillId="0" borderId="95" xfId="20" applyFont="1" applyBorder="1" applyAlignment="1">
      <alignment wrapText="1"/>
    </xf>
    <xf numFmtId="0" fontId="6" fillId="0" borderId="118" xfId="20" applyFont="1" applyBorder="1" applyAlignment="1">
      <alignment wrapText="1"/>
    </xf>
    <xf numFmtId="0" fontId="6" fillId="0" borderId="95" xfId="22" applyFont="1" applyBorder="1" applyAlignment="1">
      <alignment wrapText="1"/>
    </xf>
    <xf numFmtId="166" fontId="6" fillId="0" borderId="109" xfId="22" applyNumberFormat="1" applyFont="1" applyBorder="1" applyAlignment="1">
      <alignment horizontal="right" vertical="center"/>
    </xf>
    <xf numFmtId="166" fontId="6" fillId="0" borderId="60" xfId="22" applyNumberFormat="1" applyFont="1" applyBorder="1" applyAlignment="1">
      <alignment horizontal="right" vertical="center"/>
    </xf>
    <xf numFmtId="166" fontId="6" fillId="0" borderId="84" xfId="22" applyNumberFormat="1" applyFont="1" applyBorder="1" applyAlignment="1">
      <alignment horizontal="right" vertical="center"/>
    </xf>
    <xf numFmtId="166" fontId="6" fillId="0" borderId="61" xfId="22" applyNumberFormat="1" applyFont="1" applyBorder="1" applyAlignment="1">
      <alignment horizontal="right" vertical="center"/>
    </xf>
    <xf numFmtId="0" fontId="6" fillId="0" borderId="111" xfId="22" applyFont="1" applyBorder="1" applyAlignment="1">
      <alignment vertical="top"/>
    </xf>
    <xf numFmtId="0" fontId="6" fillId="0" borderId="70" xfId="22" applyFont="1" applyBorder="1" applyAlignment="1">
      <alignment vertical="top"/>
    </xf>
    <xf numFmtId="0" fontId="6" fillId="0" borderId="96" xfId="22" applyFont="1" applyBorder="1" applyAlignment="1">
      <alignment vertical="top"/>
    </xf>
    <xf numFmtId="166" fontId="6" fillId="0" borderId="71" xfId="22" applyNumberFormat="1" applyFont="1" applyBorder="1" applyAlignment="1">
      <alignment horizontal="right" vertical="center"/>
    </xf>
    <xf numFmtId="166" fontId="6" fillId="0" borderId="72" xfId="22" applyNumberFormat="1" applyFont="1" applyBorder="1" applyAlignment="1">
      <alignment horizontal="right" vertical="center"/>
    </xf>
    <xf numFmtId="0" fontId="6" fillId="0" borderId="101" xfId="22" applyFont="1" applyBorder="1" applyAlignment="1">
      <alignment wrapText="1"/>
    </xf>
    <xf numFmtId="0" fontId="6" fillId="0" borderId="102" xfId="22" applyFont="1" applyBorder="1" applyAlignment="1">
      <alignment wrapText="1"/>
    </xf>
    <xf numFmtId="166" fontId="6" fillId="0" borderId="109" xfId="21" applyNumberFormat="1" applyFont="1" applyBorder="1" applyAlignment="1">
      <alignment horizontal="right" vertical="center"/>
    </xf>
    <xf numFmtId="166" fontId="6" fillId="0" borderId="60" xfId="21" applyNumberFormat="1" applyFont="1" applyBorder="1" applyAlignment="1">
      <alignment horizontal="right" vertical="center"/>
    </xf>
    <xf numFmtId="166" fontId="6" fillId="0" borderId="72" xfId="21" applyNumberFormat="1" applyFont="1" applyBorder="1" applyAlignment="1">
      <alignment horizontal="right" vertical="center"/>
    </xf>
    <xf numFmtId="0" fontId="6" fillId="0" borderId="102" xfId="21" applyFont="1" applyBorder="1" applyAlignment="1">
      <alignment wrapText="1"/>
    </xf>
    <xf numFmtId="0" fontId="6" fillId="0" borderId="101" xfId="21" applyFont="1" applyBorder="1" applyAlignment="1">
      <alignment wrapText="1"/>
    </xf>
    <xf numFmtId="166" fontId="6" fillId="0" borderId="71" xfId="21" applyNumberFormat="1" applyFont="1" applyBorder="1" applyAlignment="1">
      <alignment horizontal="right" vertical="center"/>
    </xf>
    <xf numFmtId="166" fontId="6" fillId="0" borderId="84" xfId="21" applyNumberFormat="1" applyFont="1" applyBorder="1" applyAlignment="1">
      <alignment horizontal="right" vertical="center"/>
    </xf>
    <xf numFmtId="166" fontId="6" fillId="0" borderId="61" xfId="21" applyNumberFormat="1" applyFont="1" applyBorder="1" applyAlignment="1">
      <alignment horizontal="right" vertical="center"/>
    </xf>
    <xf numFmtId="0" fontId="6" fillId="0" borderId="95" xfId="21" applyFont="1" applyBorder="1" applyAlignment="1">
      <alignment wrapText="1"/>
    </xf>
    <xf numFmtId="0" fontId="6" fillId="0" borderId="96" xfId="21" applyFont="1" applyBorder="1" applyAlignment="1">
      <alignment vertical="top"/>
    </xf>
    <xf numFmtId="0" fontId="6" fillId="0" borderId="111" xfId="21" applyFont="1" applyBorder="1" applyAlignment="1">
      <alignment vertical="top"/>
    </xf>
    <xf numFmtId="0" fontId="6" fillId="0" borderId="70" xfId="21" applyFont="1" applyBorder="1" applyAlignment="1">
      <alignment vertical="top"/>
    </xf>
    <xf numFmtId="0" fontId="6" fillId="0" borderId="95" xfId="23" applyFont="1" applyBorder="1" applyAlignment="1">
      <alignment wrapText="1"/>
    </xf>
    <xf numFmtId="166" fontId="6" fillId="0" borderId="105" xfId="23" applyNumberFormat="1" applyFont="1" applyBorder="1" applyAlignment="1">
      <alignment horizontal="right" vertical="center"/>
    </xf>
    <xf numFmtId="166" fontId="6" fillId="0" borderId="106" xfId="23" applyNumberFormat="1" applyFont="1" applyBorder="1" applyAlignment="1">
      <alignment horizontal="right" vertical="center"/>
    </xf>
    <xf numFmtId="0" fontId="6" fillId="0" borderId="111" xfId="23" applyFont="1" applyBorder="1" applyAlignment="1">
      <alignment vertical="top"/>
    </xf>
    <xf numFmtId="0" fontId="6" fillId="0" borderId="70" xfId="23" applyFont="1" applyBorder="1" applyAlignment="1">
      <alignment vertical="top"/>
    </xf>
    <xf numFmtId="0" fontId="6" fillId="0" borderId="96" xfId="23" applyFont="1" applyBorder="1" applyAlignment="1">
      <alignment vertical="top"/>
    </xf>
    <xf numFmtId="166" fontId="6" fillId="0" borderId="119" xfId="23" applyNumberFormat="1" applyFont="1" applyBorder="1" applyAlignment="1">
      <alignment horizontal="right" vertical="center"/>
    </xf>
    <xf numFmtId="0" fontId="6" fillId="0" borderId="92" xfId="23" applyFont="1" applyBorder="1" applyAlignment="1">
      <alignment wrapText="1"/>
    </xf>
    <xf numFmtId="0" fontId="4" fillId="0" borderId="107" xfId="25" applyNumberFormat="1" applyFont="1" applyBorder="1" applyAlignment="1">
      <alignment horizontal="right" vertical="center"/>
    </xf>
    <xf numFmtId="0" fontId="4" fillId="0" borderId="120" xfId="49" applyNumberFormat="1" applyFont="1" applyBorder="1" applyAlignment="1">
      <alignment horizontal="right" vertical="center"/>
    </xf>
    <xf numFmtId="0" fontId="4" fillId="0" borderId="71" xfId="49" applyNumberFormat="1" applyFont="1" applyBorder="1" applyAlignment="1">
      <alignment horizontal="right" vertical="center"/>
    </xf>
    <xf numFmtId="0" fontId="4" fillId="0" borderId="103" xfId="28" applyNumberFormat="1" applyFont="1" applyBorder="1" applyAlignment="1">
      <alignment horizontal="right" vertical="center"/>
    </xf>
    <xf numFmtId="0" fontId="4" fillId="0" borderId="107" xfId="28" applyNumberFormat="1" applyFont="1" applyBorder="1" applyAlignment="1">
      <alignment horizontal="right" vertical="center"/>
    </xf>
    <xf numFmtId="0" fontId="4" fillId="0" borderId="112" xfId="29" applyFont="1" applyBorder="1" applyAlignment="1">
      <alignment horizontal="center" wrapText="1"/>
    </xf>
    <xf numFmtId="0" fontId="4" fillId="0" borderId="102" xfId="29" applyFont="1" applyBorder="1" applyAlignment="1">
      <alignment horizontal="center" wrapText="1"/>
    </xf>
    <xf numFmtId="0" fontId="4" fillId="0" borderId="103" xfId="30" applyNumberFormat="1" applyFont="1" applyBorder="1" applyAlignment="1">
      <alignment horizontal="right" vertical="center"/>
    </xf>
    <xf numFmtId="0" fontId="4" fillId="0" borderId="107" xfId="30" applyNumberFormat="1" applyFont="1" applyBorder="1" applyAlignment="1">
      <alignment horizontal="right" vertical="center"/>
    </xf>
    <xf numFmtId="0" fontId="4" fillId="0" borderId="112" xfId="31" applyFont="1" applyBorder="1" applyAlignment="1">
      <alignment horizontal="center" wrapText="1"/>
    </xf>
    <xf numFmtId="0" fontId="4" fillId="0" borderId="102" xfId="31" applyFont="1" applyBorder="1" applyAlignment="1">
      <alignment horizontal="center" wrapText="1"/>
    </xf>
    <xf numFmtId="0" fontId="4" fillId="0" borderId="101" xfId="31" applyFont="1" applyBorder="1" applyAlignment="1">
      <alignment horizontal="center" wrapText="1"/>
    </xf>
    <xf numFmtId="0" fontId="4" fillId="0" borderId="103" xfId="32" applyNumberFormat="1" applyFont="1" applyBorder="1" applyAlignment="1">
      <alignment horizontal="right" vertical="center"/>
    </xf>
    <xf numFmtId="0" fontId="4" fillId="0" borderId="107" xfId="32" applyNumberFormat="1" applyFont="1" applyBorder="1" applyAlignment="1">
      <alignment horizontal="right" vertical="center"/>
    </xf>
    <xf numFmtId="0" fontId="4" fillId="0" borderId="103" xfId="33" applyNumberFormat="1" applyFont="1" applyBorder="1" applyAlignment="1">
      <alignment horizontal="right" vertical="center"/>
    </xf>
    <xf numFmtId="0" fontId="4" fillId="0" borderId="107" xfId="33" applyNumberFormat="1" applyFont="1" applyBorder="1" applyAlignment="1">
      <alignment horizontal="right" vertical="center"/>
    </xf>
    <xf numFmtId="0" fontId="4" fillId="0" borderId="59" xfId="33" applyNumberFormat="1" applyFont="1" applyBorder="1" applyAlignment="1">
      <alignment horizontal="right" vertical="center"/>
    </xf>
    <xf numFmtId="0" fontId="4" fillId="0" borderId="103" xfId="34" applyNumberFormat="1" applyFont="1" applyBorder="1" applyAlignment="1">
      <alignment horizontal="right" vertical="center"/>
    </xf>
    <xf numFmtId="0" fontId="4" fillId="0" borderId="107" xfId="34" applyNumberFormat="1" applyFont="1" applyBorder="1" applyAlignment="1">
      <alignment horizontal="right" vertical="center"/>
    </xf>
    <xf numFmtId="0" fontId="4" fillId="0" borderId="59" xfId="34" applyNumberFormat="1" applyFont="1" applyBorder="1" applyAlignment="1">
      <alignment horizontal="right" vertical="center"/>
    </xf>
    <xf numFmtId="0" fontId="4" fillId="0" borderId="103" xfId="35" applyNumberFormat="1" applyFont="1" applyBorder="1" applyAlignment="1">
      <alignment horizontal="right" vertical="center"/>
    </xf>
    <xf numFmtId="0" fontId="4" fillId="0" borderId="107" xfId="35" applyNumberFormat="1" applyFont="1" applyBorder="1" applyAlignment="1">
      <alignment horizontal="right" vertical="center"/>
    </xf>
    <xf numFmtId="0" fontId="4" fillId="0" borderId="59" xfId="35" applyNumberFormat="1" applyFont="1" applyBorder="1" applyAlignment="1">
      <alignment horizontal="right" vertical="center"/>
    </xf>
    <xf numFmtId="0" fontId="4" fillId="0" borderId="93" xfId="31" applyFont="1" applyBorder="1" applyAlignment="1">
      <alignment horizontal="center" wrapText="1"/>
    </xf>
    <xf numFmtId="0" fontId="4" fillId="0" borderId="94" xfId="31" applyFont="1" applyBorder="1" applyAlignment="1">
      <alignment horizontal="center" wrapText="1"/>
    </xf>
    <xf numFmtId="0" fontId="4" fillId="0" borderId="124" xfId="31" applyFont="1" applyBorder="1" applyAlignment="1">
      <alignment horizontal="center" wrapText="1"/>
    </xf>
    <xf numFmtId="0" fontId="4" fillId="0" borderId="103" xfId="36" applyNumberFormat="1" applyFont="1" applyBorder="1" applyAlignment="1">
      <alignment horizontal="right" vertical="center"/>
    </xf>
    <xf numFmtId="0" fontId="4" fillId="0" borderId="107" xfId="36" applyNumberFormat="1" applyFont="1" applyBorder="1" applyAlignment="1">
      <alignment horizontal="right" vertical="center"/>
    </xf>
    <xf numFmtId="0" fontId="4" fillId="0" borderId="59" xfId="36" applyNumberFormat="1" applyFont="1" applyBorder="1" applyAlignment="1">
      <alignment horizontal="right" vertical="center"/>
    </xf>
    <xf numFmtId="0" fontId="4" fillId="0" borderId="107" xfId="37" applyNumberFormat="1" applyFont="1" applyBorder="1" applyAlignment="1">
      <alignment horizontal="right" vertical="center"/>
    </xf>
    <xf numFmtId="0" fontId="4" fillId="0" borderId="107" xfId="38" applyNumberFormat="1" applyFont="1" applyBorder="1" applyAlignment="1">
      <alignment horizontal="right" vertical="center"/>
    </xf>
    <xf numFmtId="0" fontId="4" fillId="0" borderId="103" xfId="39" applyNumberFormat="1" applyFont="1" applyBorder="1" applyAlignment="1">
      <alignment horizontal="right" vertical="center"/>
    </xf>
    <xf numFmtId="0" fontId="4" fillId="0" borderId="107" xfId="39" applyNumberFormat="1" applyFont="1" applyBorder="1" applyAlignment="1">
      <alignment horizontal="right" vertical="center"/>
    </xf>
    <xf numFmtId="0" fontId="4" fillId="0" borderId="103" xfId="40" applyNumberFormat="1" applyFont="1" applyBorder="1" applyAlignment="1">
      <alignment horizontal="right" vertical="center"/>
    </xf>
    <xf numFmtId="0" fontId="4" fillId="0" borderId="107" xfId="40" applyNumberFormat="1" applyFont="1" applyBorder="1" applyAlignment="1">
      <alignment horizontal="right" vertical="center"/>
    </xf>
    <xf numFmtId="0" fontId="4" fillId="0" borderId="126" xfId="55" applyFont="1" applyBorder="1" applyAlignment="1">
      <alignment horizontal="center"/>
    </xf>
    <xf numFmtId="0" fontId="4" fillId="0" borderId="62" xfId="56" applyFont="1" applyBorder="1" applyAlignment="1">
      <alignment horizontal="left" vertical="top" wrapText="1"/>
    </xf>
    <xf numFmtId="0" fontId="4" fillId="0" borderId="133" xfId="57" applyFont="1" applyBorder="1" applyAlignment="1">
      <alignment horizontal="center"/>
    </xf>
    <xf numFmtId="0" fontId="4" fillId="0" borderId="130" xfId="57" applyFont="1" applyBorder="1" applyAlignment="1">
      <alignment horizontal="center"/>
    </xf>
    <xf numFmtId="0" fontId="4" fillId="0" borderId="131" xfId="57" applyFont="1" applyBorder="1" applyAlignment="1">
      <alignment horizontal="center"/>
    </xf>
    <xf numFmtId="0" fontId="0" fillId="0" borderId="117" xfId="0" applyBorder="1"/>
    <xf numFmtId="0" fontId="0" fillId="0" borderId="137" xfId="0" applyBorder="1"/>
    <xf numFmtId="0" fontId="0" fillId="0" borderId="132" xfId="0" applyBorder="1"/>
    <xf numFmtId="0" fontId="0" fillId="0" borderId="139" xfId="0" applyBorder="1"/>
    <xf numFmtId="0" fontId="0" fillId="0" borderId="141" xfId="0" applyBorder="1"/>
    <xf numFmtId="0" fontId="0" fillId="0" borderId="142" xfId="0" applyBorder="1"/>
    <xf numFmtId="0" fontId="0" fillId="0" borderId="138" xfId="0" applyBorder="1"/>
    <xf numFmtId="0" fontId="0" fillId="0" borderId="140" xfId="0" applyBorder="1"/>
    <xf numFmtId="0" fontId="0" fillId="0" borderId="143" xfId="0" applyBorder="1" applyAlignment="1"/>
    <xf numFmtId="0" fontId="0" fillId="0" borderId="105" xfId="0" applyBorder="1" applyAlignment="1">
      <alignment vertical="top"/>
    </xf>
    <xf numFmtId="0" fontId="0" fillId="0" borderId="144" xfId="0" applyBorder="1" applyAlignment="1">
      <alignment vertical="top"/>
    </xf>
    <xf numFmtId="0" fontId="0" fillId="0" borderId="145" xfId="0" applyBorder="1" applyAlignment="1">
      <alignment vertical="top"/>
    </xf>
    <xf numFmtId="0" fontId="0" fillId="0" borderId="146" xfId="0" applyBorder="1"/>
    <xf numFmtId="0" fontId="0" fillId="0" borderId="147" xfId="0" applyBorder="1"/>
    <xf numFmtId="0" fontId="0" fillId="0" borderId="109" xfId="0" applyBorder="1"/>
    <xf numFmtId="0" fontId="0" fillId="0" borderId="148" xfId="0" applyBorder="1"/>
    <xf numFmtId="0" fontId="0" fillId="0" borderId="106" xfId="0" applyBorder="1" applyAlignment="1">
      <alignment vertical="top"/>
    </xf>
    <xf numFmtId="0" fontId="0" fillId="0" borderId="59" xfId="0" applyBorder="1"/>
    <xf numFmtId="0" fontId="0" fillId="0" borderId="60" xfId="0" applyBorder="1"/>
    <xf numFmtId="0" fontId="4" fillId="0" borderId="149" xfId="56" applyFont="1" applyBorder="1" applyAlignment="1">
      <alignment horizontal="left" vertical="top" wrapText="1"/>
    </xf>
    <xf numFmtId="0" fontId="4" fillId="0" borderId="150" xfId="56" applyFont="1" applyBorder="1" applyAlignment="1">
      <alignment horizontal="left" vertical="top" wrapText="1"/>
    </xf>
    <xf numFmtId="0" fontId="4" fillId="0" borderId="151" xfId="56" applyFont="1" applyBorder="1" applyAlignment="1">
      <alignment horizontal="left" vertical="top" wrapText="1"/>
    </xf>
    <xf numFmtId="0" fontId="4" fillId="0" borderId="152" xfId="56" applyFont="1" applyBorder="1" applyAlignment="1">
      <alignment horizontal="left" vertical="top" wrapText="1"/>
    </xf>
    <xf numFmtId="0" fontId="0" fillId="0" borderId="112" xfId="0" applyBorder="1"/>
    <xf numFmtId="0" fontId="0" fillId="0" borderId="111" xfId="0" applyBorder="1" applyAlignment="1">
      <alignment vertical="top"/>
    </xf>
    <xf numFmtId="0" fontId="0" fillId="0" borderId="70" xfId="0" applyBorder="1" applyAlignment="1">
      <alignment vertical="top"/>
    </xf>
    <xf numFmtId="0" fontId="0" fillId="0" borderId="96" xfId="0" applyBorder="1" applyAlignment="1"/>
    <xf numFmtId="0" fontId="0" fillId="0" borderId="0" xfId="0" applyFill="1" applyBorder="1" applyAlignment="1">
      <alignment vertical="top"/>
    </xf>
    <xf numFmtId="0" fontId="0" fillId="0" borderId="102" xfId="0" applyBorder="1"/>
    <xf numFmtId="0" fontId="4" fillId="0" borderId="115" xfId="56" applyFont="1" applyBorder="1" applyAlignment="1">
      <alignment horizontal="left" vertical="top" wrapText="1"/>
    </xf>
    <xf numFmtId="164" fontId="4" fillId="0" borderId="107" xfId="56" applyNumberFormat="1" applyFont="1" applyBorder="1" applyAlignment="1">
      <alignment vertical="center"/>
    </xf>
    <xf numFmtId="0" fontId="4" fillId="0" borderId="107" xfId="54" applyFont="1" applyBorder="1" applyAlignment="1">
      <alignment vertical="center" wrapText="1"/>
    </xf>
    <xf numFmtId="164" fontId="4" fillId="0" borderId="107" xfId="54" applyNumberFormat="1" applyFont="1" applyBorder="1" applyAlignment="1">
      <alignment vertical="center"/>
    </xf>
    <xf numFmtId="164" fontId="4" fillId="0" borderId="107" xfId="55" applyNumberFormat="1" applyFont="1" applyBorder="1" applyAlignment="1">
      <alignment vertical="center"/>
    </xf>
    <xf numFmtId="164" fontId="4" fillId="0" borderId="107" xfId="57" applyNumberFormat="1" applyFont="1" applyBorder="1" applyAlignment="1">
      <alignment vertical="center"/>
    </xf>
    <xf numFmtId="0" fontId="0" fillId="0" borderId="103" xfId="0" applyBorder="1"/>
    <xf numFmtId="164" fontId="4" fillId="0" borderId="103" xfId="56" applyNumberFormat="1" applyFont="1" applyBorder="1" applyAlignment="1">
      <alignment vertical="center"/>
    </xf>
    <xf numFmtId="0" fontId="0" fillId="0" borderId="99" xfId="0" applyBorder="1"/>
    <xf numFmtId="0" fontId="0" fillId="0" borderId="101" xfId="0" applyBorder="1"/>
    <xf numFmtId="164" fontId="4" fillId="0" borderId="71" xfId="56" applyNumberFormat="1" applyFont="1" applyBorder="1" applyAlignment="1">
      <alignment vertical="center"/>
    </xf>
    <xf numFmtId="0" fontId="4" fillId="0" borderId="84" xfId="54" applyFont="1" applyBorder="1" applyAlignment="1">
      <alignment vertical="center" wrapText="1"/>
    </xf>
    <xf numFmtId="164" fontId="4" fillId="0" borderId="84" xfId="55" applyNumberFormat="1" applyFont="1" applyBorder="1" applyAlignment="1">
      <alignment vertical="center"/>
    </xf>
    <xf numFmtId="164" fontId="4" fillId="0" borderId="84" xfId="57" applyNumberFormat="1" applyFont="1" applyBorder="1" applyAlignment="1">
      <alignment vertical="center"/>
    </xf>
    <xf numFmtId="164" fontId="4" fillId="0" borderId="84" xfId="56" applyNumberFormat="1" applyFont="1" applyBorder="1" applyAlignment="1">
      <alignment vertical="center"/>
    </xf>
    <xf numFmtId="164" fontId="4" fillId="0" borderId="72" xfId="56" applyNumberFormat="1" applyFont="1" applyBorder="1" applyAlignment="1">
      <alignment vertical="center"/>
    </xf>
    <xf numFmtId="0" fontId="4" fillId="0" borderId="109" xfId="54" applyFont="1" applyBorder="1" applyAlignment="1">
      <alignment vertical="center" wrapText="1"/>
    </xf>
    <xf numFmtId="0" fontId="4" fillId="0" borderId="109" xfId="55" applyFont="1" applyBorder="1" applyAlignment="1">
      <alignment vertical="center" wrapText="1"/>
    </xf>
    <xf numFmtId="0" fontId="4" fillId="0" borderId="109" xfId="57" applyFont="1" applyBorder="1" applyAlignment="1">
      <alignment vertical="center" wrapText="1"/>
    </xf>
    <xf numFmtId="164" fontId="4" fillId="0" borderId="109" xfId="56" applyNumberFormat="1" applyFont="1" applyBorder="1" applyAlignment="1">
      <alignment vertical="center"/>
    </xf>
    <xf numFmtId="164" fontId="4" fillId="0" borderId="61" xfId="56" applyNumberFormat="1" applyFont="1" applyBorder="1" applyAlignment="1">
      <alignment vertical="center"/>
    </xf>
    <xf numFmtId="164" fontId="4" fillId="0" borderId="59" xfId="56" applyNumberFormat="1" applyFont="1" applyBorder="1" applyAlignment="1">
      <alignment vertical="center"/>
    </xf>
    <xf numFmtId="0" fontId="4" fillId="0" borderId="60" xfId="56" applyFont="1" applyBorder="1" applyAlignment="1">
      <alignment vertical="center" wrapText="1"/>
    </xf>
    <xf numFmtId="164" fontId="4" fillId="0" borderId="60" xfId="56" applyNumberFormat="1" applyFont="1" applyBorder="1" applyAlignment="1">
      <alignment vertical="center"/>
    </xf>
    <xf numFmtId="0" fontId="21" fillId="0" borderId="62" xfId="0" applyFont="1" applyBorder="1"/>
    <xf numFmtId="0" fontId="21" fillId="0" borderId="115" xfId="0" applyFont="1" applyBorder="1"/>
    <xf numFmtId="0" fontId="21" fillId="0" borderId="90" xfId="0" applyFont="1" applyBorder="1"/>
    <xf numFmtId="0" fontId="21" fillId="0" borderId="75" xfId="0" applyFont="1" applyBorder="1"/>
    <xf numFmtId="0" fontId="21" fillId="0" borderId="117" xfId="0" applyFont="1" applyBorder="1"/>
    <xf numFmtId="0" fontId="4" fillId="0" borderId="117" xfId="56" applyFont="1" applyBorder="1" applyAlignment="1">
      <alignment horizontal="left" vertical="top" wrapText="1"/>
    </xf>
    <xf numFmtId="0" fontId="4" fillId="0" borderId="126" xfId="54" applyFont="1" applyBorder="1" applyAlignment="1">
      <alignment horizontal="center"/>
    </xf>
    <xf numFmtId="0" fontId="4" fillId="0" borderId="127" xfId="54" applyFont="1" applyBorder="1" applyAlignment="1">
      <alignment horizontal="center"/>
    </xf>
    <xf numFmtId="0" fontId="4" fillId="0" borderId="126" xfId="56" applyFont="1" applyBorder="1" applyAlignment="1">
      <alignment horizontal="center"/>
    </xf>
    <xf numFmtId="0" fontId="4" fillId="0" borderId="127" xfId="56" applyFont="1" applyBorder="1" applyAlignment="1">
      <alignment horizontal="center"/>
    </xf>
    <xf numFmtId="0" fontId="4" fillId="0" borderId="155" xfId="54" applyFont="1" applyBorder="1" applyAlignment="1">
      <alignment horizontal="center"/>
    </xf>
    <xf numFmtId="0" fontId="4" fillId="0" borderId="155" xfId="56" applyFont="1" applyBorder="1" applyAlignment="1">
      <alignment horizontal="center"/>
    </xf>
    <xf numFmtId="170" fontId="0" fillId="0" borderId="78" xfId="0" applyNumberFormat="1" applyBorder="1"/>
    <xf numFmtId="170" fontId="0" fillId="0" borderId="158" xfId="0" applyNumberFormat="1" applyBorder="1"/>
    <xf numFmtId="170" fontId="0" fillId="0" borderId="154" xfId="0" applyNumberFormat="1" applyBorder="1"/>
    <xf numFmtId="0" fontId="22" fillId="0" borderId="0" xfId="0" applyFont="1"/>
    <xf numFmtId="0" fontId="4" fillId="0" borderId="123" xfId="58" applyFont="1" applyBorder="1" applyAlignment="1">
      <alignment horizontal="center" wrapText="1"/>
    </xf>
    <xf numFmtId="0" fontId="4" fillId="0" borderId="79" xfId="58" applyFont="1" applyBorder="1" applyAlignment="1">
      <alignment horizontal="center" wrapText="1"/>
    </xf>
    <xf numFmtId="0" fontId="0" fillId="0" borderId="67" xfId="0" applyBorder="1"/>
    <xf numFmtId="0" fontId="4" fillId="0" borderId="122" xfId="58" applyFont="1" applyBorder="1" applyAlignment="1">
      <alignment horizontal="center" wrapText="1"/>
    </xf>
    <xf numFmtId="0" fontId="4" fillId="0" borderId="117" xfId="58" applyFont="1" applyBorder="1" applyAlignment="1">
      <alignment horizontal="center" wrapText="1"/>
    </xf>
    <xf numFmtId="0" fontId="4" fillId="0" borderId="88" xfId="56" applyFont="1" applyBorder="1" applyAlignment="1">
      <alignment horizontal="left" vertical="top" wrapText="1"/>
    </xf>
    <xf numFmtId="0" fontId="4" fillId="0" borderId="111" xfId="56" applyFont="1" applyBorder="1" applyAlignment="1">
      <alignment horizontal="left" vertical="top" wrapText="1"/>
    </xf>
    <xf numFmtId="0" fontId="4" fillId="0" borderId="111" xfId="56" applyFont="1" applyFill="1" applyBorder="1" applyAlignment="1">
      <alignment horizontal="left" vertical="top" wrapText="1"/>
    </xf>
    <xf numFmtId="0" fontId="4" fillId="0" borderId="70" xfId="56" applyFont="1" applyBorder="1" applyAlignment="1">
      <alignment horizontal="left" vertical="top" wrapText="1"/>
    </xf>
    <xf numFmtId="169" fontId="7" fillId="0" borderId="68" xfId="58" applyNumberFormat="1" applyFont="1" applyBorder="1" applyAlignment="1">
      <alignment horizontal="right" vertical="center"/>
    </xf>
    <xf numFmtId="169" fontId="7" fillId="0" borderId="109" xfId="58" applyNumberFormat="1" applyFont="1" applyBorder="1" applyAlignment="1">
      <alignment horizontal="right" vertical="center"/>
    </xf>
    <xf numFmtId="169" fontId="7" fillId="0" borderId="60" xfId="58" applyNumberFormat="1" applyFont="1" applyBorder="1" applyAlignment="1">
      <alignment horizontal="right" vertical="center"/>
    </xf>
    <xf numFmtId="0" fontId="15" fillId="0" borderId="149" xfId="56" applyFont="1" applyBorder="1" applyAlignment="1">
      <alignment horizontal="left" vertical="top" wrapText="1"/>
    </xf>
    <xf numFmtId="0" fontId="15" fillId="0" borderId="150" xfId="56" applyFont="1" applyBorder="1" applyAlignment="1">
      <alignment horizontal="left" vertical="top" wrapText="1"/>
    </xf>
    <xf numFmtId="0" fontId="15" fillId="0" borderId="151" xfId="56" applyFont="1" applyBorder="1" applyAlignment="1">
      <alignment horizontal="left" vertical="top" wrapText="1"/>
    </xf>
    <xf numFmtId="0" fontId="15" fillId="0" borderId="152" xfId="56" applyFont="1" applyBorder="1" applyAlignment="1">
      <alignment horizontal="left" vertical="top" wrapText="1"/>
    </xf>
    <xf numFmtId="0" fontId="0" fillId="0" borderId="72" xfId="0" applyBorder="1"/>
    <xf numFmtId="0" fontId="0" fillId="0" borderId="98" xfId="0" applyBorder="1"/>
    <xf numFmtId="0" fontId="0" fillId="0" borderId="120" xfId="0" applyBorder="1"/>
    <xf numFmtId="0" fontId="0" fillId="0" borderId="160" xfId="0" applyBorder="1" applyAlignment="1"/>
    <xf numFmtId="0" fontId="0" fillId="0" borderId="161" xfId="0" applyBorder="1" applyAlignment="1">
      <alignment vertical="top"/>
    </xf>
    <xf numFmtId="0" fontId="0" fillId="0" borderId="162" xfId="0" applyBorder="1" applyAlignment="1">
      <alignment vertical="top"/>
    </xf>
    <xf numFmtId="0" fontId="0" fillId="0" borderId="163" xfId="0" applyBorder="1" applyAlignment="1">
      <alignment vertical="top"/>
    </xf>
    <xf numFmtId="0" fontId="0" fillId="0" borderId="164" xfId="0" applyBorder="1" applyAlignment="1"/>
    <xf numFmtId="0" fontId="0" fillId="0" borderId="165" xfId="0" applyBorder="1" applyAlignment="1">
      <alignment vertical="top"/>
    </xf>
    <xf numFmtId="0" fontId="0" fillId="0" borderId="166" xfId="0" applyBorder="1"/>
    <xf numFmtId="0" fontId="0" fillId="0" borderId="68" xfId="0" applyBorder="1"/>
    <xf numFmtId="0" fontId="0" fillId="0" borderId="167" xfId="0" applyBorder="1"/>
    <xf numFmtId="0" fontId="0" fillId="0" borderId="168" xfId="0" applyBorder="1" applyAlignment="1"/>
    <xf numFmtId="0" fontId="0" fillId="0" borderId="169" xfId="0" applyBorder="1"/>
    <xf numFmtId="0" fontId="0" fillId="0" borderId="170" xfId="0" applyBorder="1" applyAlignment="1">
      <alignment vertical="top"/>
    </xf>
    <xf numFmtId="0" fontId="0" fillId="0" borderId="54" xfId="0" applyBorder="1"/>
    <xf numFmtId="0" fontId="0" fillId="0" borderId="171" xfId="0" applyBorder="1" applyAlignment="1">
      <alignment vertical="top"/>
    </xf>
    <xf numFmtId="0" fontId="0" fillId="0" borderId="172" xfId="0" applyBorder="1" applyAlignment="1">
      <alignment vertical="top"/>
    </xf>
    <xf numFmtId="0" fontId="0" fillId="0" borderId="173" xfId="0" applyBorder="1"/>
    <xf numFmtId="0" fontId="0" fillId="0" borderId="174" xfId="0" applyBorder="1" applyAlignment="1"/>
    <xf numFmtId="0" fontId="0" fillId="0" borderId="175" xfId="0" applyBorder="1"/>
    <xf numFmtId="0" fontId="0" fillId="0" borderId="176" xfId="0" applyBorder="1" applyAlignment="1">
      <alignment vertical="top"/>
    </xf>
    <xf numFmtId="0" fontId="0" fillId="0" borderId="177" xfId="0" applyBorder="1"/>
    <xf numFmtId="0" fontId="24" fillId="0" borderId="0" xfId="61"/>
    <xf numFmtId="0" fontId="24" fillId="0" borderId="0" xfId="61" applyNumberFormat="1"/>
    <xf numFmtId="171" fontId="25" fillId="0" borderId="0" xfId="61" applyNumberFormat="1" applyFont="1"/>
    <xf numFmtId="2" fontId="24" fillId="0" borderId="0" xfId="61" applyNumberFormat="1"/>
    <xf numFmtId="14" fontId="24" fillId="0" borderId="0" xfId="61" applyNumberFormat="1"/>
    <xf numFmtId="1" fontId="24" fillId="0" borderId="0" xfId="61" applyNumberFormat="1"/>
    <xf numFmtId="0" fontId="24" fillId="0" borderId="0" xfId="61" applyFont="1"/>
    <xf numFmtId="171" fontId="24" fillId="0" borderId="0" xfId="61" applyNumberFormat="1"/>
    <xf numFmtId="0" fontId="23" fillId="0" borderId="0" xfId="0" applyFont="1"/>
    <xf numFmtId="0" fontId="4" fillId="0" borderId="47" xfId="58" applyFont="1" applyBorder="1" applyAlignment="1">
      <alignment horizontal="left" wrapText="1"/>
    </xf>
    <xf numFmtId="0" fontId="4" fillId="0" borderId="48" xfId="58" applyFont="1" applyBorder="1" applyAlignment="1">
      <alignment horizontal="center" wrapText="1"/>
    </xf>
    <xf numFmtId="0" fontId="4" fillId="0" borderId="49" xfId="58" applyFont="1" applyBorder="1" applyAlignment="1">
      <alignment horizontal="center" wrapText="1"/>
    </xf>
    <xf numFmtId="0" fontId="4" fillId="0" borderId="50" xfId="58" applyFont="1" applyBorder="1" applyAlignment="1">
      <alignment horizontal="center" wrapText="1"/>
    </xf>
    <xf numFmtId="0" fontId="4" fillId="0" borderId="47" xfId="62" applyFont="1" applyBorder="1" applyAlignment="1">
      <alignment horizontal="left" wrapText="1"/>
    </xf>
    <xf numFmtId="0" fontId="4" fillId="0" borderId="48" xfId="62" applyFont="1" applyBorder="1" applyAlignment="1">
      <alignment horizontal="center" wrapText="1"/>
    </xf>
    <xf numFmtId="0" fontId="4" fillId="0" borderId="50" xfId="62" applyFont="1" applyBorder="1" applyAlignment="1">
      <alignment horizontal="center" wrapText="1"/>
    </xf>
    <xf numFmtId="0" fontId="4" fillId="0" borderId="20" xfId="58" applyFont="1" applyBorder="1" applyAlignment="1">
      <alignment horizontal="left" vertical="top"/>
    </xf>
    <xf numFmtId="0" fontId="4" fillId="0" borderId="178" xfId="56" applyFont="1" applyBorder="1" applyAlignment="1">
      <alignment horizontal="left" vertical="top" wrapText="1"/>
    </xf>
    <xf numFmtId="0" fontId="0" fillId="0" borderId="179" xfId="0" applyBorder="1"/>
    <xf numFmtId="0" fontId="0" fillId="0" borderId="57" xfId="0" applyBorder="1"/>
    <xf numFmtId="0" fontId="26" fillId="0" borderId="18" xfId="58" applyNumberFormat="1" applyFont="1" applyBorder="1" applyAlignment="1">
      <alignment horizontal="right" vertical="center"/>
    </xf>
    <xf numFmtId="0" fontId="26" fillId="0" borderId="8" xfId="29" applyNumberFormat="1" applyFont="1" applyBorder="1" applyAlignment="1">
      <alignment horizontal="right" vertical="center"/>
    </xf>
    <xf numFmtId="0" fontId="4" fillId="0" borderId="24" xfId="58" applyFont="1" applyBorder="1" applyAlignment="1">
      <alignment horizontal="left" vertical="top"/>
    </xf>
    <xf numFmtId="0" fontId="26" fillId="0" borderId="19" xfId="58" applyNumberFormat="1" applyFont="1" applyBorder="1" applyAlignment="1">
      <alignment horizontal="right" vertical="center"/>
    </xf>
    <xf numFmtId="0" fontId="26" fillId="0" borderId="12" xfId="29" applyNumberFormat="1" applyFont="1" applyBorder="1" applyAlignment="1">
      <alignment horizontal="right" vertical="center"/>
    </xf>
    <xf numFmtId="0" fontId="4" fillId="0" borderId="178" xfId="56" applyFont="1" applyFill="1" applyBorder="1" applyAlignment="1">
      <alignment horizontal="left" vertical="top" wrapText="1"/>
    </xf>
    <xf numFmtId="0" fontId="0" fillId="0" borderId="179" xfId="0" applyFill="1" applyBorder="1"/>
    <xf numFmtId="0" fontId="0" fillId="0" borderId="57" xfId="0" applyFill="1" applyBorder="1"/>
    <xf numFmtId="0" fontId="4" fillId="0" borderId="22" xfId="58" applyFont="1" applyBorder="1" applyAlignment="1">
      <alignment horizontal="left" vertical="top"/>
    </xf>
    <xf numFmtId="0" fontId="26" fillId="0" borderId="28" xfId="29" applyNumberFormat="1" applyFont="1" applyFill="1" applyBorder="1" applyAlignment="1">
      <alignment horizontal="right" vertical="center"/>
    </xf>
    <xf numFmtId="0" fontId="4" fillId="0" borderId="24" xfId="63" applyFont="1" applyBorder="1" applyAlignment="1">
      <alignment horizontal="left" vertical="top"/>
    </xf>
    <xf numFmtId="164" fontId="4" fillId="0" borderId="11" xfId="63" applyNumberFormat="1" applyFont="1" applyBorder="1" applyAlignment="1">
      <alignment horizontal="right" vertical="center"/>
    </xf>
    <xf numFmtId="164" fontId="4" fillId="0" borderId="12" xfId="63" applyNumberFormat="1" applyFont="1" applyBorder="1" applyAlignment="1">
      <alignment horizontal="right" vertical="center"/>
    </xf>
    <xf numFmtId="0" fontId="4" fillId="0" borderId="47" xfId="63" applyFont="1" applyBorder="1" applyAlignment="1">
      <alignment horizontal="left" wrapText="1"/>
    </xf>
    <xf numFmtId="0" fontId="4" fillId="0" borderId="48" xfId="63" applyFont="1" applyBorder="1" applyAlignment="1">
      <alignment horizontal="center" wrapText="1"/>
    </xf>
    <xf numFmtId="0" fontId="4" fillId="0" borderId="50" xfId="63" applyFont="1" applyBorder="1" applyAlignment="1">
      <alignment horizontal="center" wrapText="1"/>
    </xf>
    <xf numFmtId="0" fontId="4" fillId="0" borderId="20" xfId="63" applyFont="1" applyBorder="1" applyAlignment="1">
      <alignment horizontal="left" vertical="top"/>
    </xf>
    <xf numFmtId="164" fontId="4" fillId="0" borderId="7" xfId="63" applyNumberFormat="1" applyFont="1" applyBorder="1" applyAlignment="1">
      <alignment horizontal="right" vertical="center"/>
    </xf>
    <xf numFmtId="164" fontId="4" fillId="0" borderId="8" xfId="63" applyNumberFormat="1" applyFont="1" applyBorder="1" applyAlignment="1">
      <alignment horizontal="right" vertical="center"/>
    </xf>
    <xf numFmtId="164" fontId="0" fillId="0" borderId="78" xfId="0" applyNumberFormat="1" applyBorder="1"/>
    <xf numFmtId="164" fontId="0" fillId="0" borderId="158" xfId="0" applyNumberFormat="1" applyBorder="1"/>
    <xf numFmtId="164" fontId="0" fillId="0" borderId="157" xfId="0" applyNumberFormat="1" applyBorder="1"/>
    <xf numFmtId="164" fontId="0" fillId="0" borderId="154" xfId="0" applyNumberFormat="1" applyBorder="1"/>
    <xf numFmtId="164" fontId="0" fillId="0" borderId="159" xfId="0" applyNumberFormat="1" applyBorder="1"/>
    <xf numFmtId="164" fontId="0" fillId="0" borderId="153" xfId="0" applyNumberFormat="1" applyBorder="1"/>
    <xf numFmtId="164" fontId="0" fillId="0" borderId="112" xfId="0" applyNumberFormat="1" applyBorder="1"/>
    <xf numFmtId="164" fontId="0" fillId="0" borderId="102" xfId="0" applyNumberFormat="1" applyBorder="1"/>
    <xf numFmtId="0" fontId="0" fillId="0" borderId="154" xfId="0" applyBorder="1"/>
    <xf numFmtId="164" fontId="4" fillId="0" borderId="11" xfId="14" applyNumberFormat="1" applyFont="1" applyBorder="1" applyAlignment="1">
      <alignment horizontal="right" vertical="center"/>
    </xf>
    <xf numFmtId="164" fontId="0" fillId="0" borderId="182" xfId="0" applyNumberFormat="1" applyBorder="1"/>
    <xf numFmtId="164" fontId="0" fillId="0" borderId="85" xfId="0" applyNumberFormat="1" applyBorder="1"/>
    <xf numFmtId="164" fontId="0" fillId="0" borderId="183" xfId="0" applyNumberFormat="1" applyBorder="1"/>
    <xf numFmtId="164" fontId="0" fillId="0" borderId="185" xfId="0" applyNumberFormat="1" applyBorder="1"/>
    <xf numFmtId="164" fontId="0" fillId="0" borderId="186" xfId="0" applyNumberFormat="1" applyBorder="1"/>
    <xf numFmtId="164" fontId="0" fillId="0" borderId="187" xfId="0" applyNumberFormat="1" applyBorder="1"/>
    <xf numFmtId="164" fontId="0" fillId="0" borderId="188" xfId="0" applyNumberFormat="1" applyBorder="1"/>
    <xf numFmtId="164" fontId="0" fillId="0" borderId="107" xfId="0" applyNumberFormat="1" applyBorder="1"/>
    <xf numFmtId="164" fontId="0" fillId="0" borderId="170" xfId="0" applyNumberFormat="1" applyBorder="1"/>
    <xf numFmtId="164" fontId="0" fillId="0" borderId="63" xfId="0" applyNumberFormat="1" applyBorder="1"/>
    <xf numFmtId="164" fontId="0" fillId="0" borderId="120" xfId="0" applyNumberFormat="1" applyBorder="1"/>
    <xf numFmtId="170" fontId="0" fillId="0" borderId="182" xfId="0" applyNumberFormat="1" applyBorder="1"/>
    <xf numFmtId="170" fontId="0" fillId="0" borderId="85" xfId="0" applyNumberFormat="1" applyBorder="1"/>
    <xf numFmtId="170" fontId="0" fillId="0" borderId="184" xfId="0" applyNumberFormat="1" applyBorder="1"/>
    <xf numFmtId="170" fontId="0" fillId="0" borderId="185" xfId="0" applyNumberFormat="1" applyBorder="1"/>
    <xf numFmtId="170" fontId="0" fillId="0" borderId="186" xfId="0" applyNumberFormat="1" applyBorder="1"/>
    <xf numFmtId="170" fontId="0" fillId="0" borderId="187" xfId="0" applyNumberFormat="1" applyBorder="1"/>
    <xf numFmtId="170" fontId="0" fillId="0" borderId="183" xfId="0" applyNumberFormat="1" applyBorder="1"/>
    <xf numFmtId="170" fontId="0" fillId="0" borderId="189" xfId="0" applyNumberFormat="1" applyBorder="1"/>
    <xf numFmtId="170" fontId="0" fillId="0" borderId="107" xfId="0" applyNumberFormat="1" applyBorder="1"/>
    <xf numFmtId="170" fontId="0" fillId="0" borderId="63" xfId="0" applyNumberFormat="1" applyBorder="1"/>
    <xf numFmtId="170" fontId="0" fillId="0" borderId="170" xfId="0" applyNumberFormat="1" applyBorder="1"/>
    <xf numFmtId="0" fontId="4" fillId="0" borderId="9" xfId="9" applyFont="1" applyBorder="1" applyAlignment="1">
      <alignment horizontal="left" vertical="top" wrapText="1"/>
    </xf>
    <xf numFmtId="0" fontId="6" fillId="0" borderId="9" xfId="10" applyFont="1" applyBorder="1" applyAlignment="1">
      <alignment horizontal="left" vertical="top" wrapText="1"/>
    </xf>
    <xf numFmtId="0" fontId="2" fillId="0" borderId="0" xfId="69"/>
    <xf numFmtId="0" fontId="0" fillId="0" borderId="197" xfId="0" applyBorder="1"/>
    <xf numFmtId="0" fontId="0" fillId="0" borderId="195" xfId="0" applyBorder="1"/>
    <xf numFmtId="10" fontId="0" fillId="0" borderId="194" xfId="0" applyNumberFormat="1" applyBorder="1"/>
    <xf numFmtId="164" fontId="4" fillId="0" borderId="195" xfId="7" applyNumberFormat="1" applyFont="1" applyBorder="1" applyAlignment="1">
      <alignment horizontal="right" vertical="center"/>
    </xf>
    <xf numFmtId="165" fontId="4" fillId="0" borderId="194" xfId="7" applyNumberFormat="1" applyFont="1" applyBorder="1" applyAlignment="1">
      <alignment horizontal="right" vertical="center"/>
    </xf>
    <xf numFmtId="0" fontId="6" fillId="0" borderId="9" xfId="10" applyFont="1" applyBorder="1" applyAlignment="1">
      <alignment horizontal="left" vertical="top" wrapText="1"/>
    </xf>
    <xf numFmtId="0" fontId="6" fillId="0" borderId="38" xfId="10" applyFont="1" applyBorder="1" applyAlignment="1">
      <alignment horizontal="center" wrapText="1"/>
    </xf>
    <xf numFmtId="0" fontId="6" fillId="0" borderId="38" xfId="12" applyFont="1" applyBorder="1" applyAlignment="1">
      <alignment horizontal="center" wrapText="1"/>
    </xf>
    <xf numFmtId="0" fontId="0" fillId="0" borderId="0" xfId="0"/>
    <xf numFmtId="0" fontId="0" fillId="0" borderId="0" xfId="0"/>
    <xf numFmtId="0" fontId="4" fillId="15" borderId="10" xfId="8" applyFont="1" applyFill="1" applyBorder="1" applyAlignment="1">
      <alignment horizontal="left" vertical="top"/>
    </xf>
    <xf numFmtId="164" fontId="4" fillId="15" borderId="11" xfId="8" applyNumberFormat="1" applyFont="1" applyFill="1" applyBorder="1" applyAlignment="1">
      <alignment horizontal="right" vertical="center"/>
    </xf>
    <xf numFmtId="165" fontId="4" fillId="15" borderId="19" xfId="8" applyNumberFormat="1" applyFont="1" applyFill="1" applyBorder="1" applyAlignment="1">
      <alignment horizontal="right" vertical="center"/>
    </xf>
    <xf numFmtId="164" fontId="4" fillId="15" borderId="19" xfId="8" applyNumberFormat="1" applyFont="1" applyFill="1" applyBorder="1" applyAlignment="1">
      <alignment horizontal="right" vertical="center"/>
    </xf>
    <xf numFmtId="165" fontId="4" fillId="15" borderId="12" xfId="8" applyNumberFormat="1" applyFont="1" applyFill="1" applyBorder="1" applyAlignment="1">
      <alignment horizontal="right" vertical="center"/>
    </xf>
    <xf numFmtId="0" fontId="4" fillId="15" borderId="10" xfId="9" applyFont="1" applyFill="1" applyBorder="1" applyAlignment="1">
      <alignment horizontal="left" vertical="top"/>
    </xf>
    <xf numFmtId="164" fontId="4" fillId="15" borderId="11" xfId="9" applyNumberFormat="1" applyFont="1" applyFill="1" applyBorder="1" applyAlignment="1">
      <alignment horizontal="right" vertical="center"/>
    </xf>
    <xf numFmtId="164" fontId="4" fillId="15" borderId="19" xfId="9" applyNumberFormat="1" applyFont="1" applyFill="1" applyBorder="1" applyAlignment="1">
      <alignment horizontal="right" vertical="center"/>
    </xf>
    <xf numFmtId="164" fontId="4" fillId="15" borderId="12" xfId="9" applyNumberFormat="1" applyFont="1" applyFill="1" applyBorder="1" applyAlignment="1">
      <alignment horizontal="right" vertical="center"/>
    </xf>
    <xf numFmtId="0" fontId="6" fillId="15" borderId="10" xfId="10" applyFont="1" applyFill="1" applyBorder="1" applyAlignment="1">
      <alignment horizontal="left" vertical="top"/>
    </xf>
    <xf numFmtId="164" fontId="6" fillId="15" borderId="11" xfId="10" applyNumberFormat="1" applyFont="1" applyFill="1" applyBorder="1" applyAlignment="1">
      <alignment horizontal="right" vertical="center"/>
    </xf>
    <xf numFmtId="165" fontId="6" fillId="15" borderId="19" xfId="10" applyNumberFormat="1" applyFont="1" applyFill="1" applyBorder="1" applyAlignment="1">
      <alignment horizontal="right" vertical="center"/>
    </xf>
    <xf numFmtId="164" fontId="6" fillId="15" borderId="19" xfId="10" applyNumberFormat="1" applyFont="1" applyFill="1" applyBorder="1" applyAlignment="1">
      <alignment horizontal="right" vertical="center"/>
    </xf>
    <xf numFmtId="165" fontId="6" fillId="15" borderId="12" xfId="10" applyNumberFormat="1" applyFont="1" applyFill="1" applyBorder="1" applyAlignment="1">
      <alignment horizontal="right" vertical="center"/>
    </xf>
    <xf numFmtId="164" fontId="6" fillId="15" borderId="12" xfId="10" applyNumberFormat="1" applyFont="1" applyFill="1" applyBorder="1" applyAlignment="1">
      <alignment horizontal="right" vertical="center"/>
    </xf>
    <xf numFmtId="0" fontId="14" fillId="0" borderId="0" xfId="70"/>
    <xf numFmtId="0" fontId="14" fillId="0" borderId="0" xfId="71"/>
    <xf numFmtId="0" fontId="6" fillId="15" borderId="10" xfId="11" applyFont="1" applyFill="1" applyBorder="1" applyAlignment="1">
      <alignment horizontal="left" vertical="top"/>
    </xf>
    <xf numFmtId="164" fontId="6" fillId="15" borderId="11" xfId="11" applyNumberFormat="1" applyFont="1" applyFill="1" applyBorder="1" applyAlignment="1">
      <alignment horizontal="right" vertical="center"/>
    </xf>
    <xf numFmtId="165" fontId="6" fillId="15" borderId="19" xfId="11" applyNumberFormat="1" applyFont="1" applyFill="1" applyBorder="1" applyAlignment="1">
      <alignment horizontal="right" vertical="center"/>
    </xf>
    <xf numFmtId="164" fontId="6" fillId="15" borderId="19" xfId="11" applyNumberFormat="1" applyFont="1" applyFill="1" applyBorder="1" applyAlignment="1">
      <alignment horizontal="right" vertical="center"/>
    </xf>
    <xf numFmtId="165" fontId="6" fillId="15" borderId="12" xfId="11" applyNumberFormat="1" applyFont="1" applyFill="1" applyBorder="1" applyAlignment="1">
      <alignment horizontal="right" vertical="center"/>
    </xf>
    <xf numFmtId="164" fontId="6" fillId="15" borderId="12" xfId="11" applyNumberFormat="1" applyFont="1" applyFill="1" applyBorder="1" applyAlignment="1">
      <alignment horizontal="right" vertical="center"/>
    </xf>
    <xf numFmtId="0" fontId="14" fillId="0" borderId="0" xfId="72"/>
    <xf numFmtId="0" fontId="4" fillId="0" borderId="23" xfId="12" applyFont="1" applyBorder="1" applyAlignment="1">
      <alignment horizontal="center" wrapText="1"/>
    </xf>
    <xf numFmtId="0" fontId="4" fillId="0" borderId="17" xfId="12" applyFont="1" applyBorder="1" applyAlignment="1">
      <alignment horizontal="center" wrapText="1"/>
    </xf>
    <xf numFmtId="0" fontId="14" fillId="0" borderId="0" xfId="73"/>
    <xf numFmtId="164" fontId="6" fillId="0" borderId="19" xfId="11" applyNumberFormat="1" applyFont="1" applyFill="1" applyBorder="1" applyAlignment="1">
      <alignment horizontal="right" vertical="center"/>
    </xf>
    <xf numFmtId="0" fontId="4" fillId="0" borderId="197" xfId="16" applyFont="1" applyBorder="1" applyAlignment="1">
      <alignment horizontal="left" vertical="top"/>
    </xf>
    <xf numFmtId="169" fontId="4" fillId="0" borderId="195" xfId="16" applyNumberFormat="1" applyFont="1" applyBorder="1" applyAlignment="1">
      <alignment horizontal="right" vertical="center"/>
    </xf>
    <xf numFmtId="169" fontId="4" fillId="0" borderId="194" xfId="16" applyNumberFormat="1" applyFont="1" applyBorder="1" applyAlignment="1">
      <alignment horizontal="right" vertical="center"/>
    </xf>
    <xf numFmtId="0" fontId="2" fillId="0" borderId="92" xfId="16" applyFont="1" applyBorder="1" applyAlignment="1">
      <alignment horizontal="center" wrapText="1"/>
    </xf>
    <xf numFmtId="0" fontId="14" fillId="0" borderId="0" xfId="74"/>
    <xf numFmtId="0" fontId="6" fillId="0" borderId="38" xfId="11" applyFont="1" applyBorder="1" applyAlignment="1">
      <alignment horizontal="center" wrapText="1"/>
    </xf>
    <xf numFmtId="0" fontId="2" fillId="0" borderId="0" xfId="79"/>
    <xf numFmtId="0" fontId="2" fillId="0" borderId="0" xfId="80"/>
    <xf numFmtId="0" fontId="2" fillId="0" borderId="0" xfId="81"/>
    <xf numFmtId="0" fontId="4" fillId="0" borderId="10" xfId="81" applyFont="1" applyBorder="1" applyAlignment="1">
      <alignment horizontal="left" vertical="top" wrapText="1"/>
    </xf>
    <xf numFmtId="164" fontId="4" fillId="0" borderId="11" xfId="81" applyNumberFormat="1" applyFont="1" applyBorder="1" applyAlignment="1">
      <alignment horizontal="right" vertical="center"/>
    </xf>
    <xf numFmtId="164" fontId="4" fillId="0" borderId="13" xfId="81" applyNumberFormat="1" applyFont="1" applyBorder="1" applyAlignment="1">
      <alignment horizontal="right" vertical="center"/>
    </xf>
    <xf numFmtId="0" fontId="4" fillId="0" borderId="9" xfId="81" applyFont="1" applyBorder="1" applyAlignment="1">
      <alignment vertical="top" wrapText="1"/>
    </xf>
    <xf numFmtId="0" fontId="5" fillId="0" borderId="203" xfId="14" applyBorder="1"/>
    <xf numFmtId="0" fontId="2" fillId="0" borderId="0" xfId="82"/>
    <xf numFmtId="0" fontId="6" fillId="0" borderId="1" xfId="14" applyFont="1" applyBorder="1" applyAlignment="1">
      <alignment vertical="top" wrapText="1"/>
    </xf>
    <xf numFmtId="0" fontId="6" fillId="0" borderId="9" xfId="14" applyFont="1" applyBorder="1" applyAlignment="1">
      <alignment vertical="top" wrapText="1"/>
    </xf>
    <xf numFmtId="0" fontId="4" fillId="0" borderId="204" xfId="81" applyFont="1" applyBorder="1" applyAlignment="1">
      <alignment vertical="top" wrapText="1"/>
    </xf>
    <xf numFmtId="0" fontId="2" fillId="0" borderId="0" xfId="83"/>
    <xf numFmtId="0" fontId="3" fillId="0" borderId="16" xfId="83" applyFont="1" applyBorder="1" applyAlignment="1">
      <alignment vertical="center" wrapText="1"/>
    </xf>
    <xf numFmtId="0" fontId="6" fillId="0" borderId="1" xfId="15" applyFont="1" applyBorder="1" applyAlignment="1">
      <alignment vertical="top" wrapText="1"/>
    </xf>
    <xf numFmtId="0" fontId="6" fillId="0" borderId="9" xfId="15" applyFont="1" applyBorder="1" applyAlignment="1">
      <alignment vertical="top" wrapText="1"/>
    </xf>
    <xf numFmtId="0" fontId="4" fillId="0" borderId="9" xfId="83" applyFont="1" applyBorder="1" applyAlignment="1">
      <alignment vertical="top" wrapText="1"/>
    </xf>
    <xf numFmtId="0" fontId="4" fillId="0" borderId="5" xfId="83" applyFont="1" applyBorder="1" applyAlignment="1">
      <alignment vertical="top" wrapText="1"/>
    </xf>
    <xf numFmtId="0" fontId="2" fillId="0" borderId="0" xfId="16"/>
    <xf numFmtId="0" fontId="4" fillId="0" borderId="0" xfId="25" applyFont="1" applyFill="1" applyBorder="1" applyAlignment="1">
      <alignment horizontal="left" vertical="top"/>
    </xf>
    <xf numFmtId="0" fontId="18" fillId="0" borderId="0" xfId="25" applyFont="1" applyFill="1" applyBorder="1" applyAlignment="1">
      <alignment horizontal="left" wrapText="1"/>
    </xf>
    <xf numFmtId="0" fontId="4" fillId="0" borderId="208" xfId="54" applyFont="1" applyBorder="1" applyAlignment="1">
      <alignment horizontal="center"/>
    </xf>
    <xf numFmtId="0" fontId="0" fillId="0" borderId="33" xfId="0" applyBorder="1"/>
    <xf numFmtId="0" fontId="4" fillId="0" borderId="210" xfId="54" applyFont="1" applyBorder="1" applyAlignment="1">
      <alignment horizontal="center"/>
    </xf>
    <xf numFmtId="0" fontId="4" fillId="0" borderId="209" xfId="54" applyFont="1" applyBorder="1" applyAlignment="1">
      <alignment horizontal="center"/>
    </xf>
    <xf numFmtId="0" fontId="4" fillId="0" borderId="212" xfId="54" applyFont="1" applyBorder="1" applyAlignment="1">
      <alignment horizontal="center"/>
    </xf>
    <xf numFmtId="164" fontId="0" fillId="0" borderId="213" xfId="0" applyNumberFormat="1" applyBorder="1"/>
    <xf numFmtId="164" fontId="0" fillId="0" borderId="214" xfId="0" applyNumberFormat="1" applyBorder="1"/>
    <xf numFmtId="164" fontId="0" fillId="0" borderId="87" xfId="0" applyNumberFormat="1" applyBorder="1"/>
    <xf numFmtId="170" fontId="0" fillId="0" borderId="120" xfId="0" applyNumberFormat="1" applyBorder="1"/>
    <xf numFmtId="170" fontId="0" fillId="0" borderId="215" xfId="0" applyNumberFormat="1" applyBorder="1"/>
    <xf numFmtId="0" fontId="14" fillId="0" borderId="0" xfId="86"/>
    <xf numFmtId="0" fontId="15" fillId="0" borderId="10" xfId="86" applyFont="1" applyBorder="1" applyAlignment="1">
      <alignment horizontal="left" vertical="top" wrapText="1"/>
    </xf>
    <xf numFmtId="164" fontId="15" fillId="0" borderId="12" xfId="86" applyNumberFormat="1" applyFont="1" applyBorder="1" applyAlignment="1">
      <alignment horizontal="right" vertical="center"/>
    </xf>
    <xf numFmtId="164" fontId="15" fillId="0" borderId="14" xfId="86" applyNumberFormat="1" applyFont="1" applyBorder="1" applyAlignment="1">
      <alignment horizontal="right" vertical="center"/>
    </xf>
    <xf numFmtId="0" fontId="15" fillId="0" borderId="9" xfId="86" applyFont="1" applyBorder="1" applyAlignment="1">
      <alignment vertical="top" wrapText="1"/>
    </xf>
    <xf numFmtId="0" fontId="15" fillId="0" borderId="24" xfId="86" applyFont="1" applyBorder="1" applyAlignment="1">
      <alignment horizontal="left" vertical="top"/>
    </xf>
    <xf numFmtId="164" fontId="15" fillId="0" borderId="11" xfId="86" applyNumberFormat="1" applyFont="1" applyBorder="1" applyAlignment="1">
      <alignment horizontal="right" vertical="center"/>
    </xf>
    <xf numFmtId="0" fontId="15" fillId="0" borderId="22" xfId="86" applyFont="1" applyBorder="1" applyAlignment="1">
      <alignment horizontal="left" vertical="top"/>
    </xf>
    <xf numFmtId="164" fontId="15" fillId="0" borderId="13" xfId="86" applyNumberFormat="1" applyFont="1" applyBorder="1" applyAlignment="1">
      <alignment horizontal="right" vertical="center"/>
    </xf>
    <xf numFmtId="0" fontId="14" fillId="0" borderId="0" xfId="87"/>
    <xf numFmtId="164" fontId="15" fillId="0" borderId="7" xfId="87" applyNumberFormat="1" applyFont="1" applyBorder="1" applyAlignment="1">
      <alignment horizontal="right" vertical="center"/>
    </xf>
    <xf numFmtId="164" fontId="15" fillId="0" borderId="8" xfId="87" applyNumberFormat="1" applyFont="1" applyBorder="1" applyAlignment="1">
      <alignment horizontal="right" vertical="center"/>
    </xf>
    <xf numFmtId="164" fontId="15" fillId="0" borderId="11" xfId="87" applyNumberFormat="1" applyFont="1" applyBorder="1" applyAlignment="1">
      <alignment horizontal="right" vertical="center"/>
    </xf>
    <xf numFmtId="164" fontId="15" fillId="0" borderId="12" xfId="87" applyNumberFormat="1" applyFont="1" applyBorder="1" applyAlignment="1">
      <alignment horizontal="right" vertical="center"/>
    </xf>
    <xf numFmtId="164" fontId="15" fillId="0" borderId="13" xfId="87" applyNumberFormat="1" applyFont="1" applyBorder="1" applyAlignment="1">
      <alignment horizontal="right" vertical="center"/>
    </xf>
    <xf numFmtId="164" fontId="15" fillId="0" borderId="14" xfId="87" applyNumberFormat="1" applyFont="1" applyBorder="1" applyAlignment="1">
      <alignment horizontal="right" vertical="center"/>
    </xf>
    <xf numFmtId="0" fontId="15" fillId="0" borderId="20" xfId="87" applyFont="1" applyBorder="1" applyAlignment="1">
      <alignment horizontal="left" vertical="top"/>
    </xf>
    <xf numFmtId="0" fontId="15" fillId="0" borderId="24" xfId="87" applyFont="1" applyBorder="1" applyAlignment="1">
      <alignment horizontal="left" vertical="top"/>
    </xf>
    <xf numFmtId="0" fontId="15" fillId="0" borderId="22" xfId="87" applyFont="1" applyBorder="1" applyAlignment="1">
      <alignment horizontal="left" vertical="top"/>
    </xf>
    <xf numFmtId="0" fontId="0" fillId="0" borderId="90" xfId="0" applyBorder="1"/>
    <xf numFmtId="0" fontId="0" fillId="0" borderId="66" xfId="0" applyBorder="1"/>
    <xf numFmtId="0" fontId="0" fillId="0" borderId="0" xfId="0"/>
    <xf numFmtId="17" fontId="0" fillId="0" borderId="0" xfId="0" applyNumberFormat="1" applyFont="1"/>
    <xf numFmtId="17" fontId="8" fillId="0" borderId="0" xfId="0" applyNumberFormat="1" applyFont="1"/>
    <xf numFmtId="17" fontId="0" fillId="10" borderId="0" xfId="0" applyNumberFormat="1" applyFont="1" applyFill="1"/>
    <xf numFmtId="17" fontId="0" fillId="6" borderId="0" xfId="0" applyNumberFormat="1" applyFont="1" applyFill="1"/>
    <xf numFmtId="17" fontId="0" fillId="8" borderId="0" xfId="0" applyNumberFormat="1" applyFont="1" applyFill="1"/>
    <xf numFmtId="17" fontId="0" fillId="9" borderId="0" xfId="0" applyNumberFormat="1" applyFont="1" applyFill="1"/>
    <xf numFmtId="0" fontId="0" fillId="0" borderId="0" xfId="0"/>
    <xf numFmtId="0" fontId="0" fillId="0" borderId="0" xfId="0" applyFont="1"/>
    <xf numFmtId="0" fontId="8" fillId="0" borderId="0" xfId="0" applyFont="1"/>
    <xf numFmtId="0" fontId="0" fillId="0" borderId="0" xfId="0" applyFont="1" applyFill="1"/>
    <xf numFmtId="0" fontId="0" fillId="9" borderId="0" xfId="0" applyFont="1" applyFill="1"/>
    <xf numFmtId="0" fontId="0" fillId="7" borderId="0" xfId="0" applyFont="1" applyFill="1"/>
    <xf numFmtId="0" fontId="0" fillId="10" borderId="0" xfId="0" applyFill="1"/>
    <xf numFmtId="0" fontId="0" fillId="6" borderId="0" xfId="0" applyFont="1" applyFill="1"/>
    <xf numFmtId="0" fontId="0" fillId="8" borderId="0" xfId="0" applyFont="1" applyFill="1"/>
    <xf numFmtId="0" fontId="0" fillId="9" borderId="0" xfId="0" applyFill="1"/>
    <xf numFmtId="0" fontId="0" fillId="6" borderId="0" xfId="0" applyFill="1"/>
    <xf numFmtId="0" fontId="0" fillId="0" borderId="33" xfId="0" applyBorder="1"/>
    <xf numFmtId="0" fontId="14" fillId="0" borderId="0" xfId="92"/>
    <xf numFmtId="0" fontId="14" fillId="0" borderId="0" xfId="93"/>
    <xf numFmtId="0" fontId="14" fillId="0" borderId="0" xfId="94"/>
    <xf numFmtId="0" fontId="4" fillId="0" borderId="23" xfId="10" applyFont="1" applyBorder="1" applyAlignment="1">
      <alignment horizontal="center" wrapText="1"/>
    </xf>
    <xf numFmtId="0" fontId="4" fillId="0" borderId="17" xfId="10" applyFont="1" applyBorder="1" applyAlignment="1">
      <alignment horizontal="center" wrapText="1"/>
    </xf>
    <xf numFmtId="0" fontId="14" fillId="0" borderId="0" xfId="95"/>
    <xf numFmtId="0" fontId="6" fillId="15" borderId="0" xfId="14" applyFont="1" applyFill="1"/>
    <xf numFmtId="0" fontId="15" fillId="0" borderId="10" xfId="96" applyFont="1" applyBorder="1" applyAlignment="1">
      <alignment horizontal="left" vertical="top" wrapText="1"/>
    </xf>
    <xf numFmtId="164" fontId="15" fillId="0" borderId="11" xfId="96" applyNumberFormat="1" applyFont="1" applyBorder="1" applyAlignment="1">
      <alignment horizontal="right" vertical="center"/>
    </xf>
    <xf numFmtId="0" fontId="15" fillId="0" borderId="6" xfId="96" applyFont="1" applyBorder="1" applyAlignment="1">
      <alignment horizontal="left" vertical="top" wrapText="1"/>
    </xf>
    <xf numFmtId="164" fontId="15" fillId="0" borderId="13" xfId="96" applyNumberFormat="1" applyFont="1" applyBorder="1" applyAlignment="1">
      <alignment horizontal="right" vertical="center"/>
    </xf>
    <xf numFmtId="0" fontId="5" fillId="15" borderId="0" xfId="14" applyFill="1"/>
    <xf numFmtId="0" fontId="15" fillId="0" borderId="10" xfId="97" applyFont="1" applyBorder="1" applyAlignment="1">
      <alignment horizontal="left" vertical="top" wrapText="1"/>
    </xf>
    <xf numFmtId="164" fontId="15" fillId="0" borderId="11" xfId="97" applyNumberFormat="1" applyFont="1" applyBorder="1" applyAlignment="1">
      <alignment horizontal="right" vertical="center"/>
    </xf>
    <xf numFmtId="0" fontId="15" fillId="0" borderId="6" xfId="97" applyFont="1" applyBorder="1" applyAlignment="1">
      <alignment horizontal="left" vertical="top" wrapText="1"/>
    </xf>
    <xf numFmtId="164" fontId="15" fillId="0" borderId="13" xfId="97" applyNumberFormat="1" applyFont="1" applyBorder="1" applyAlignment="1">
      <alignment horizontal="right" vertical="center"/>
    </xf>
    <xf numFmtId="0" fontId="15" fillId="0" borderId="10" xfId="98" applyFont="1" applyBorder="1" applyAlignment="1">
      <alignment horizontal="left" vertical="top" wrapText="1"/>
    </xf>
    <xf numFmtId="164" fontId="15" fillId="0" borderId="11" xfId="98" applyNumberFormat="1" applyFont="1" applyBorder="1" applyAlignment="1">
      <alignment horizontal="right" vertical="center"/>
    </xf>
    <xf numFmtId="0" fontId="15" fillId="0" borderId="6" xfId="98" applyFont="1" applyBorder="1" applyAlignment="1">
      <alignment horizontal="left" vertical="top" wrapText="1"/>
    </xf>
    <xf numFmtId="164" fontId="15" fillId="0" borderId="13" xfId="98" applyNumberFormat="1" applyFont="1" applyBorder="1" applyAlignment="1">
      <alignment horizontal="right" vertical="center"/>
    </xf>
    <xf numFmtId="0" fontId="6" fillId="15" borderId="1" xfId="14" applyFont="1" applyFill="1" applyBorder="1" applyAlignment="1">
      <alignment vertical="top" wrapText="1"/>
    </xf>
    <xf numFmtId="0" fontId="6" fillId="15" borderId="10" xfId="14" applyFont="1" applyFill="1" applyBorder="1" applyAlignment="1">
      <alignment horizontal="left" vertical="top" wrapText="1"/>
    </xf>
    <xf numFmtId="164" fontId="6" fillId="15" borderId="11" xfId="14" applyNumberFormat="1" applyFont="1" applyFill="1" applyBorder="1" applyAlignment="1">
      <alignment horizontal="right" vertical="center"/>
    </xf>
    <xf numFmtId="0" fontId="6" fillId="15" borderId="9" xfId="14" applyFont="1" applyFill="1" applyBorder="1" applyAlignment="1">
      <alignment vertical="top" wrapText="1"/>
    </xf>
    <xf numFmtId="164" fontId="6" fillId="15" borderId="13" xfId="14" applyNumberFormat="1" applyFont="1" applyFill="1" applyBorder="1" applyAlignment="1">
      <alignment horizontal="right" vertical="center"/>
    </xf>
    <xf numFmtId="0" fontId="6" fillId="15" borderId="2" xfId="14" applyFont="1" applyFill="1" applyBorder="1" applyAlignment="1">
      <alignment horizontal="left" vertical="top" wrapText="1"/>
    </xf>
    <xf numFmtId="164" fontId="6" fillId="15" borderId="7" xfId="14" applyNumberFormat="1" applyFont="1" applyFill="1" applyBorder="1" applyAlignment="1">
      <alignment horizontal="right" vertical="center"/>
    </xf>
    <xf numFmtId="0" fontId="5" fillId="15" borderId="0" xfId="15" applyFill="1"/>
    <xf numFmtId="0" fontId="0" fillId="15" borderId="0" xfId="0" applyFill="1"/>
    <xf numFmtId="0" fontId="4" fillId="15" borderId="10" xfId="83" applyFont="1" applyFill="1" applyBorder="1" applyAlignment="1">
      <alignment horizontal="left" vertical="top" wrapText="1"/>
    </xf>
    <xf numFmtId="164" fontId="4" fillId="15" borderId="11" xfId="83" applyNumberFormat="1" applyFont="1" applyFill="1" applyBorder="1" applyAlignment="1">
      <alignment horizontal="right" vertical="center"/>
    </xf>
    <xf numFmtId="0" fontId="4" fillId="15" borderId="6" xfId="83" applyFont="1" applyFill="1" applyBorder="1" applyAlignment="1">
      <alignment horizontal="left" vertical="top" wrapText="1"/>
    </xf>
    <xf numFmtId="164" fontId="4" fillId="15" borderId="13" xfId="83" applyNumberFormat="1" applyFont="1" applyFill="1" applyBorder="1" applyAlignment="1">
      <alignment horizontal="right" vertical="center"/>
    </xf>
    <xf numFmtId="0" fontId="6" fillId="15" borderId="1" xfId="15" applyFont="1" applyFill="1" applyBorder="1" applyAlignment="1">
      <alignment vertical="top" wrapText="1"/>
    </xf>
    <xf numFmtId="0" fontId="6" fillId="15" borderId="9" xfId="15" applyFont="1" applyFill="1" applyBorder="1" applyAlignment="1">
      <alignment vertical="top" wrapText="1"/>
    </xf>
    <xf numFmtId="0" fontId="2" fillId="15" borderId="0" xfId="83" applyFill="1"/>
    <xf numFmtId="0" fontId="4" fillId="15" borderId="9" xfId="83" applyFont="1" applyFill="1" applyBorder="1" applyAlignment="1">
      <alignment vertical="top" wrapText="1"/>
    </xf>
    <xf numFmtId="0" fontId="4" fillId="15" borderId="5" xfId="83" applyFont="1" applyFill="1" applyBorder="1" applyAlignment="1">
      <alignment vertical="top" wrapText="1"/>
    </xf>
    <xf numFmtId="0" fontId="14" fillId="0" borderId="0" xfId="105"/>
    <xf numFmtId="0" fontId="14" fillId="0" borderId="0" xfId="106"/>
    <xf numFmtId="0" fontId="6" fillId="0" borderId="31" xfId="37" applyNumberFormat="1" applyFont="1" applyBorder="1" applyAlignment="1">
      <alignment horizontal="right" vertical="center"/>
    </xf>
    <xf numFmtId="0" fontId="6" fillId="0" borderId="115" xfId="37" applyNumberFormat="1" applyFont="1" applyBorder="1" applyAlignment="1">
      <alignment horizontal="left" vertical="top"/>
    </xf>
    <xf numFmtId="0" fontId="0" fillId="0" borderId="115" xfId="0" applyBorder="1"/>
    <xf numFmtId="0" fontId="0" fillId="0" borderId="65" xfId="0" applyBorder="1"/>
    <xf numFmtId="0" fontId="0" fillId="0" borderId="216" xfId="0" applyBorder="1"/>
    <xf numFmtId="169" fontId="4" fillId="0" borderId="0" xfId="34" applyNumberFormat="1" applyFont="1" applyFill="1" applyBorder="1" applyAlignment="1">
      <alignment horizontal="right" vertical="center"/>
    </xf>
    <xf numFmtId="0" fontId="28" fillId="0" borderId="0" xfId="50" applyFont="1"/>
    <xf numFmtId="0" fontId="29" fillId="0" borderId="0" xfId="50" applyFont="1" applyBorder="1" applyAlignment="1"/>
    <xf numFmtId="0" fontId="29" fillId="0" borderId="169" xfId="50" applyFont="1" applyBorder="1" applyAlignment="1">
      <alignment horizontal="center" vertical="center" wrapText="1"/>
    </xf>
    <xf numFmtId="0" fontId="29" fillId="0" borderId="139" xfId="50" applyFont="1" applyBorder="1" applyAlignment="1">
      <alignment horizontal="center" vertical="center" wrapText="1"/>
    </xf>
    <xf numFmtId="0" fontId="29" fillId="0" borderId="179" xfId="50" applyFont="1" applyBorder="1" applyAlignment="1">
      <alignment horizontal="center" vertical="center" wrapText="1"/>
    </xf>
    <xf numFmtId="0" fontId="29" fillId="0" borderId="221" xfId="50" applyFont="1" applyBorder="1" applyAlignment="1">
      <alignment horizontal="left" vertical="top"/>
    </xf>
    <xf numFmtId="164" fontId="29" fillId="0" borderId="120" xfId="64" applyNumberFormat="1" applyFont="1" applyBorder="1" applyAlignment="1">
      <alignment horizontal="right" vertical="center"/>
    </xf>
    <xf numFmtId="164" fontId="29" fillId="0" borderId="107" xfId="64" applyNumberFormat="1" applyFont="1" applyBorder="1" applyAlignment="1">
      <alignment horizontal="right" vertical="center"/>
    </xf>
    <xf numFmtId="164" fontId="29" fillId="0" borderId="55" xfId="64" applyNumberFormat="1" applyFont="1" applyBorder="1" applyAlignment="1">
      <alignment horizontal="right" vertical="center"/>
    </xf>
    <xf numFmtId="0" fontId="29" fillId="0" borderId="222" xfId="50" applyFont="1" applyBorder="1" applyAlignment="1">
      <alignment horizontal="left" vertical="top"/>
    </xf>
    <xf numFmtId="0" fontId="29" fillId="0" borderId="223" xfId="50" applyFont="1" applyBorder="1" applyAlignment="1">
      <alignment horizontal="left" vertical="top"/>
    </xf>
    <xf numFmtId="164" fontId="29" fillId="0" borderId="140" xfId="64" applyNumberFormat="1" applyFont="1" applyBorder="1" applyAlignment="1">
      <alignment horizontal="right" vertical="center"/>
    </xf>
    <xf numFmtId="164" fontId="29" fillId="0" borderId="141" xfId="64" applyNumberFormat="1" applyFont="1" applyBorder="1" applyAlignment="1">
      <alignment horizontal="right" vertical="center"/>
    </xf>
    <xf numFmtId="164" fontId="29" fillId="0" borderId="57" xfId="64" applyNumberFormat="1" applyFont="1" applyBorder="1" applyAlignment="1">
      <alignment horizontal="right" vertical="center"/>
    </xf>
    <xf numFmtId="0" fontId="29" fillId="0" borderId="0" xfId="50" applyFont="1" applyBorder="1" applyAlignment="1">
      <alignment vertical="top" wrapText="1"/>
    </xf>
    <xf numFmtId="0" fontId="28" fillId="0" borderId="0" xfId="50" applyFont="1" applyBorder="1"/>
    <xf numFmtId="0" fontId="29" fillId="0" borderId="225" xfId="50" applyFont="1" applyBorder="1" applyAlignment="1"/>
    <xf numFmtId="0" fontId="29" fillId="0" borderId="224" xfId="50" applyFont="1" applyBorder="1" applyAlignment="1"/>
    <xf numFmtId="0" fontId="29" fillId="0" borderId="226" xfId="50" applyFont="1" applyBorder="1" applyAlignment="1">
      <alignment horizontal="center" vertical="center" wrapText="1"/>
    </xf>
    <xf numFmtId="0" fontId="29" fillId="0" borderId="227" xfId="50" applyFont="1" applyBorder="1" applyAlignment="1">
      <alignment horizontal="center" vertical="center" wrapText="1"/>
    </xf>
    <xf numFmtId="0" fontId="29" fillId="0" borderId="228" xfId="65" applyFont="1" applyBorder="1" applyAlignment="1">
      <alignment horizontal="center" wrapText="1"/>
    </xf>
    <xf numFmtId="0" fontId="29" fillId="0" borderId="229" xfId="65" applyFont="1" applyBorder="1" applyAlignment="1">
      <alignment horizontal="center" wrapText="1"/>
    </xf>
    <xf numFmtId="0" fontId="29" fillId="0" borderId="230" xfId="65" applyFont="1" applyBorder="1" applyAlignment="1">
      <alignment horizontal="center" wrapText="1"/>
    </xf>
    <xf numFmtId="164" fontId="29" fillId="0" borderId="138" xfId="65" applyNumberFormat="1" applyFont="1" applyBorder="1" applyAlignment="1">
      <alignment horizontal="right" vertical="center"/>
    </xf>
    <xf numFmtId="164" fontId="29" fillId="0" borderId="139" xfId="65" applyNumberFormat="1" applyFont="1" applyBorder="1" applyAlignment="1">
      <alignment horizontal="right" vertical="center"/>
    </xf>
    <xf numFmtId="164" fontId="29" fillId="0" borderId="179" xfId="65" applyNumberFormat="1" applyFont="1" applyBorder="1" applyAlignment="1">
      <alignment horizontal="right" vertical="center"/>
    </xf>
    <xf numFmtId="164" fontId="29" fillId="0" borderId="120" xfId="65" applyNumberFormat="1" applyFont="1" applyBorder="1" applyAlignment="1">
      <alignment horizontal="right" vertical="center"/>
    </xf>
    <xf numFmtId="164" fontId="29" fillId="0" borderId="107" xfId="65" applyNumberFormat="1" applyFont="1" applyBorder="1" applyAlignment="1">
      <alignment horizontal="right" vertical="center"/>
    </xf>
    <xf numFmtId="0" fontId="29" fillId="0" borderId="55" xfId="65" applyFont="1" applyBorder="1" applyAlignment="1">
      <alignment horizontal="right" vertical="center" wrapText="1"/>
    </xf>
    <xf numFmtId="164" fontId="29" fillId="0" borderId="55" xfId="65" applyNumberFormat="1" applyFont="1" applyBorder="1" applyAlignment="1">
      <alignment horizontal="right" vertical="center"/>
    </xf>
    <xf numFmtId="164" fontId="29" fillId="0" borderId="140" xfId="65" applyNumberFormat="1" applyFont="1" applyBorder="1" applyAlignment="1">
      <alignment horizontal="right" vertical="center"/>
    </xf>
    <xf numFmtId="164" fontId="29" fillId="0" borderId="141" xfId="65" applyNumberFormat="1" applyFont="1" applyBorder="1" applyAlignment="1">
      <alignment horizontal="right" vertical="center"/>
    </xf>
    <xf numFmtId="164" fontId="29" fillId="0" borderId="57" xfId="65" applyNumberFormat="1" applyFont="1" applyBorder="1" applyAlignment="1">
      <alignment horizontal="right" vertical="center"/>
    </xf>
    <xf numFmtId="0" fontId="29" fillId="0" borderId="0" xfId="50" applyFont="1" applyBorder="1" applyAlignment="1">
      <alignment horizontal="center" vertical="center" wrapText="1"/>
    </xf>
    <xf numFmtId="0" fontId="29" fillId="0" borderId="0" xfId="50" applyFont="1" applyBorder="1" applyAlignment="1">
      <alignment horizontal="left" vertical="top"/>
    </xf>
    <xf numFmtId="164" fontId="29" fillId="0" borderId="0" xfId="65" applyNumberFormat="1" applyFont="1" applyBorder="1" applyAlignment="1">
      <alignment horizontal="right" vertical="center"/>
    </xf>
    <xf numFmtId="0" fontId="28" fillId="0" borderId="0" xfId="50" applyFont="1" applyAlignment="1"/>
    <xf numFmtId="0" fontId="31" fillId="0" borderId="0" xfId="50" applyFont="1" applyBorder="1" applyAlignment="1">
      <alignment vertical="center"/>
    </xf>
    <xf numFmtId="0" fontId="31" fillId="0" borderId="0" xfId="50" applyFont="1" applyBorder="1" applyAlignment="1"/>
    <xf numFmtId="0" fontId="32" fillId="0" borderId="0" xfId="50" applyFont="1"/>
    <xf numFmtId="0" fontId="33" fillId="0" borderId="0" xfId="0" applyFont="1" applyAlignment="1">
      <alignment horizontal="left" readingOrder="1"/>
    </xf>
    <xf numFmtId="0" fontId="29" fillId="0" borderId="231" xfId="50" applyNumberFormat="1" applyFont="1" applyBorder="1" applyAlignment="1">
      <alignment horizontal="left" vertical="top"/>
    </xf>
    <xf numFmtId="0" fontId="29" fillId="0" borderId="222" xfId="50" applyNumberFormat="1" applyFont="1" applyBorder="1" applyAlignment="1">
      <alignment horizontal="left" vertical="top"/>
    </xf>
    <xf numFmtId="0" fontId="35" fillId="0" borderId="0" xfId="0" applyFont="1" applyAlignment="1">
      <alignment vertical="top"/>
    </xf>
    <xf numFmtId="0" fontId="36" fillId="0" borderId="0" xfId="0" applyFont="1"/>
    <xf numFmtId="0" fontId="36" fillId="0" borderId="0" xfId="0" applyFont="1" applyAlignment="1">
      <alignment vertical="top"/>
    </xf>
    <xf numFmtId="0" fontId="29" fillId="0" borderId="19" xfId="1" applyFont="1" applyBorder="1" applyAlignment="1">
      <alignment horizontal="center" wrapText="1"/>
    </xf>
    <xf numFmtId="0" fontId="29" fillId="0" borderId="79" xfId="1" applyFont="1" applyBorder="1" applyAlignment="1">
      <alignment horizontal="center" wrapText="1"/>
    </xf>
    <xf numFmtId="0" fontId="28" fillId="0" borderId="0" xfId="66" applyFont="1"/>
    <xf numFmtId="165" fontId="29" fillId="0" borderId="69" xfId="1" applyNumberFormat="1" applyFont="1" applyBorder="1" applyAlignment="1">
      <alignment horizontal="right" vertical="center"/>
    </xf>
    <xf numFmtId="165" fontId="29" fillId="0" borderId="67" xfId="1" applyNumberFormat="1" applyFont="1" applyBorder="1" applyAlignment="1">
      <alignment horizontal="right" vertical="center"/>
    </xf>
    <xf numFmtId="165" fontId="29" fillId="0" borderId="68" xfId="1" applyNumberFormat="1" applyFont="1" applyBorder="1" applyAlignment="1">
      <alignment horizontal="right" vertical="center"/>
    </xf>
    <xf numFmtId="165" fontId="29" fillId="0" borderId="84" xfId="1" applyNumberFormat="1" applyFont="1" applyBorder="1" applyAlignment="1">
      <alignment horizontal="right" vertical="center"/>
    </xf>
    <xf numFmtId="165" fontId="29" fillId="0" borderId="83" xfId="1" applyNumberFormat="1" applyFont="1" applyBorder="1" applyAlignment="1">
      <alignment horizontal="right" vertical="center"/>
    </xf>
    <xf numFmtId="165" fontId="29" fillId="0" borderId="58" xfId="1" applyNumberFormat="1" applyFont="1" applyBorder="1" applyAlignment="1">
      <alignment horizontal="right" vertical="center"/>
    </xf>
    <xf numFmtId="165" fontId="29" fillId="0" borderId="109" xfId="1" applyNumberFormat="1" applyFont="1" applyBorder="1" applyAlignment="1">
      <alignment horizontal="right" vertical="center"/>
    </xf>
    <xf numFmtId="165" fontId="29" fillId="0" borderId="195" xfId="1" applyNumberFormat="1" applyFont="1" applyBorder="1" applyAlignment="1">
      <alignment horizontal="right" vertical="center"/>
    </xf>
    <xf numFmtId="165" fontId="29" fillId="0" borderId="196" xfId="1" applyNumberFormat="1" applyFont="1" applyBorder="1" applyAlignment="1">
      <alignment horizontal="right" vertical="center"/>
    </xf>
    <xf numFmtId="165" fontId="29" fillId="0" borderId="194" xfId="1" applyNumberFormat="1" applyFont="1" applyBorder="1" applyAlignment="1">
      <alignment horizontal="right" vertical="center"/>
    </xf>
    <xf numFmtId="0" fontId="29" fillId="0" borderId="60" xfId="1" applyFont="1" applyBorder="1" applyAlignment="1">
      <alignment horizontal="left" vertical="top"/>
    </xf>
    <xf numFmtId="165" fontId="29" fillId="0" borderId="61" xfId="1" applyNumberFormat="1" applyFont="1" applyBorder="1" applyAlignment="1">
      <alignment horizontal="right" vertical="center"/>
    </xf>
    <xf numFmtId="165" fontId="29" fillId="0" borderId="59" xfId="1" applyNumberFormat="1" applyFont="1" applyBorder="1" applyAlignment="1">
      <alignment horizontal="right" vertical="center"/>
    </xf>
    <xf numFmtId="165" fontId="29" fillId="0" borderId="60" xfId="1" applyNumberFormat="1" applyFont="1" applyBorder="1" applyAlignment="1">
      <alignment horizontal="right" vertical="center"/>
    </xf>
    <xf numFmtId="165" fontId="29" fillId="0" borderId="80" xfId="1" applyNumberFormat="1" applyFont="1" applyBorder="1" applyAlignment="1">
      <alignment horizontal="right" vertical="center"/>
    </xf>
    <xf numFmtId="165" fontId="29" fillId="0" borderId="81" xfId="1" applyNumberFormat="1" applyFont="1" applyBorder="1" applyAlignment="1">
      <alignment horizontal="right" vertical="center"/>
    </xf>
    <xf numFmtId="0" fontId="36" fillId="0" borderId="78" xfId="0" applyFont="1" applyBorder="1"/>
    <xf numFmtId="0" fontId="29" fillId="0" borderId="68" xfId="1" applyNumberFormat="1" applyFont="1" applyBorder="1" applyAlignment="1">
      <alignment horizontal="left" vertical="top"/>
    </xf>
    <xf numFmtId="0" fontId="29" fillId="0" borderId="58" xfId="1" applyNumberFormat="1" applyFont="1" applyBorder="1" applyAlignment="1">
      <alignment horizontal="left" vertical="top"/>
    </xf>
    <xf numFmtId="0" fontId="29" fillId="0" borderId="194" xfId="1" applyNumberFormat="1" applyFont="1" applyBorder="1" applyAlignment="1">
      <alignment horizontal="left" vertical="top"/>
    </xf>
    <xf numFmtId="0" fontId="37" fillId="0" borderId="78" xfId="1" applyFont="1" applyBorder="1" applyAlignment="1">
      <alignment vertical="center"/>
    </xf>
    <xf numFmtId="165" fontId="29" fillId="0" borderId="93" xfId="1" applyNumberFormat="1" applyFont="1" applyBorder="1" applyAlignment="1">
      <alignment horizontal="right" vertical="center"/>
    </xf>
    <xf numFmtId="0" fontId="12" fillId="0" borderId="0" xfId="0" applyFont="1"/>
    <xf numFmtId="0" fontId="36" fillId="0" borderId="0" xfId="0" applyFont="1" applyBorder="1"/>
    <xf numFmtId="0" fontId="29" fillId="0" borderId="86" xfId="2" applyFont="1" applyBorder="1" applyAlignment="1">
      <alignment wrapText="1"/>
    </xf>
    <xf numFmtId="0" fontId="29" fillId="0" borderId="91" xfId="2" applyFont="1" applyBorder="1" applyAlignment="1">
      <alignment horizontal="center" wrapText="1"/>
    </xf>
    <xf numFmtId="0" fontId="29" fillId="0" borderId="92" xfId="2" applyFont="1" applyBorder="1" applyAlignment="1">
      <alignment horizontal="center" wrapText="1"/>
    </xf>
    <xf numFmtId="0" fontId="29" fillId="0" borderId="88" xfId="2" applyFont="1" applyBorder="1" applyAlignment="1">
      <alignment horizontal="left" vertical="top" wrapText="1"/>
    </xf>
    <xf numFmtId="164" fontId="29" fillId="0" borderId="71" xfId="2" applyNumberFormat="1" applyFont="1" applyBorder="1" applyAlignment="1">
      <alignment horizontal="right" vertical="center"/>
    </xf>
    <xf numFmtId="164" fontId="29" fillId="0" borderId="72" xfId="2" applyNumberFormat="1" applyFont="1" applyBorder="1" applyAlignment="1">
      <alignment horizontal="right" vertical="center"/>
    </xf>
    <xf numFmtId="0" fontId="29" fillId="0" borderId="89" xfId="2" applyFont="1" applyBorder="1" applyAlignment="1">
      <alignment horizontal="left" vertical="top" wrapText="1"/>
    </xf>
    <xf numFmtId="164" fontId="29" fillId="0" borderId="84" xfId="2" applyNumberFormat="1" applyFont="1" applyBorder="1" applyAlignment="1">
      <alignment horizontal="right" vertical="center"/>
    </xf>
    <xf numFmtId="164" fontId="29" fillId="0" borderId="58" xfId="2" applyNumberFormat="1" applyFont="1" applyBorder="1" applyAlignment="1">
      <alignment horizontal="right" vertical="center"/>
    </xf>
    <xf numFmtId="0" fontId="29" fillId="0" borderId="70" xfId="2" applyFont="1" applyBorder="1" applyAlignment="1">
      <alignment horizontal="left" vertical="top" wrapText="1"/>
    </xf>
    <xf numFmtId="164" fontId="29" fillId="0" borderId="61" xfId="2" applyNumberFormat="1" applyFont="1" applyBorder="1" applyAlignment="1">
      <alignment horizontal="right" vertical="center"/>
    </xf>
    <xf numFmtId="164" fontId="29" fillId="0" borderId="60" xfId="2" applyNumberFormat="1" applyFont="1" applyBorder="1" applyAlignment="1">
      <alignment horizontal="right" vertical="center"/>
    </xf>
    <xf numFmtId="0" fontId="29" fillId="0" borderId="90" xfId="2" applyFont="1" applyBorder="1" applyAlignment="1">
      <alignment horizontal="left" vertical="top" wrapText="1"/>
    </xf>
    <xf numFmtId="164" fontId="29" fillId="0" borderId="87" xfId="2" applyNumberFormat="1" applyFont="1" applyBorder="1" applyAlignment="1">
      <alignment horizontal="right" vertical="center"/>
    </xf>
    <xf numFmtId="164" fontId="29" fillId="0" borderId="85" xfId="2" applyNumberFormat="1" applyFont="1" applyBorder="1" applyAlignment="1">
      <alignment horizontal="right" vertical="center"/>
    </xf>
    <xf numFmtId="0" fontId="37" fillId="0" borderId="78" xfId="2" applyFont="1" applyBorder="1" applyAlignment="1">
      <alignment vertical="center"/>
    </xf>
    <xf numFmtId="0" fontId="37" fillId="0" borderId="78" xfId="3" applyFont="1" applyBorder="1" applyAlignment="1">
      <alignment vertical="center"/>
    </xf>
    <xf numFmtId="0" fontId="29" fillId="0" borderId="86" xfId="3" applyFont="1" applyBorder="1" applyAlignment="1">
      <alignment wrapText="1"/>
    </xf>
    <xf numFmtId="0" fontId="29" fillId="0" borderId="93" xfId="3" applyFont="1" applyBorder="1" applyAlignment="1">
      <alignment horizontal="center" wrapText="1"/>
    </xf>
    <xf numFmtId="0" fontId="29" fillId="0" borderId="94" xfId="3" applyFont="1" applyBorder="1" applyAlignment="1">
      <alignment horizontal="center" wrapText="1"/>
    </xf>
    <xf numFmtId="0" fontId="29" fillId="0" borderId="88" xfId="3" applyFont="1" applyBorder="1" applyAlignment="1">
      <alignment horizontal="left" vertical="top" wrapText="1"/>
    </xf>
    <xf numFmtId="164" fontId="29" fillId="0" borderId="71" xfId="3" applyNumberFormat="1" applyFont="1" applyBorder="1" applyAlignment="1">
      <alignment horizontal="right" vertical="center"/>
    </xf>
    <xf numFmtId="164" fontId="29" fillId="0" borderId="68" xfId="3" applyNumberFormat="1" applyFont="1" applyBorder="1" applyAlignment="1">
      <alignment horizontal="right" vertical="center"/>
    </xf>
    <xf numFmtId="0" fontId="29" fillId="0" borderId="89" xfId="3" applyFont="1" applyBorder="1" applyAlignment="1">
      <alignment horizontal="left" vertical="top" wrapText="1"/>
    </xf>
    <xf numFmtId="164" fontId="29" fillId="0" borderId="84" xfId="3" applyNumberFormat="1" applyFont="1" applyBorder="1" applyAlignment="1">
      <alignment horizontal="right" vertical="center"/>
    </xf>
    <xf numFmtId="164" fontId="29" fillId="0" borderId="58" xfId="3" applyNumberFormat="1" applyFont="1" applyBorder="1" applyAlignment="1">
      <alignment horizontal="right" vertical="center"/>
    </xf>
    <xf numFmtId="0" fontId="29" fillId="0" borderId="70" xfId="3" applyFont="1" applyBorder="1" applyAlignment="1">
      <alignment horizontal="left" vertical="top" wrapText="1"/>
    </xf>
    <xf numFmtId="164" fontId="29" fillId="0" borderId="61" xfId="3" applyNumberFormat="1" applyFont="1" applyBorder="1" applyAlignment="1">
      <alignment horizontal="right" vertical="center"/>
    </xf>
    <xf numFmtId="164" fontId="29" fillId="0" borderId="60" xfId="3" applyNumberFormat="1" applyFont="1" applyBorder="1" applyAlignment="1">
      <alignment horizontal="right" vertical="center"/>
    </xf>
    <xf numFmtId="0" fontId="29" fillId="0" borderId="90" xfId="3" applyFont="1" applyBorder="1" applyAlignment="1">
      <alignment horizontal="left" vertical="top" wrapText="1"/>
    </xf>
    <xf numFmtId="164" fontId="29" fillId="0" borderId="87" xfId="3" applyNumberFormat="1" applyFont="1" applyBorder="1" applyAlignment="1">
      <alignment horizontal="right" vertical="center"/>
    </xf>
    <xf numFmtId="164" fontId="29" fillId="0" borderId="85" xfId="3" applyNumberFormat="1" applyFont="1" applyBorder="1" applyAlignment="1">
      <alignment horizontal="right" vertical="center"/>
    </xf>
    <xf numFmtId="0" fontId="29" fillId="0" borderId="0" xfId="3" applyFont="1" applyBorder="1" applyAlignment="1">
      <alignment vertical="top"/>
    </xf>
    <xf numFmtId="0" fontId="28" fillId="0" borderId="0" xfId="67" applyFont="1"/>
    <xf numFmtId="0" fontId="29" fillId="0" borderId="0" xfId="3" applyFont="1" applyBorder="1" applyAlignment="1">
      <alignment vertical="top" wrapText="1"/>
    </xf>
    <xf numFmtId="0" fontId="37" fillId="0" borderId="78" xfId="3" applyFont="1" applyBorder="1" applyAlignment="1">
      <alignment vertical="center" wrapText="1"/>
    </xf>
    <xf numFmtId="0" fontId="35" fillId="0" borderId="0" xfId="0" applyFont="1"/>
    <xf numFmtId="0" fontId="28" fillId="0" borderId="0" xfId="68" applyFont="1"/>
    <xf numFmtId="0" fontId="38" fillId="0" borderId="6" xfId="4" applyFont="1" applyBorder="1" applyAlignment="1">
      <alignment horizontal="center" vertical="center" wrapText="1"/>
    </xf>
    <xf numFmtId="0" fontId="38" fillId="0" borderId="13" xfId="4" applyFont="1" applyBorder="1" applyAlignment="1">
      <alignment horizontal="center" wrapText="1"/>
    </xf>
    <xf numFmtId="0" fontId="38" fillId="0" borderId="25" xfId="4" applyFont="1" applyBorder="1" applyAlignment="1">
      <alignment horizontal="center" wrapText="1"/>
    </xf>
    <xf numFmtId="0" fontId="38" fillId="0" borderId="26" xfId="4" applyFont="1" applyBorder="1" applyAlignment="1">
      <alignment horizontal="center" wrapText="1"/>
    </xf>
    <xf numFmtId="0" fontId="38" fillId="0" borderId="27" xfId="4" applyFont="1" applyBorder="1" applyAlignment="1">
      <alignment horizontal="center" wrapText="1"/>
    </xf>
    <xf numFmtId="0" fontId="29" fillId="0" borderId="2" xfId="4" applyFont="1" applyBorder="1" applyAlignment="1">
      <alignment horizontal="left" vertical="top" wrapText="1"/>
    </xf>
    <xf numFmtId="1" fontId="29" fillId="0" borderId="7" xfId="4" applyNumberFormat="1" applyFont="1" applyBorder="1" applyAlignment="1">
      <alignment horizontal="right" vertical="center"/>
    </xf>
    <xf numFmtId="1" fontId="29" fillId="0" borderId="11" xfId="4" applyNumberFormat="1" applyFont="1" applyBorder="1" applyAlignment="1">
      <alignment horizontal="right" vertical="center"/>
    </xf>
    <xf numFmtId="0" fontId="29" fillId="0" borderId="10" xfId="4" applyFont="1" applyBorder="1" applyAlignment="1">
      <alignment horizontal="left" vertical="top" wrapText="1"/>
    </xf>
    <xf numFmtId="1" fontId="28" fillId="0" borderId="11" xfId="4" applyNumberFormat="1" applyFont="1" applyBorder="1" applyAlignment="1">
      <alignment horizontal="right" vertical="center"/>
    </xf>
    <xf numFmtId="0" fontId="28" fillId="0" borderId="0" xfId="76" applyFont="1"/>
    <xf numFmtId="0" fontId="36" fillId="0" borderId="0" xfId="0" applyFont="1" applyFill="1"/>
    <xf numFmtId="0" fontId="35" fillId="0" borderId="0" xfId="0" applyFont="1" applyFill="1" applyAlignment="1">
      <alignment vertical="top"/>
    </xf>
    <xf numFmtId="0" fontId="38" fillId="0" borderId="6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wrapText="1"/>
    </xf>
    <xf numFmtId="0" fontId="38" fillId="0" borderId="25" xfId="4" applyFont="1" applyFill="1" applyBorder="1" applyAlignment="1">
      <alignment horizontal="center" wrapText="1"/>
    </xf>
    <xf numFmtId="0" fontId="38" fillId="0" borderId="26" xfId="4" applyFont="1" applyFill="1" applyBorder="1" applyAlignment="1">
      <alignment horizontal="center" wrapText="1"/>
    </xf>
    <xf numFmtId="0" fontId="38" fillId="0" borderId="27" xfId="4" applyFont="1" applyFill="1" applyBorder="1" applyAlignment="1">
      <alignment horizontal="center" wrapText="1"/>
    </xf>
    <xf numFmtId="0" fontId="29" fillId="0" borderId="2" xfId="4" applyFont="1" applyFill="1" applyBorder="1" applyAlignment="1">
      <alignment horizontal="left" vertical="top" wrapText="1"/>
    </xf>
    <xf numFmtId="1" fontId="29" fillId="0" borderId="7" xfId="4" applyNumberFormat="1" applyFont="1" applyFill="1" applyBorder="1" applyAlignment="1">
      <alignment horizontal="right" vertical="center"/>
    </xf>
    <xf numFmtId="164" fontId="29" fillId="0" borderId="18" xfId="4" applyNumberFormat="1" applyFont="1" applyFill="1" applyBorder="1" applyAlignment="1">
      <alignment horizontal="right" vertical="center"/>
    </xf>
    <xf numFmtId="164" fontId="29" fillId="0" borderId="8" xfId="4" applyNumberFormat="1" applyFont="1" applyFill="1" applyBorder="1" applyAlignment="1">
      <alignment horizontal="right" vertical="center"/>
    </xf>
    <xf numFmtId="1" fontId="29" fillId="0" borderId="11" xfId="4" applyNumberFormat="1" applyFont="1" applyFill="1" applyBorder="1" applyAlignment="1">
      <alignment horizontal="right" vertical="center"/>
    </xf>
    <xf numFmtId="164" fontId="29" fillId="0" borderId="19" xfId="4" applyNumberFormat="1" applyFont="1" applyFill="1" applyBorder="1" applyAlignment="1">
      <alignment horizontal="right" vertical="center"/>
    </xf>
    <xf numFmtId="164" fontId="29" fillId="0" borderId="28" xfId="4" applyNumberFormat="1" applyFont="1" applyFill="1" applyBorder="1" applyAlignment="1">
      <alignment horizontal="right" vertical="center"/>
    </xf>
    <xf numFmtId="0" fontId="29" fillId="0" borderId="10" xfId="4" applyFont="1" applyFill="1" applyBorder="1" applyAlignment="1">
      <alignment horizontal="left" vertical="top" wrapText="1"/>
    </xf>
    <xf numFmtId="164" fontId="29" fillId="0" borderId="12" xfId="4" applyNumberFormat="1" applyFont="1" applyFill="1" applyBorder="1" applyAlignment="1">
      <alignment horizontal="right" vertical="center"/>
    </xf>
    <xf numFmtId="1" fontId="28" fillId="0" borderId="11" xfId="4" applyNumberFormat="1" applyFont="1" applyFill="1" applyBorder="1" applyAlignment="1">
      <alignment horizontal="right" vertical="center"/>
    </xf>
    <xf numFmtId="0" fontId="29" fillId="0" borderId="28" xfId="4" applyFont="1" applyFill="1" applyBorder="1" applyAlignment="1">
      <alignment horizontal="right" vertical="center" wrapText="1"/>
    </xf>
    <xf numFmtId="0" fontId="37" fillId="0" borderId="15" xfId="4" applyFont="1" applyFill="1" applyBorder="1" applyAlignment="1">
      <alignment horizontal="left" vertical="top" wrapText="1"/>
    </xf>
    <xf numFmtId="1" fontId="37" fillId="0" borderId="7" xfId="4" applyNumberFormat="1" applyFont="1" applyFill="1" applyBorder="1" applyAlignment="1">
      <alignment horizontal="right" vertical="center"/>
    </xf>
    <xf numFmtId="1" fontId="37" fillId="0" borderId="18" xfId="4" applyNumberFormat="1" applyFont="1" applyFill="1" applyBorder="1" applyAlignment="1">
      <alignment horizontal="right" vertical="center"/>
    </xf>
    <xf numFmtId="1" fontId="37" fillId="0" borderId="8" xfId="4" applyNumberFormat="1" applyFont="1" applyFill="1" applyBorder="1" applyAlignment="1">
      <alignment horizontal="right" vertical="center"/>
    </xf>
    <xf numFmtId="1" fontId="37" fillId="0" borderId="217" xfId="4" applyNumberFormat="1" applyFont="1" applyFill="1" applyBorder="1" applyAlignment="1">
      <alignment horizontal="right" vertical="center"/>
    </xf>
    <xf numFmtId="0" fontId="28" fillId="0" borderId="0" xfId="76" applyFont="1" applyFill="1"/>
    <xf numFmtId="1" fontId="29" fillId="0" borderId="19" xfId="4" applyNumberFormat="1" applyFont="1" applyBorder="1" applyAlignment="1">
      <alignment horizontal="right" vertical="center"/>
    </xf>
    <xf numFmtId="1" fontId="29" fillId="0" borderId="12" xfId="4" applyNumberFormat="1" applyFont="1" applyBorder="1" applyAlignment="1">
      <alignment horizontal="right" vertical="center"/>
    </xf>
    <xf numFmtId="1" fontId="29" fillId="0" borderId="28" xfId="4" applyNumberFormat="1" applyFont="1" applyBorder="1" applyAlignment="1">
      <alignment horizontal="right" vertical="center"/>
    </xf>
    <xf numFmtId="1" fontId="29" fillId="0" borderId="19" xfId="4" applyNumberFormat="1" applyFont="1" applyBorder="1" applyAlignment="1">
      <alignment horizontal="right" vertical="center" wrapText="1"/>
    </xf>
    <xf numFmtId="1" fontId="28" fillId="0" borderId="11" xfId="4" applyNumberFormat="1" applyFont="1" applyBorder="1" applyAlignment="1">
      <alignment horizontal="right" vertical="center" wrapText="1"/>
    </xf>
    <xf numFmtId="0" fontId="29" fillId="0" borderId="232" xfId="4" applyFont="1" applyBorder="1" applyAlignment="1">
      <alignment horizontal="left" vertical="top" wrapText="1"/>
    </xf>
    <xf numFmtId="1" fontId="29" fillId="0" borderId="48" xfId="4" applyNumberFormat="1" applyFont="1" applyBorder="1" applyAlignment="1">
      <alignment horizontal="right" vertical="center"/>
    </xf>
    <xf numFmtId="1" fontId="29" fillId="0" borderId="49" xfId="4" applyNumberFormat="1" applyFont="1" applyBorder="1" applyAlignment="1">
      <alignment horizontal="right" vertical="center"/>
    </xf>
    <xf numFmtId="1" fontId="29" fillId="0" borderId="50" xfId="4" applyNumberFormat="1" applyFont="1" applyBorder="1" applyAlignment="1">
      <alignment horizontal="right" vertical="center"/>
    </xf>
    <xf numFmtId="1" fontId="29" fillId="0" borderId="233" xfId="4" applyNumberFormat="1" applyFont="1" applyBorder="1" applyAlignment="1">
      <alignment horizontal="right" vertical="center"/>
    </xf>
    <xf numFmtId="1" fontId="29" fillId="0" borderId="18" xfId="4" applyNumberFormat="1" applyFont="1" applyBorder="1" applyAlignment="1">
      <alignment horizontal="right" vertical="center"/>
    </xf>
    <xf numFmtId="1" fontId="29" fillId="0" borderId="8" xfId="4" applyNumberFormat="1" applyFont="1" applyBorder="1" applyAlignment="1">
      <alignment horizontal="right" vertical="center"/>
    </xf>
    <xf numFmtId="1" fontId="29" fillId="0" borderId="28" xfId="4" applyNumberFormat="1" applyFont="1" applyBorder="1" applyAlignment="1">
      <alignment horizontal="right" vertical="center" wrapText="1"/>
    </xf>
    <xf numFmtId="0" fontId="29" fillId="16" borderId="232" xfId="4" applyFont="1" applyFill="1" applyBorder="1" applyAlignment="1">
      <alignment horizontal="left" vertical="top" wrapText="1"/>
    </xf>
    <xf numFmtId="1" fontId="29" fillId="16" borderId="48" xfId="4" applyNumberFormat="1" applyFont="1" applyFill="1" applyBorder="1" applyAlignment="1">
      <alignment horizontal="right" vertical="center"/>
    </xf>
    <xf numFmtId="1" fontId="29" fillId="16" borderId="49" xfId="4" applyNumberFormat="1" applyFont="1" applyFill="1" applyBorder="1" applyAlignment="1">
      <alignment horizontal="right" vertical="center"/>
    </xf>
    <xf numFmtId="1" fontId="29" fillId="16" borderId="50" xfId="4" applyNumberFormat="1" applyFont="1" applyFill="1" applyBorder="1" applyAlignment="1">
      <alignment horizontal="right" vertical="center"/>
    </xf>
    <xf numFmtId="1" fontId="29" fillId="16" borderId="233" xfId="4" applyNumberFormat="1" applyFont="1" applyFill="1" applyBorder="1" applyAlignment="1">
      <alignment horizontal="right" vertical="center"/>
    </xf>
    <xf numFmtId="0" fontId="29" fillId="0" borderId="47" xfId="4" applyFont="1" applyBorder="1" applyAlignment="1">
      <alignment horizontal="left" vertical="top" wrapText="1"/>
    </xf>
    <xf numFmtId="1" fontId="29" fillId="0" borderId="234" xfId="4" applyNumberFormat="1" applyFont="1" applyBorder="1" applyAlignment="1">
      <alignment horizontal="right" vertical="center"/>
    </xf>
    <xf numFmtId="0" fontId="28" fillId="0" borderId="0" xfId="77" applyFont="1"/>
    <xf numFmtId="0" fontId="38" fillId="0" borderId="6" xfId="5" applyFont="1" applyBorder="1" applyAlignment="1">
      <alignment horizontal="center" vertical="center" wrapText="1"/>
    </xf>
    <xf numFmtId="0" fontId="39" fillId="3" borderId="13" xfId="4" applyFont="1" applyFill="1" applyBorder="1" applyAlignment="1">
      <alignment horizontal="center" wrapText="1"/>
    </xf>
    <xf numFmtId="0" fontId="39" fillId="3" borderId="25" xfId="4" applyFont="1" applyFill="1" applyBorder="1" applyAlignment="1">
      <alignment horizontal="center" wrapText="1"/>
    </xf>
    <xf numFmtId="0" fontId="39" fillId="3" borderId="26" xfId="4" applyFont="1" applyFill="1" applyBorder="1" applyAlignment="1">
      <alignment horizontal="center" wrapText="1"/>
    </xf>
    <xf numFmtId="0" fontId="39" fillId="3" borderId="27" xfId="4" applyFont="1" applyFill="1" applyBorder="1" applyAlignment="1">
      <alignment horizontal="center" wrapText="1"/>
    </xf>
    <xf numFmtId="0" fontId="29" fillId="0" borderId="2" xfId="5" applyFont="1" applyBorder="1" applyAlignment="1">
      <alignment horizontal="left" vertical="top" wrapText="1"/>
    </xf>
    <xf numFmtId="1" fontId="29" fillId="0" borderId="7" xfId="5" applyNumberFormat="1" applyFont="1" applyBorder="1" applyAlignment="1">
      <alignment horizontal="right" vertical="center"/>
    </xf>
    <xf numFmtId="1" fontId="29" fillId="0" borderId="18" xfId="5" applyNumberFormat="1" applyFont="1" applyBorder="1" applyAlignment="1">
      <alignment horizontal="right" vertical="center"/>
    </xf>
    <xf numFmtId="1" fontId="29" fillId="0" borderId="8" xfId="5" applyNumberFormat="1" applyFont="1" applyBorder="1" applyAlignment="1">
      <alignment horizontal="right" vertical="center"/>
    </xf>
    <xf numFmtId="1" fontId="29" fillId="0" borderId="11" xfId="5" applyNumberFormat="1" applyFont="1" applyBorder="1" applyAlignment="1">
      <alignment horizontal="right" vertical="center"/>
    </xf>
    <xf numFmtId="1" fontId="29" fillId="0" borderId="19" xfId="5" applyNumberFormat="1" applyFont="1" applyBorder="1" applyAlignment="1">
      <alignment horizontal="right" vertical="center"/>
    </xf>
    <xf numFmtId="1" fontId="29" fillId="0" borderId="28" xfId="5" applyNumberFormat="1" applyFont="1" applyBorder="1" applyAlignment="1">
      <alignment horizontal="right" vertical="center"/>
    </xf>
    <xf numFmtId="0" fontId="29" fillId="0" borderId="10" xfId="5" applyFont="1" applyBorder="1" applyAlignment="1">
      <alignment horizontal="left" vertical="top" wrapText="1"/>
    </xf>
    <xf numFmtId="1" fontId="29" fillId="0" borderId="12" xfId="5" applyNumberFormat="1" applyFont="1" applyBorder="1" applyAlignment="1">
      <alignment horizontal="right" vertical="center"/>
    </xf>
    <xf numFmtId="1" fontId="28" fillId="0" borderId="11" xfId="5" applyNumberFormat="1" applyFont="1" applyBorder="1" applyAlignment="1">
      <alignment horizontal="right" vertical="center"/>
    </xf>
    <xf numFmtId="1" fontId="29" fillId="0" borderId="19" xfId="5" applyNumberFormat="1" applyFont="1" applyBorder="1" applyAlignment="1">
      <alignment horizontal="right" vertical="center" wrapText="1"/>
    </xf>
    <xf numFmtId="1" fontId="29" fillId="0" borderId="28" xfId="5" applyNumberFormat="1" applyFont="1" applyBorder="1" applyAlignment="1">
      <alignment horizontal="right" vertical="center" wrapText="1"/>
    </xf>
    <xf numFmtId="1" fontId="28" fillId="0" borderId="19" xfId="5" applyNumberFormat="1" applyFont="1" applyBorder="1" applyAlignment="1">
      <alignment horizontal="right" vertical="center" wrapText="1"/>
    </xf>
    <xf numFmtId="0" fontId="29" fillId="0" borderId="232" xfId="5" applyFont="1" applyBorder="1" applyAlignment="1">
      <alignment horizontal="left" vertical="top" wrapText="1"/>
    </xf>
    <xf numFmtId="1" fontId="29" fillId="0" borderId="48" xfId="5" applyNumberFormat="1" applyFont="1" applyBorder="1" applyAlignment="1">
      <alignment horizontal="right" vertical="center"/>
    </xf>
    <xf numFmtId="1" fontId="29" fillId="0" borderId="49" xfId="5" applyNumberFormat="1" applyFont="1" applyBorder="1" applyAlignment="1">
      <alignment horizontal="right" vertical="center"/>
    </xf>
    <xf numFmtId="1" fontId="29" fillId="0" borderId="234" xfId="5" applyNumberFormat="1" applyFont="1" applyBorder="1" applyAlignment="1">
      <alignment horizontal="right" vertical="center"/>
    </xf>
    <xf numFmtId="1" fontId="29" fillId="0" borderId="50" xfId="5" applyNumberFormat="1" applyFont="1" applyBorder="1" applyAlignment="1">
      <alignment horizontal="right" vertical="center"/>
    </xf>
    <xf numFmtId="0" fontId="36" fillId="0" borderId="32" xfId="0" applyFont="1" applyBorder="1" applyAlignment="1">
      <alignment horizontal="center" vertical="center"/>
    </xf>
    <xf numFmtId="0" fontId="39" fillId="4" borderId="30" xfId="4" applyFont="1" applyFill="1" applyBorder="1" applyAlignment="1">
      <alignment horizontal="center" wrapText="1"/>
    </xf>
    <xf numFmtId="0" fontId="39" fillId="4" borderId="25" xfId="4" applyFont="1" applyFill="1" applyBorder="1" applyAlignment="1">
      <alignment horizontal="center" wrapText="1"/>
    </xf>
    <xf numFmtId="0" fontId="39" fillId="4" borderId="13" xfId="4" applyFont="1" applyFill="1" applyBorder="1" applyAlignment="1">
      <alignment horizontal="center" wrapText="1"/>
    </xf>
    <xf numFmtId="0" fontId="39" fillId="4" borderId="27" xfId="4" applyFont="1" applyFill="1" applyBorder="1" applyAlignment="1">
      <alignment horizontal="center" wrapText="1"/>
    </xf>
    <xf numFmtId="0" fontId="29" fillId="0" borderId="33" xfId="5" applyFont="1" applyBorder="1" applyAlignment="1">
      <alignment horizontal="left" vertical="top" wrapText="1"/>
    </xf>
    <xf numFmtId="1" fontId="29" fillId="0" borderId="31" xfId="5" applyNumberFormat="1" applyFont="1" applyBorder="1" applyAlignment="1">
      <alignment horizontal="right" vertical="center"/>
    </xf>
    <xf numFmtId="1" fontId="28" fillId="0" borderId="19" xfId="5" applyNumberFormat="1" applyFont="1" applyBorder="1" applyAlignment="1">
      <alignment horizontal="right" vertical="center"/>
    </xf>
    <xf numFmtId="1" fontId="28" fillId="0" borderId="12" xfId="5" applyNumberFormat="1" applyFont="1" applyBorder="1" applyAlignment="1">
      <alignment horizontal="right" vertical="center"/>
    </xf>
    <xf numFmtId="1" fontId="28" fillId="0" borderId="11" xfId="5" applyNumberFormat="1" applyFont="1" applyBorder="1" applyAlignment="1">
      <alignment horizontal="right" vertical="center" wrapText="1"/>
    </xf>
    <xf numFmtId="0" fontId="38" fillId="0" borderId="47" xfId="0" applyNumberFormat="1" applyFont="1" applyFill="1" applyBorder="1" applyAlignment="1" applyProtection="1">
      <alignment horizontal="center" vertical="center" wrapText="1"/>
    </xf>
    <xf numFmtId="0" fontId="39" fillId="12" borderId="48" xfId="0" applyNumberFormat="1" applyFont="1" applyFill="1" applyBorder="1" applyAlignment="1" applyProtection="1">
      <alignment horizontal="center" wrapText="1"/>
    </xf>
    <xf numFmtId="0" fontId="39" fillId="12" borderId="49" xfId="0" applyNumberFormat="1" applyFont="1" applyFill="1" applyBorder="1" applyAlignment="1" applyProtection="1">
      <alignment horizontal="center" wrapText="1"/>
    </xf>
    <xf numFmtId="0" fontId="39" fillId="12" borderId="235" xfId="0" applyNumberFormat="1" applyFont="1" applyFill="1" applyBorder="1" applyAlignment="1" applyProtection="1">
      <alignment horizontal="center" wrapText="1"/>
    </xf>
    <xf numFmtId="0" fontId="39" fillId="12" borderId="50" xfId="0" applyNumberFormat="1" applyFont="1" applyFill="1" applyBorder="1" applyAlignment="1" applyProtection="1">
      <alignment horizontal="center" wrapText="1"/>
    </xf>
    <xf numFmtId="164" fontId="29" fillId="0" borderId="18" xfId="5" applyNumberFormat="1" applyFont="1" applyBorder="1" applyAlignment="1">
      <alignment horizontal="right" vertical="center"/>
    </xf>
    <xf numFmtId="164" fontId="29" fillId="0" borderId="8" xfId="5" applyNumberFormat="1" applyFont="1" applyBorder="1" applyAlignment="1">
      <alignment horizontal="right" vertical="center"/>
    </xf>
    <xf numFmtId="164" fontId="29" fillId="0" borderId="19" xfId="5" applyNumberFormat="1" applyFont="1" applyBorder="1" applyAlignment="1">
      <alignment horizontal="right" vertical="center"/>
    </xf>
    <xf numFmtId="164" fontId="29" fillId="0" borderId="28" xfId="5" applyNumberFormat="1" applyFont="1" applyBorder="1" applyAlignment="1">
      <alignment horizontal="right" vertical="center"/>
    </xf>
    <xf numFmtId="164" fontId="29" fillId="0" borderId="12" xfId="5" applyNumberFormat="1" applyFont="1" applyBorder="1" applyAlignment="1">
      <alignment horizontal="right" vertical="center"/>
    </xf>
    <xf numFmtId="0" fontId="29" fillId="0" borderId="19" xfId="5" applyFont="1" applyBorder="1" applyAlignment="1">
      <alignment horizontal="right" vertical="center" wrapText="1"/>
    </xf>
    <xf numFmtId="0" fontId="29" fillId="0" borderId="28" xfId="5" applyFont="1" applyBorder="1" applyAlignment="1">
      <alignment horizontal="right" vertical="center" wrapText="1"/>
    </xf>
    <xf numFmtId="0" fontId="29" fillId="0" borderId="47" xfId="5" applyFont="1" applyBorder="1" applyAlignment="1">
      <alignment horizontal="left" vertical="top" wrapText="1"/>
    </xf>
    <xf numFmtId="0" fontId="39" fillId="13" borderId="13" xfId="4" applyFont="1" applyFill="1" applyBorder="1" applyAlignment="1">
      <alignment horizontal="center" wrapText="1"/>
    </xf>
    <xf numFmtId="0" fontId="39" fillId="13" borderId="25" xfId="4" applyFont="1" applyFill="1" applyBorder="1" applyAlignment="1">
      <alignment horizontal="center" wrapText="1"/>
    </xf>
    <xf numFmtId="0" fontId="39" fillId="13" borderId="26" xfId="4" applyFont="1" applyFill="1" applyBorder="1" applyAlignment="1">
      <alignment horizontal="center" wrapText="1"/>
    </xf>
    <xf numFmtId="0" fontId="39" fillId="13" borderId="27" xfId="4" applyFont="1" applyFill="1" applyBorder="1" applyAlignment="1">
      <alignment horizontal="center" wrapText="1"/>
    </xf>
    <xf numFmtId="1" fontId="29" fillId="0" borderId="232" xfId="5" applyNumberFormat="1" applyFont="1" applyBorder="1" applyAlignment="1">
      <alignment horizontal="right" vertical="center"/>
    </xf>
    <xf numFmtId="1" fontId="29" fillId="0" borderId="236" xfId="5" applyNumberFormat="1" applyFont="1" applyBorder="1" applyAlignment="1">
      <alignment horizontal="right" vertical="center"/>
    </xf>
    <xf numFmtId="0" fontId="39" fillId="14" borderId="13" xfId="4" applyFont="1" applyFill="1" applyBorder="1" applyAlignment="1">
      <alignment horizontal="center" wrapText="1"/>
    </xf>
    <xf numFmtId="0" fontId="39" fillId="14" borderId="25" xfId="4" applyFont="1" applyFill="1" applyBorder="1" applyAlignment="1">
      <alignment horizontal="center" wrapText="1"/>
    </xf>
    <xf numFmtId="0" fontId="39" fillId="14" borderId="26" xfId="4" applyFont="1" applyFill="1" applyBorder="1" applyAlignment="1">
      <alignment horizontal="center" wrapText="1"/>
    </xf>
    <xf numFmtId="0" fontId="39" fillId="14" borderId="27" xfId="4" applyFont="1" applyFill="1" applyBorder="1" applyAlignment="1">
      <alignment horizontal="center" wrapText="1"/>
    </xf>
    <xf numFmtId="0" fontId="29" fillId="0" borderId="6" xfId="6" applyFont="1" applyBorder="1" applyAlignment="1">
      <alignment wrapText="1"/>
    </xf>
    <xf numFmtId="0" fontId="38" fillId="0" borderId="13" xfId="6" applyFont="1" applyBorder="1" applyAlignment="1">
      <alignment horizontal="center" vertical="center" wrapText="1"/>
    </xf>
    <xf numFmtId="0" fontId="38" fillId="0" borderId="25" xfId="6" applyFont="1" applyBorder="1" applyAlignment="1">
      <alignment horizontal="center" vertical="center" wrapText="1"/>
    </xf>
    <xf numFmtId="0" fontId="38" fillId="0" borderId="34" xfId="6" applyFont="1" applyBorder="1" applyAlignment="1">
      <alignment horizontal="center" vertical="center" wrapText="1"/>
    </xf>
    <xf numFmtId="0" fontId="38" fillId="0" borderId="35" xfId="6" applyFont="1" applyBorder="1" applyAlignment="1">
      <alignment horizontal="center" vertical="center" wrapText="1"/>
    </xf>
    <xf numFmtId="0" fontId="38" fillId="0" borderId="16" xfId="6" applyFont="1" applyBorder="1" applyAlignment="1">
      <alignment horizontal="center" vertical="center" wrapText="1"/>
    </xf>
    <xf numFmtId="0" fontId="29" fillId="0" borderId="2" xfId="6" applyFont="1" applyBorder="1" applyAlignment="1">
      <alignment horizontal="left" vertical="top" wrapText="1"/>
    </xf>
    <xf numFmtId="1" fontId="28" fillId="0" borderId="7" xfId="6" applyNumberFormat="1" applyFont="1" applyBorder="1" applyAlignment="1">
      <alignment horizontal="right" vertical="center"/>
    </xf>
    <xf numFmtId="1" fontId="28" fillId="0" borderId="18" xfId="6" applyNumberFormat="1" applyFont="1" applyBorder="1" applyAlignment="1">
      <alignment horizontal="right" vertical="center"/>
    </xf>
    <xf numFmtId="1" fontId="28" fillId="0" borderId="8" xfId="6" applyNumberFormat="1" applyFont="1" applyBorder="1" applyAlignment="1">
      <alignment horizontal="right" vertical="center"/>
    </xf>
    <xf numFmtId="1" fontId="29" fillId="0" borderId="18" xfId="6" applyNumberFormat="1" applyFont="1" applyBorder="1" applyAlignment="1">
      <alignment horizontal="right" vertical="center"/>
    </xf>
    <xf numFmtId="1" fontId="29" fillId="0" borderId="36" xfId="6" applyNumberFormat="1" applyFont="1" applyBorder="1" applyAlignment="1">
      <alignment horizontal="right" vertical="center"/>
    </xf>
    <xf numFmtId="0" fontId="29" fillId="0" borderId="10" xfId="6" applyFont="1" applyBorder="1" applyAlignment="1">
      <alignment horizontal="left" vertical="top" wrapText="1"/>
    </xf>
    <xf numFmtId="1" fontId="28" fillId="0" borderId="11" xfId="6" applyNumberFormat="1" applyFont="1" applyBorder="1" applyAlignment="1">
      <alignment horizontal="right" vertical="center"/>
    </xf>
    <xf numFmtId="1" fontId="28" fillId="0" borderId="19" xfId="6" applyNumberFormat="1" applyFont="1" applyBorder="1" applyAlignment="1">
      <alignment horizontal="right" vertical="center"/>
    </xf>
    <xf numFmtId="1" fontId="28" fillId="0" borderId="12" xfId="6" applyNumberFormat="1" applyFont="1" applyBorder="1" applyAlignment="1">
      <alignment horizontal="right" vertical="center"/>
    </xf>
    <xf numFmtId="1" fontId="29" fillId="0" borderId="19" xfId="6" applyNumberFormat="1" applyFont="1" applyBorder="1" applyAlignment="1">
      <alignment horizontal="right" vertical="center"/>
    </xf>
    <xf numFmtId="1" fontId="29" fillId="0" borderId="28" xfId="6" applyNumberFormat="1" applyFont="1" applyBorder="1" applyAlignment="1">
      <alignment horizontal="right" vertical="center"/>
    </xf>
    <xf numFmtId="1" fontId="28" fillId="0" borderId="19" xfId="6" applyNumberFormat="1" applyFont="1" applyBorder="1" applyAlignment="1">
      <alignment horizontal="right" vertical="center" wrapText="1"/>
    </xf>
    <xf numFmtId="1" fontId="28" fillId="0" borderId="12" xfId="6" applyNumberFormat="1" applyFont="1" applyBorder="1" applyAlignment="1">
      <alignment horizontal="right" vertical="center" wrapText="1"/>
    </xf>
    <xf numFmtId="1" fontId="29" fillId="0" borderId="19" xfId="6" applyNumberFormat="1" applyFont="1" applyBorder="1" applyAlignment="1">
      <alignment horizontal="right" vertical="center" wrapText="1"/>
    </xf>
    <xf numFmtId="1" fontId="29" fillId="0" borderId="28" xfId="6" applyNumberFormat="1" applyFont="1" applyBorder="1" applyAlignment="1">
      <alignment horizontal="right" vertical="center" wrapText="1"/>
    </xf>
    <xf numFmtId="1" fontId="28" fillId="0" borderId="11" xfId="6" applyNumberFormat="1" applyFont="1" applyBorder="1" applyAlignment="1">
      <alignment horizontal="right" vertical="center" wrapText="1"/>
    </xf>
    <xf numFmtId="1" fontId="28" fillId="0" borderId="19" xfId="6" applyNumberFormat="1" applyFont="1" applyBorder="1" applyAlignment="1">
      <alignment vertical="center" wrapText="1"/>
    </xf>
    <xf numFmtId="0" fontId="29" fillId="0" borderId="37" xfId="6" applyFont="1" applyBorder="1" applyAlignment="1">
      <alignment horizontal="left" vertical="top" wrapText="1"/>
    </xf>
    <xf numFmtId="0" fontId="29" fillId="0" borderId="0" xfId="6" applyFont="1" applyBorder="1" applyAlignment="1">
      <alignment horizontal="left" vertical="top" wrapText="1"/>
    </xf>
    <xf numFmtId="1" fontId="28" fillId="0" borderId="48" xfId="6" applyNumberFormat="1" applyFont="1" applyBorder="1" applyAlignment="1">
      <alignment horizontal="right" vertical="center"/>
    </xf>
    <xf numFmtId="1" fontId="28" fillId="0" borderId="49" xfId="6" applyNumberFormat="1" applyFont="1" applyBorder="1" applyAlignment="1">
      <alignment horizontal="right" vertical="center"/>
    </xf>
    <xf numFmtId="1" fontId="28" fillId="0" borderId="234" xfId="6" applyNumberFormat="1" applyFont="1" applyBorder="1" applyAlignment="1">
      <alignment horizontal="right" vertical="center"/>
    </xf>
    <xf numFmtId="0" fontId="29" fillId="0" borderId="44" xfId="9" applyFont="1" applyBorder="1" applyAlignment="1">
      <alignment horizontal="center" vertical="top"/>
    </xf>
    <xf numFmtId="0" fontId="29" fillId="0" borderId="45" xfId="9" applyFont="1" applyBorder="1" applyAlignment="1">
      <alignment horizontal="center" vertical="top"/>
    </xf>
    <xf numFmtId="0" fontId="28" fillId="0" borderId="0" xfId="78" applyFont="1"/>
    <xf numFmtId="0" fontId="36" fillId="0" borderId="46" xfId="0" applyFont="1" applyBorder="1" applyAlignment="1">
      <alignment horizontal="center"/>
    </xf>
    <xf numFmtId="0" fontId="36" fillId="0" borderId="43" xfId="0" applyFont="1" applyBorder="1" applyAlignment="1">
      <alignment horizontal="center" wrapText="1"/>
    </xf>
    <xf numFmtId="0" fontId="36" fillId="0" borderId="29" xfId="0" applyFont="1" applyBorder="1" applyAlignment="1">
      <alignment horizontal="center" wrapText="1"/>
    </xf>
    <xf numFmtId="0" fontId="36" fillId="0" borderId="0" xfId="0" applyFont="1" applyAlignment="1">
      <alignment wrapText="1"/>
    </xf>
    <xf numFmtId="0" fontId="36" fillId="0" borderId="39" xfId="0" applyNumberFormat="1" applyFont="1" applyBorder="1" applyAlignment="1">
      <alignment horizontal="center"/>
    </xf>
    <xf numFmtId="0" fontId="36" fillId="0" borderId="40" xfId="0" applyNumberFormat="1" applyFont="1" applyBorder="1" applyAlignment="1">
      <alignment horizontal="center"/>
    </xf>
    <xf numFmtId="166" fontId="36" fillId="0" borderId="39" xfId="0" applyNumberFormat="1" applyFont="1" applyBorder="1" applyAlignment="1">
      <alignment horizontal="center"/>
    </xf>
    <xf numFmtId="166" fontId="36" fillId="0" borderId="40" xfId="0" applyNumberFormat="1" applyFont="1" applyBorder="1" applyAlignment="1">
      <alignment horizontal="center"/>
    </xf>
    <xf numFmtId="166" fontId="36" fillId="0" borderId="41" xfId="0" applyNumberFormat="1" applyFont="1" applyBorder="1" applyAlignment="1">
      <alignment horizontal="center"/>
    </xf>
    <xf numFmtId="166" fontId="36" fillId="0" borderId="42" xfId="0" applyNumberFormat="1" applyFont="1" applyBorder="1" applyAlignment="1">
      <alignment horizontal="center"/>
    </xf>
    <xf numFmtId="0" fontId="29" fillId="0" borderId="40" xfId="9" applyFont="1" applyBorder="1" applyAlignment="1">
      <alignment horizontal="center" vertical="top"/>
    </xf>
    <xf numFmtId="0" fontId="36" fillId="0" borderId="39" xfId="0" applyFont="1" applyBorder="1" applyAlignment="1">
      <alignment horizontal="center"/>
    </xf>
    <xf numFmtId="166" fontId="36" fillId="0" borderId="0" xfId="0" applyNumberFormat="1" applyFont="1" applyBorder="1" applyAlignment="1">
      <alignment horizontal="center"/>
    </xf>
    <xf numFmtId="0" fontId="39" fillId="3" borderId="46" xfId="0" applyFont="1" applyFill="1" applyBorder="1" applyAlignment="1">
      <alignment horizontal="center"/>
    </xf>
    <xf numFmtId="0" fontId="39" fillId="3" borderId="43" xfId="0" applyFont="1" applyFill="1" applyBorder="1" applyAlignment="1">
      <alignment horizontal="center" wrapText="1"/>
    </xf>
    <xf numFmtId="0" fontId="39" fillId="3" borderId="29" xfId="0" applyFont="1" applyFill="1" applyBorder="1" applyAlignment="1">
      <alignment horizontal="center" wrapText="1"/>
    </xf>
    <xf numFmtId="0" fontId="29" fillId="0" borderId="44" xfId="11" applyFont="1" applyBorder="1" applyAlignment="1">
      <alignment horizontal="center" vertical="top"/>
    </xf>
    <xf numFmtId="0" fontId="36" fillId="0" borderId="40" xfId="0" applyFont="1" applyBorder="1" applyAlignment="1">
      <alignment horizontal="center"/>
    </xf>
    <xf numFmtId="0" fontId="29" fillId="0" borderId="45" xfId="11" applyFont="1" applyBorder="1" applyAlignment="1">
      <alignment horizontal="center" vertical="top"/>
    </xf>
    <xf numFmtId="0" fontId="36" fillId="0" borderId="41" xfId="0" applyFont="1" applyBorder="1" applyAlignment="1">
      <alignment horizontal="center"/>
    </xf>
    <xf numFmtId="0" fontId="36" fillId="0" borderId="42" xfId="0" applyFont="1" applyBorder="1" applyAlignment="1">
      <alignment horizontal="center"/>
    </xf>
    <xf numFmtId="0" fontId="37" fillId="2" borderId="0" xfId="13" applyFont="1" applyFill="1" applyAlignment="1">
      <alignment vertical="center"/>
    </xf>
    <xf numFmtId="0" fontId="29" fillId="0" borderId="104" xfId="13" applyFont="1" applyBorder="1" applyAlignment="1">
      <alignment wrapText="1"/>
    </xf>
    <xf numFmtId="0" fontId="29" fillId="0" borderId="98" xfId="13" applyFont="1" applyBorder="1" applyAlignment="1">
      <alignment horizontal="left" wrapText="1"/>
    </xf>
    <xf numFmtId="0" fontId="29" fillId="0" borderId="101" xfId="13" applyFont="1" applyBorder="1" applyAlignment="1">
      <alignment horizontal="left" wrapText="1"/>
    </xf>
    <xf numFmtId="0" fontId="29" fillId="0" borderId="92" xfId="13" applyFont="1" applyBorder="1" applyAlignment="1">
      <alignment horizontal="left" wrapText="1"/>
    </xf>
    <xf numFmtId="0" fontId="29" fillId="0" borderId="112" xfId="13" applyFont="1" applyBorder="1" applyAlignment="1">
      <alignment horizontal="left" wrapText="1"/>
    </xf>
    <xf numFmtId="0" fontId="29" fillId="0" borderId="102" xfId="13" applyFont="1" applyBorder="1" applyAlignment="1">
      <alignment horizontal="left" wrapText="1"/>
    </xf>
    <xf numFmtId="0" fontId="29" fillId="0" borderId="88" xfId="13" applyFont="1" applyBorder="1" applyAlignment="1">
      <alignment horizontal="left" vertical="top" wrapText="1"/>
    </xf>
    <xf numFmtId="167" fontId="29" fillId="0" borderId="71" xfId="13" applyNumberFormat="1" applyFont="1" applyBorder="1" applyAlignment="1">
      <alignment horizontal="right" vertical="center"/>
    </xf>
    <xf numFmtId="167" fontId="29" fillId="0" borderId="103" xfId="13" applyNumberFormat="1" applyFont="1" applyBorder="1" applyAlignment="1">
      <alignment horizontal="right" vertical="center"/>
    </xf>
    <xf numFmtId="167" fontId="29" fillId="0" borderId="72" xfId="13" applyNumberFormat="1" applyFont="1" applyBorder="1" applyAlignment="1">
      <alignment horizontal="right" vertical="center"/>
    </xf>
    <xf numFmtId="0" fontId="29" fillId="0" borderId="111" xfId="13" applyFont="1" applyBorder="1" applyAlignment="1">
      <alignment horizontal="left" vertical="top" wrapText="1"/>
    </xf>
    <xf numFmtId="167" fontId="29" fillId="0" borderId="84" xfId="13" applyNumberFormat="1" applyFont="1" applyBorder="1" applyAlignment="1">
      <alignment horizontal="right" vertical="center"/>
    </xf>
    <xf numFmtId="167" fontId="29" fillId="0" borderId="83" xfId="13" applyNumberFormat="1" applyFont="1" applyBorder="1" applyAlignment="1">
      <alignment horizontal="right" vertical="center"/>
    </xf>
    <xf numFmtId="167" fontId="29" fillId="0" borderId="58" xfId="13" applyNumberFormat="1" applyFont="1" applyBorder="1" applyAlignment="1">
      <alignment horizontal="right" vertical="center"/>
    </xf>
    <xf numFmtId="167" fontId="29" fillId="0" borderId="107" xfId="13" applyNumberFormat="1" applyFont="1" applyBorder="1" applyAlignment="1">
      <alignment horizontal="right" vertical="center"/>
    </xf>
    <xf numFmtId="167" fontId="29" fillId="0" borderId="109" xfId="13" applyNumberFormat="1" applyFont="1" applyBorder="1" applyAlignment="1">
      <alignment horizontal="right" vertical="center"/>
    </xf>
    <xf numFmtId="0" fontId="29" fillId="0" borderId="115" xfId="13" applyFont="1" applyBorder="1" applyAlignment="1">
      <alignment horizontal="left" vertical="top" wrapText="1"/>
    </xf>
    <xf numFmtId="0" fontId="29" fillId="0" borderId="237" xfId="13" applyFont="1" applyBorder="1" applyAlignment="1">
      <alignment horizontal="left" vertical="top" wrapText="1"/>
    </xf>
    <xf numFmtId="167" fontId="29" fillId="0" borderId="195" xfId="13" applyNumberFormat="1" applyFont="1" applyBorder="1" applyAlignment="1">
      <alignment horizontal="right" vertical="center"/>
    </xf>
    <xf numFmtId="167" fontId="29" fillId="0" borderId="196" xfId="13" applyNumberFormat="1" applyFont="1" applyBorder="1" applyAlignment="1">
      <alignment horizontal="right" vertical="center"/>
    </xf>
    <xf numFmtId="167" fontId="29" fillId="0" borderId="194" xfId="13" applyNumberFormat="1" applyFont="1" applyBorder="1" applyAlignment="1">
      <alignment horizontal="right" vertical="center"/>
    </xf>
    <xf numFmtId="0" fontId="29" fillId="0" borderId="70" xfId="13" applyFont="1" applyBorder="1" applyAlignment="1">
      <alignment horizontal="left" vertical="top" wrapText="1"/>
    </xf>
    <xf numFmtId="167" fontId="29" fillId="0" borderId="61" xfId="13" applyNumberFormat="1" applyFont="1" applyBorder="1" applyAlignment="1">
      <alignment horizontal="right" vertical="center"/>
    </xf>
    <xf numFmtId="167" fontId="29" fillId="0" borderId="59" xfId="13" applyNumberFormat="1" applyFont="1" applyBorder="1" applyAlignment="1">
      <alignment horizontal="right" vertical="center"/>
    </xf>
    <xf numFmtId="167" fontId="29" fillId="0" borderId="60" xfId="13" applyNumberFormat="1" applyFont="1" applyBorder="1" applyAlignment="1">
      <alignment horizontal="right" vertical="center"/>
    </xf>
    <xf numFmtId="0" fontId="40" fillId="0" borderId="0" xfId="0" applyFont="1" applyAlignment="1">
      <alignment vertical="top"/>
    </xf>
    <xf numFmtId="0" fontId="28" fillId="0" borderId="0" xfId="18" applyFont="1"/>
    <xf numFmtId="0" fontId="36" fillId="0" borderId="95" xfId="0" applyFont="1" applyBorder="1"/>
    <xf numFmtId="0" fontId="36" fillId="0" borderId="101" xfId="0" applyFont="1" applyBorder="1" applyAlignment="1">
      <alignment horizontal="left"/>
    </xf>
    <xf numFmtId="0" fontId="36" fillId="0" borderId="102" xfId="0" applyFont="1" applyBorder="1" applyAlignment="1">
      <alignment horizontal="left"/>
    </xf>
    <xf numFmtId="0" fontId="29" fillId="0" borderId="96" xfId="17" applyFont="1" applyBorder="1" applyAlignment="1">
      <alignment horizontal="left" vertical="top" wrapText="1"/>
    </xf>
    <xf numFmtId="2" fontId="29" fillId="0" borderId="71" xfId="17" applyNumberFormat="1" applyFont="1" applyBorder="1" applyAlignment="1">
      <alignment horizontal="right" vertical="center"/>
    </xf>
    <xf numFmtId="2" fontId="29" fillId="0" borderId="72" xfId="17" applyNumberFormat="1" applyFont="1" applyBorder="1" applyAlignment="1">
      <alignment horizontal="right" vertical="center"/>
    </xf>
    <xf numFmtId="0" fontId="29" fillId="0" borderId="111" xfId="17" applyFont="1" applyBorder="1" applyAlignment="1">
      <alignment horizontal="left" vertical="top" wrapText="1"/>
    </xf>
    <xf numFmtId="2" fontId="29" fillId="0" borderId="84" xfId="17" applyNumberFormat="1" applyFont="1" applyBorder="1" applyAlignment="1">
      <alignment horizontal="right" vertical="center"/>
    </xf>
    <xf numFmtId="2" fontId="29" fillId="0" borderId="109" xfId="17" applyNumberFormat="1" applyFont="1" applyBorder="1" applyAlignment="1">
      <alignment horizontal="right" vertical="center"/>
    </xf>
    <xf numFmtId="2" fontId="28" fillId="0" borderId="84" xfId="17" applyNumberFormat="1" applyFont="1" applyBorder="1" applyAlignment="1">
      <alignment horizontal="right" vertical="center"/>
    </xf>
    <xf numFmtId="2" fontId="29" fillId="0" borderId="120" xfId="17" applyNumberFormat="1" applyFont="1" applyBorder="1" applyAlignment="1">
      <alignment horizontal="right" vertical="center"/>
    </xf>
    <xf numFmtId="0" fontId="29" fillId="0" borderId="181" xfId="17" applyFont="1" applyBorder="1" applyAlignment="1">
      <alignment horizontal="left" vertical="top" wrapText="1"/>
    </xf>
    <xf numFmtId="2" fontId="29" fillId="0" borderId="180" xfId="17" applyNumberFormat="1" applyFont="1" applyBorder="1" applyAlignment="1">
      <alignment horizontal="right" vertical="center"/>
    </xf>
    <xf numFmtId="2" fontId="29" fillId="0" borderId="60" xfId="17" applyNumberFormat="1" applyFont="1" applyBorder="1" applyAlignment="1">
      <alignment horizontal="right" vertical="center"/>
    </xf>
    <xf numFmtId="0" fontId="28" fillId="0" borderId="0" xfId="99" applyFont="1"/>
    <xf numFmtId="0" fontId="37" fillId="0" borderId="0" xfId="17" applyFont="1" applyFill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101" xfId="0" applyFont="1" applyBorder="1"/>
    <xf numFmtId="0" fontId="36" fillId="0" borderId="102" xfId="0" applyFont="1" applyBorder="1"/>
    <xf numFmtId="0" fontId="29" fillId="0" borderId="96" xfId="19" applyFont="1" applyBorder="1" applyAlignment="1">
      <alignment horizontal="left" vertical="top" wrapText="1"/>
    </xf>
    <xf numFmtId="2" fontId="29" fillId="0" borderId="71" xfId="19" applyNumberFormat="1" applyFont="1" applyBorder="1" applyAlignment="1">
      <alignment horizontal="right" vertical="center"/>
    </xf>
    <xf numFmtId="2" fontId="29" fillId="0" borderId="72" xfId="19" applyNumberFormat="1" applyFont="1" applyBorder="1" applyAlignment="1">
      <alignment horizontal="right" vertical="center"/>
    </xf>
    <xf numFmtId="0" fontId="29" fillId="0" borderId="111" xfId="19" applyFont="1" applyBorder="1" applyAlignment="1">
      <alignment horizontal="left" vertical="top" wrapText="1"/>
    </xf>
    <xf numFmtId="2" fontId="29" fillId="0" borderId="84" xfId="19" applyNumberFormat="1" applyFont="1" applyBorder="1" applyAlignment="1">
      <alignment horizontal="right" vertical="center"/>
    </xf>
    <xf numFmtId="2" fontId="29" fillId="0" borderId="109" xfId="19" applyNumberFormat="1" applyFont="1" applyBorder="1" applyAlignment="1">
      <alignment horizontal="right" vertical="center"/>
    </xf>
    <xf numFmtId="2" fontId="29" fillId="0" borderId="120" xfId="19" applyNumberFormat="1" applyFont="1" applyBorder="1" applyAlignment="1">
      <alignment horizontal="right" vertical="center"/>
    </xf>
    <xf numFmtId="0" fontId="29" fillId="0" borderId="90" xfId="19" applyFont="1" applyBorder="1" applyAlignment="1">
      <alignment horizontal="left" vertical="top" wrapText="1"/>
    </xf>
    <xf numFmtId="2" fontId="29" fillId="0" borderId="66" xfId="19" applyNumberFormat="1" applyFont="1" applyBorder="1" applyAlignment="1">
      <alignment horizontal="right" vertical="center"/>
    </xf>
    <xf numFmtId="2" fontId="29" fillId="0" borderId="154" xfId="19" applyNumberFormat="1" applyFont="1" applyBorder="1" applyAlignment="1">
      <alignment horizontal="right" vertical="center"/>
    </xf>
    <xf numFmtId="0" fontId="28" fillId="0" borderId="0" xfId="75" applyFont="1"/>
    <xf numFmtId="0" fontId="28" fillId="0" borderId="0" xfId="100" applyFont="1"/>
    <xf numFmtId="0" fontId="29" fillId="0" borderId="95" xfId="20" applyFont="1" applyBorder="1" applyAlignment="1">
      <alignment wrapText="1"/>
    </xf>
    <xf numFmtId="0" fontId="29" fillId="0" borderId="118" xfId="20" applyFont="1" applyBorder="1" applyAlignment="1">
      <alignment wrapText="1"/>
    </xf>
    <xf numFmtId="0" fontId="29" fillId="0" borderId="121" xfId="20" applyFont="1" applyBorder="1" applyAlignment="1">
      <alignment wrapText="1"/>
    </xf>
    <xf numFmtId="0" fontId="29" fillId="0" borderId="101" xfId="22" applyFont="1" applyBorder="1" applyAlignment="1">
      <alignment wrapText="1"/>
    </xf>
    <xf numFmtId="0" fontId="29" fillId="0" borderId="102" xfId="22" applyFont="1" applyBorder="1" applyAlignment="1">
      <alignment wrapText="1"/>
    </xf>
    <xf numFmtId="0" fontId="29" fillId="0" borderId="96" xfId="20" applyFont="1" applyBorder="1" applyAlignment="1">
      <alignment vertical="top"/>
    </xf>
    <xf numFmtId="166" fontId="29" fillId="0" borderId="71" xfId="20" applyNumberFormat="1" applyFont="1" applyBorder="1" applyAlignment="1">
      <alignment horizontal="right" vertical="center"/>
    </xf>
    <xf numFmtId="166" fontId="29" fillId="0" borderId="103" xfId="20" applyNumberFormat="1" applyFont="1" applyBorder="1" applyAlignment="1">
      <alignment horizontal="right" vertical="center"/>
    </xf>
    <xf numFmtId="166" fontId="29" fillId="0" borderId="71" xfId="22" applyNumberFormat="1" applyFont="1" applyBorder="1" applyAlignment="1">
      <alignment horizontal="right" vertical="center"/>
    </xf>
    <xf numFmtId="166" fontId="29" fillId="0" borderId="72" xfId="22" applyNumberFormat="1" applyFont="1" applyBorder="1" applyAlignment="1">
      <alignment horizontal="right" vertical="center"/>
    </xf>
    <xf numFmtId="0" fontId="29" fillId="0" borderId="111" xfId="20" applyFont="1" applyBorder="1" applyAlignment="1">
      <alignment vertical="top"/>
    </xf>
    <xf numFmtId="166" fontId="29" fillId="0" borderId="84" xfId="20" applyNumberFormat="1" applyFont="1" applyBorder="1" applyAlignment="1">
      <alignment horizontal="right" vertical="center"/>
    </xf>
    <xf numFmtId="166" fontId="29" fillId="0" borderId="107" xfId="20" applyNumberFormat="1" applyFont="1" applyBorder="1" applyAlignment="1">
      <alignment horizontal="right" vertical="center"/>
    </xf>
    <xf numFmtId="166" fontId="29" fillId="0" borderId="84" xfId="22" applyNumberFormat="1" applyFont="1" applyBorder="1" applyAlignment="1">
      <alignment horizontal="right" vertical="center"/>
    </xf>
    <xf numFmtId="166" fontId="29" fillId="0" borderId="109" xfId="22" applyNumberFormat="1" applyFont="1" applyBorder="1" applyAlignment="1">
      <alignment horizontal="right" vertical="center"/>
    </xf>
    <xf numFmtId="166" fontId="29" fillId="0" borderId="120" xfId="20" applyNumberFormat="1" applyFont="1" applyBorder="1" applyAlignment="1">
      <alignment horizontal="right" vertical="center"/>
    </xf>
    <xf numFmtId="166" fontId="29" fillId="0" borderId="195" xfId="22" applyNumberFormat="1" applyFont="1" applyBorder="1" applyAlignment="1">
      <alignment horizontal="right" vertical="center"/>
    </xf>
    <xf numFmtId="166" fontId="29" fillId="0" borderId="194" xfId="22" applyNumberFormat="1" applyFont="1" applyBorder="1" applyAlignment="1">
      <alignment horizontal="right" vertical="center"/>
    </xf>
    <xf numFmtId="0" fontId="29" fillId="0" borderId="111" xfId="20" applyFont="1" applyBorder="1" applyAlignment="1">
      <alignment horizontal="left" vertical="top"/>
    </xf>
    <xf numFmtId="166" fontId="29" fillId="0" borderId="59" xfId="22" applyNumberFormat="1" applyFont="1" applyBorder="1" applyAlignment="1">
      <alignment horizontal="right" vertical="center"/>
    </xf>
    <xf numFmtId="166" fontId="29" fillId="0" borderId="60" xfId="22" applyNumberFormat="1" applyFont="1" applyBorder="1" applyAlignment="1">
      <alignment horizontal="right" vertical="center"/>
    </xf>
    <xf numFmtId="0" fontId="29" fillId="0" borderId="70" xfId="20" applyFont="1" applyBorder="1" applyAlignment="1">
      <alignment horizontal="left" vertical="top"/>
    </xf>
    <xf numFmtId="166" fontId="29" fillId="0" borderId="61" xfId="20" applyNumberFormat="1" applyFont="1" applyBorder="1" applyAlignment="1">
      <alignment horizontal="right" vertical="center"/>
    </xf>
    <xf numFmtId="166" fontId="29" fillId="0" borderId="60" xfId="20" applyNumberFormat="1" applyFont="1" applyBorder="1" applyAlignment="1">
      <alignment horizontal="right" vertical="center"/>
    </xf>
    <xf numFmtId="166" fontId="29" fillId="0" borderId="0" xfId="22" applyNumberFormat="1" applyFont="1" applyBorder="1" applyAlignment="1">
      <alignment horizontal="right" vertical="center"/>
    </xf>
    <xf numFmtId="0" fontId="29" fillId="0" borderId="0" xfId="20" applyFont="1" applyBorder="1" applyAlignment="1">
      <alignment horizontal="left" vertical="top" wrapText="1"/>
    </xf>
    <xf numFmtId="0" fontId="29" fillId="0" borderId="0" xfId="101" applyFont="1" applyBorder="1" applyAlignment="1">
      <alignment horizontal="left" vertical="top" wrapText="1"/>
    </xf>
    <xf numFmtId="0" fontId="29" fillId="0" borderId="95" xfId="21" applyFont="1" applyBorder="1" applyAlignment="1">
      <alignment wrapText="1"/>
    </xf>
    <xf numFmtId="0" fontId="29" fillId="0" borderId="101" xfId="21" applyFont="1" applyBorder="1" applyAlignment="1">
      <alignment wrapText="1"/>
    </xf>
    <xf numFmtId="0" fontId="29" fillId="0" borderId="112" xfId="21" applyFont="1" applyBorder="1" applyAlignment="1">
      <alignment wrapText="1"/>
    </xf>
    <xf numFmtId="0" fontId="29" fillId="0" borderId="92" xfId="23" applyFont="1" applyBorder="1" applyAlignment="1">
      <alignment wrapText="1"/>
    </xf>
    <xf numFmtId="0" fontId="29" fillId="0" borderId="96" xfId="21" applyFont="1" applyBorder="1" applyAlignment="1">
      <alignment vertical="top"/>
    </xf>
    <xf numFmtId="166" fontId="29" fillId="0" borderId="71" xfId="21" applyNumberFormat="1" applyFont="1" applyBorder="1" applyAlignment="1">
      <alignment horizontal="right" vertical="center"/>
    </xf>
    <xf numFmtId="166" fontId="29" fillId="0" borderId="103" xfId="21" applyNumberFormat="1" applyFont="1" applyBorder="1" applyAlignment="1">
      <alignment horizontal="right" vertical="center"/>
    </xf>
    <xf numFmtId="166" fontId="29" fillId="0" borderId="119" xfId="23" applyNumberFormat="1" applyFont="1" applyBorder="1" applyAlignment="1">
      <alignment horizontal="right" vertical="center"/>
    </xf>
    <xf numFmtId="0" fontId="29" fillId="0" borderId="111" xfId="21" applyFont="1" applyBorder="1" applyAlignment="1">
      <alignment vertical="top"/>
    </xf>
    <xf numFmtId="166" fontId="29" fillId="0" borderId="84" xfId="21" applyNumberFormat="1" applyFont="1" applyBorder="1" applyAlignment="1">
      <alignment horizontal="right" vertical="center"/>
    </xf>
    <xf numFmtId="166" fontId="29" fillId="0" borderId="107" xfId="21" applyNumberFormat="1" applyFont="1" applyBorder="1" applyAlignment="1">
      <alignment horizontal="right" vertical="center"/>
    </xf>
    <xf numFmtId="166" fontId="29" fillId="0" borderId="105" xfId="23" applyNumberFormat="1" applyFont="1" applyBorder="1" applyAlignment="1">
      <alignment horizontal="right" vertical="center"/>
    </xf>
    <xf numFmtId="49" fontId="29" fillId="0" borderId="111" xfId="21" applyNumberFormat="1" applyFont="1" applyBorder="1" applyAlignment="1">
      <alignment vertical="top"/>
    </xf>
    <xf numFmtId="166" fontId="29" fillId="0" borderId="120" xfId="21" applyNumberFormat="1" applyFont="1" applyBorder="1" applyAlignment="1">
      <alignment horizontal="right" vertical="center"/>
    </xf>
    <xf numFmtId="166" fontId="29" fillId="0" borderId="144" xfId="23" applyNumberFormat="1" applyFont="1" applyBorder="1" applyAlignment="1">
      <alignment horizontal="right" vertical="center"/>
    </xf>
    <xf numFmtId="166" fontId="29" fillId="0" borderId="60" xfId="23" applyNumberFormat="1" applyFont="1" applyBorder="1" applyAlignment="1">
      <alignment horizontal="right" vertical="center"/>
    </xf>
    <xf numFmtId="49" fontId="29" fillId="0" borderId="70" xfId="21" applyNumberFormat="1" applyFont="1" applyBorder="1" applyAlignment="1">
      <alignment vertical="top"/>
    </xf>
    <xf numFmtId="166" fontId="29" fillId="0" borderId="61" xfId="21" applyNumberFormat="1" applyFont="1" applyBorder="1" applyAlignment="1">
      <alignment horizontal="right" vertical="center"/>
    </xf>
    <xf numFmtId="166" fontId="29" fillId="0" borderId="60" xfId="21" applyNumberFormat="1" applyFont="1" applyBorder="1" applyAlignment="1">
      <alignment horizontal="right" vertical="center"/>
    </xf>
    <xf numFmtId="166" fontId="29" fillId="0" borderId="0" xfId="23" applyNumberFormat="1" applyFont="1" applyBorder="1" applyAlignment="1">
      <alignment horizontal="right" vertical="center"/>
    </xf>
    <xf numFmtId="0" fontId="29" fillId="0" borderId="0" xfId="21" applyFont="1" applyBorder="1" applyAlignment="1">
      <alignment horizontal="left" vertical="top" wrapText="1"/>
    </xf>
    <xf numFmtId="0" fontId="29" fillId="0" borderId="0" xfId="102" applyFont="1" applyBorder="1" applyAlignment="1">
      <alignment horizontal="left" vertical="top" wrapText="1"/>
    </xf>
    <xf numFmtId="0" fontId="29" fillId="0" borderId="95" xfId="24" applyFont="1" applyBorder="1" applyAlignment="1">
      <alignment wrapText="1"/>
    </xf>
    <xf numFmtId="0" fontId="29" fillId="0" borderId="101" xfId="24" applyFont="1" applyBorder="1" applyAlignment="1">
      <alignment horizontal="center" wrapText="1"/>
    </xf>
    <xf numFmtId="0" fontId="29" fillId="0" borderId="102" xfId="24" applyFont="1" applyBorder="1" applyAlignment="1">
      <alignment horizontal="center" wrapText="1"/>
    </xf>
    <xf numFmtId="0" fontId="29" fillId="0" borderId="96" xfId="24" applyFont="1" applyBorder="1" applyAlignment="1">
      <alignment vertical="top"/>
    </xf>
    <xf numFmtId="166" fontId="29" fillId="0" borderId="71" xfId="24" applyNumberFormat="1" applyFont="1" applyBorder="1" applyAlignment="1">
      <alignment horizontal="right" vertical="center"/>
    </xf>
    <xf numFmtId="166" fontId="29" fillId="0" borderId="72" xfId="24" applyNumberFormat="1" applyFont="1" applyBorder="1" applyAlignment="1">
      <alignment horizontal="right" vertical="center"/>
    </xf>
    <xf numFmtId="0" fontId="29" fillId="0" borderId="111" xfId="24" applyFont="1" applyBorder="1" applyAlignment="1">
      <alignment vertical="top"/>
    </xf>
    <xf numFmtId="166" fontId="29" fillId="0" borderId="120" xfId="24" applyNumberFormat="1" applyFont="1" applyBorder="1" applyAlignment="1">
      <alignment horizontal="right" vertical="center"/>
    </xf>
    <xf numFmtId="166" fontId="29" fillId="0" borderId="109" xfId="24" applyNumberFormat="1" applyFont="1" applyBorder="1" applyAlignment="1">
      <alignment horizontal="right" vertical="center"/>
    </xf>
    <xf numFmtId="0" fontId="29" fillId="0" borderId="70" xfId="24" applyFont="1" applyBorder="1" applyAlignment="1">
      <alignment vertical="top"/>
    </xf>
    <xf numFmtId="166" fontId="29" fillId="0" borderId="61" xfId="24" applyNumberFormat="1" applyFont="1" applyBorder="1" applyAlignment="1">
      <alignment horizontal="right" vertical="center"/>
    </xf>
    <xf numFmtId="166" fontId="29" fillId="0" borderId="60" xfId="24" applyNumberFormat="1" applyFont="1" applyBorder="1" applyAlignment="1">
      <alignment horizontal="right" vertical="center"/>
    </xf>
    <xf numFmtId="0" fontId="29" fillId="0" borderId="0" xfId="24" applyFont="1" applyBorder="1" applyAlignment="1">
      <alignment horizontal="left" vertical="top" wrapText="1"/>
    </xf>
    <xf numFmtId="0" fontId="29" fillId="0" borderId="0" xfId="103" applyFont="1" applyBorder="1" applyAlignment="1">
      <alignment horizontal="left" vertical="top" wrapText="1"/>
    </xf>
    <xf numFmtId="0" fontId="37" fillId="0" borderId="0" xfId="24" applyFont="1" applyBorder="1" applyAlignment="1">
      <alignment vertical="center" wrapText="1"/>
    </xf>
    <xf numFmtId="0" fontId="37" fillId="0" borderId="0" xfId="24" applyFont="1" applyBorder="1" applyAlignment="1">
      <alignment vertical="center"/>
    </xf>
    <xf numFmtId="0" fontId="4" fillId="0" borderId="95" xfId="26" applyFont="1" applyBorder="1" applyAlignment="1">
      <alignment horizontal="center" wrapText="1"/>
    </xf>
    <xf numFmtId="0" fontId="4" fillId="0" borderId="124" xfId="25" applyFont="1" applyBorder="1" applyAlignment="1">
      <alignment horizontal="center" wrapText="1"/>
    </xf>
    <xf numFmtId="0" fontId="4" fillId="0" borderId="93" xfId="25" applyFont="1" applyBorder="1" applyAlignment="1">
      <alignment horizontal="center" wrapText="1"/>
    </xf>
    <xf numFmtId="0" fontId="4" fillId="0" borderId="94" xfId="25" applyFont="1" applyBorder="1" applyAlignment="1">
      <alignment horizontal="center" wrapText="1"/>
    </xf>
    <xf numFmtId="0" fontId="4" fillId="0" borderId="96" xfId="25" applyNumberFormat="1" applyFont="1" applyBorder="1" applyAlignment="1">
      <alignment horizontal="left" vertical="center" wrapText="1"/>
    </xf>
    <xf numFmtId="0" fontId="4" fillId="0" borderId="103" xfId="25" applyNumberFormat="1" applyFont="1" applyBorder="1" applyAlignment="1">
      <alignment horizontal="right" vertical="center"/>
    </xf>
    <xf numFmtId="169" fontId="4" fillId="0" borderId="72" xfId="25" applyNumberFormat="1" applyFont="1" applyBorder="1" applyAlignment="1">
      <alignment horizontal="right" vertical="center"/>
    </xf>
    <xf numFmtId="0" fontId="4" fillId="0" borderId="111" xfId="25" applyNumberFormat="1" applyFont="1" applyBorder="1" applyAlignment="1">
      <alignment horizontal="left" vertical="center" wrapText="1"/>
    </xf>
    <xf numFmtId="169" fontId="4" fillId="0" borderId="109" xfId="25" applyNumberFormat="1" applyFont="1" applyBorder="1" applyAlignment="1">
      <alignment horizontal="right" vertical="center"/>
    </xf>
    <xf numFmtId="169" fontId="4" fillId="0" borderId="60" xfId="25" applyNumberFormat="1" applyFont="1" applyBorder="1" applyAlignment="1">
      <alignment horizontal="right" vertical="center"/>
    </xf>
    <xf numFmtId="0" fontId="4" fillId="0" borderId="116" xfId="25" applyFont="1" applyBorder="1" applyAlignment="1">
      <alignment vertical="top" wrapText="1"/>
    </xf>
    <xf numFmtId="0" fontId="4" fillId="0" borderId="0" xfId="25" applyFont="1" applyBorder="1" applyAlignment="1">
      <alignment vertical="top" wrapText="1"/>
    </xf>
    <xf numFmtId="0" fontId="2" fillId="0" borderId="0" xfId="49" applyFont="1"/>
    <xf numFmtId="0" fontId="2" fillId="0" borderId="0" xfId="104" applyFont="1"/>
    <xf numFmtId="0" fontId="4" fillId="0" borderId="95" xfId="28" applyFont="1" applyBorder="1" applyAlignment="1">
      <alignment horizontal="center" wrapText="1"/>
    </xf>
    <xf numFmtId="0" fontId="4" fillId="0" borderId="124" xfId="28" applyFont="1" applyBorder="1" applyAlignment="1">
      <alignment horizontal="center" wrapText="1"/>
    </xf>
    <xf numFmtId="0" fontId="4" fillId="0" borderId="93" xfId="28" applyFont="1" applyBorder="1" applyAlignment="1">
      <alignment horizontal="center" wrapText="1"/>
    </xf>
    <xf numFmtId="0" fontId="4" fillId="0" borderId="94" xfId="28" applyFont="1" applyBorder="1" applyAlignment="1">
      <alignment horizontal="center" wrapText="1"/>
    </xf>
    <xf numFmtId="0" fontId="4" fillId="0" borderId="96" xfId="28" applyNumberFormat="1" applyFont="1" applyBorder="1" applyAlignment="1">
      <alignment horizontal="left" vertical="center" wrapText="1"/>
    </xf>
    <xf numFmtId="0" fontId="4" fillId="0" borderId="71" xfId="28" applyNumberFormat="1" applyFont="1" applyBorder="1" applyAlignment="1">
      <alignment horizontal="right" vertical="center"/>
    </xf>
    <xf numFmtId="169" fontId="4" fillId="0" borderId="72" xfId="28" applyNumberFormat="1" applyFont="1" applyBorder="1" applyAlignment="1">
      <alignment horizontal="right" vertical="center"/>
    </xf>
    <xf numFmtId="0" fontId="4" fillId="0" borderId="111" xfId="28" applyNumberFormat="1" applyFont="1" applyBorder="1" applyAlignment="1">
      <alignment horizontal="left" vertical="center" wrapText="1"/>
    </xf>
    <xf numFmtId="0" fontId="4" fillId="0" borderId="120" xfId="28" applyNumberFormat="1" applyFont="1" applyBorder="1" applyAlignment="1">
      <alignment horizontal="right" vertical="center"/>
    </xf>
    <xf numFmtId="169" fontId="4" fillId="0" borderId="109" xfId="28" applyNumberFormat="1" applyFont="1" applyBorder="1" applyAlignment="1">
      <alignment horizontal="right" vertical="center"/>
    </xf>
    <xf numFmtId="0" fontId="4" fillId="0" borderId="70" xfId="28" applyNumberFormat="1" applyFont="1" applyBorder="1" applyAlignment="1">
      <alignment horizontal="left" vertical="center" wrapText="1"/>
    </xf>
    <xf numFmtId="0" fontId="4" fillId="0" borderId="61" xfId="28" applyNumberFormat="1" applyFont="1" applyBorder="1" applyAlignment="1">
      <alignment horizontal="right" vertical="center"/>
    </xf>
    <xf numFmtId="0" fontId="4" fillId="0" borderId="59" xfId="28" applyNumberFormat="1" applyFont="1" applyBorder="1" applyAlignment="1">
      <alignment horizontal="right" vertical="center"/>
    </xf>
    <xf numFmtId="169" fontId="4" fillId="0" borderId="60" xfId="28" applyNumberFormat="1" applyFont="1" applyBorder="1" applyAlignment="1">
      <alignment horizontal="right" vertical="center"/>
    </xf>
    <xf numFmtId="0" fontId="4" fillId="0" borderId="116" xfId="28" applyFont="1" applyBorder="1" applyAlignment="1">
      <alignment vertical="top" wrapText="1"/>
    </xf>
    <xf numFmtId="0" fontId="4" fillId="0" borderId="0" xfId="28" applyFont="1" applyBorder="1" applyAlignment="1">
      <alignment vertical="top" wrapText="1"/>
    </xf>
    <xf numFmtId="0" fontId="2" fillId="0" borderId="0" xfId="84" applyFont="1"/>
    <xf numFmtId="0" fontId="2" fillId="0" borderId="0" xfId="29" applyFont="1"/>
    <xf numFmtId="0" fontId="4" fillId="0" borderId="101" xfId="30" applyNumberFormat="1" applyFont="1" applyBorder="1" applyAlignment="1">
      <alignment horizontal="center" wrapText="1"/>
    </xf>
    <xf numFmtId="0" fontId="4" fillId="0" borderId="96" xfId="30" applyNumberFormat="1" applyFont="1" applyBorder="1" applyAlignment="1">
      <alignment horizontal="left" vertical="center" wrapText="1"/>
    </xf>
    <xf numFmtId="0" fontId="4" fillId="0" borderId="71" xfId="30" applyNumberFormat="1" applyFont="1" applyBorder="1" applyAlignment="1">
      <alignment horizontal="right" vertical="center"/>
    </xf>
    <xf numFmtId="169" fontId="4" fillId="0" borderId="72" xfId="30" applyNumberFormat="1" applyFont="1" applyBorder="1" applyAlignment="1">
      <alignment horizontal="right" vertical="center"/>
    </xf>
    <xf numFmtId="0" fontId="4" fillId="0" borderId="111" xfId="30" applyNumberFormat="1" applyFont="1" applyBorder="1" applyAlignment="1">
      <alignment horizontal="left" vertical="center" wrapText="1"/>
    </xf>
    <xf numFmtId="0" fontId="4" fillId="0" borderId="120" xfId="30" applyNumberFormat="1" applyFont="1" applyBorder="1" applyAlignment="1">
      <alignment horizontal="right" vertical="center"/>
    </xf>
    <xf numFmtId="169" fontId="4" fillId="0" borderId="109" xfId="30" applyNumberFormat="1" applyFont="1" applyBorder="1" applyAlignment="1">
      <alignment horizontal="right" vertical="center"/>
    </xf>
    <xf numFmtId="0" fontId="4" fillId="0" borderId="70" xfId="30" applyNumberFormat="1" applyFont="1" applyBorder="1" applyAlignment="1">
      <alignment horizontal="left" vertical="center" wrapText="1"/>
    </xf>
    <xf numFmtId="0" fontId="4" fillId="0" borderId="61" xfId="30" applyNumberFormat="1" applyFont="1" applyBorder="1" applyAlignment="1">
      <alignment horizontal="right" vertical="center"/>
    </xf>
    <xf numFmtId="0" fontId="4" fillId="0" borderId="59" xfId="30" applyNumberFormat="1" applyFont="1" applyBorder="1" applyAlignment="1">
      <alignment horizontal="right" vertical="center"/>
    </xf>
    <xf numFmtId="169" fontId="4" fillId="0" borderId="60" xfId="30" applyNumberFormat="1" applyFont="1" applyBorder="1" applyAlignment="1">
      <alignment horizontal="right" vertical="center"/>
    </xf>
    <xf numFmtId="0" fontId="2" fillId="0" borderId="0" xfId="30" applyNumberFormat="1" applyFont="1"/>
    <xf numFmtId="0" fontId="29" fillId="0" borderId="95" xfId="28" applyFont="1" applyBorder="1" applyAlignment="1">
      <alignment horizontal="center" wrapText="1"/>
    </xf>
    <xf numFmtId="0" fontId="29" fillId="0" borderId="101" xfId="31" applyFont="1" applyBorder="1" applyAlignment="1">
      <alignment horizontal="center" wrapText="1"/>
    </xf>
    <xf numFmtId="0" fontId="29" fillId="0" borderId="112" xfId="31" applyFont="1" applyBorder="1" applyAlignment="1">
      <alignment horizontal="center" wrapText="1"/>
    </xf>
    <xf numFmtId="0" fontId="29" fillId="0" borderId="102" xfId="31" applyFont="1" applyBorder="1" applyAlignment="1">
      <alignment horizontal="center" wrapText="1"/>
    </xf>
    <xf numFmtId="0" fontId="29" fillId="0" borderId="96" xfId="31" applyFont="1" applyBorder="1" applyAlignment="1">
      <alignment horizontal="left" vertical="center" wrapText="1"/>
    </xf>
    <xf numFmtId="0" fontId="29" fillId="0" borderId="71" xfId="31" applyNumberFormat="1" applyFont="1" applyBorder="1" applyAlignment="1">
      <alignment horizontal="right" vertical="center"/>
    </xf>
    <xf numFmtId="0" fontId="29" fillId="0" borderId="103" xfId="31" applyNumberFormat="1" applyFont="1" applyBorder="1" applyAlignment="1">
      <alignment horizontal="right" vertical="center"/>
    </xf>
    <xf numFmtId="169" fontId="29" fillId="0" borderId="72" xfId="31" applyNumberFormat="1" applyFont="1" applyBorder="1" applyAlignment="1">
      <alignment horizontal="right" vertical="center"/>
    </xf>
    <xf numFmtId="0" fontId="29" fillId="0" borderId="111" xfId="31" applyFont="1" applyBorder="1" applyAlignment="1">
      <alignment horizontal="left" vertical="center" wrapText="1"/>
    </xf>
    <xf numFmtId="0" fontId="29" fillId="0" borderId="120" xfId="31" applyNumberFormat="1" applyFont="1" applyBorder="1" applyAlignment="1">
      <alignment horizontal="right" vertical="center"/>
    </xf>
    <xf numFmtId="0" fontId="29" fillId="0" borderId="107" xfId="31" applyNumberFormat="1" applyFont="1" applyBorder="1" applyAlignment="1">
      <alignment horizontal="right" vertical="center"/>
    </xf>
    <xf numFmtId="169" fontId="29" fillId="0" borderId="109" xfId="31" applyNumberFormat="1" applyFont="1" applyBorder="1" applyAlignment="1">
      <alignment horizontal="right" vertical="center"/>
    </xf>
    <xf numFmtId="0" fontId="29" fillId="0" borderId="70" xfId="31" applyFont="1" applyBorder="1" applyAlignment="1">
      <alignment horizontal="left" vertical="center" wrapText="1"/>
    </xf>
    <xf numFmtId="0" fontId="29" fillId="0" borderId="61" xfId="31" applyNumberFormat="1" applyFont="1" applyBorder="1" applyAlignment="1">
      <alignment horizontal="right" vertical="center"/>
    </xf>
    <xf numFmtId="0" fontId="29" fillId="0" borderId="59" xfId="31" applyNumberFormat="1" applyFont="1" applyBorder="1" applyAlignment="1">
      <alignment horizontal="right" vertical="center"/>
    </xf>
    <xf numFmtId="169" fontId="29" fillId="0" borderId="60" xfId="31" applyNumberFormat="1" applyFont="1" applyBorder="1" applyAlignment="1">
      <alignment horizontal="right" vertical="center"/>
    </xf>
    <xf numFmtId="0" fontId="37" fillId="0" borderId="78" xfId="31" applyFont="1" applyBorder="1" applyAlignment="1">
      <alignment vertical="center"/>
    </xf>
    <xf numFmtId="0" fontId="4" fillId="0" borderId="96" xfId="32" applyNumberFormat="1" applyFont="1" applyBorder="1" applyAlignment="1">
      <alignment horizontal="left" vertical="center" wrapText="1"/>
    </xf>
    <xf numFmtId="0" fontId="4" fillId="0" borderId="71" xfId="32" applyNumberFormat="1" applyFont="1" applyBorder="1" applyAlignment="1">
      <alignment horizontal="right" vertical="center"/>
    </xf>
    <xf numFmtId="169" fontId="4" fillId="0" borderId="72" xfId="32" applyNumberFormat="1" applyFont="1" applyBorder="1" applyAlignment="1">
      <alignment horizontal="right" vertical="center"/>
    </xf>
    <xf numFmtId="0" fontId="4" fillId="0" borderId="111" xfId="32" applyNumberFormat="1" applyFont="1" applyBorder="1" applyAlignment="1">
      <alignment horizontal="left" vertical="center" wrapText="1"/>
    </xf>
    <xf numFmtId="0" fontId="4" fillId="0" borderId="120" xfId="32" applyNumberFormat="1" applyFont="1" applyBorder="1" applyAlignment="1">
      <alignment horizontal="right" vertical="center"/>
    </xf>
    <xf numFmtId="169" fontId="4" fillId="0" borderId="109" xfId="32" applyNumberFormat="1" applyFont="1" applyBorder="1" applyAlignment="1">
      <alignment horizontal="right" vertical="center"/>
    </xf>
    <xf numFmtId="0" fontId="4" fillId="0" borderId="70" xfId="32" applyNumberFormat="1" applyFont="1" applyBorder="1" applyAlignment="1">
      <alignment horizontal="left" vertical="center" wrapText="1"/>
    </xf>
    <xf numFmtId="0" fontId="4" fillId="0" borderId="61" xfId="32" applyNumberFormat="1" applyFont="1" applyBorder="1" applyAlignment="1">
      <alignment horizontal="right" vertical="center"/>
    </xf>
    <xf numFmtId="0" fontId="4" fillId="0" borderId="59" xfId="32" applyNumberFormat="1" applyFont="1" applyBorder="1" applyAlignment="1">
      <alignment horizontal="right" vertical="center"/>
    </xf>
    <xf numFmtId="169" fontId="4" fillId="0" borderId="60" xfId="32" applyNumberFormat="1" applyFont="1" applyBorder="1" applyAlignment="1">
      <alignment horizontal="right" vertical="center"/>
    </xf>
    <xf numFmtId="0" fontId="4" fillId="0" borderId="96" xfId="33" applyNumberFormat="1" applyFont="1" applyBorder="1" applyAlignment="1">
      <alignment horizontal="left" vertical="center" wrapText="1"/>
    </xf>
    <xf numFmtId="0" fontId="4" fillId="0" borderId="71" xfId="33" applyNumberFormat="1" applyFont="1" applyBorder="1" applyAlignment="1">
      <alignment horizontal="right" vertical="center"/>
    </xf>
    <xf numFmtId="169" fontId="4" fillId="0" borderId="72" xfId="33" applyNumberFormat="1" applyFont="1" applyBorder="1" applyAlignment="1">
      <alignment horizontal="right" vertical="center"/>
    </xf>
    <xf numFmtId="0" fontId="4" fillId="0" borderId="111" xfId="33" applyNumberFormat="1" applyFont="1" applyBorder="1" applyAlignment="1">
      <alignment horizontal="left" vertical="center" wrapText="1"/>
    </xf>
    <xf numFmtId="0" fontId="4" fillId="0" borderId="120" xfId="33" applyNumberFormat="1" applyFont="1" applyBorder="1" applyAlignment="1">
      <alignment horizontal="right" vertical="center"/>
    </xf>
    <xf numFmtId="169" fontId="4" fillId="0" borderId="109" xfId="33" applyNumberFormat="1" applyFont="1" applyBorder="1" applyAlignment="1">
      <alignment horizontal="right" vertical="center"/>
    </xf>
    <xf numFmtId="0" fontId="4" fillId="0" borderId="70" xfId="33" applyNumberFormat="1" applyFont="1" applyBorder="1" applyAlignment="1">
      <alignment horizontal="left" vertical="center" wrapText="1"/>
    </xf>
    <xf numFmtId="0" fontId="4" fillId="0" borderId="61" xfId="33" applyNumberFormat="1" applyFont="1" applyBorder="1" applyAlignment="1">
      <alignment horizontal="right" vertical="center"/>
    </xf>
    <xf numFmtId="169" fontId="4" fillId="0" borderId="60" xfId="33" applyNumberFormat="1" applyFont="1" applyBorder="1" applyAlignment="1">
      <alignment horizontal="right" vertical="center"/>
    </xf>
    <xf numFmtId="0" fontId="4" fillId="0" borderId="96" xfId="34" applyNumberFormat="1" applyFont="1" applyBorder="1" applyAlignment="1">
      <alignment horizontal="left" vertical="center" wrapText="1"/>
    </xf>
    <xf numFmtId="0" fontId="4" fillId="0" borderId="71" xfId="34" applyNumberFormat="1" applyFont="1" applyBorder="1" applyAlignment="1">
      <alignment horizontal="right" vertical="center"/>
    </xf>
    <xf numFmtId="169" fontId="4" fillId="0" borderId="72" xfId="34" applyNumberFormat="1" applyFont="1" applyBorder="1" applyAlignment="1">
      <alignment horizontal="right" vertical="center"/>
    </xf>
    <xf numFmtId="0" fontId="4" fillId="0" borderId="111" xfId="34" applyNumberFormat="1" applyFont="1" applyBorder="1" applyAlignment="1">
      <alignment horizontal="left" vertical="center" wrapText="1"/>
    </xf>
    <xf numFmtId="0" fontId="4" fillId="0" borderId="120" xfId="34" applyNumberFormat="1" applyFont="1" applyBorder="1" applyAlignment="1">
      <alignment horizontal="right" vertical="center"/>
    </xf>
    <xf numFmtId="169" fontId="4" fillId="0" borderId="109" xfId="34" applyNumberFormat="1" applyFont="1" applyBorder="1" applyAlignment="1">
      <alignment horizontal="right" vertical="center"/>
    </xf>
    <xf numFmtId="166" fontId="12" fillId="0" borderId="0" xfId="108" applyNumberFormat="1" applyFont="1"/>
    <xf numFmtId="0" fontId="4" fillId="0" borderId="70" xfId="34" applyNumberFormat="1" applyFont="1" applyBorder="1" applyAlignment="1">
      <alignment horizontal="left" vertical="center" wrapText="1"/>
    </xf>
    <xf numFmtId="0" fontId="4" fillId="0" borderId="61" xfId="34" applyNumberFormat="1" applyFont="1" applyBorder="1" applyAlignment="1">
      <alignment horizontal="right" vertical="center"/>
    </xf>
    <xf numFmtId="169" fontId="4" fillId="0" borderId="60" xfId="34" applyNumberFormat="1" applyFont="1" applyBorder="1" applyAlignment="1">
      <alignment horizontal="right" vertical="center"/>
    </xf>
    <xf numFmtId="169" fontId="12" fillId="0" borderId="0" xfId="0" applyNumberFormat="1" applyFont="1"/>
    <xf numFmtId="0" fontId="4" fillId="0" borderId="96" xfId="35" applyNumberFormat="1" applyFont="1" applyBorder="1" applyAlignment="1">
      <alignment horizontal="left" vertical="center" wrapText="1"/>
    </xf>
    <xf numFmtId="0" fontId="4" fillId="0" borderId="71" xfId="35" applyNumberFormat="1" applyFont="1" applyBorder="1" applyAlignment="1">
      <alignment horizontal="right" vertical="center"/>
    </xf>
    <xf numFmtId="169" fontId="4" fillId="0" borderId="72" xfId="35" applyNumberFormat="1" applyFont="1" applyBorder="1" applyAlignment="1">
      <alignment horizontal="right" vertical="center"/>
    </xf>
    <xf numFmtId="0" fontId="4" fillId="0" borderId="111" xfId="35" applyNumberFormat="1" applyFont="1" applyBorder="1" applyAlignment="1">
      <alignment horizontal="left" vertical="center" wrapText="1"/>
    </xf>
    <xf numFmtId="0" fontId="4" fillId="0" borderId="120" xfId="35" applyNumberFormat="1" applyFont="1" applyBorder="1" applyAlignment="1">
      <alignment horizontal="right" vertical="center"/>
    </xf>
    <xf numFmtId="169" fontId="4" fillId="0" borderId="109" xfId="35" applyNumberFormat="1" applyFont="1" applyBorder="1" applyAlignment="1">
      <alignment horizontal="right" vertical="center"/>
    </xf>
    <xf numFmtId="0" fontId="4" fillId="0" borderId="70" xfId="35" applyNumberFormat="1" applyFont="1" applyBorder="1" applyAlignment="1">
      <alignment horizontal="left" vertical="center" wrapText="1"/>
    </xf>
    <xf numFmtId="0" fontId="4" fillId="0" borderId="61" xfId="35" applyNumberFormat="1" applyFont="1" applyBorder="1" applyAlignment="1">
      <alignment horizontal="right" vertical="center"/>
    </xf>
    <xf numFmtId="169" fontId="4" fillId="0" borderId="60" xfId="35" applyNumberFormat="1" applyFont="1" applyBorder="1" applyAlignment="1">
      <alignment horizontal="right" vertical="center"/>
    </xf>
    <xf numFmtId="0" fontId="4" fillId="0" borderId="96" xfId="36" applyNumberFormat="1" applyFont="1" applyBorder="1" applyAlignment="1">
      <alignment horizontal="left" vertical="center" wrapText="1"/>
    </xf>
    <xf numFmtId="0" fontId="4" fillId="0" borderId="71" xfId="36" applyNumberFormat="1" applyFont="1" applyBorder="1" applyAlignment="1">
      <alignment horizontal="right" vertical="center"/>
    </xf>
    <xf numFmtId="169" fontId="4" fillId="0" borderId="72" xfId="36" applyNumberFormat="1" applyFont="1" applyBorder="1" applyAlignment="1">
      <alignment horizontal="right" vertical="center"/>
    </xf>
    <xf numFmtId="0" fontId="4" fillId="0" borderId="111" xfId="36" applyNumberFormat="1" applyFont="1" applyBorder="1" applyAlignment="1">
      <alignment horizontal="left" vertical="center" wrapText="1"/>
    </xf>
    <xf numFmtId="0" fontId="4" fillId="0" borderId="120" xfId="36" applyNumberFormat="1" applyFont="1" applyBorder="1" applyAlignment="1">
      <alignment horizontal="right" vertical="center"/>
    </xf>
    <xf numFmtId="169" fontId="4" fillId="0" borderId="109" xfId="36" applyNumberFormat="1" applyFont="1" applyBorder="1" applyAlignment="1">
      <alignment horizontal="right" vertical="center"/>
    </xf>
    <xf numFmtId="0" fontId="4" fillId="0" borderId="70" xfId="36" applyNumberFormat="1" applyFont="1" applyBorder="1" applyAlignment="1">
      <alignment horizontal="left" vertical="center" wrapText="1"/>
    </xf>
    <xf numFmtId="0" fontId="4" fillId="0" borderId="61" xfId="36" applyNumberFormat="1" applyFont="1" applyBorder="1" applyAlignment="1">
      <alignment horizontal="right" vertical="center"/>
    </xf>
    <xf numFmtId="169" fontId="4" fillId="0" borderId="60" xfId="36" applyNumberFormat="1" applyFont="1" applyBorder="1" applyAlignment="1">
      <alignment horizontal="right" vertical="center"/>
    </xf>
    <xf numFmtId="0" fontId="4" fillId="0" borderId="96" xfId="37" applyNumberFormat="1" applyFont="1" applyBorder="1" applyAlignment="1">
      <alignment horizontal="left" vertical="center" wrapText="1"/>
    </xf>
    <xf numFmtId="0" fontId="4" fillId="0" borderId="71" xfId="37" applyNumberFormat="1" applyFont="1" applyBorder="1" applyAlignment="1">
      <alignment horizontal="right" vertical="center"/>
    </xf>
    <xf numFmtId="0" fontId="4" fillId="0" borderId="103" xfId="37" applyNumberFormat="1" applyFont="1" applyBorder="1" applyAlignment="1">
      <alignment horizontal="right" vertical="center"/>
    </xf>
    <xf numFmtId="169" fontId="4" fillId="0" borderId="72" xfId="37" applyNumberFormat="1" applyFont="1" applyBorder="1" applyAlignment="1">
      <alignment horizontal="right" vertical="center"/>
    </xf>
    <xf numFmtId="0" fontId="4" fillId="0" borderId="111" xfId="37" applyNumberFormat="1" applyFont="1" applyBorder="1" applyAlignment="1">
      <alignment horizontal="left" vertical="center" wrapText="1"/>
    </xf>
    <xf numFmtId="0" fontId="4" fillId="0" borderId="120" xfId="37" applyNumberFormat="1" applyFont="1" applyBorder="1" applyAlignment="1">
      <alignment horizontal="right" vertical="center"/>
    </xf>
    <xf numFmtId="169" fontId="4" fillId="0" borderId="109" xfId="37" applyNumberFormat="1" applyFont="1" applyBorder="1" applyAlignment="1">
      <alignment horizontal="right" vertical="center"/>
    </xf>
    <xf numFmtId="0" fontId="4" fillId="0" borderId="70" xfId="37" applyNumberFormat="1" applyFont="1" applyBorder="1" applyAlignment="1">
      <alignment horizontal="left" vertical="center" wrapText="1"/>
    </xf>
    <xf numFmtId="0" fontId="4" fillId="0" borderId="61" xfId="37" applyNumberFormat="1" applyFont="1" applyBorder="1" applyAlignment="1">
      <alignment horizontal="right" vertical="center"/>
    </xf>
    <xf numFmtId="0" fontId="4" fillId="0" borderId="59" xfId="37" applyNumberFormat="1" applyFont="1" applyBorder="1" applyAlignment="1">
      <alignment horizontal="right" vertical="center"/>
    </xf>
    <xf numFmtId="169" fontId="4" fillId="0" borderId="60" xfId="37" applyNumberFormat="1" applyFont="1" applyBorder="1" applyAlignment="1">
      <alignment horizontal="right" vertical="center"/>
    </xf>
    <xf numFmtId="0" fontId="4" fillId="0" borderId="96" xfId="38" applyNumberFormat="1" applyFont="1" applyBorder="1" applyAlignment="1">
      <alignment horizontal="left" vertical="center" wrapText="1"/>
    </xf>
    <xf numFmtId="0" fontId="4" fillId="0" borderId="71" xfId="38" applyNumberFormat="1" applyFont="1" applyBorder="1" applyAlignment="1">
      <alignment horizontal="right" vertical="center"/>
    </xf>
    <xf numFmtId="0" fontId="4" fillId="0" borderId="103" xfId="38" applyNumberFormat="1" applyFont="1" applyBorder="1" applyAlignment="1">
      <alignment horizontal="right" vertical="center"/>
    </xf>
    <xf numFmtId="169" fontId="4" fillId="0" borderId="72" xfId="38" applyNumberFormat="1" applyFont="1" applyBorder="1" applyAlignment="1">
      <alignment horizontal="right" vertical="center"/>
    </xf>
    <xf numFmtId="0" fontId="4" fillId="0" borderId="111" xfId="38" applyNumberFormat="1" applyFont="1" applyBorder="1" applyAlignment="1">
      <alignment horizontal="left" vertical="center" wrapText="1"/>
    </xf>
    <xf numFmtId="0" fontId="4" fillId="0" borderId="120" xfId="38" applyNumberFormat="1" applyFont="1" applyBorder="1" applyAlignment="1">
      <alignment horizontal="right" vertical="center"/>
    </xf>
    <xf numFmtId="169" fontId="4" fillId="0" borderId="109" xfId="38" applyNumberFormat="1" applyFont="1" applyBorder="1" applyAlignment="1">
      <alignment horizontal="right" vertical="center"/>
    </xf>
    <xf numFmtId="0" fontId="4" fillId="0" borderId="70" xfId="38" applyNumberFormat="1" applyFont="1" applyBorder="1" applyAlignment="1">
      <alignment horizontal="left" vertical="center" wrapText="1"/>
    </xf>
    <xf numFmtId="0" fontId="4" fillId="0" borderId="61" xfId="38" applyNumberFormat="1" applyFont="1" applyBorder="1" applyAlignment="1">
      <alignment horizontal="right" vertical="center"/>
    </xf>
    <xf numFmtId="0" fontId="4" fillId="0" borderId="59" xfId="38" applyNumberFormat="1" applyFont="1" applyBorder="1" applyAlignment="1">
      <alignment horizontal="right" vertical="center"/>
    </xf>
    <xf numFmtId="169" fontId="4" fillId="0" borderId="60" xfId="38" applyNumberFormat="1" applyFont="1" applyBorder="1" applyAlignment="1">
      <alignment horizontal="right" vertical="center"/>
    </xf>
    <xf numFmtId="0" fontId="4" fillId="0" borderId="96" xfId="39" applyNumberFormat="1" applyFont="1" applyBorder="1" applyAlignment="1">
      <alignment horizontal="left" vertical="center" wrapText="1"/>
    </xf>
    <xf numFmtId="0" fontId="4" fillId="0" borderId="71" xfId="39" applyNumberFormat="1" applyFont="1" applyBorder="1" applyAlignment="1">
      <alignment horizontal="right" vertical="center"/>
    </xf>
    <xf numFmtId="169" fontId="4" fillId="0" borderId="72" xfId="39" applyNumberFormat="1" applyFont="1" applyBorder="1" applyAlignment="1">
      <alignment horizontal="right" vertical="center"/>
    </xf>
    <xf numFmtId="0" fontId="4" fillId="0" borderId="111" xfId="39" applyNumberFormat="1" applyFont="1" applyBorder="1" applyAlignment="1">
      <alignment horizontal="left" vertical="center" wrapText="1"/>
    </xf>
    <xf numFmtId="0" fontId="4" fillId="0" borderId="120" xfId="39" applyNumberFormat="1" applyFont="1" applyBorder="1" applyAlignment="1">
      <alignment horizontal="right" vertical="center"/>
    </xf>
    <xf numFmtId="169" fontId="4" fillId="0" borderId="109" xfId="39" applyNumberFormat="1" applyFont="1" applyBorder="1" applyAlignment="1">
      <alignment horizontal="right" vertical="center"/>
    </xf>
    <xf numFmtId="0" fontId="4" fillId="0" borderId="70" xfId="39" applyNumberFormat="1" applyFont="1" applyBorder="1" applyAlignment="1">
      <alignment horizontal="left" vertical="center" wrapText="1"/>
    </xf>
    <xf numFmtId="0" fontId="4" fillId="0" borderId="61" xfId="39" applyNumberFormat="1" applyFont="1" applyBorder="1" applyAlignment="1">
      <alignment horizontal="right" vertical="center"/>
    </xf>
    <xf numFmtId="0" fontId="4" fillId="0" borderId="59" xfId="39" applyNumberFormat="1" applyFont="1" applyBorder="1" applyAlignment="1">
      <alignment horizontal="right" vertical="center"/>
    </xf>
    <xf numFmtId="169" fontId="4" fillId="0" borderId="60" xfId="39" applyNumberFormat="1" applyFont="1" applyBorder="1" applyAlignment="1">
      <alignment horizontal="right" vertical="center"/>
    </xf>
    <xf numFmtId="0" fontId="4" fillId="0" borderId="96" xfId="40" applyNumberFormat="1" applyFont="1" applyBorder="1" applyAlignment="1">
      <alignment horizontal="left" vertical="center" wrapText="1"/>
    </xf>
    <xf numFmtId="0" fontId="4" fillId="0" borderId="71" xfId="40" applyNumberFormat="1" applyFont="1" applyBorder="1" applyAlignment="1">
      <alignment horizontal="right" vertical="center"/>
    </xf>
    <xf numFmtId="169" fontId="4" fillId="0" borderId="72" xfId="40" applyNumberFormat="1" applyFont="1" applyBorder="1" applyAlignment="1">
      <alignment horizontal="right" vertical="center"/>
    </xf>
    <xf numFmtId="0" fontId="4" fillId="0" borderId="111" xfId="40" applyNumberFormat="1" applyFont="1" applyBorder="1" applyAlignment="1">
      <alignment horizontal="left" vertical="center" wrapText="1"/>
    </xf>
    <xf numFmtId="0" fontId="4" fillId="0" borderId="120" xfId="40" applyNumberFormat="1" applyFont="1" applyBorder="1" applyAlignment="1">
      <alignment horizontal="right" vertical="center"/>
    </xf>
    <xf numFmtId="169" fontId="4" fillId="0" borderId="109" xfId="40" applyNumberFormat="1" applyFont="1" applyBorder="1" applyAlignment="1">
      <alignment horizontal="right" vertical="center"/>
    </xf>
    <xf numFmtId="0" fontId="4" fillId="0" borderId="70" xfId="40" applyNumberFormat="1" applyFont="1" applyBorder="1" applyAlignment="1">
      <alignment horizontal="left" vertical="center" wrapText="1"/>
    </xf>
    <xf numFmtId="0" fontId="4" fillId="0" borderId="61" xfId="40" applyNumberFormat="1" applyFont="1" applyBorder="1" applyAlignment="1">
      <alignment horizontal="right" vertical="center"/>
    </xf>
    <xf numFmtId="0" fontId="4" fillId="0" borderId="59" xfId="40" applyNumberFormat="1" applyFont="1" applyBorder="1" applyAlignment="1">
      <alignment horizontal="right" vertical="center"/>
    </xf>
    <xf numFmtId="169" fontId="4" fillId="0" borderId="60" xfId="40" applyNumberFormat="1" applyFont="1" applyBorder="1" applyAlignment="1">
      <alignment horizontal="right" vertical="center"/>
    </xf>
    <xf numFmtId="0" fontId="12" fillId="0" borderId="205" xfId="0" applyFont="1" applyBorder="1" applyAlignment="1"/>
    <xf numFmtId="0" fontId="12" fillId="0" borderId="186" xfId="0" applyFont="1" applyBorder="1"/>
    <xf numFmtId="0" fontId="12" fillId="0" borderId="185" xfId="0" applyFont="1" applyBorder="1"/>
    <xf numFmtId="0" fontId="12" fillId="0" borderId="187" xfId="0" applyFont="1" applyBorder="1"/>
    <xf numFmtId="0" fontId="12" fillId="0" borderId="188" xfId="0" applyFont="1" applyBorder="1"/>
    <xf numFmtId="0" fontId="12" fillId="0" borderId="206" xfId="0" applyFont="1" applyBorder="1" applyAlignment="1"/>
    <xf numFmtId="0" fontId="12" fillId="0" borderId="170" xfId="0" applyFont="1" applyBorder="1"/>
    <xf numFmtId="0" fontId="12" fillId="0" borderId="107" xfId="0" applyFont="1" applyBorder="1"/>
    <xf numFmtId="0" fontId="12" fillId="0" borderId="63" xfId="0" applyFont="1" applyBorder="1"/>
    <xf numFmtId="0" fontId="12" fillId="0" borderId="120" xfId="0" applyFont="1" applyBorder="1"/>
    <xf numFmtId="0" fontId="12" fillId="0" borderId="182" xfId="0" applyFont="1" applyBorder="1"/>
    <xf numFmtId="0" fontId="12" fillId="0" borderId="154" xfId="0" applyFont="1" applyBorder="1"/>
    <xf numFmtId="0" fontId="12" fillId="0" borderId="85" xfId="0" applyFont="1" applyBorder="1"/>
    <xf numFmtId="0" fontId="12" fillId="0" borderId="183" xfId="0" applyFont="1" applyBorder="1"/>
    <xf numFmtId="0" fontId="12" fillId="0" borderId="207" xfId="0" applyFont="1" applyBorder="1" applyAlignment="1"/>
    <xf numFmtId="164" fontId="12" fillId="0" borderId="78" xfId="0" applyNumberFormat="1" applyFont="1" applyBorder="1"/>
    <xf numFmtId="164" fontId="12" fillId="0" borderId="182" xfId="0" applyNumberFormat="1" applyFont="1" applyBorder="1"/>
    <xf numFmtId="164" fontId="12" fillId="0" borderId="85" xfId="0" applyNumberFormat="1" applyFont="1" applyBorder="1"/>
    <xf numFmtId="0" fontId="4" fillId="0" borderId="0" xfId="107" applyFont="1" applyBorder="1" applyAlignment="1">
      <alignment horizontal="left" vertical="top" wrapText="1"/>
    </xf>
    <xf numFmtId="0" fontId="12" fillId="0" borderId="69" xfId="0" applyFont="1" applyBorder="1"/>
    <xf numFmtId="0" fontId="12" fillId="0" borderId="67" xfId="0" applyFont="1" applyBorder="1"/>
    <xf numFmtId="0" fontId="12" fillId="0" borderId="84" xfId="0" applyFont="1" applyBorder="1"/>
    <xf numFmtId="0" fontId="12" fillId="0" borderId="84" xfId="0" applyFont="1" applyFill="1" applyBorder="1"/>
    <xf numFmtId="0" fontId="12" fillId="0" borderId="107" xfId="0" applyFont="1" applyFill="1" applyBorder="1"/>
    <xf numFmtId="0" fontId="12" fillId="0" borderId="107" xfId="0" applyFont="1" applyBorder="1" applyAlignment="1">
      <alignment horizontal="right"/>
    </xf>
    <xf numFmtId="0" fontId="12" fillId="0" borderId="61" xfId="0" applyFont="1" applyBorder="1"/>
    <xf numFmtId="0" fontId="12" fillId="0" borderId="59" xfId="0" applyFont="1" applyBorder="1"/>
    <xf numFmtId="0" fontId="29" fillId="0" borderId="95" xfId="58" applyFont="1" applyBorder="1" applyAlignment="1">
      <alignment horizontal="center" wrapText="1"/>
    </xf>
    <xf numFmtId="0" fontId="29" fillId="0" borderId="124" xfId="58" applyFont="1" applyBorder="1" applyAlignment="1">
      <alignment horizontal="center" wrapText="1"/>
    </xf>
    <xf numFmtId="0" fontId="29" fillId="0" borderId="93" xfId="58" applyFont="1" applyBorder="1" applyAlignment="1">
      <alignment horizontal="center" wrapText="1"/>
    </xf>
    <xf numFmtId="0" fontId="29" fillId="0" borderId="94" xfId="58" applyFont="1" applyBorder="1" applyAlignment="1">
      <alignment horizontal="center" wrapText="1"/>
    </xf>
    <xf numFmtId="0" fontId="29" fillId="0" borderId="96" xfId="56" applyFont="1" applyBorder="1" applyAlignment="1">
      <alignment horizontal="left" vertical="top" wrapText="1"/>
    </xf>
    <xf numFmtId="169" fontId="28" fillId="0" borderId="72" xfId="58" applyNumberFormat="1" applyFont="1" applyBorder="1" applyAlignment="1">
      <alignment horizontal="right" vertical="center"/>
    </xf>
    <xf numFmtId="0" fontId="41" fillId="0" borderId="0" xfId="0" applyFont="1"/>
    <xf numFmtId="0" fontId="29" fillId="0" borderId="111" xfId="56" applyFont="1" applyBorder="1" applyAlignment="1">
      <alignment horizontal="left" vertical="top" wrapText="1"/>
    </xf>
    <xf numFmtId="169" fontId="28" fillId="0" borderId="109" xfId="58" applyNumberFormat="1" applyFont="1" applyBorder="1" applyAlignment="1">
      <alignment horizontal="right" vertical="center"/>
    </xf>
    <xf numFmtId="0" fontId="29" fillId="0" borderId="111" xfId="56" applyFont="1" applyFill="1" applyBorder="1" applyAlignment="1">
      <alignment horizontal="left" vertical="top" wrapText="1"/>
    </xf>
    <xf numFmtId="0" fontId="29" fillId="0" borderId="70" xfId="56" applyFont="1" applyBorder="1" applyAlignment="1">
      <alignment horizontal="left" vertical="top" wrapText="1"/>
    </xf>
    <xf numFmtId="169" fontId="28" fillId="0" borderId="60" xfId="58" applyNumberFormat="1" applyFont="1" applyBorder="1" applyAlignment="1">
      <alignment horizontal="right" vertical="center"/>
    </xf>
    <xf numFmtId="0" fontId="36" fillId="0" borderId="71" xfId="0" applyFont="1" applyBorder="1"/>
    <xf numFmtId="0" fontId="36" fillId="0" borderId="103" xfId="0" applyFont="1" applyBorder="1"/>
    <xf numFmtId="0" fontId="36" fillId="0" borderId="84" xfId="0" applyFont="1" applyBorder="1"/>
    <xf numFmtId="0" fontId="36" fillId="0" borderId="107" xfId="0" applyFont="1" applyBorder="1"/>
    <xf numFmtId="0" fontId="36" fillId="0" borderId="84" xfId="0" applyFont="1" applyFill="1" applyBorder="1"/>
    <xf numFmtId="0" fontId="36" fillId="0" borderId="107" xfId="0" applyFont="1" applyFill="1" applyBorder="1"/>
    <xf numFmtId="0" fontId="36" fillId="0" borderId="107" xfId="0" applyFont="1" applyBorder="1" applyAlignment="1">
      <alignment horizontal="right"/>
    </xf>
    <xf numFmtId="0" fontId="36" fillId="0" borderId="61" xfId="0" applyFont="1" applyBorder="1"/>
    <xf numFmtId="0" fontId="36" fillId="0" borderId="59" xfId="0" applyFont="1" applyBorder="1"/>
    <xf numFmtId="0" fontId="37" fillId="0" borderId="78" xfId="58" applyFont="1" applyBorder="1" applyAlignment="1">
      <alignment vertical="center"/>
    </xf>
    <xf numFmtId="0" fontId="29" fillId="0" borderId="88" xfId="59" applyFont="1" applyBorder="1" applyAlignment="1">
      <alignment horizontal="left" vertical="top"/>
    </xf>
    <xf numFmtId="166" fontId="29" fillId="0" borderId="69" xfId="59" applyNumberFormat="1" applyFont="1" applyBorder="1" applyAlignment="1">
      <alignment horizontal="right" vertical="center"/>
    </xf>
    <xf numFmtId="166" fontId="29" fillId="0" borderId="68" xfId="59" applyNumberFormat="1" applyFont="1" applyBorder="1" applyAlignment="1">
      <alignment horizontal="right" vertical="center"/>
    </xf>
    <xf numFmtId="0" fontId="29" fillId="0" borderId="111" xfId="59" applyFont="1" applyBorder="1" applyAlignment="1">
      <alignment horizontal="left" vertical="top"/>
    </xf>
    <xf numFmtId="166" fontId="29" fillId="0" borderId="84" xfId="59" applyNumberFormat="1" applyFont="1" applyBorder="1" applyAlignment="1">
      <alignment horizontal="right" vertical="center"/>
    </xf>
    <xf numFmtId="166" fontId="29" fillId="0" borderId="109" xfId="59" applyNumberFormat="1" applyFont="1" applyBorder="1" applyAlignment="1">
      <alignment horizontal="right" vertical="center"/>
    </xf>
    <xf numFmtId="166" fontId="29" fillId="0" borderId="109" xfId="59" applyNumberFormat="1" applyFont="1" applyBorder="1" applyAlignment="1">
      <alignment horizontal="right" vertical="center" wrapText="1"/>
    </xf>
    <xf numFmtId="0" fontId="29" fillId="0" borderId="197" xfId="59" applyFont="1" applyBorder="1" applyAlignment="1">
      <alignment horizontal="left" vertical="top"/>
    </xf>
    <xf numFmtId="166" fontId="29" fillId="0" borderId="195" xfId="59" applyNumberFormat="1" applyFont="1" applyBorder="1" applyAlignment="1">
      <alignment horizontal="right" vertical="center"/>
    </xf>
    <xf numFmtId="166" fontId="29" fillId="0" borderId="194" xfId="59" applyNumberFormat="1" applyFont="1" applyBorder="1" applyAlignment="1">
      <alignment horizontal="right" vertical="center"/>
    </xf>
    <xf numFmtId="0" fontId="29" fillId="0" borderId="70" xfId="59" applyFont="1" applyBorder="1" applyAlignment="1">
      <alignment horizontal="left" vertical="top"/>
    </xf>
    <xf numFmtId="166" fontId="29" fillId="0" borderId="61" xfId="59" applyNumberFormat="1" applyFont="1" applyBorder="1" applyAlignment="1">
      <alignment horizontal="right" vertical="center"/>
    </xf>
    <xf numFmtId="166" fontId="29" fillId="0" borderId="60" xfId="59" applyNumberFormat="1" applyFont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117" xfId="0" applyFont="1" applyBorder="1"/>
    <xf numFmtId="0" fontId="36" fillId="0" borderId="108" xfId="0" applyFont="1" applyBorder="1"/>
    <xf numFmtId="0" fontId="29" fillId="0" borderId="132" xfId="59" applyFont="1" applyBorder="1" applyAlignment="1"/>
    <xf numFmtId="0" fontId="29" fillId="0" borderId="96" xfId="60" applyFont="1" applyBorder="1" applyAlignment="1">
      <alignment horizontal="left" vertical="top"/>
    </xf>
    <xf numFmtId="166" fontId="29" fillId="0" borderId="71" xfId="60" applyNumberFormat="1" applyFont="1" applyBorder="1" applyAlignment="1">
      <alignment horizontal="right" vertical="center"/>
    </xf>
    <xf numFmtId="166" fontId="29" fillId="0" borderId="72" xfId="60" applyNumberFormat="1" applyFont="1" applyBorder="1" applyAlignment="1">
      <alignment horizontal="right" vertical="center"/>
    </xf>
    <xf numFmtId="0" fontId="29" fillId="0" borderId="111" xfId="60" applyFont="1" applyBorder="1" applyAlignment="1">
      <alignment horizontal="left" vertical="top"/>
    </xf>
    <xf numFmtId="166" fontId="29" fillId="0" borderId="84" xfId="60" applyNumberFormat="1" applyFont="1" applyBorder="1" applyAlignment="1">
      <alignment horizontal="right" vertical="center"/>
    </xf>
    <xf numFmtId="166" fontId="29" fillId="0" borderId="109" xfId="60" applyNumberFormat="1" applyFont="1" applyBorder="1" applyAlignment="1">
      <alignment horizontal="right" vertical="center"/>
    </xf>
    <xf numFmtId="0" fontId="29" fillId="0" borderId="197" xfId="60" applyFont="1" applyBorder="1" applyAlignment="1">
      <alignment horizontal="left" vertical="top"/>
    </xf>
    <xf numFmtId="166" fontId="29" fillId="0" borderId="195" xfId="60" applyNumberFormat="1" applyFont="1" applyBorder="1" applyAlignment="1">
      <alignment horizontal="right" vertical="center"/>
    </xf>
    <xf numFmtId="166" fontId="29" fillId="0" borderId="194" xfId="60" applyNumberFormat="1" applyFont="1" applyBorder="1" applyAlignment="1">
      <alignment horizontal="right" vertical="center"/>
    </xf>
    <xf numFmtId="0" fontId="29" fillId="0" borderId="70" xfId="60" applyFont="1" applyBorder="1" applyAlignment="1">
      <alignment horizontal="left" vertical="top"/>
    </xf>
    <xf numFmtId="166" fontId="29" fillId="0" borderId="61" xfId="60" applyNumberFormat="1" applyFont="1" applyBorder="1" applyAlignment="1">
      <alignment horizontal="right" vertical="center"/>
    </xf>
    <xf numFmtId="166" fontId="29" fillId="0" borderId="60" xfId="60" applyNumberFormat="1" applyFont="1" applyBorder="1" applyAlignment="1">
      <alignment horizontal="right" vertical="center"/>
    </xf>
    <xf numFmtId="0" fontId="29" fillId="0" borderId="124" xfId="31" applyFont="1" applyBorder="1" applyAlignment="1">
      <alignment horizontal="center" wrapText="1"/>
    </xf>
    <xf numFmtId="0" fontId="29" fillId="0" borderId="93" xfId="31" applyFont="1" applyBorder="1" applyAlignment="1">
      <alignment horizontal="center" wrapText="1"/>
    </xf>
    <xf numFmtId="0" fontId="29" fillId="0" borderId="94" xfId="31" applyFont="1" applyBorder="1" applyAlignment="1">
      <alignment horizontal="center" wrapText="1"/>
    </xf>
    <xf numFmtId="0" fontId="29" fillId="0" borderId="96" xfId="41" applyNumberFormat="1" applyFont="1" applyBorder="1" applyAlignment="1">
      <alignment horizontal="left" vertical="center" wrapText="1"/>
    </xf>
    <xf numFmtId="0" fontId="29" fillId="0" borderId="71" xfId="41" applyNumberFormat="1" applyFont="1" applyBorder="1" applyAlignment="1">
      <alignment horizontal="right" vertical="center"/>
    </xf>
    <xf numFmtId="0" fontId="29" fillId="0" borderId="103" xfId="41" applyNumberFormat="1" applyFont="1" applyBorder="1" applyAlignment="1">
      <alignment horizontal="right" vertical="center"/>
    </xf>
    <xf numFmtId="169" fontId="29" fillId="0" borderId="72" xfId="41" applyNumberFormat="1" applyFont="1" applyBorder="1" applyAlignment="1">
      <alignment horizontal="right" vertical="center"/>
    </xf>
    <xf numFmtId="0" fontId="29" fillId="0" borderId="111" xfId="41" applyNumberFormat="1" applyFont="1" applyBorder="1" applyAlignment="1">
      <alignment horizontal="left" vertical="center" wrapText="1"/>
    </xf>
    <xf numFmtId="0" fontId="29" fillId="0" borderId="84" xfId="41" applyNumberFormat="1" applyFont="1" applyBorder="1" applyAlignment="1">
      <alignment horizontal="right" vertical="center"/>
    </xf>
    <xf numFmtId="0" fontId="29" fillId="0" borderId="107" xfId="41" applyNumberFormat="1" applyFont="1" applyBorder="1" applyAlignment="1">
      <alignment horizontal="right" vertical="center"/>
    </xf>
    <xf numFmtId="169" fontId="29" fillId="0" borderId="109" xfId="41" applyNumberFormat="1" applyFont="1" applyBorder="1" applyAlignment="1">
      <alignment horizontal="right" vertical="center"/>
    </xf>
    <xf numFmtId="0" fontId="29" fillId="0" borderId="70" xfId="41" applyNumberFormat="1" applyFont="1" applyBorder="1" applyAlignment="1">
      <alignment horizontal="left" vertical="center" wrapText="1"/>
    </xf>
    <xf numFmtId="0" fontId="29" fillId="0" borderId="61" xfId="41" applyNumberFormat="1" applyFont="1" applyBorder="1" applyAlignment="1">
      <alignment horizontal="right" vertical="center"/>
    </xf>
    <xf numFmtId="0" fontId="29" fillId="0" borderId="59" xfId="41" applyNumberFormat="1" applyFont="1" applyBorder="1" applyAlignment="1">
      <alignment horizontal="right" vertical="center"/>
    </xf>
    <xf numFmtId="169" fontId="29" fillId="0" borderId="60" xfId="41" applyNumberFormat="1" applyFont="1" applyBorder="1" applyAlignment="1">
      <alignment horizontal="right" vertical="center"/>
    </xf>
    <xf numFmtId="0" fontId="29" fillId="0" borderId="0" xfId="41" applyFont="1" applyFill="1" applyBorder="1" applyAlignment="1">
      <alignment horizontal="left" vertical="top"/>
    </xf>
    <xf numFmtId="0" fontId="37" fillId="0" borderId="78" xfId="41" applyFont="1" applyBorder="1" applyAlignment="1">
      <alignment vertical="center"/>
    </xf>
    <xf numFmtId="0" fontId="29" fillId="0" borderId="96" xfId="44" applyNumberFormat="1" applyFont="1" applyBorder="1" applyAlignment="1">
      <alignment horizontal="left" vertical="center" wrapText="1"/>
    </xf>
    <xf numFmtId="0" fontId="29" fillId="0" borderId="71" xfId="44" applyNumberFormat="1" applyFont="1" applyBorder="1" applyAlignment="1">
      <alignment horizontal="right" vertical="center"/>
    </xf>
    <xf numFmtId="0" fontId="29" fillId="0" borderId="103" xfId="44" applyNumberFormat="1" applyFont="1" applyBorder="1" applyAlignment="1">
      <alignment horizontal="right" vertical="center"/>
    </xf>
    <xf numFmtId="169" fontId="29" fillId="0" borderId="72" xfId="44" applyNumberFormat="1" applyFont="1" applyBorder="1" applyAlignment="1">
      <alignment horizontal="right" vertical="center"/>
    </xf>
    <xf numFmtId="0" fontId="29" fillId="0" borderId="111" xfId="44" applyNumberFormat="1" applyFont="1" applyBorder="1" applyAlignment="1">
      <alignment horizontal="left" vertical="center" wrapText="1"/>
    </xf>
    <xf numFmtId="0" fontId="29" fillId="0" borderId="84" xfId="44" applyNumberFormat="1" applyFont="1" applyBorder="1" applyAlignment="1">
      <alignment horizontal="right" vertical="center"/>
    </xf>
    <xf numFmtId="0" fontId="29" fillId="0" borderId="107" xfId="44" applyNumberFormat="1" applyFont="1" applyBorder="1" applyAlignment="1">
      <alignment horizontal="right" vertical="center"/>
    </xf>
    <xf numFmtId="169" fontId="29" fillId="0" borderId="109" xfId="44" applyNumberFormat="1" applyFont="1" applyBorder="1" applyAlignment="1">
      <alignment horizontal="right" vertical="center"/>
    </xf>
    <xf numFmtId="0" fontId="29" fillId="0" borderId="70" xfId="44" applyNumberFormat="1" applyFont="1" applyBorder="1" applyAlignment="1">
      <alignment horizontal="left" vertical="center" wrapText="1"/>
    </xf>
    <xf numFmtId="0" fontId="29" fillId="0" borderId="61" xfId="44" applyNumberFormat="1" applyFont="1" applyBorder="1" applyAlignment="1">
      <alignment horizontal="right" vertical="center"/>
    </xf>
    <xf numFmtId="0" fontId="29" fillId="0" borderId="59" xfId="44" applyNumberFormat="1" applyFont="1" applyBorder="1" applyAlignment="1">
      <alignment horizontal="right" vertical="center"/>
    </xf>
    <xf numFmtId="169" fontId="29" fillId="0" borderId="60" xfId="44" applyNumberFormat="1" applyFont="1" applyBorder="1" applyAlignment="1">
      <alignment horizontal="right" vertical="center"/>
    </xf>
    <xf numFmtId="0" fontId="37" fillId="0" borderId="78" xfId="43" applyFont="1" applyBorder="1" applyAlignment="1">
      <alignment vertical="center"/>
    </xf>
    <xf numFmtId="0" fontId="29" fillId="0" borderId="96" xfId="46" applyNumberFormat="1" applyFont="1" applyBorder="1" applyAlignment="1">
      <alignment horizontal="left" vertical="center" wrapText="1"/>
    </xf>
    <xf numFmtId="0" fontId="29" fillId="0" borderId="71" xfId="46" applyNumberFormat="1" applyFont="1" applyBorder="1" applyAlignment="1">
      <alignment horizontal="right" vertical="center"/>
    </xf>
    <xf numFmtId="0" fontId="29" fillId="0" borderId="103" xfId="46" applyNumberFormat="1" applyFont="1" applyBorder="1" applyAlignment="1">
      <alignment horizontal="right" vertical="center"/>
    </xf>
    <xf numFmtId="169" fontId="29" fillId="0" borderId="72" xfId="46" applyNumberFormat="1" applyFont="1" applyBorder="1" applyAlignment="1">
      <alignment horizontal="right" vertical="center"/>
    </xf>
    <xf numFmtId="0" fontId="29" fillId="0" borderId="111" xfId="46" applyNumberFormat="1" applyFont="1" applyBorder="1" applyAlignment="1">
      <alignment horizontal="left" vertical="center" wrapText="1"/>
    </xf>
    <xf numFmtId="0" fontId="29" fillId="0" borderId="84" xfId="46" applyNumberFormat="1" applyFont="1" applyBorder="1" applyAlignment="1">
      <alignment horizontal="right" vertical="center"/>
    </xf>
    <xf numFmtId="0" fontId="29" fillId="0" borderId="107" xfId="46" applyNumberFormat="1" applyFont="1" applyBorder="1" applyAlignment="1">
      <alignment horizontal="right" vertical="center"/>
    </xf>
    <xf numFmtId="169" fontId="29" fillId="0" borderId="109" xfId="46" applyNumberFormat="1" applyFont="1" applyBorder="1" applyAlignment="1">
      <alignment horizontal="right" vertical="center"/>
    </xf>
    <xf numFmtId="0" fontId="29" fillId="0" borderId="70" xfId="46" applyNumberFormat="1" applyFont="1" applyBorder="1" applyAlignment="1">
      <alignment horizontal="left" vertical="center" wrapText="1"/>
    </xf>
    <xf numFmtId="0" fontId="29" fillId="0" borderId="61" xfId="46" applyNumberFormat="1" applyFont="1" applyBorder="1" applyAlignment="1">
      <alignment horizontal="right" vertical="center"/>
    </xf>
    <xf numFmtId="0" fontId="29" fillId="0" borderId="59" xfId="46" applyNumberFormat="1" applyFont="1" applyBorder="1" applyAlignment="1">
      <alignment horizontal="right" vertical="center"/>
    </xf>
    <xf numFmtId="169" fontId="29" fillId="0" borderId="60" xfId="46" applyNumberFormat="1" applyFont="1" applyBorder="1" applyAlignment="1">
      <alignment horizontal="right" vertical="center"/>
    </xf>
    <xf numFmtId="0" fontId="37" fillId="0" borderId="78" xfId="46" applyNumberFormat="1" applyFont="1" applyBorder="1" applyAlignment="1">
      <alignment vertical="center"/>
    </xf>
    <xf numFmtId="0" fontId="29" fillId="0" borderId="126" xfId="54" applyFont="1" applyBorder="1" applyAlignment="1">
      <alignment horizontal="center"/>
    </xf>
    <xf numFmtId="0" fontId="29" fillId="0" borderId="127" xfId="54" applyFont="1" applyBorder="1" applyAlignment="1">
      <alignment horizontal="center"/>
    </xf>
    <xf numFmtId="0" fontId="29" fillId="0" borderId="155" xfId="54" applyFont="1" applyBorder="1" applyAlignment="1">
      <alignment horizontal="center"/>
    </xf>
    <xf numFmtId="0" fontId="29" fillId="0" borderId="0" xfId="85" applyFont="1" applyBorder="1" applyAlignment="1">
      <alignment vertical="top" wrapText="1"/>
    </xf>
    <xf numFmtId="1" fontId="36" fillId="0" borderId="184" xfId="0" applyNumberFormat="1" applyFont="1" applyBorder="1"/>
    <xf numFmtId="1" fontId="36" fillId="0" borderId="185" xfId="0" applyNumberFormat="1" applyFont="1" applyBorder="1"/>
    <xf numFmtId="1" fontId="36" fillId="0" borderId="186" xfId="0" applyNumberFormat="1" applyFont="1" applyBorder="1"/>
    <xf numFmtId="1" fontId="36" fillId="0" borderId="187" xfId="0" applyNumberFormat="1" applyFont="1" applyBorder="1"/>
    <xf numFmtId="1" fontId="36" fillId="0" borderId="188" xfId="0" applyNumberFormat="1" applyFont="1" applyBorder="1"/>
    <xf numFmtId="0" fontId="36" fillId="0" borderId="189" xfId="0" applyNumberFormat="1" applyFont="1" applyBorder="1"/>
    <xf numFmtId="0" fontId="36" fillId="0" borderId="107" xfId="0" applyNumberFormat="1" applyFont="1" applyBorder="1"/>
    <xf numFmtId="0" fontId="36" fillId="0" borderId="170" xfId="0" applyNumberFormat="1" applyFont="1" applyBorder="1"/>
    <xf numFmtId="0" fontId="36" fillId="0" borderId="63" xfId="0" applyNumberFormat="1" applyFont="1" applyBorder="1"/>
    <xf numFmtId="0" fontId="36" fillId="0" borderId="182" xfId="0" applyNumberFormat="1" applyFont="1" applyBorder="1"/>
    <xf numFmtId="0" fontId="36" fillId="0" borderId="154" xfId="0" applyNumberFormat="1" applyFont="1" applyBorder="1"/>
    <xf numFmtId="0" fontId="36" fillId="0" borderId="85" xfId="0" applyNumberFormat="1" applyFont="1" applyBorder="1"/>
    <xf numFmtId="0" fontId="36" fillId="0" borderId="189" xfId="0" applyFont="1" applyBorder="1"/>
    <xf numFmtId="0" fontId="36" fillId="0" borderId="63" xfId="0" applyFont="1" applyBorder="1"/>
    <xf numFmtId="0" fontId="36" fillId="0" borderId="170" xfId="0" applyFont="1" applyBorder="1"/>
    <xf numFmtId="0" fontId="36" fillId="0" borderId="183" xfId="0" applyFont="1" applyBorder="1"/>
    <xf numFmtId="0" fontId="36" fillId="0" borderId="85" xfId="0" applyFont="1" applyBorder="1"/>
    <xf numFmtId="0" fontId="36" fillId="0" borderId="182" xfId="0" applyFont="1" applyBorder="1"/>
    <xf numFmtId="0" fontId="29" fillId="0" borderId="102" xfId="59" applyFont="1" applyBorder="1" applyAlignment="1"/>
    <xf numFmtId="0" fontId="29" fillId="0" borderId="96" xfId="59" applyFont="1" applyBorder="1" applyAlignment="1">
      <alignment horizontal="left" vertical="top"/>
    </xf>
    <xf numFmtId="166" fontId="29" fillId="0" borderId="71" xfId="59" applyNumberFormat="1" applyFont="1" applyBorder="1" applyAlignment="1">
      <alignment horizontal="right" vertical="center"/>
    </xf>
    <xf numFmtId="166" fontId="29" fillId="0" borderId="72" xfId="59" applyNumberFormat="1" applyFont="1" applyBorder="1" applyAlignment="1">
      <alignment horizontal="right" vertical="center"/>
    </xf>
    <xf numFmtId="166" fontId="29" fillId="0" borderId="120" xfId="59" applyNumberFormat="1" applyFont="1" applyBorder="1" applyAlignment="1">
      <alignment horizontal="right" vertical="center"/>
    </xf>
    <xf numFmtId="0" fontId="29" fillId="0" borderId="96" xfId="42" applyNumberFormat="1" applyFont="1" applyBorder="1" applyAlignment="1">
      <alignment horizontal="left" vertical="center" wrapText="1"/>
    </xf>
    <xf numFmtId="0" fontId="29" fillId="0" borderId="71" xfId="42" applyNumberFormat="1" applyFont="1" applyBorder="1" applyAlignment="1">
      <alignment horizontal="right" vertical="center"/>
    </xf>
    <xf numFmtId="0" fontId="29" fillId="0" borderId="103" xfId="42" applyNumberFormat="1" applyFont="1" applyBorder="1" applyAlignment="1">
      <alignment horizontal="right" vertical="center"/>
    </xf>
    <xf numFmtId="169" fontId="29" fillId="0" borderId="72" xfId="42" applyNumberFormat="1" applyFont="1" applyBorder="1" applyAlignment="1">
      <alignment horizontal="right" vertical="center"/>
    </xf>
    <xf numFmtId="0" fontId="29" fillId="0" borderId="111" xfId="42" applyNumberFormat="1" applyFont="1" applyBorder="1" applyAlignment="1">
      <alignment horizontal="left" vertical="center" wrapText="1"/>
    </xf>
    <xf numFmtId="0" fontId="29" fillId="0" borderId="120" xfId="42" applyNumberFormat="1" applyFont="1" applyBorder="1" applyAlignment="1">
      <alignment horizontal="right" vertical="center"/>
    </xf>
    <xf numFmtId="0" fontId="29" fillId="0" borderId="107" xfId="42" applyNumberFormat="1" applyFont="1" applyBorder="1" applyAlignment="1">
      <alignment horizontal="right" vertical="center"/>
    </xf>
    <xf numFmtId="169" fontId="29" fillId="0" borderId="109" xfId="42" applyNumberFormat="1" applyFont="1" applyBorder="1" applyAlignment="1">
      <alignment horizontal="right" vertical="center"/>
    </xf>
    <xf numFmtId="0" fontId="29" fillId="0" borderId="70" xfId="42" applyNumberFormat="1" applyFont="1" applyBorder="1" applyAlignment="1">
      <alignment horizontal="left" vertical="center" wrapText="1"/>
    </xf>
    <xf numFmtId="0" fontId="29" fillId="0" borderId="61" xfId="42" applyNumberFormat="1" applyFont="1" applyBorder="1" applyAlignment="1">
      <alignment horizontal="right" vertical="center"/>
    </xf>
    <xf numFmtId="0" fontId="29" fillId="0" borderId="59" xfId="42" applyNumberFormat="1" applyFont="1" applyBorder="1" applyAlignment="1">
      <alignment horizontal="right" vertical="center"/>
    </xf>
    <xf numFmtId="169" fontId="29" fillId="0" borderId="60" xfId="42" applyNumberFormat="1" applyFont="1" applyBorder="1" applyAlignment="1">
      <alignment horizontal="right" vertical="center"/>
    </xf>
    <xf numFmtId="0" fontId="36" fillId="0" borderId="0" xfId="0" applyFont="1" applyAlignment="1">
      <alignment horizontal="left"/>
    </xf>
    <xf numFmtId="0" fontId="37" fillId="0" borderId="78" xfId="42" applyNumberFormat="1" applyFont="1" applyBorder="1" applyAlignment="1">
      <alignment vertical="center"/>
    </xf>
    <xf numFmtId="0" fontId="29" fillId="0" borderId="96" xfId="45" applyNumberFormat="1" applyFont="1" applyBorder="1" applyAlignment="1">
      <alignment horizontal="left" vertical="center" wrapText="1"/>
    </xf>
    <xf numFmtId="0" fontId="29" fillId="0" borderId="71" xfId="45" applyNumberFormat="1" applyFont="1" applyBorder="1" applyAlignment="1">
      <alignment horizontal="right" vertical="center"/>
    </xf>
    <xf numFmtId="0" fontId="29" fillId="0" borderId="103" xfId="45" applyNumberFormat="1" applyFont="1" applyBorder="1" applyAlignment="1">
      <alignment horizontal="right" vertical="center"/>
    </xf>
    <xf numFmtId="169" fontId="29" fillId="0" borderId="72" xfId="45" applyNumberFormat="1" applyFont="1" applyBorder="1" applyAlignment="1">
      <alignment horizontal="right" vertical="center"/>
    </xf>
    <xf numFmtId="0" fontId="29" fillId="0" borderId="111" xfId="45" applyNumberFormat="1" applyFont="1" applyBorder="1" applyAlignment="1">
      <alignment horizontal="left" vertical="center" wrapText="1"/>
    </xf>
    <xf numFmtId="0" fontId="29" fillId="0" borderId="120" xfId="45" applyNumberFormat="1" applyFont="1" applyBorder="1" applyAlignment="1">
      <alignment horizontal="right" vertical="center"/>
    </xf>
    <xf numFmtId="0" fontId="29" fillId="0" borderId="107" xfId="45" applyNumberFormat="1" applyFont="1" applyBorder="1" applyAlignment="1">
      <alignment horizontal="right" vertical="center"/>
    </xf>
    <xf numFmtId="169" fontId="29" fillId="0" borderId="109" xfId="45" applyNumberFormat="1" applyFont="1" applyBorder="1" applyAlignment="1">
      <alignment horizontal="right" vertical="center"/>
    </xf>
    <xf numFmtId="0" fontId="29" fillId="0" borderId="70" xfId="45" applyNumberFormat="1" applyFont="1" applyBorder="1" applyAlignment="1">
      <alignment horizontal="left" vertical="center" wrapText="1"/>
    </xf>
    <xf numFmtId="0" fontId="29" fillId="0" borderId="61" xfId="45" applyNumberFormat="1" applyFont="1" applyBorder="1" applyAlignment="1">
      <alignment horizontal="right" vertical="center"/>
    </xf>
    <xf numFmtId="0" fontId="29" fillId="0" borderId="59" xfId="45" applyNumberFormat="1" applyFont="1" applyBorder="1" applyAlignment="1">
      <alignment horizontal="right" vertical="center"/>
    </xf>
    <xf numFmtId="169" fontId="29" fillId="0" borderId="60" xfId="45" applyNumberFormat="1" applyFont="1" applyBorder="1" applyAlignment="1">
      <alignment horizontal="right" vertical="center"/>
    </xf>
    <xf numFmtId="0" fontId="37" fillId="0" borderId="78" xfId="45" applyFont="1" applyBorder="1" applyAlignment="1">
      <alignment vertical="center"/>
    </xf>
    <xf numFmtId="0" fontId="29" fillId="0" borderId="96" xfId="47" applyNumberFormat="1" applyFont="1" applyBorder="1" applyAlignment="1">
      <alignment horizontal="left" vertical="center" wrapText="1"/>
    </xf>
    <xf numFmtId="0" fontId="29" fillId="0" borderId="71" xfId="47" applyNumberFormat="1" applyFont="1" applyBorder="1" applyAlignment="1">
      <alignment horizontal="right" vertical="center"/>
    </xf>
    <xf numFmtId="0" fontId="29" fillId="0" borderId="103" xfId="47" applyNumberFormat="1" applyFont="1" applyBorder="1" applyAlignment="1">
      <alignment horizontal="right" vertical="center"/>
    </xf>
    <xf numFmtId="169" fontId="29" fillId="0" borderId="72" xfId="47" applyNumberFormat="1" applyFont="1" applyBorder="1" applyAlignment="1">
      <alignment horizontal="right" vertical="center"/>
    </xf>
    <xf numFmtId="0" fontId="29" fillId="0" borderId="111" xfId="47" applyNumberFormat="1" applyFont="1" applyBorder="1" applyAlignment="1">
      <alignment horizontal="left" vertical="center" wrapText="1"/>
    </xf>
    <xf numFmtId="0" fontId="29" fillId="0" borderId="120" xfId="47" applyNumberFormat="1" applyFont="1" applyBorder="1" applyAlignment="1">
      <alignment horizontal="right" vertical="center"/>
    </xf>
    <xf numFmtId="0" fontId="29" fillId="0" borderId="107" xfId="47" applyNumberFormat="1" applyFont="1" applyBorder="1" applyAlignment="1">
      <alignment horizontal="right" vertical="center"/>
    </xf>
    <xf numFmtId="169" fontId="29" fillId="0" borderId="109" xfId="47" applyNumberFormat="1" applyFont="1" applyBorder="1" applyAlignment="1">
      <alignment horizontal="right" vertical="center"/>
    </xf>
    <xf numFmtId="0" fontId="29" fillId="0" borderId="70" xfId="47" applyNumberFormat="1" applyFont="1" applyBorder="1" applyAlignment="1">
      <alignment horizontal="left" vertical="center" wrapText="1"/>
    </xf>
    <xf numFmtId="0" fontId="29" fillId="0" borderId="61" xfId="47" applyNumberFormat="1" applyFont="1" applyBorder="1" applyAlignment="1">
      <alignment horizontal="right" vertical="center"/>
    </xf>
    <xf numFmtId="0" fontId="29" fillId="0" borderId="59" xfId="47" applyNumberFormat="1" applyFont="1" applyBorder="1" applyAlignment="1">
      <alignment horizontal="right" vertical="center"/>
    </xf>
    <xf numFmtId="169" fontId="29" fillId="0" borderId="60" xfId="47" applyNumberFormat="1" applyFont="1" applyBorder="1" applyAlignment="1">
      <alignment horizontal="right" vertical="center"/>
    </xf>
    <xf numFmtId="0" fontId="37" fillId="0" borderId="78" xfId="47" applyNumberFormat="1" applyFont="1" applyBorder="1" applyAlignment="1">
      <alignment vertical="center"/>
    </xf>
    <xf numFmtId="0" fontId="36" fillId="0" borderId="193" xfId="0" applyNumberFormat="1" applyFont="1" applyBorder="1"/>
    <xf numFmtId="0" fontId="36" fillId="0" borderId="103" xfId="0" applyNumberFormat="1" applyFont="1" applyBorder="1"/>
    <xf numFmtId="0" fontId="36" fillId="0" borderId="174" xfId="0" applyNumberFormat="1" applyFont="1" applyBorder="1"/>
    <xf numFmtId="0" fontId="36" fillId="0" borderId="74" xfId="0" applyNumberFormat="1" applyFont="1" applyBorder="1"/>
    <xf numFmtId="0" fontId="36" fillId="0" borderId="193" xfId="0" applyFont="1" applyBorder="1"/>
    <xf numFmtId="0" fontId="36" fillId="0" borderId="74" xfId="0" applyFont="1" applyBorder="1"/>
    <xf numFmtId="0" fontId="36" fillId="0" borderId="174" xfId="0" applyFont="1" applyBorder="1"/>
    <xf numFmtId="0" fontId="36" fillId="0" borderId="96" xfId="0" applyFont="1" applyBorder="1"/>
    <xf numFmtId="10" fontId="36" fillId="0" borderId="71" xfId="0" applyNumberFormat="1" applyFont="1" applyBorder="1"/>
    <xf numFmtId="10" fontId="36" fillId="0" borderId="72" xfId="0" applyNumberFormat="1" applyFont="1" applyBorder="1"/>
    <xf numFmtId="0" fontId="36" fillId="0" borderId="111" xfId="0" applyFont="1" applyBorder="1"/>
    <xf numFmtId="10" fontId="36" fillId="0" borderId="120" xfId="0" applyNumberFormat="1" applyFont="1" applyBorder="1"/>
    <xf numFmtId="10" fontId="36" fillId="0" borderId="109" xfId="0" applyNumberFormat="1" applyFont="1" applyBorder="1"/>
    <xf numFmtId="10" fontId="36" fillId="0" borderId="195" xfId="0" applyNumberFormat="1" applyFont="1" applyBorder="1"/>
    <xf numFmtId="10" fontId="36" fillId="0" borderId="194" xfId="0" applyNumberFormat="1" applyFont="1" applyBorder="1"/>
    <xf numFmtId="0" fontId="36" fillId="0" borderId="70" xfId="0" applyFont="1" applyBorder="1"/>
    <xf numFmtId="10" fontId="36" fillId="0" borderId="61" xfId="0" applyNumberFormat="1" applyFont="1" applyBorder="1"/>
    <xf numFmtId="10" fontId="36" fillId="0" borderId="60" xfId="0" applyNumberFormat="1" applyFont="1" applyBorder="1"/>
    <xf numFmtId="0" fontId="32" fillId="0" borderId="0" xfId="61" applyFont="1"/>
    <xf numFmtId="0" fontId="29" fillId="0" borderId="0" xfId="50" applyFont="1" applyBorder="1" applyAlignment="1">
      <alignment horizontal="left" vertical="top" wrapText="1"/>
    </xf>
    <xf numFmtId="0" fontId="31" fillId="0" borderId="0" xfId="50" applyFont="1" applyBorder="1" applyAlignment="1">
      <alignment horizontal="left" vertical="center" wrapText="1"/>
    </xf>
    <xf numFmtId="0" fontId="29" fillId="0" borderId="218" xfId="50" applyFont="1" applyBorder="1" applyAlignment="1">
      <alignment horizontal="center" vertical="center" wrapText="1"/>
    </xf>
    <xf numFmtId="0" fontId="29" fillId="0" borderId="219" xfId="50" applyFont="1" applyBorder="1" applyAlignment="1">
      <alignment horizontal="center" vertical="center" wrapText="1"/>
    </xf>
    <xf numFmtId="0" fontId="29" fillId="0" borderId="220" xfId="50" applyFont="1" applyBorder="1" applyAlignment="1">
      <alignment horizontal="center" vertical="center" wrapText="1"/>
    </xf>
    <xf numFmtId="0" fontId="29" fillId="0" borderId="39" xfId="50" applyFont="1" applyBorder="1" applyAlignment="1">
      <alignment horizontal="center" vertical="center" wrapText="1"/>
    </xf>
    <xf numFmtId="0" fontId="29" fillId="0" borderId="41" xfId="50" applyFont="1" applyBorder="1" applyAlignment="1">
      <alignment horizontal="center" vertical="center" wrapText="1"/>
    </xf>
    <xf numFmtId="0" fontId="29" fillId="0" borderId="64" xfId="1" applyFont="1" applyBorder="1" applyAlignment="1">
      <alignment horizontal="left" vertical="top" wrapText="1"/>
    </xf>
    <xf numFmtId="0" fontId="29" fillId="0" borderId="62" xfId="1" applyFont="1" applyBorder="1" applyAlignment="1">
      <alignment horizontal="left" vertical="top" wrapText="1"/>
    </xf>
    <xf numFmtId="0" fontId="29" fillId="0" borderId="75" xfId="1" applyFont="1" applyBorder="1" applyAlignment="1">
      <alignment horizontal="left" vertical="top" wrapText="1"/>
    </xf>
    <xf numFmtId="0" fontId="29" fillId="0" borderId="99" xfId="1" applyFont="1" applyBorder="1" applyAlignment="1">
      <alignment horizontal="left" vertical="top" wrapText="1"/>
    </xf>
    <xf numFmtId="0" fontId="29" fillId="0" borderId="238" xfId="1" applyFont="1" applyBorder="1" applyAlignment="1">
      <alignment horizontal="left" vertical="top" wrapText="1"/>
    </xf>
    <xf numFmtId="0" fontId="29" fillId="0" borderId="82" xfId="1" applyFont="1" applyBorder="1" applyAlignment="1">
      <alignment horizontal="center" wrapText="1"/>
    </xf>
    <xf numFmtId="0" fontId="29" fillId="0" borderId="10" xfId="1" applyFont="1" applyBorder="1" applyAlignment="1">
      <alignment horizontal="center" wrapText="1"/>
    </xf>
    <xf numFmtId="0" fontId="29" fillId="0" borderId="0" xfId="2" applyFont="1" applyBorder="1" applyAlignment="1">
      <alignment horizontal="left" vertical="top" wrapText="1"/>
    </xf>
    <xf numFmtId="0" fontId="36" fillId="0" borderId="0" xfId="0" applyFont="1" applyAlignment="1">
      <alignment horizontal="left" wrapText="1"/>
    </xf>
    <xf numFmtId="0" fontId="0" fillId="0" borderId="99" xfId="0" applyBorder="1" applyAlignment="1">
      <alignment horizontal="center" wrapText="1"/>
    </xf>
    <xf numFmtId="0" fontId="0" fillId="0" borderId="97" xfId="0" applyBorder="1" applyAlignment="1">
      <alignment horizontal="center" wrapText="1"/>
    </xf>
    <xf numFmtId="0" fontId="0" fillId="0" borderId="100" xfId="0" applyBorder="1" applyAlignment="1">
      <alignment horizontal="center" wrapText="1"/>
    </xf>
    <xf numFmtId="0" fontId="0" fillId="0" borderId="92" xfId="0" applyBorder="1" applyAlignment="1">
      <alignment horizontal="center" wrapText="1"/>
    </xf>
    <xf numFmtId="0" fontId="4" fillId="0" borderId="1" xfId="8" applyFont="1" applyBorder="1" applyAlignment="1">
      <alignment horizontal="left" vertical="top" wrapText="1"/>
    </xf>
    <xf numFmtId="0" fontId="4" fillId="0" borderId="9" xfId="8" applyFont="1" applyBorder="1" applyAlignment="1">
      <alignment horizontal="left" vertical="top" wrapText="1"/>
    </xf>
    <xf numFmtId="0" fontId="4" fillId="0" borderId="5" xfId="8" applyFont="1" applyBorder="1" applyAlignment="1">
      <alignment horizontal="left" vertical="top" wrapText="1"/>
    </xf>
    <xf numFmtId="0" fontId="4" fillId="0" borderId="0" xfId="8" applyFont="1" applyBorder="1" applyAlignment="1">
      <alignment horizontal="left" vertical="top" wrapText="1"/>
    </xf>
    <xf numFmtId="0" fontId="3" fillId="0" borderId="0" xfId="8" applyFont="1" applyBorder="1" applyAlignment="1">
      <alignment horizontal="center" vertical="center" wrapText="1"/>
    </xf>
    <xf numFmtId="0" fontId="4" fillId="0" borderId="1" xfId="8" applyFont="1" applyBorder="1" applyAlignment="1">
      <alignment horizontal="left" wrapText="1"/>
    </xf>
    <xf numFmtId="0" fontId="4" fillId="0" borderId="2" xfId="8" applyFont="1" applyBorder="1" applyAlignment="1">
      <alignment horizontal="left" wrapText="1"/>
    </xf>
    <xf numFmtId="0" fontId="4" fillId="0" borderId="5" xfId="8" applyFont="1" applyBorder="1" applyAlignment="1">
      <alignment horizontal="left" wrapText="1"/>
    </xf>
    <xf numFmtId="0" fontId="4" fillId="0" borderId="6" xfId="8" applyFont="1" applyBorder="1" applyAlignment="1">
      <alignment horizontal="left" wrapText="1"/>
    </xf>
    <xf numFmtId="0" fontId="4" fillId="0" borderId="3" xfId="8" applyFont="1" applyBorder="1" applyAlignment="1">
      <alignment horizontal="center" wrapText="1"/>
    </xf>
    <xf numFmtId="0" fontId="4" fillId="0" borderId="21" xfId="8" applyFont="1" applyBorder="1" applyAlignment="1">
      <alignment horizontal="center" wrapText="1"/>
    </xf>
    <xf numFmtId="0" fontId="4" fillId="0" borderId="4" xfId="8" applyFont="1" applyBorder="1" applyAlignment="1">
      <alignment horizontal="center" wrapText="1"/>
    </xf>
    <xf numFmtId="0" fontId="4" fillId="5" borderId="5" xfId="9" applyFont="1" applyFill="1" applyBorder="1" applyAlignment="1">
      <alignment horizontal="left" vertical="top" wrapText="1"/>
    </xf>
    <xf numFmtId="0" fontId="4" fillId="5" borderId="6" xfId="9" applyFont="1" applyFill="1" applyBorder="1" applyAlignment="1">
      <alignment horizontal="left" vertical="top" wrapText="1"/>
    </xf>
    <xf numFmtId="0" fontId="3" fillId="0" borderId="0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left" wrapText="1"/>
    </xf>
    <xf numFmtId="0" fontId="4" fillId="0" borderId="2" xfId="9" applyFont="1" applyBorder="1" applyAlignment="1">
      <alignment horizontal="left" wrapText="1"/>
    </xf>
    <xf numFmtId="0" fontId="4" fillId="0" borderId="5" xfId="9" applyFont="1" applyBorder="1" applyAlignment="1">
      <alignment horizontal="left" wrapText="1"/>
    </xf>
    <xf numFmtId="0" fontId="4" fillId="0" borderId="6" xfId="9" applyFont="1" applyBorder="1" applyAlignment="1">
      <alignment horizontal="left" wrapText="1"/>
    </xf>
    <xf numFmtId="0" fontId="4" fillId="0" borderId="3" xfId="9" applyFont="1" applyBorder="1" applyAlignment="1">
      <alignment horizontal="center" wrapText="1"/>
    </xf>
    <xf numFmtId="0" fontId="4" fillId="0" borderId="21" xfId="9" applyFont="1" applyBorder="1" applyAlignment="1">
      <alignment horizontal="center" wrapText="1"/>
    </xf>
    <xf numFmtId="0" fontId="4" fillId="0" borderId="4" xfId="9" applyFont="1" applyBorder="1" applyAlignment="1">
      <alignment horizontal="center" wrapText="1"/>
    </xf>
    <xf numFmtId="0" fontId="4" fillId="0" borderId="38" xfId="9" applyFont="1" applyBorder="1" applyAlignment="1">
      <alignment horizontal="center" wrapText="1"/>
    </xf>
    <xf numFmtId="0" fontId="4" fillId="0" borderId="1" xfId="9" applyFont="1" applyBorder="1" applyAlignment="1">
      <alignment horizontal="left" vertical="top" wrapText="1"/>
    </xf>
    <xf numFmtId="0" fontId="4" fillId="0" borderId="9" xfId="9" applyFont="1" applyBorder="1" applyAlignment="1">
      <alignment horizontal="left" vertical="top" wrapText="1"/>
    </xf>
    <xf numFmtId="0" fontId="3" fillId="0" borderId="0" xfId="10" applyFont="1" applyBorder="1" applyAlignment="1">
      <alignment horizontal="center" vertical="center" wrapText="1"/>
    </xf>
    <xf numFmtId="0" fontId="6" fillId="0" borderId="1" xfId="10" applyFont="1" applyBorder="1" applyAlignment="1">
      <alignment horizontal="left" wrapText="1"/>
    </xf>
    <xf numFmtId="0" fontId="6" fillId="0" borderId="2" xfId="10" applyFont="1" applyBorder="1" applyAlignment="1">
      <alignment horizontal="left" wrapText="1"/>
    </xf>
    <xf numFmtId="0" fontId="6" fillId="0" borderId="5" xfId="10" applyFont="1" applyBorder="1" applyAlignment="1">
      <alignment horizontal="left" wrapText="1"/>
    </xf>
    <xf numFmtId="0" fontId="6" fillId="0" borderId="6" xfId="10" applyFont="1" applyBorder="1" applyAlignment="1">
      <alignment horizontal="left" wrapText="1"/>
    </xf>
    <xf numFmtId="0" fontId="4" fillId="0" borderId="3" xfId="10" applyFont="1" applyBorder="1" applyAlignment="1">
      <alignment horizontal="center" wrapText="1"/>
    </xf>
    <xf numFmtId="0" fontId="6" fillId="0" borderId="21" xfId="10" applyFont="1" applyBorder="1" applyAlignment="1">
      <alignment horizontal="center" wrapText="1"/>
    </xf>
    <xf numFmtId="0" fontId="4" fillId="0" borderId="21" xfId="10" applyFont="1" applyBorder="1" applyAlignment="1">
      <alignment horizontal="center" wrapText="1"/>
    </xf>
    <xf numFmtId="0" fontId="6" fillId="0" borderId="4" xfId="10" applyFont="1" applyBorder="1" applyAlignment="1">
      <alignment horizontal="center" wrapText="1"/>
    </xf>
    <xf numFmtId="0" fontId="6" fillId="0" borderId="1" xfId="10" applyFont="1" applyBorder="1" applyAlignment="1">
      <alignment horizontal="left" vertical="top" wrapText="1"/>
    </xf>
    <xf numFmtId="0" fontId="6" fillId="0" borderId="9" xfId="10" applyFont="1" applyBorder="1" applyAlignment="1">
      <alignment horizontal="left" vertical="top" wrapText="1"/>
    </xf>
    <xf numFmtId="0" fontId="6" fillId="5" borderId="5" xfId="10" applyFont="1" applyFill="1" applyBorder="1" applyAlignment="1">
      <alignment horizontal="left" vertical="top" wrapText="1"/>
    </xf>
    <xf numFmtId="0" fontId="6" fillId="5" borderId="6" xfId="10" applyFont="1" applyFill="1" applyBorder="1" applyAlignment="1">
      <alignment horizontal="left" vertical="top" wrapText="1"/>
    </xf>
    <xf numFmtId="0" fontId="6" fillId="0" borderId="5" xfId="10" applyFont="1" applyBorder="1" applyAlignment="1">
      <alignment horizontal="left" vertical="top" wrapText="1"/>
    </xf>
    <xf numFmtId="0" fontId="6" fillId="0" borderId="0" xfId="10" applyFont="1" applyBorder="1" applyAlignment="1">
      <alignment horizontal="left" vertical="top" wrapText="1"/>
    </xf>
    <xf numFmtId="0" fontId="6" fillId="0" borderId="3" xfId="10" applyFont="1" applyBorder="1" applyAlignment="1">
      <alignment horizontal="center" wrapText="1"/>
    </xf>
    <xf numFmtId="0" fontId="6" fillId="0" borderId="38" xfId="10" applyFont="1" applyBorder="1" applyAlignment="1">
      <alignment horizontal="center" wrapText="1"/>
    </xf>
    <xf numFmtId="0" fontId="6" fillId="0" borderId="1" xfId="11" applyFont="1" applyBorder="1" applyAlignment="1">
      <alignment horizontal="left" vertical="top" wrapText="1"/>
    </xf>
    <xf numFmtId="0" fontId="6" fillId="0" borderId="9" xfId="11" applyFont="1" applyBorder="1" applyAlignment="1">
      <alignment horizontal="left" vertical="top" wrapText="1"/>
    </xf>
    <xf numFmtId="0" fontId="6" fillId="5" borderId="5" xfId="11" applyFont="1" applyFill="1" applyBorder="1" applyAlignment="1">
      <alignment horizontal="left" vertical="top" wrapText="1"/>
    </xf>
    <xf numFmtId="0" fontId="6" fillId="5" borderId="6" xfId="11" applyFont="1" applyFill="1" applyBorder="1" applyAlignment="1">
      <alignment horizontal="left" vertical="top" wrapText="1"/>
    </xf>
    <xf numFmtId="0" fontId="6" fillId="0" borderId="5" xfId="11" applyFont="1" applyBorder="1" applyAlignment="1">
      <alignment horizontal="left" vertical="top" wrapText="1"/>
    </xf>
    <xf numFmtId="0" fontId="6" fillId="0" borderId="0" xfId="11" applyFont="1" applyBorder="1" applyAlignment="1">
      <alignment horizontal="left" vertical="top" wrapText="1"/>
    </xf>
    <xf numFmtId="0" fontId="3" fillId="0" borderId="0" xfId="11" applyFont="1" applyBorder="1" applyAlignment="1">
      <alignment horizontal="center" vertical="center" wrapText="1"/>
    </xf>
    <xf numFmtId="0" fontId="6" fillId="0" borderId="1" xfId="11" applyFont="1" applyBorder="1" applyAlignment="1">
      <alignment horizontal="left" wrapText="1"/>
    </xf>
    <xf numFmtId="0" fontId="6" fillId="0" borderId="2" xfId="11" applyFont="1" applyBorder="1" applyAlignment="1">
      <alignment horizontal="left" wrapText="1"/>
    </xf>
    <xf numFmtId="0" fontId="6" fillId="0" borderId="5" xfId="11" applyFont="1" applyBorder="1" applyAlignment="1">
      <alignment horizontal="left" wrapText="1"/>
    </xf>
    <xf numFmtId="0" fontId="6" fillId="0" borderId="6" xfId="11" applyFont="1" applyBorder="1" applyAlignment="1">
      <alignment horizontal="left" wrapText="1"/>
    </xf>
    <xf numFmtId="0" fontId="6" fillId="0" borderId="198" xfId="11" applyFont="1" applyBorder="1" applyAlignment="1">
      <alignment horizontal="center" wrapText="1"/>
    </xf>
    <xf numFmtId="0" fontId="0" fillId="0" borderId="199" xfId="0" applyBorder="1"/>
    <xf numFmtId="0" fontId="0" fillId="0" borderId="200" xfId="0" applyBorder="1"/>
    <xf numFmtId="0" fontId="6" fillId="0" borderId="4" xfId="11" applyFont="1" applyBorder="1" applyAlignment="1">
      <alignment horizontal="center" wrapText="1"/>
    </xf>
    <xf numFmtId="0" fontId="6" fillId="0" borderId="38" xfId="11" applyFont="1" applyBorder="1" applyAlignment="1">
      <alignment horizontal="center" wrapText="1"/>
    </xf>
    <xf numFmtId="0" fontId="6" fillId="0" borderId="200" xfId="11" applyFont="1" applyBorder="1" applyAlignment="1">
      <alignment horizontal="center" wrapText="1"/>
    </xf>
    <xf numFmtId="0" fontId="6" fillId="0" borderId="201" xfId="11" applyFont="1" applyBorder="1" applyAlignment="1">
      <alignment horizontal="center" wrapText="1"/>
    </xf>
    <xf numFmtId="0" fontId="6" fillId="0" borderId="202" xfId="11" applyFont="1" applyBorder="1" applyAlignment="1">
      <alignment horizontal="center" wrapText="1"/>
    </xf>
    <xf numFmtId="0" fontId="6" fillId="0" borderId="3" xfId="12" applyFont="1" applyBorder="1" applyAlignment="1">
      <alignment horizontal="center" wrapText="1"/>
    </xf>
    <xf numFmtId="0" fontId="6" fillId="0" borderId="21" xfId="12" applyFont="1" applyBorder="1" applyAlignment="1">
      <alignment horizontal="center" wrapText="1"/>
    </xf>
    <xf numFmtId="0" fontId="6" fillId="0" borderId="4" xfId="12" applyFont="1" applyBorder="1" applyAlignment="1">
      <alignment horizontal="center" wrapText="1"/>
    </xf>
    <xf numFmtId="0" fontId="6" fillId="0" borderId="38" xfId="12" applyFont="1" applyBorder="1" applyAlignment="1">
      <alignment horizontal="center" wrapText="1"/>
    </xf>
    <xf numFmtId="0" fontId="3" fillId="0" borderId="0" xfId="73" applyFont="1" applyBorder="1" applyAlignment="1">
      <alignment horizontal="center" vertical="center" wrapText="1"/>
    </xf>
    <xf numFmtId="0" fontId="15" fillId="0" borderId="3" xfId="73" applyFont="1" applyBorder="1" applyAlignment="1">
      <alignment horizontal="center" wrapText="1"/>
    </xf>
    <xf numFmtId="0" fontId="15" fillId="0" borderId="21" xfId="73" applyFont="1" applyBorder="1" applyAlignment="1">
      <alignment horizontal="center" wrapText="1"/>
    </xf>
    <xf numFmtId="0" fontId="4" fillId="0" borderId="21" xfId="12" applyFont="1" applyBorder="1" applyAlignment="1">
      <alignment horizontal="center" wrapText="1"/>
    </xf>
    <xf numFmtId="0" fontId="4" fillId="0" borderId="3" xfId="12" applyFont="1" applyBorder="1" applyAlignment="1">
      <alignment horizontal="center" wrapText="1"/>
    </xf>
    <xf numFmtId="0" fontId="37" fillId="2" borderId="0" xfId="13" applyFont="1" applyFill="1" applyAlignment="1">
      <alignment horizontal="left" vertical="center"/>
    </xf>
    <xf numFmtId="0" fontId="4" fillId="0" borderId="95" xfId="83" applyFont="1" applyBorder="1" applyAlignment="1">
      <alignment horizontal="center" wrapText="1"/>
    </xf>
    <xf numFmtId="0" fontId="4" fillId="15" borderId="95" xfId="83" applyFont="1" applyFill="1" applyBorder="1" applyAlignment="1">
      <alignment horizontal="center" wrapText="1"/>
    </xf>
    <xf numFmtId="0" fontId="6" fillId="15" borderId="1" xfId="15" applyFont="1" applyFill="1" applyBorder="1" applyAlignment="1">
      <alignment horizontal="left" wrapText="1"/>
    </xf>
    <xf numFmtId="0" fontId="6" fillId="15" borderId="2" xfId="15" applyFont="1" applyFill="1" applyBorder="1" applyAlignment="1">
      <alignment horizontal="left" wrapText="1"/>
    </xf>
    <xf numFmtId="0" fontId="6" fillId="15" borderId="5" xfId="15" applyFont="1" applyFill="1" applyBorder="1" applyAlignment="1">
      <alignment horizontal="left" wrapText="1"/>
    </xf>
    <xf numFmtId="0" fontId="6" fillId="15" borderId="6" xfId="15" applyFont="1" applyFill="1" applyBorder="1" applyAlignment="1">
      <alignment horizontal="left" wrapText="1"/>
    </xf>
    <xf numFmtId="0" fontId="4" fillId="15" borderId="7" xfId="14" applyFont="1" applyFill="1" applyBorder="1" applyAlignment="1">
      <alignment horizontal="center" wrapText="1"/>
    </xf>
    <xf numFmtId="0" fontId="6" fillId="15" borderId="13" xfId="14" applyFont="1" applyFill="1" applyBorder="1" applyAlignment="1">
      <alignment horizontal="center" wrapText="1"/>
    </xf>
    <xf numFmtId="0" fontId="6" fillId="15" borderId="5" xfId="14" applyFont="1" applyFill="1" applyBorder="1" applyAlignment="1">
      <alignment horizontal="left" vertical="top" wrapText="1"/>
    </xf>
    <xf numFmtId="0" fontId="6" fillId="15" borderId="6" xfId="14" applyFont="1" applyFill="1" applyBorder="1" applyAlignment="1">
      <alignment horizontal="left" vertical="top" wrapText="1"/>
    </xf>
    <xf numFmtId="0" fontId="3" fillId="15" borderId="0" xfId="15" applyFont="1" applyFill="1" applyBorder="1" applyAlignment="1">
      <alignment horizontal="center" vertical="center" wrapText="1"/>
    </xf>
    <xf numFmtId="0" fontId="3" fillId="0" borderId="0" xfId="15" applyFont="1" applyBorder="1" applyAlignment="1">
      <alignment horizontal="center" vertical="center" wrapText="1"/>
    </xf>
    <xf numFmtId="0" fontId="3" fillId="0" borderId="0" xfId="14" applyFont="1" applyBorder="1" applyAlignment="1">
      <alignment horizontal="center" vertical="center" wrapText="1"/>
    </xf>
    <xf numFmtId="0" fontId="4" fillId="0" borderId="5" xfId="81" applyFont="1" applyBorder="1" applyAlignment="1">
      <alignment horizontal="center" vertical="top" wrapText="1"/>
    </xf>
    <xf numFmtId="0" fontId="4" fillId="0" borderId="6" xfId="81" applyFont="1" applyBorder="1" applyAlignment="1">
      <alignment horizontal="center" vertical="top" wrapText="1"/>
    </xf>
    <xf numFmtId="0" fontId="4" fillId="0" borderId="76" xfId="81" applyFont="1" applyBorder="1" applyAlignment="1">
      <alignment horizontal="center" wrapText="1"/>
    </xf>
    <xf numFmtId="0" fontId="4" fillId="0" borderId="132" xfId="81" applyFont="1" applyBorder="1" applyAlignment="1">
      <alignment horizontal="center" wrapText="1"/>
    </xf>
    <xf numFmtId="0" fontId="4" fillId="0" borderId="75" xfId="81" applyFont="1" applyBorder="1" applyAlignment="1">
      <alignment horizontal="center" wrapText="1"/>
    </xf>
    <xf numFmtId="0" fontId="4" fillId="0" borderId="154" xfId="81" applyFont="1" applyBorder="1" applyAlignment="1">
      <alignment horizontal="center" wrapText="1"/>
    </xf>
    <xf numFmtId="0" fontId="3" fillId="15" borderId="0" xfId="14" applyFont="1" applyFill="1" applyBorder="1" applyAlignment="1">
      <alignment horizontal="center" vertical="center" wrapText="1"/>
    </xf>
    <xf numFmtId="0" fontId="6" fillId="15" borderId="1" xfId="14" applyFont="1" applyFill="1" applyBorder="1" applyAlignment="1">
      <alignment horizontal="left" wrapText="1"/>
    </xf>
    <xf numFmtId="0" fontId="6" fillId="15" borderId="2" xfId="14" applyFont="1" applyFill="1" applyBorder="1" applyAlignment="1">
      <alignment horizontal="left" wrapText="1"/>
    </xf>
    <xf numFmtId="0" fontId="6" fillId="15" borderId="5" xfId="14" applyFont="1" applyFill="1" applyBorder="1" applyAlignment="1">
      <alignment horizontal="left" wrapText="1"/>
    </xf>
    <xf numFmtId="0" fontId="6" fillId="15" borderId="6" xfId="14" applyFont="1" applyFill="1" applyBorder="1" applyAlignment="1">
      <alignment horizontal="left" wrapText="1"/>
    </xf>
    <xf numFmtId="0" fontId="6" fillId="0" borderId="1" xfId="15" applyFont="1" applyBorder="1" applyAlignment="1">
      <alignment horizontal="left" wrapText="1"/>
    </xf>
    <xf numFmtId="0" fontId="6" fillId="0" borderId="2" xfId="15" applyFont="1" applyBorder="1" applyAlignment="1">
      <alignment horizontal="left" wrapText="1"/>
    </xf>
    <xf numFmtId="0" fontId="6" fillId="0" borderId="5" xfId="15" applyFont="1" applyBorder="1" applyAlignment="1">
      <alignment horizontal="left" wrapText="1"/>
    </xf>
    <xf numFmtId="0" fontId="6" fillId="0" borderId="6" xfId="15" applyFont="1" applyBorder="1" applyAlignment="1">
      <alignment horizontal="left" wrapText="1"/>
    </xf>
    <xf numFmtId="0" fontId="6" fillId="0" borderId="7" xfId="15" applyFont="1" applyBorder="1" applyAlignment="1">
      <alignment horizontal="center" wrapText="1"/>
    </xf>
    <xf numFmtId="0" fontId="6" fillId="0" borderId="13" xfId="15" applyFont="1" applyBorder="1" applyAlignment="1">
      <alignment horizontal="center" wrapText="1"/>
    </xf>
    <xf numFmtId="0" fontId="6" fillId="15" borderId="7" xfId="15" applyFont="1" applyFill="1" applyBorder="1" applyAlignment="1">
      <alignment horizontal="center" wrapText="1"/>
    </xf>
    <xf numFmtId="0" fontId="6" fillId="15" borderId="13" xfId="15" applyFont="1" applyFill="1" applyBorder="1" applyAlignment="1">
      <alignment horizontal="center" wrapText="1"/>
    </xf>
    <xf numFmtId="0" fontId="6" fillId="15" borderId="1" xfId="14" applyFont="1" applyFill="1" applyBorder="1" applyAlignment="1">
      <alignment horizontal="left" vertical="top" wrapText="1"/>
    </xf>
    <xf numFmtId="0" fontId="6" fillId="15" borderId="9" xfId="14" applyFont="1" applyFill="1" applyBorder="1" applyAlignment="1">
      <alignment horizontal="left" vertical="top" wrapText="1"/>
    </xf>
    <xf numFmtId="0" fontId="6" fillId="15" borderId="7" xfId="14" applyFont="1" applyFill="1" applyBorder="1" applyAlignment="1">
      <alignment horizontal="center" wrapText="1"/>
    </xf>
    <xf numFmtId="0" fontId="6" fillId="0" borderId="1" xfId="14" applyFont="1" applyBorder="1" applyAlignment="1">
      <alignment horizontal="left" wrapText="1"/>
    </xf>
    <xf numFmtId="0" fontId="6" fillId="0" borderId="2" xfId="14" applyFont="1" applyBorder="1" applyAlignment="1">
      <alignment horizontal="left" wrapText="1"/>
    </xf>
    <xf numFmtId="0" fontId="6" fillId="0" borderId="5" xfId="14" applyFont="1" applyBorder="1" applyAlignment="1">
      <alignment horizontal="left" wrapText="1"/>
    </xf>
    <xf numFmtId="0" fontId="6" fillId="0" borderId="6" xfId="14" applyFont="1" applyBorder="1" applyAlignment="1">
      <alignment horizontal="left" wrapText="1"/>
    </xf>
    <xf numFmtId="0" fontId="6" fillId="0" borderId="5" xfId="14" applyFont="1" applyBorder="1" applyAlignment="1">
      <alignment horizontal="left" vertical="top" wrapText="1"/>
    </xf>
    <xf numFmtId="0" fontId="6" fillId="0" borderId="6" xfId="14" applyFont="1" applyBorder="1" applyAlignment="1">
      <alignment horizontal="left" vertical="top" wrapText="1"/>
    </xf>
    <xf numFmtId="0" fontId="6" fillId="0" borderId="7" xfId="14" applyFont="1" applyBorder="1" applyAlignment="1">
      <alignment horizontal="center" wrapText="1"/>
    </xf>
    <xf numFmtId="0" fontId="6" fillId="0" borderId="13" xfId="14" applyFont="1" applyBorder="1" applyAlignment="1">
      <alignment horizontal="center" wrapText="1"/>
    </xf>
    <xf numFmtId="0" fontId="2" fillId="0" borderId="0" xfId="16" applyFont="1" applyAlignment="1">
      <alignment horizontal="left" vertical="top" wrapText="1"/>
    </xf>
    <xf numFmtId="0" fontId="4" fillId="0" borderId="0" xfId="16" applyFont="1" applyBorder="1" applyAlignment="1">
      <alignment horizontal="left" vertical="top" wrapText="1"/>
    </xf>
    <xf numFmtId="0" fontId="3" fillId="0" borderId="0" xfId="16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" fillId="0" borderId="0" xfId="20" applyFont="1" applyBorder="1" applyAlignment="1">
      <alignment horizontal="left" vertical="center" wrapText="1"/>
    </xf>
    <xf numFmtId="0" fontId="3" fillId="0" borderId="0" xfId="22" applyFont="1" applyBorder="1" applyAlignment="1">
      <alignment horizontal="left" vertical="center" wrapText="1"/>
    </xf>
    <xf numFmtId="0" fontId="37" fillId="0" borderId="0" xfId="20" applyFont="1" applyBorder="1" applyAlignment="1">
      <alignment horizontal="left" vertical="center" wrapText="1"/>
    </xf>
    <xf numFmtId="0" fontId="3" fillId="0" borderId="0" xfId="21" applyFont="1" applyBorder="1" applyAlignment="1">
      <alignment horizontal="left" vertical="center" wrapText="1"/>
    </xf>
    <xf numFmtId="0" fontId="3" fillId="0" borderId="0" xfId="23" applyFont="1" applyBorder="1" applyAlignment="1">
      <alignment horizontal="left" vertical="center" wrapText="1"/>
    </xf>
    <xf numFmtId="0" fontId="37" fillId="0" borderId="0" xfId="21" applyFont="1" applyBorder="1" applyAlignment="1">
      <alignment horizontal="left" vertical="center" wrapText="1"/>
    </xf>
    <xf numFmtId="0" fontId="3" fillId="0" borderId="0" xfId="25" applyFont="1" applyBorder="1" applyAlignment="1">
      <alignment horizontal="center" vertical="center" wrapText="1"/>
    </xf>
    <xf numFmtId="0" fontId="6" fillId="0" borderId="47" xfId="25" applyFont="1" applyBorder="1" applyAlignment="1">
      <alignment horizontal="left" wrapText="1"/>
    </xf>
    <xf numFmtId="0" fontId="6" fillId="0" borderId="0" xfId="25" applyFont="1" applyBorder="1" applyAlignment="1">
      <alignment horizontal="left" vertical="top" wrapText="1"/>
    </xf>
    <xf numFmtId="0" fontId="18" fillId="0" borderId="0" xfId="25" applyFont="1" applyBorder="1" applyAlignment="1">
      <alignment horizontal="left" vertical="center" wrapText="1"/>
    </xf>
    <xf numFmtId="0" fontId="3" fillId="0" borderId="0" xfId="28" applyFont="1" applyBorder="1" applyAlignment="1">
      <alignment horizontal="center" vertical="center" wrapText="1"/>
    </xf>
    <xf numFmtId="0" fontId="6" fillId="0" borderId="47" xfId="28" applyFont="1" applyBorder="1" applyAlignment="1">
      <alignment horizontal="left" wrapText="1"/>
    </xf>
    <xf numFmtId="0" fontId="6" fillId="0" borderId="0" xfId="28" applyFont="1" applyBorder="1" applyAlignment="1">
      <alignment horizontal="left" vertical="top" wrapText="1"/>
    </xf>
    <xf numFmtId="0" fontId="18" fillId="0" borderId="0" xfId="28" applyFont="1" applyBorder="1" applyAlignment="1">
      <alignment horizontal="left" vertical="center" wrapText="1"/>
    </xf>
    <xf numFmtId="0" fontId="3" fillId="0" borderId="0" xfId="29" applyFont="1" applyBorder="1" applyAlignment="1">
      <alignment horizontal="center" vertical="center" wrapText="1"/>
    </xf>
    <xf numFmtId="0" fontId="4" fillId="0" borderId="47" xfId="29" applyFont="1" applyBorder="1" applyAlignment="1">
      <alignment horizontal="left" wrapText="1"/>
    </xf>
    <xf numFmtId="0" fontId="4" fillId="0" borderId="0" xfId="29" applyFont="1" applyBorder="1" applyAlignment="1">
      <alignment horizontal="left" vertical="top" wrapText="1"/>
    </xf>
    <xf numFmtId="0" fontId="18" fillId="0" borderId="78" xfId="29" applyFont="1" applyBorder="1" applyAlignment="1">
      <alignment horizontal="left" vertical="center" wrapText="1"/>
    </xf>
    <xf numFmtId="0" fontId="3" fillId="0" borderId="0" xfId="31" applyFont="1" applyBorder="1" applyAlignment="1">
      <alignment horizontal="center" vertical="center" wrapText="1"/>
    </xf>
    <xf numFmtId="0" fontId="4" fillId="0" borderId="47" xfId="31" applyFont="1" applyBorder="1" applyAlignment="1">
      <alignment horizontal="left" wrapText="1"/>
    </xf>
    <xf numFmtId="0" fontId="4" fillId="0" borderId="0" xfId="31" applyFont="1" applyBorder="1" applyAlignment="1">
      <alignment horizontal="left" vertical="top" wrapText="1"/>
    </xf>
    <xf numFmtId="0" fontId="3" fillId="0" borderId="0" xfId="32" applyFont="1" applyBorder="1" applyAlignment="1">
      <alignment horizontal="center" vertical="center" wrapText="1"/>
    </xf>
    <xf numFmtId="0" fontId="6" fillId="0" borderId="0" xfId="32" applyFont="1" applyBorder="1" applyAlignment="1">
      <alignment horizontal="left" vertical="top" wrapText="1"/>
    </xf>
    <xf numFmtId="0" fontId="18" fillId="0" borderId="0" xfId="32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3" fillId="0" borderId="0" xfId="33" applyFont="1" applyBorder="1" applyAlignment="1">
      <alignment horizontal="center" vertical="center" wrapText="1"/>
    </xf>
    <xf numFmtId="0" fontId="6" fillId="0" borderId="47" xfId="33" applyFont="1" applyBorder="1" applyAlignment="1">
      <alignment horizontal="left" wrapText="1"/>
    </xf>
    <xf numFmtId="0" fontId="6" fillId="0" borderId="0" xfId="33" applyFont="1" applyBorder="1" applyAlignment="1">
      <alignment horizontal="left" vertical="top" wrapText="1"/>
    </xf>
    <xf numFmtId="0" fontId="18" fillId="0" borderId="0" xfId="33" applyFont="1" applyBorder="1" applyAlignment="1">
      <alignment horizontal="left" vertical="center" wrapText="1"/>
    </xf>
    <xf numFmtId="0" fontId="3" fillId="0" borderId="0" xfId="34" applyFont="1" applyBorder="1" applyAlignment="1">
      <alignment horizontal="center" vertical="center" wrapText="1"/>
    </xf>
    <xf numFmtId="0" fontId="6" fillId="0" borderId="0" xfId="34" applyFont="1" applyBorder="1" applyAlignment="1">
      <alignment horizontal="left" vertical="top" wrapText="1"/>
    </xf>
    <xf numFmtId="0" fontId="18" fillId="0" borderId="78" xfId="34" applyFont="1" applyBorder="1" applyAlignment="1">
      <alignment horizontal="left" vertical="center" wrapText="1"/>
    </xf>
    <xf numFmtId="0" fontId="3" fillId="0" borderId="0" xfId="35" applyNumberFormat="1" applyFont="1" applyBorder="1" applyAlignment="1">
      <alignment horizontal="center" vertical="center" wrapText="1"/>
    </xf>
    <xf numFmtId="0" fontId="6" fillId="0" borderId="0" xfId="35" applyNumberFormat="1" applyFont="1" applyBorder="1" applyAlignment="1">
      <alignment horizontal="left" vertical="top" wrapText="1"/>
    </xf>
    <xf numFmtId="0" fontId="18" fillId="0" borderId="0" xfId="35" applyNumberFormat="1" applyFont="1" applyBorder="1" applyAlignment="1">
      <alignment horizontal="left" vertical="center" wrapText="1"/>
    </xf>
    <xf numFmtId="0" fontId="3" fillId="0" borderId="0" xfId="36" applyNumberFormat="1" applyFont="1" applyBorder="1" applyAlignment="1">
      <alignment horizontal="center" vertical="center" wrapText="1"/>
    </xf>
    <xf numFmtId="0" fontId="6" fillId="0" borderId="0" xfId="36" applyNumberFormat="1" applyFont="1" applyBorder="1" applyAlignment="1">
      <alignment horizontal="left" vertical="top" wrapText="1"/>
    </xf>
    <xf numFmtId="0" fontId="18" fillId="0" borderId="0" xfId="36" applyNumberFormat="1" applyFont="1" applyBorder="1" applyAlignment="1">
      <alignment horizontal="left" vertical="center" wrapText="1"/>
    </xf>
    <xf numFmtId="0" fontId="3" fillId="0" borderId="0" xfId="37" applyNumberFormat="1" applyFont="1" applyBorder="1" applyAlignment="1">
      <alignment horizontal="center" vertical="center" wrapText="1"/>
    </xf>
    <xf numFmtId="0" fontId="6" fillId="0" borderId="0" xfId="37" applyNumberFormat="1" applyFont="1" applyBorder="1" applyAlignment="1">
      <alignment horizontal="left" vertical="top" wrapText="1"/>
    </xf>
    <xf numFmtId="0" fontId="18" fillId="0" borderId="0" xfId="37" applyNumberFormat="1" applyFont="1" applyBorder="1" applyAlignment="1">
      <alignment horizontal="left" vertical="center" wrapText="1"/>
    </xf>
    <xf numFmtId="0" fontId="3" fillId="0" borderId="0" xfId="38" applyNumberFormat="1" applyFont="1" applyBorder="1" applyAlignment="1">
      <alignment horizontal="center" vertical="center" wrapText="1"/>
    </xf>
    <xf numFmtId="0" fontId="6" fillId="0" borderId="0" xfId="38" applyNumberFormat="1" applyFont="1" applyBorder="1" applyAlignment="1">
      <alignment horizontal="left" vertical="top" wrapText="1"/>
    </xf>
    <xf numFmtId="0" fontId="18" fillId="0" borderId="78" xfId="38" applyNumberFormat="1" applyFont="1" applyBorder="1" applyAlignment="1">
      <alignment horizontal="left" vertical="center" wrapText="1"/>
    </xf>
    <xf numFmtId="0" fontId="3" fillId="0" borderId="0" xfId="39" applyNumberFormat="1" applyFont="1" applyBorder="1" applyAlignment="1">
      <alignment horizontal="center" vertical="center" wrapText="1"/>
    </xf>
    <xf numFmtId="0" fontId="6" fillId="0" borderId="0" xfId="39" applyNumberFormat="1" applyFont="1" applyBorder="1" applyAlignment="1">
      <alignment horizontal="left" vertical="top" wrapText="1"/>
    </xf>
    <xf numFmtId="0" fontId="18" fillId="0" borderId="0" xfId="39" applyNumberFormat="1" applyFont="1" applyBorder="1" applyAlignment="1">
      <alignment horizontal="left" vertical="center" wrapText="1"/>
    </xf>
    <xf numFmtId="0" fontId="3" fillId="0" borderId="0" xfId="40" applyNumberFormat="1" applyFont="1" applyBorder="1" applyAlignment="1">
      <alignment horizontal="center" vertical="center" wrapText="1"/>
    </xf>
    <xf numFmtId="0" fontId="6" fillId="0" borderId="0" xfId="40" applyNumberFormat="1" applyFont="1" applyBorder="1" applyAlignment="1">
      <alignment horizontal="left" vertical="top" wrapText="1"/>
    </xf>
    <xf numFmtId="0" fontId="18" fillId="0" borderId="0" xfId="4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2" fillId="0" borderId="192" xfId="0" applyFont="1" applyBorder="1" applyAlignment="1">
      <alignment horizontal="left"/>
    </xf>
    <xf numFmtId="0" fontId="12" fillId="0" borderId="176" xfId="0" applyFont="1" applyBorder="1" applyAlignment="1">
      <alignment horizontal="left"/>
    </xf>
    <xf numFmtId="0" fontId="12" fillId="0" borderId="106" xfId="0" applyFont="1" applyBorder="1" applyAlignment="1">
      <alignment horizontal="left"/>
    </xf>
    <xf numFmtId="0" fontId="12" fillId="0" borderId="191" xfId="0" applyFont="1" applyBorder="1" applyAlignment="1">
      <alignment horizontal="left"/>
    </xf>
    <xf numFmtId="0" fontId="12" fillId="0" borderId="171" xfId="0" applyFont="1" applyBorder="1" applyAlignment="1">
      <alignment horizontal="left"/>
    </xf>
    <xf numFmtId="0" fontId="12" fillId="0" borderId="144" xfId="0" applyFont="1" applyBorder="1" applyAlignment="1">
      <alignment horizontal="left"/>
    </xf>
    <xf numFmtId="0" fontId="34" fillId="0" borderId="0" xfId="0" applyFont="1" applyAlignment="1">
      <alignment horizontal="left" vertical="top" wrapText="1"/>
    </xf>
    <xf numFmtId="0" fontId="30" fillId="0" borderId="76" xfId="55" applyFont="1" applyBorder="1" applyAlignment="1">
      <alignment horizontal="left" wrapText="1"/>
    </xf>
    <xf numFmtId="0" fontId="30" fillId="0" borderId="116" xfId="55" applyFont="1" applyBorder="1" applyAlignment="1">
      <alignment horizontal="left" wrapText="1"/>
    </xf>
    <xf numFmtId="0" fontId="30" fillId="0" borderId="125" xfId="55" applyFont="1" applyBorder="1" applyAlignment="1">
      <alignment horizontal="left" wrapText="1"/>
    </xf>
    <xf numFmtId="0" fontId="30" fillId="0" borderId="82" xfId="55" applyFont="1" applyBorder="1" applyAlignment="1">
      <alignment horizontal="left" wrapText="1"/>
    </xf>
    <xf numFmtId="0" fontId="30" fillId="0" borderId="16" xfId="55" applyFont="1" applyBorder="1" applyAlignment="1">
      <alignment horizontal="left" wrapText="1"/>
    </xf>
    <xf numFmtId="0" fontId="30" fillId="0" borderId="6" xfId="55" applyFont="1" applyBorder="1" applyAlignment="1">
      <alignment horizontal="left" wrapText="1"/>
    </xf>
    <xf numFmtId="0" fontId="12" fillId="0" borderId="6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90" xfId="0" applyFont="1" applyBorder="1" applyAlignment="1">
      <alignment horizontal="left"/>
    </xf>
    <xf numFmtId="0" fontId="4" fillId="0" borderId="204" xfId="54" applyFont="1" applyBorder="1" applyAlignment="1">
      <alignment horizontal="center" wrapText="1"/>
    </xf>
    <xf numFmtId="0" fontId="4" fillId="0" borderId="116" xfId="54" applyFont="1" applyBorder="1" applyAlignment="1">
      <alignment horizontal="center" wrapText="1"/>
    </xf>
    <xf numFmtId="0" fontId="4" fillId="0" borderId="132" xfId="54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19" fillId="0" borderId="76" xfId="55" applyFont="1" applyBorder="1" applyAlignment="1">
      <alignment horizontal="left" wrapText="1"/>
    </xf>
    <xf numFmtId="0" fontId="19" fillId="0" borderId="116" xfId="55" applyFont="1" applyBorder="1" applyAlignment="1">
      <alignment horizontal="left" wrapText="1"/>
    </xf>
    <xf numFmtId="0" fontId="19" fillId="0" borderId="125" xfId="55" applyFont="1" applyBorder="1" applyAlignment="1">
      <alignment horizontal="left" wrapText="1"/>
    </xf>
    <xf numFmtId="0" fontId="19" fillId="0" borderId="82" xfId="55" applyFont="1" applyBorder="1" applyAlignment="1">
      <alignment horizontal="left" wrapText="1"/>
    </xf>
    <xf numFmtId="0" fontId="19" fillId="0" borderId="16" xfId="55" applyFont="1" applyBorder="1" applyAlignment="1">
      <alignment horizontal="left" wrapText="1"/>
    </xf>
    <xf numFmtId="0" fontId="19" fillId="0" borderId="6" xfId="55" applyFont="1" applyBorder="1" applyAlignment="1">
      <alignment horizontal="left" wrapText="1"/>
    </xf>
    <xf numFmtId="0" fontId="4" fillId="0" borderId="128" xfId="54" applyFont="1" applyBorder="1" applyAlignment="1">
      <alignment horizontal="center" wrapText="1"/>
    </xf>
    <xf numFmtId="0" fontId="4" fillId="0" borderId="211" xfId="54" applyFont="1" applyBorder="1" applyAlignment="1">
      <alignment horizontal="center" wrapText="1"/>
    </xf>
    <xf numFmtId="0" fontId="4" fillId="0" borderId="129" xfId="54" applyFont="1" applyBorder="1" applyAlignment="1">
      <alignment horizontal="center" wrapText="1"/>
    </xf>
    <xf numFmtId="0" fontId="4" fillId="0" borderId="114" xfId="54" applyFont="1" applyBorder="1" applyAlignment="1">
      <alignment horizontal="center" wrapText="1"/>
    </xf>
    <xf numFmtId="0" fontId="23" fillId="0" borderId="73" xfId="0" applyFont="1" applyBorder="1" applyAlignment="1">
      <alignment horizontal="left"/>
    </xf>
    <xf numFmtId="0" fontId="23" fillId="0" borderId="156" xfId="0" applyFont="1" applyBorder="1" applyAlignment="1">
      <alignment horizontal="left"/>
    </xf>
    <xf numFmtId="0" fontId="23" fillId="0" borderId="77" xfId="0" applyFont="1" applyBorder="1" applyAlignment="1">
      <alignment horizontal="left"/>
    </xf>
    <xf numFmtId="0" fontId="4" fillId="0" borderId="113" xfId="55" applyFont="1" applyBorder="1" applyAlignment="1">
      <alignment horizontal="center" wrapText="1"/>
    </xf>
    <xf numFmtId="0" fontId="4" fillId="0" borderId="135" xfId="55" applyFont="1" applyBorder="1" applyAlignment="1">
      <alignment horizontal="center" wrapText="1"/>
    </xf>
    <xf numFmtId="0" fontId="4" fillId="0" borderId="136" xfId="55" applyFont="1" applyBorder="1" applyAlignment="1">
      <alignment horizontal="center" wrapText="1"/>
    </xf>
    <xf numFmtId="0" fontId="0" fillId="0" borderId="73" xfId="0" applyBorder="1" applyAlignment="1">
      <alignment horizontal="left"/>
    </xf>
    <xf numFmtId="0" fontId="0" fillId="0" borderId="156" xfId="0" applyBorder="1" applyAlignment="1">
      <alignment horizontal="left"/>
    </xf>
    <xf numFmtId="0" fontId="0" fillId="0" borderId="77" xfId="0" applyBorder="1" applyAlignment="1">
      <alignment horizontal="left"/>
    </xf>
    <xf numFmtId="0" fontId="19" fillId="0" borderId="76" xfId="57" applyFont="1" applyBorder="1" applyAlignment="1">
      <alignment horizontal="left" wrapText="1"/>
    </xf>
    <xf numFmtId="0" fontId="19" fillId="0" borderId="116" xfId="57" applyFont="1" applyBorder="1" applyAlignment="1">
      <alignment horizontal="left" wrapText="1"/>
    </xf>
    <xf numFmtId="0" fontId="19" fillId="0" borderId="132" xfId="57" applyFont="1" applyBorder="1" applyAlignment="1">
      <alignment horizontal="left" wrapText="1"/>
    </xf>
    <xf numFmtId="0" fontId="19" fillId="0" borderId="75" xfId="57" applyFont="1" applyBorder="1" applyAlignment="1">
      <alignment horizontal="left" wrapText="1"/>
    </xf>
    <xf numFmtId="0" fontId="19" fillId="0" borderId="78" xfId="57" applyFont="1" applyBorder="1" applyAlignment="1">
      <alignment horizontal="left" wrapText="1"/>
    </xf>
    <xf numFmtId="0" fontId="19" fillId="0" borderId="154" xfId="57" applyFont="1" applyBorder="1" applyAlignment="1">
      <alignment horizontal="left" wrapText="1"/>
    </xf>
    <xf numFmtId="0" fontId="4" fillId="0" borderId="134" xfId="57" applyFont="1" applyBorder="1" applyAlignment="1">
      <alignment horizontal="center" wrapText="1"/>
    </xf>
    <xf numFmtId="0" fontId="4" fillId="0" borderId="135" xfId="57" applyFont="1" applyBorder="1" applyAlignment="1">
      <alignment horizontal="center" wrapText="1"/>
    </xf>
    <xf numFmtId="0" fontId="4" fillId="0" borderId="136" xfId="57" applyFont="1" applyBorder="1" applyAlignment="1">
      <alignment horizontal="center" wrapText="1"/>
    </xf>
    <xf numFmtId="0" fontId="19" fillId="0" borderId="76" xfId="56" applyFont="1" applyBorder="1" applyAlignment="1">
      <alignment horizontal="left" wrapText="1"/>
    </xf>
    <xf numFmtId="0" fontId="19" fillId="0" borderId="116" xfId="56" applyFont="1" applyBorder="1" applyAlignment="1">
      <alignment horizontal="left" wrapText="1"/>
    </xf>
    <xf numFmtId="0" fontId="19" fillId="0" borderId="125" xfId="56" applyFont="1" applyBorder="1" applyAlignment="1">
      <alignment horizontal="left" wrapText="1"/>
    </xf>
    <xf numFmtId="0" fontId="19" fillId="0" borderId="82" xfId="56" applyFont="1" applyBorder="1" applyAlignment="1">
      <alignment horizontal="left" wrapText="1"/>
    </xf>
    <xf numFmtId="0" fontId="19" fillId="0" borderId="16" xfId="56" applyFont="1" applyBorder="1" applyAlignment="1">
      <alignment horizontal="left" wrapText="1"/>
    </xf>
    <xf numFmtId="0" fontId="19" fillId="0" borderId="6" xfId="56" applyFont="1" applyBorder="1" applyAlignment="1">
      <alignment horizontal="left" wrapText="1"/>
    </xf>
    <xf numFmtId="0" fontId="4" fillId="0" borderId="113" xfId="56" applyFont="1" applyBorder="1" applyAlignment="1">
      <alignment horizontal="center" wrapText="1"/>
    </xf>
    <xf numFmtId="0" fontId="4" fillId="0" borderId="135" xfId="56" applyFont="1" applyBorder="1" applyAlignment="1">
      <alignment horizontal="center" wrapText="1"/>
    </xf>
    <xf numFmtId="0" fontId="4" fillId="0" borderId="136" xfId="56" applyFont="1" applyBorder="1" applyAlignment="1">
      <alignment horizontal="center" wrapText="1"/>
    </xf>
    <xf numFmtId="0" fontId="0" fillId="0" borderId="191" xfId="0" applyBorder="1" applyAlignment="1">
      <alignment horizontal="left"/>
    </xf>
    <xf numFmtId="0" fontId="23" fillId="0" borderId="171" xfId="0" applyFont="1" applyBorder="1" applyAlignment="1">
      <alignment horizontal="left"/>
    </xf>
    <xf numFmtId="0" fontId="23" fillId="0" borderId="144" xfId="0" applyFont="1" applyBorder="1" applyAlignment="1">
      <alignment horizontal="left"/>
    </xf>
    <xf numFmtId="0" fontId="0" fillId="0" borderId="192" xfId="0" applyBorder="1" applyAlignment="1">
      <alignment horizontal="left"/>
    </xf>
    <xf numFmtId="0" fontId="0" fillId="0" borderId="176" xfId="0" applyBorder="1" applyAlignment="1">
      <alignment horizontal="left"/>
    </xf>
    <xf numFmtId="0" fontId="0" fillId="0" borderId="106" xfId="0" applyBorder="1" applyAlignment="1">
      <alignment horizontal="left"/>
    </xf>
    <xf numFmtId="0" fontId="23" fillId="0" borderId="184" xfId="0" applyFont="1" applyBorder="1" applyAlignment="1">
      <alignment horizontal="left"/>
    </xf>
    <xf numFmtId="0" fontId="23" fillId="0" borderId="186" xfId="0" applyFont="1" applyBorder="1" applyAlignment="1">
      <alignment horizontal="left"/>
    </xf>
    <xf numFmtId="0" fontId="23" fillId="0" borderId="188" xfId="0" applyFont="1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0" xfId="0" applyBorder="1"/>
    <xf numFmtId="0" fontId="0" fillId="0" borderId="33" xfId="0" applyBorder="1"/>
    <xf numFmtId="0" fontId="0" fillId="0" borderId="189" xfId="0" applyBorder="1" applyAlignment="1">
      <alignment horizontal="left"/>
    </xf>
    <xf numFmtId="0" fontId="0" fillId="0" borderId="170" xfId="0" applyBorder="1" applyAlignment="1">
      <alignment horizontal="left"/>
    </xf>
    <xf numFmtId="0" fontId="0" fillId="0" borderId="105" xfId="0" applyBorder="1" applyAlignment="1">
      <alignment horizontal="left"/>
    </xf>
    <xf numFmtId="0" fontId="0" fillId="0" borderId="75" xfId="0" applyBorder="1" applyAlignment="1">
      <alignment horizontal="left"/>
    </xf>
    <xf numFmtId="0" fontId="0" fillId="0" borderId="78" xfId="0" applyBorder="1" applyAlignment="1">
      <alignment horizontal="left"/>
    </xf>
    <xf numFmtId="0" fontId="0" fillId="0" borderId="154" xfId="0" applyBorder="1" applyAlignment="1">
      <alignment horizontal="left"/>
    </xf>
    <xf numFmtId="0" fontId="0" fillId="0" borderId="184" xfId="0" applyBorder="1" applyAlignment="1">
      <alignment horizontal="left"/>
    </xf>
    <xf numFmtId="0" fontId="0" fillId="0" borderId="186" xfId="0" applyBorder="1" applyAlignment="1">
      <alignment horizontal="left"/>
    </xf>
    <xf numFmtId="0" fontId="0" fillId="0" borderId="188" xfId="0" applyBorder="1" applyAlignment="1">
      <alignment horizontal="left"/>
    </xf>
    <xf numFmtId="0" fontId="3" fillId="0" borderId="0" xfId="58" applyFont="1" applyBorder="1" applyAlignment="1">
      <alignment horizontal="center" vertical="center" wrapText="1"/>
    </xf>
    <xf numFmtId="0" fontId="3" fillId="0" borderId="0" xfId="63" applyFont="1" applyBorder="1" applyAlignment="1">
      <alignment horizontal="center" vertical="center" wrapText="1"/>
    </xf>
    <xf numFmtId="0" fontId="18" fillId="0" borderId="0" xfId="58" applyFont="1" applyBorder="1" applyAlignment="1">
      <alignment horizontal="left" vertical="center" wrapText="1"/>
    </xf>
    <xf numFmtId="0" fontId="3" fillId="0" borderId="0" xfId="62" applyFont="1" applyBorder="1" applyAlignment="1">
      <alignment horizontal="center" vertical="center" wrapText="1"/>
    </xf>
    <xf numFmtId="0" fontId="3" fillId="0" borderId="0" xfId="41" applyFont="1" applyBorder="1" applyAlignment="1">
      <alignment horizontal="center" vertical="center" wrapText="1"/>
    </xf>
    <xf numFmtId="0" fontId="3" fillId="0" borderId="16" xfId="41" applyFont="1" applyBorder="1" applyAlignment="1">
      <alignment horizontal="center" vertical="center" wrapText="1"/>
    </xf>
    <xf numFmtId="0" fontId="6" fillId="0" borderId="15" xfId="41" applyFont="1" applyBorder="1" applyAlignment="1">
      <alignment horizontal="left" vertical="top" wrapText="1"/>
    </xf>
    <xf numFmtId="0" fontId="3" fillId="0" borderId="16" xfId="41" applyNumberFormat="1" applyFont="1" applyBorder="1" applyAlignment="1">
      <alignment horizontal="center" vertical="center" wrapText="1"/>
    </xf>
    <xf numFmtId="0" fontId="29" fillId="0" borderId="0" xfId="41" applyFont="1" applyBorder="1" applyAlignment="1">
      <alignment horizontal="left" vertical="top" wrapText="1"/>
    </xf>
    <xf numFmtId="0" fontId="3" fillId="0" borderId="0" xfId="43" applyFont="1" applyBorder="1" applyAlignment="1">
      <alignment horizontal="center" vertical="center" wrapText="1"/>
    </xf>
    <xf numFmtId="0" fontId="4" fillId="0" borderId="0" xfId="43" applyFont="1" applyBorder="1" applyAlignment="1">
      <alignment horizontal="left" vertical="top" wrapText="1"/>
    </xf>
    <xf numFmtId="0" fontId="29" fillId="0" borderId="0" xfId="43" applyFont="1" applyBorder="1" applyAlignment="1">
      <alignment horizontal="left" vertical="top" wrapText="1"/>
    </xf>
    <xf numFmtId="0" fontId="3" fillId="0" borderId="0" xfId="46" applyNumberFormat="1" applyFont="1" applyBorder="1" applyAlignment="1">
      <alignment horizontal="center" vertical="center" wrapText="1"/>
    </xf>
    <xf numFmtId="0" fontId="6" fillId="0" borderId="0" xfId="46" applyNumberFormat="1" applyFont="1" applyBorder="1" applyAlignment="1">
      <alignment horizontal="left" vertical="top" wrapText="1"/>
    </xf>
    <xf numFmtId="0" fontId="29" fillId="0" borderId="0" xfId="46" applyNumberFormat="1" applyFont="1" applyBorder="1" applyAlignment="1">
      <alignment horizontal="left" vertical="top" wrapText="1"/>
    </xf>
    <xf numFmtId="0" fontId="29" fillId="0" borderId="76" xfId="55" applyFont="1" applyBorder="1" applyAlignment="1">
      <alignment horizontal="left" wrapText="1"/>
    </xf>
    <xf numFmtId="0" fontId="29" fillId="0" borderId="116" xfId="55" applyFont="1" applyBorder="1" applyAlignment="1">
      <alignment horizontal="left" wrapText="1"/>
    </xf>
    <xf numFmtId="0" fontId="29" fillId="0" borderId="125" xfId="55" applyFont="1" applyBorder="1" applyAlignment="1">
      <alignment horizontal="left" wrapText="1"/>
    </xf>
    <xf numFmtId="0" fontId="29" fillId="0" borderId="82" xfId="55" applyFont="1" applyBorder="1" applyAlignment="1">
      <alignment horizontal="left" wrapText="1"/>
    </xf>
    <xf numFmtId="0" fontId="29" fillId="0" borderId="16" xfId="55" applyFont="1" applyBorder="1" applyAlignment="1">
      <alignment horizontal="left" wrapText="1"/>
    </xf>
    <xf numFmtId="0" fontId="29" fillId="0" borderId="6" xfId="55" applyFont="1" applyBorder="1" applyAlignment="1">
      <alignment horizontal="left" wrapText="1"/>
    </xf>
    <xf numFmtId="0" fontId="36" fillId="0" borderId="184" xfId="0" applyFont="1" applyBorder="1" applyAlignment="1">
      <alignment horizontal="left"/>
    </xf>
    <xf numFmtId="0" fontId="36" fillId="0" borderId="186" xfId="0" applyFont="1" applyBorder="1" applyAlignment="1">
      <alignment horizontal="left"/>
    </xf>
    <xf numFmtId="0" fontId="36" fillId="0" borderId="188" xfId="0" applyFont="1" applyBorder="1" applyAlignment="1">
      <alignment horizontal="left"/>
    </xf>
    <xf numFmtId="0" fontId="36" fillId="0" borderId="189" xfId="0" applyFont="1" applyBorder="1" applyAlignment="1">
      <alignment horizontal="left"/>
    </xf>
    <xf numFmtId="0" fontId="36" fillId="0" borderId="170" xfId="0" applyFont="1" applyBorder="1" applyAlignment="1">
      <alignment horizontal="left"/>
    </xf>
    <xf numFmtId="0" fontId="36" fillId="0" borderId="105" xfId="0" applyFont="1" applyBorder="1" applyAlignment="1">
      <alignment horizontal="left"/>
    </xf>
    <xf numFmtId="0" fontId="29" fillId="0" borderId="0" xfId="85" applyFont="1" applyBorder="1" applyAlignment="1">
      <alignment horizontal="left" vertical="top" wrapText="1"/>
    </xf>
    <xf numFmtId="0" fontId="29" fillId="0" borderId="204" xfId="54" applyFont="1" applyBorder="1" applyAlignment="1">
      <alignment horizontal="center" wrapText="1"/>
    </xf>
    <xf numFmtId="0" fontId="29" fillId="0" borderId="116" xfId="54" applyFont="1" applyBorder="1" applyAlignment="1">
      <alignment horizontal="center" wrapText="1"/>
    </xf>
    <xf numFmtId="0" fontId="29" fillId="0" borderId="132" xfId="54" applyFont="1" applyBorder="1" applyAlignment="1">
      <alignment horizontal="center" wrapText="1"/>
    </xf>
    <xf numFmtId="0" fontId="36" fillId="0" borderId="75" xfId="0" applyFont="1" applyBorder="1" applyAlignment="1">
      <alignment horizontal="left"/>
    </xf>
    <xf numFmtId="0" fontId="36" fillId="0" borderId="78" xfId="0" applyFont="1" applyBorder="1" applyAlignment="1">
      <alignment horizontal="left"/>
    </xf>
    <xf numFmtId="0" fontId="36" fillId="0" borderId="154" xfId="0" applyFont="1" applyBorder="1" applyAlignment="1">
      <alignment horizontal="left"/>
    </xf>
    <xf numFmtId="0" fontId="29" fillId="0" borderId="0" xfId="88" applyFont="1" applyBorder="1" applyAlignment="1">
      <alignment horizontal="left" vertical="top" wrapText="1"/>
    </xf>
    <xf numFmtId="0" fontId="4" fillId="0" borderId="0" xfId="53" applyFont="1" applyBorder="1" applyAlignment="1">
      <alignment horizontal="left" vertical="top" wrapText="1"/>
    </xf>
    <xf numFmtId="0" fontId="4" fillId="0" borderId="1" xfId="53" applyFont="1" applyBorder="1" applyAlignment="1">
      <alignment horizontal="left" wrapText="1"/>
    </xf>
    <xf numFmtId="0" fontId="4" fillId="0" borderId="15" xfId="53" applyFont="1" applyBorder="1" applyAlignment="1">
      <alignment horizontal="left" wrapText="1"/>
    </xf>
    <xf numFmtId="0" fontId="4" fillId="0" borderId="2" xfId="53" applyFont="1" applyBorder="1" applyAlignment="1">
      <alignment horizontal="left" wrapText="1"/>
    </xf>
    <xf numFmtId="0" fontId="4" fillId="0" borderId="5" xfId="53" applyFont="1" applyBorder="1" applyAlignment="1">
      <alignment horizontal="left" wrapText="1"/>
    </xf>
    <xf numFmtId="0" fontId="4" fillId="0" borderId="16" xfId="53" applyFont="1" applyBorder="1" applyAlignment="1">
      <alignment horizontal="left" wrapText="1"/>
    </xf>
    <xf numFmtId="0" fontId="4" fillId="0" borderId="6" xfId="53" applyFont="1" applyBorder="1" applyAlignment="1">
      <alignment horizontal="left" wrapText="1"/>
    </xf>
    <xf numFmtId="0" fontId="4" fillId="0" borderId="3" xfId="53" applyFont="1" applyBorder="1" applyAlignment="1">
      <alignment horizontal="center" wrapText="1"/>
    </xf>
    <xf numFmtId="0" fontId="4" fillId="0" borderId="4" xfId="53" applyFont="1" applyBorder="1" applyAlignment="1">
      <alignment horizontal="center" wrapText="1"/>
    </xf>
    <xf numFmtId="0" fontId="4" fillId="0" borderId="1" xfId="53" applyFont="1" applyBorder="1" applyAlignment="1">
      <alignment horizontal="left" vertical="top" wrapText="1"/>
    </xf>
    <xf numFmtId="0" fontId="4" fillId="0" borderId="9" xfId="53" applyFont="1" applyBorder="1" applyAlignment="1">
      <alignment horizontal="left" vertical="top" wrapText="1"/>
    </xf>
    <xf numFmtId="0" fontId="4" fillId="0" borderId="5" xfId="53" applyFont="1" applyBorder="1" applyAlignment="1">
      <alignment horizontal="left" vertical="top" wrapText="1"/>
    </xf>
    <xf numFmtId="0" fontId="3" fillId="0" borderId="0" xfId="53" applyFont="1" applyBorder="1" applyAlignment="1">
      <alignment horizontal="center" vertical="center" wrapText="1"/>
    </xf>
    <xf numFmtId="0" fontId="3" fillId="0" borderId="0" xfId="42" applyNumberFormat="1" applyFont="1" applyBorder="1" applyAlignment="1">
      <alignment horizontal="center" vertical="center" wrapText="1"/>
    </xf>
    <xf numFmtId="0" fontId="6" fillId="0" borderId="0" xfId="42" applyNumberFormat="1" applyFont="1" applyBorder="1" applyAlignment="1">
      <alignment horizontal="left" vertical="top" wrapText="1"/>
    </xf>
    <xf numFmtId="0" fontId="3" fillId="0" borderId="0" xfId="45" applyFont="1" applyBorder="1" applyAlignment="1">
      <alignment horizontal="center" vertical="center" wrapText="1"/>
    </xf>
    <xf numFmtId="0" fontId="6" fillId="0" borderId="0" xfId="45" applyFont="1" applyBorder="1" applyAlignment="1">
      <alignment horizontal="left" vertical="top" wrapText="1"/>
    </xf>
    <xf numFmtId="0" fontId="3" fillId="0" borderId="0" xfId="45" applyNumberFormat="1" applyFont="1" applyBorder="1" applyAlignment="1">
      <alignment horizontal="center" vertical="center" wrapText="1"/>
    </xf>
    <xf numFmtId="0" fontId="29" fillId="0" borderId="0" xfId="45" applyFont="1" applyBorder="1" applyAlignment="1">
      <alignment horizontal="left" vertical="top" wrapText="1"/>
    </xf>
    <xf numFmtId="0" fontId="3" fillId="0" borderId="0" xfId="47" applyNumberFormat="1" applyFont="1" applyBorder="1" applyAlignment="1">
      <alignment horizontal="center" vertical="center" wrapText="1"/>
    </xf>
    <xf numFmtId="0" fontId="6" fillId="0" borderId="0" xfId="47" applyNumberFormat="1" applyFont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6" fillId="0" borderId="193" xfId="0" applyFont="1" applyBorder="1" applyAlignment="1">
      <alignment horizontal="left"/>
    </xf>
    <xf numFmtId="0" fontId="36" fillId="0" borderId="174" xfId="0" applyFont="1" applyBorder="1" applyAlignment="1">
      <alignment horizontal="left"/>
    </xf>
    <xf numFmtId="0" fontId="36" fillId="0" borderId="119" xfId="0" applyFont="1" applyBorder="1" applyAlignment="1">
      <alignment horizontal="left"/>
    </xf>
    <xf numFmtId="0" fontId="29" fillId="0" borderId="113" xfId="54" applyFont="1" applyBorder="1" applyAlignment="1">
      <alignment horizontal="center" wrapText="1"/>
    </xf>
    <xf numFmtId="0" fontId="29" fillId="0" borderId="135" xfId="54" applyFont="1" applyBorder="1" applyAlignment="1">
      <alignment horizontal="center" wrapText="1"/>
    </xf>
    <xf numFmtId="0" fontId="29" fillId="0" borderId="136" xfId="54" applyFont="1" applyBorder="1" applyAlignment="1">
      <alignment horizontal="center" wrapText="1"/>
    </xf>
  </cellXfs>
  <cellStyles count="109">
    <cellStyle name="Hyperlink" xfId="48" builtinId="8"/>
    <cellStyle name="Hyperlink 2" xfId="51"/>
    <cellStyle name="Normal" xfId="0" builtinId="0"/>
    <cellStyle name="Normal 2" xfId="50"/>
    <cellStyle name="Normal 2 2" xfId="89"/>
    <cellStyle name="Normal 3" xfId="52"/>
    <cellStyle name="Normal 3 2" xfId="90"/>
    <cellStyle name="Normal 4" xfId="61"/>
    <cellStyle name="Normal 4 2" xfId="91"/>
    <cellStyle name="Normal_Figure 10 DATA" xfId="28"/>
    <cellStyle name="Normal_Figure 10 DATA for chart_1" xfId="106"/>
    <cellStyle name="Normal_Figure 10 DATA_1" xfId="84"/>
    <cellStyle name="Normal_Figure 11 DATA" xfId="30"/>
    <cellStyle name="Normal_Figure 12" xfId="31"/>
    <cellStyle name="Normal_Figure 13 DATA" xfId="32"/>
    <cellStyle name="Normal_Figure 14 DATA" xfId="33"/>
    <cellStyle name="Normal_Figure 15 DATA" xfId="34"/>
    <cellStyle name="Normal_Figure 16 DATA" xfId="35"/>
    <cellStyle name="Normal_Figure 17 DATA" xfId="36"/>
    <cellStyle name="Normal_Figure 18 DATA" xfId="37"/>
    <cellStyle name="Normal_Figure 19 DATA" xfId="38"/>
    <cellStyle name="Normal_Figure 1a DATA" xfId="64"/>
    <cellStyle name="Normal_Figure 1b DATA" xfId="65"/>
    <cellStyle name="Normal_Figure 1c DATA" xfId="1"/>
    <cellStyle name="Normal_Figure 1c DATA_1" xfId="66"/>
    <cellStyle name="Normal_Figure 20 DATA" xfId="39"/>
    <cellStyle name="Normal_Figure 21 DATA" xfId="40"/>
    <cellStyle name="Normal_Figure 22a DATA" xfId="107"/>
    <cellStyle name="Normal_Figure 22d DATA for chart" xfId="86"/>
    <cellStyle name="Normal_Figure 22e DATA for chart" xfId="87"/>
    <cellStyle name="Normal_Figure 23a DATA" xfId="85"/>
    <cellStyle name="Normal_Figure 23b DATA" xfId="88"/>
    <cellStyle name="Normal_Figure 24 DATA" xfId="41"/>
    <cellStyle name="Normal_Figure 25 DATA" xfId="42"/>
    <cellStyle name="Normal_Figure 26 DATA" xfId="43"/>
    <cellStyle name="Normal_Figure 26 DATA_1" xfId="44"/>
    <cellStyle name="Normal_Figure 27 DATA" xfId="45"/>
    <cellStyle name="Normal_Figure 28 DATA" xfId="46"/>
    <cellStyle name="Normal_Figure 29 DATA" xfId="47"/>
    <cellStyle name="Normal_Figure 2a DATA" xfId="2"/>
    <cellStyle name="Normal_Figure 2b DATA" xfId="3"/>
    <cellStyle name="Normal_Figure 2c DATA" xfId="67"/>
    <cellStyle name="Normal_Figure 2e DATA" xfId="68"/>
    <cellStyle name="Normal_Figure 3 DATA" xfId="7"/>
    <cellStyle name="Normal_Figure 3 DATA_1" xfId="93"/>
    <cellStyle name="Normal_Figure 4 DATA" xfId="13"/>
    <cellStyle name="Normal_Figure 5a DATA" xfId="14"/>
    <cellStyle name="Normal_Figure 5a-d DATA" xfId="15"/>
    <cellStyle name="Normal_Figure 5a-d DATA_2" xfId="81"/>
    <cellStyle name="Normal_Figure 5a-e DATA" xfId="82"/>
    <cellStyle name="Normal_Figure 5a-f DATA" xfId="83"/>
    <cellStyle name="Normal_Figure 6 DATA" xfId="16"/>
    <cellStyle name="Normal_Figure 6 DATA_1" xfId="74"/>
    <cellStyle name="Normal_Figure 7a DATA" xfId="17"/>
    <cellStyle name="Normal_Figure 7a DATA_1" xfId="18"/>
    <cellStyle name="Normal_Figure 7a DATA_2" xfId="99"/>
    <cellStyle name="Normal_Figure 7b DATA" xfId="19"/>
    <cellStyle name="Normal_Figure 7b DATA_1" xfId="75"/>
    <cellStyle name="Normal_Figure 7c DATA" xfId="100"/>
    <cellStyle name="Normal_Figure 8a" xfId="20"/>
    <cellStyle name="Normal_Figure 8a-b DATA" xfId="101"/>
    <cellStyle name="Normal_Figure 8b DATA" xfId="22"/>
    <cellStyle name="Normal_Figure 8c-d DATA" xfId="102"/>
    <cellStyle name="Normal_Figure 8d DATA" xfId="23"/>
    <cellStyle name="Normal_Figure 8e DATA" xfId="24"/>
    <cellStyle name="Normal_Figure 8e DATA_1" xfId="103"/>
    <cellStyle name="Normal_Figure 9 DATA" xfId="25"/>
    <cellStyle name="Normal_Figure 9 DATA for chart" xfId="105"/>
    <cellStyle name="Normal_Figure 9 DATA_1" xfId="49"/>
    <cellStyle name="Normal_Figure 9 DATA_2" xfId="104"/>
    <cellStyle name="Normal_Hip Comps 1 yr DATA" xfId="60"/>
    <cellStyle name="Normal_Hip Comps 90 days DATA" xfId="59"/>
    <cellStyle name="Normal_hiprev_7y DATA" xfId="63"/>
    <cellStyle name="Normal_hiprev_7y DATA." xfId="58"/>
    <cellStyle name="Normal_hiprev_minus_resurf DATA" xfId="62"/>
    <cellStyle name="Normal_Renal Failure Data" xfId="53"/>
    <cellStyle name="Normal_Rev1y" xfId="54"/>
    <cellStyle name="Normal_Rev3y" xfId="55"/>
    <cellStyle name="Normal_Rev5y" xfId="57"/>
    <cellStyle name="Normal_Rev7y" xfId="56"/>
    <cellStyle name="Normal_Sheet1" xfId="26"/>
    <cellStyle name="Normal_Sheet1 2" xfId="96"/>
    <cellStyle name="Normal_Sheet10" xfId="21"/>
    <cellStyle name="Normal_Sheet2" xfId="97"/>
    <cellStyle name="Normal_Sheet3" xfId="27"/>
    <cellStyle name="Normal_Sheet3 2" xfId="98"/>
    <cellStyle name="Normal_Sheet5" xfId="29"/>
    <cellStyle name="Normal_Table 1a" xfId="76"/>
    <cellStyle name="Normal_Table 1a DATA" xfId="4"/>
    <cellStyle name="Normal_Table 1c" xfId="5"/>
    <cellStyle name="Normal_Table 1f" xfId="77"/>
    <cellStyle name="Normal_Table 2" xfId="6"/>
    <cellStyle name="Normal_Table 2_1" xfId="69"/>
    <cellStyle name="Normal_Table 2_2" xfId="92"/>
    <cellStyle name="Normal_Table 3a" xfId="78"/>
    <cellStyle name="Normal_Table 3a DATA" xfId="9"/>
    <cellStyle name="Normal_Table 3a DATA_1" xfId="94"/>
    <cellStyle name="Normal_Table 3b DATA" xfId="10"/>
    <cellStyle name="Normal_Table 3b DATA_1" xfId="95"/>
    <cellStyle name="Normal_Table 3c DATA" xfId="11"/>
    <cellStyle name="Normal_Table 3c DATA_1" xfId="70"/>
    <cellStyle name="Normal_Table 3d DATA" xfId="12"/>
    <cellStyle name="Normal_Table 3d DATA_1" xfId="71"/>
    <cellStyle name="Normal_Table 3d DATA_2" xfId="79"/>
    <cellStyle name="Normal_Table 3e DATA" xfId="72"/>
    <cellStyle name="Normal_Table 3e DATA_1" xfId="80"/>
    <cellStyle name="Normal_Table 3f DATA" xfId="73"/>
    <cellStyle name="Normal_Tables 3a-d DATA" xfId="8"/>
    <cellStyle name="Percent" xfId="108" builtinId="5"/>
  </cellStyles>
  <dxfs count="324"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ill>
        <patternFill>
          <bgColor rgb="FF7EEB6F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top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textRotation="0" wrapText="0" indent="0" relativeIndent="255" justifyLastLine="0" shrinkToFit="0" mergeCell="0" readingOrder="0"/>
      <border diagonalUp="0" diagonalDown="0" outline="0"/>
    </dxf>
    <dxf>
      <border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top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textRotation="0" wrapText="0" indent="0" relativeIndent="255" justifyLastLine="0" shrinkToFit="0" mergeCell="0" readingOrder="0"/>
      <border diagonalUp="0" diagonalDown="0" outline="0"/>
    </dxf>
    <dxf>
      <border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top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textRotation="0" wrapText="0" indent="0" relativeIndent="255" justifyLastLine="0" shrinkToFit="0" mergeCell="0" readingOrder="0"/>
      <border diagonalUp="0" diagonalDown="0" outline="0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top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mergeCell="0" readingOrder="0"/>
      <border diagonalUp="0" diagonalDown="0" outline="0"/>
    </dxf>
    <dxf>
      <border>
        <bottom style="medium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top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mergeCell="0" readingOrder="0"/>
      <border diagonalUp="0" diagonalDown="0" outline="0"/>
    </dxf>
    <dxf>
      <border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6" formatCode="0.0%"/>
      <alignment horizont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top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textRotation="0" indent="0" relativeIndent="255" justifyLastLine="0" shrinkToFit="0" mergeCell="0" readingOrder="0"/>
      <border diagonalUp="0" diagonalDown="0" outline="0"/>
    </dxf>
    <dxf>
      <border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1" indent="0" relativeIndent="255" justifyLastLine="0" shrinkToFit="0" mergeCell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9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9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mergeCell="0" readingOrder="0"/>
    </dxf>
    <dxf>
      <border outline="0"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bottom" textRotation="0" wrapText="1" indent="0" relativeIndent="0" justifyLastLine="0" shrinkToFit="0" mergeCell="0" readingOrder="0"/>
    </dxf>
    <dxf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/>
        <bottom/>
      </border>
    </dxf>
    <dxf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69" formatCode="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9" formatCode="0.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ck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69" formatCode="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9" formatCode="0.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</dxf>
    <dxf>
      <border>
        <top style="medium">
          <color rgb="FF000000"/>
        </top>
        <vertical/>
        <horizontal/>
      </border>
    </dxf>
    <dxf>
      <font>
        <strike val="0"/>
        <outline val="0"/>
        <shadow val="0"/>
        <u val="none"/>
        <vertAlign val="baseline"/>
        <sz val="9"/>
        <color rgb="FFFFFFFF"/>
        <name val="Arial"/>
        <scheme val="none"/>
      </font>
      <border diagonalUp="0" diagonalDown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readingOrder="0"/>
      <border diagonalUp="0" diagonalDown="0" outline="0"/>
    </dxf>
    <dxf>
      <border outline="0">
        <bottom style="thick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69" formatCode="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9" formatCode="0.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ck">
          <color indexed="8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9" formatCode="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</dxf>
    <dxf>
      <border>
        <top style="medium">
          <color rgb="FF000000"/>
        </top>
        <vertical/>
        <horizontal/>
      </border>
    </dxf>
    <dxf>
      <font>
        <strike val="0"/>
        <outline val="0"/>
        <shadow val="0"/>
        <u val="none"/>
        <vertAlign val="baseline"/>
        <sz val="9"/>
        <color rgb="FFFFFFFF"/>
        <name val="Arial"/>
        <scheme val="none"/>
      </font>
      <border diagonalUp="0" diagonalDown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readingOrder="0"/>
      <border diagonalUp="0" diagonalDown="0" outline="0"/>
    </dxf>
    <dxf>
      <border outline="0">
        <bottom style="thick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69" formatCode="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9" formatCode="0.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ck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69" formatCode="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9" formatCode="0.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</dxf>
    <dxf>
      <border>
        <top style="medium">
          <color rgb="FF000000"/>
        </top>
        <vertical/>
        <horizontal/>
      </border>
    </dxf>
    <dxf>
      <font>
        <strike val="0"/>
        <outline val="0"/>
        <shadow val="0"/>
        <u val="none"/>
        <vertAlign val="baseline"/>
        <sz val="9"/>
        <color rgb="FFFFFFFF"/>
        <name val="Arial"/>
        <scheme val="none"/>
      </font>
      <border diagonalUp="0" diagonalDown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readingOrder="0"/>
      <border diagonalUp="0" diagonalDown="0" outline="0"/>
    </dxf>
    <dxf>
      <border>
        <bottom style="thick">
          <color indexed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69" formatCode="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ck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</dxf>
    <dxf>
      <border>
        <top style="medium">
          <color indexed="64"/>
        </top>
        <vertical/>
        <horizontal/>
      </border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  <border diagonalUp="0" diagonalDown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5"/>
          <bgColor theme="5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9" formatCode="0.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ck">
          <color indexed="8"/>
        </right>
        <top/>
        <bottom/>
      </border>
    </dxf>
    <dxf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69" formatCode="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9" formatCode="0.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</dxf>
    <dxf>
      <border>
        <top style="medium">
          <color indexed="64"/>
        </top>
        <vertical/>
        <horizontal/>
      </border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  <border diagonalUp="0" diagonalDown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readingOrder="0"/>
      <border diagonalUp="0" diagonalDown="0" outline="0"/>
    </dxf>
    <dxf>
      <border outline="0">
        <bottom style="thick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69" formatCode="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ck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69" formatCode="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</dxf>
    <dxf>
      <border>
        <top style="medium">
          <color rgb="FF000000"/>
        </top>
        <vertical/>
        <horizontal/>
      </border>
    </dxf>
    <dxf>
      <font>
        <strike val="0"/>
        <outline val="0"/>
        <shadow val="0"/>
        <u val="none"/>
        <vertAlign val="baseline"/>
        <sz val="9"/>
        <color rgb="FFFFFFFF"/>
        <name val="Arial"/>
        <scheme val="none"/>
      </font>
      <border diagonalUp="0" diagonalDown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readingOrder="0"/>
      <border diagonalUp="0" diagonalDown="0" outline="0"/>
    </dxf>
    <dxf>
      <border outline="0">
        <bottom style="thick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69" formatCode="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9" formatCode="0.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ck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69" formatCode="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9" formatCode="0.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rgb="FF000000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</dxf>
    <dxf>
      <border>
        <top style="medium">
          <color rgb="FF000000"/>
        </top>
        <vertical/>
        <horizontal/>
      </border>
    </dxf>
    <dxf>
      <font>
        <strike val="0"/>
        <outline val="0"/>
        <shadow val="0"/>
        <u val="none"/>
        <vertAlign val="baseline"/>
        <sz val="9"/>
        <color rgb="FFFFFFFF"/>
        <name val="Arial"/>
        <scheme val="none"/>
      </font>
      <border diagonalUp="0" diagonalDown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readingOrder="0"/>
      <border diagonalUp="0" diagonalDown="0" outline="0"/>
    </dxf>
    <dxf>
      <border outline="0">
        <bottom style="thick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69" formatCode="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ck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69" formatCode="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</dxf>
    <dxf>
      <border>
        <top style="medium">
          <color rgb="FF000000"/>
        </top>
        <vertical/>
        <horizontal/>
      </border>
    </dxf>
    <dxf>
      <font>
        <strike val="0"/>
        <outline val="0"/>
        <shadow val="0"/>
        <u val="none"/>
        <vertAlign val="baseline"/>
        <sz val="9"/>
        <color rgb="FFFFFFFF"/>
        <name val="Arial"/>
        <scheme val="none"/>
      </font>
      <border diagonalUp="0" diagonalDown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readingOrder="0"/>
      <border diagonalUp="0" diagonalDown="0" outline="0"/>
    </dxf>
    <dxf>
      <border outline="0">
        <bottom style="thick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" formatCode="0"/>
    </dxf>
    <dxf>
      <numFmt numFmtId="169" formatCode="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ck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</dxf>
    <dxf>
      <border>
        <top style="medium">
          <color indexed="64"/>
        </top>
        <vertical/>
        <horizontal/>
      </border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  <border diagonalUp="0" diagonalDown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indent="0" relativeIndent="0" justifyLastLine="0" shrinkToFit="0" readingOrder="0"/>
      <border diagonalUp="0" diagonalDown="0" outline="0"/>
    </dxf>
    <dxf>
      <border outline="0"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/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ck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ck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8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  <border diagonalUp="0" diagonalDown="0" outline="0">
        <left/>
        <right style="thick">
          <color indexed="8"/>
        </right>
        <top/>
        <bottom/>
      </border>
    </dxf>
    <dxf>
      <border>
        <top style="medium">
          <color indexed="64"/>
        </top>
        <vertical/>
        <horizontal/>
      </border>
    </dxf>
    <dxf>
      <font>
        <strike val="0"/>
        <outline val="0"/>
        <shadow val="0"/>
        <u val="none"/>
        <vertAlign val="baseline"/>
        <sz val="9"/>
        <color theme="0"/>
        <name val="Arial"/>
        <scheme val="none"/>
      </font>
      <border diagonalUp="0" diagonalDown="0">
        <left style="thick">
          <color auto="1"/>
        </left>
        <right style="thick">
          <color auto="1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indexed="65"/>
        </patternFill>
      </fill>
      <alignment textRotation="0" indent="0" relativeIndent="0" justifyLastLine="0" shrinkToFit="0" readingOrder="0"/>
      <border diagonalUp="0" diagonalDown="0" outline="0"/>
    </dxf>
    <dxf>
      <border outline="0">
        <bottom style="thick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5" Type="http://schemas.openxmlformats.org/officeDocument/2006/relationships/calcChain" Target="calcChain.xml"/><Relationship Id="rId170" Type="http://schemas.openxmlformats.org/officeDocument/2006/relationships/worksheet" Target="worksheets/sheet170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72" Type="http://schemas.openxmlformats.org/officeDocument/2006/relationships/theme" Target="theme/theme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sharedStrings" Target="sharedString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5250000000000025"/>
          <c:y val="3.0128626040891813E-2"/>
          <c:w val="0.82150022222222219"/>
          <c:h val="0.84434575975518056"/>
        </c:manualLayout>
      </c:layout>
      <c:lineChart>
        <c:grouping val="standard"/>
        <c:ser>
          <c:idx val="0"/>
          <c:order val="0"/>
          <c:tx>
            <c:strRef>
              <c:f>'Figure 1ab DATA'!$D$2</c:f>
              <c:strCache>
                <c:ptCount val="1"/>
                <c:pt idx="0">
                  <c:v>Hip arthroplasty</c:v>
                </c:pt>
              </c:strCache>
            </c:strRef>
          </c:tx>
          <c:marker>
            <c:symbol val="diamond"/>
            <c:size val="4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-1.1356291953477459E-2"/>
                  <c:y val="-2.8291284342856739E-2"/>
                </c:manualLayout>
              </c:layout>
              <c:dLblPos val="r"/>
              <c:showVal val="1"/>
            </c:dLbl>
            <c:dLblPos val="t"/>
            <c:showVal val="1"/>
          </c:dLbls>
          <c:cat>
            <c:strRef>
              <c:f>'Figure 1ab DATA'!$C$3:$C$18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strCache>
            </c:strRef>
          </c:cat>
          <c:val>
            <c:numRef>
              <c:f>'Figure 1ab DATA'!$D$3:$D$18</c:f>
              <c:numCache>
                <c:formatCode>###0</c:formatCode>
                <c:ptCount val="16"/>
                <c:pt idx="0">
                  <c:v>4219</c:v>
                </c:pt>
                <c:pt idx="1">
                  <c:v>4285</c:v>
                </c:pt>
                <c:pt idx="2">
                  <c:v>4683</c:v>
                </c:pt>
                <c:pt idx="3">
                  <c:v>5121</c:v>
                </c:pt>
                <c:pt idx="4">
                  <c:v>5909</c:v>
                </c:pt>
                <c:pt idx="5">
                  <c:v>6686</c:v>
                </c:pt>
                <c:pt idx="6">
                  <c:v>6557</c:v>
                </c:pt>
                <c:pt idx="7">
                  <c:v>6797</c:v>
                </c:pt>
                <c:pt idx="8">
                  <c:v>7169</c:v>
                </c:pt>
                <c:pt idx="9">
                  <c:v>6929</c:v>
                </c:pt>
                <c:pt idx="10">
                  <c:v>7240</c:v>
                </c:pt>
                <c:pt idx="11">
                  <c:v>7507</c:v>
                </c:pt>
                <c:pt idx="12">
                  <c:v>7667</c:v>
                </c:pt>
                <c:pt idx="13">
                  <c:v>7816</c:v>
                </c:pt>
                <c:pt idx="14">
                  <c:v>7966</c:v>
                </c:pt>
                <c:pt idx="15">
                  <c:v>7783</c:v>
                </c:pt>
              </c:numCache>
            </c:numRef>
          </c:val>
        </c:ser>
        <c:ser>
          <c:idx val="1"/>
          <c:order val="1"/>
          <c:tx>
            <c:strRef>
              <c:f>'Figure 1ab DATA'!$E$2</c:f>
              <c:strCache>
                <c:ptCount val="1"/>
                <c:pt idx="0">
                  <c:v>Knee arthroplasty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Pos val="b"/>
            <c:showVal val="1"/>
          </c:dLbls>
          <c:cat>
            <c:strRef>
              <c:f>'Figure 1ab DATA'!$C$3:$C$18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strCache>
            </c:strRef>
          </c:cat>
          <c:val>
            <c:numRef>
              <c:f>'Figure 1ab DATA'!$E$3:$E$18</c:f>
              <c:numCache>
                <c:formatCode>###0</c:formatCode>
                <c:ptCount val="16"/>
                <c:pt idx="0">
                  <c:v>3343</c:v>
                </c:pt>
                <c:pt idx="1">
                  <c:v>3414</c:v>
                </c:pt>
                <c:pt idx="2">
                  <c:v>3767</c:v>
                </c:pt>
                <c:pt idx="3">
                  <c:v>4356</c:v>
                </c:pt>
                <c:pt idx="4">
                  <c:v>5280</c:v>
                </c:pt>
                <c:pt idx="5">
                  <c:v>6253</c:v>
                </c:pt>
                <c:pt idx="6">
                  <c:v>6225</c:v>
                </c:pt>
                <c:pt idx="7">
                  <c:v>6353</c:v>
                </c:pt>
                <c:pt idx="8">
                  <c:v>6899</c:v>
                </c:pt>
                <c:pt idx="9">
                  <c:v>6659</c:v>
                </c:pt>
                <c:pt idx="10">
                  <c:v>6800</c:v>
                </c:pt>
                <c:pt idx="11">
                  <c:v>7549</c:v>
                </c:pt>
                <c:pt idx="12">
                  <c:v>7226</c:v>
                </c:pt>
                <c:pt idx="13">
                  <c:v>7886</c:v>
                </c:pt>
                <c:pt idx="14">
                  <c:v>7931</c:v>
                </c:pt>
                <c:pt idx="15">
                  <c:v>7525</c:v>
                </c:pt>
              </c:numCache>
            </c:numRef>
          </c:val>
        </c:ser>
        <c:marker val="1"/>
        <c:axId val="72409088"/>
        <c:axId val="72411008"/>
      </c:lineChart>
      <c:catAx>
        <c:axId val="72409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/>
        </c:title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72411008"/>
        <c:crosses val="autoZero"/>
        <c:auto val="1"/>
        <c:lblAlgn val="ctr"/>
        <c:lblOffset val="100"/>
      </c:catAx>
      <c:valAx>
        <c:axId val="7241100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Number of </a:t>
                </a:r>
              </a:p>
              <a:p>
                <a:pPr>
                  <a:defRPr/>
                </a:pPr>
                <a:r>
                  <a:rPr lang="en-GB"/>
                  <a:t>operations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3.4007777777777866E-2"/>
              <c:y val="0.39312299292243841"/>
            </c:manualLayout>
          </c:layout>
        </c:title>
        <c:numFmt formatCode="###0" sourceLinked="1"/>
        <c:tickLblPos val="nextTo"/>
        <c:crossAx val="72409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01133333333365"/>
          <c:y val="0.70601416538158868"/>
          <c:w val="0.14453311111111136"/>
          <c:h val="9.8142286721733613E-2"/>
        </c:manualLayout>
      </c:layout>
    </c:legend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'Figure 2b DATA'!$C$2</c:f>
              <c:strCache>
                <c:ptCount val="1"/>
                <c:pt idx="0">
                  <c:v>Knee primary arthroplasties 2015</c:v>
                </c:pt>
              </c:strCache>
            </c:strRef>
          </c:tx>
          <c:spPr>
            <a:solidFill>
              <a:srgbClr val="C00000"/>
            </a:solidFill>
          </c:spPr>
          <c:dLbls>
            <c:dLbl>
              <c:idx val="11"/>
              <c:layout>
                <c:manualLayout>
                  <c:x val="-3.6764705882353973E-3"/>
                  <c:y val="-5.1380871023090887E-3"/>
                </c:manualLayout>
              </c:layout>
              <c:showVal val="1"/>
            </c:dLbl>
            <c:dLbl>
              <c:idx val="14"/>
              <c:layout>
                <c:manualLayout>
                  <c:x val="-2.4509803921568631E-3"/>
                  <c:y val="5.1380871023090453E-3"/>
                </c:manualLayout>
              </c:layout>
              <c:showVal val="1"/>
            </c:dLbl>
            <c:showVal val="1"/>
          </c:dLbls>
          <c:cat>
            <c:strRef>
              <c:f>'Figure 2b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2b DATA'!$C$3:$C$18</c:f>
              <c:numCache>
                <c:formatCode>###0</c:formatCode>
                <c:ptCount val="16"/>
                <c:pt idx="0">
                  <c:v>409</c:v>
                </c:pt>
                <c:pt idx="1">
                  <c:v>172</c:v>
                </c:pt>
                <c:pt idx="2">
                  <c:v>191</c:v>
                </c:pt>
                <c:pt idx="3">
                  <c:v>521</c:v>
                </c:pt>
                <c:pt idx="4">
                  <c:v>234</c:v>
                </c:pt>
                <c:pt idx="5">
                  <c:v>677</c:v>
                </c:pt>
                <c:pt idx="6">
                  <c:v>539</c:v>
                </c:pt>
                <c:pt idx="7">
                  <c:v>446</c:v>
                </c:pt>
                <c:pt idx="8">
                  <c:v>500</c:v>
                </c:pt>
                <c:pt idx="9">
                  <c:v>302</c:v>
                </c:pt>
                <c:pt idx="10">
                  <c:v>483</c:v>
                </c:pt>
                <c:pt idx="11">
                  <c:v>822</c:v>
                </c:pt>
                <c:pt idx="12">
                  <c:v>529</c:v>
                </c:pt>
                <c:pt idx="13">
                  <c:v>57</c:v>
                </c:pt>
                <c:pt idx="14">
                  <c:v>1725</c:v>
                </c:pt>
                <c:pt idx="15">
                  <c:v>324</c:v>
                </c:pt>
              </c:numCache>
            </c:numRef>
          </c:val>
        </c:ser>
        <c:ser>
          <c:idx val="1"/>
          <c:order val="1"/>
          <c:tx>
            <c:strRef>
              <c:f>'Figure 2b DATA'!$D$2</c:f>
              <c:strCache>
                <c:ptCount val="1"/>
                <c:pt idx="0">
                  <c:v>Knee primary arthroplasties 2016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2.4509803921568792E-3"/>
                  <c:y val="-5.1380871023090401E-3"/>
                </c:manualLayout>
              </c:layout>
              <c:showVal val="1"/>
            </c:dLbl>
            <c:dLbl>
              <c:idx val="2"/>
              <c:layout>
                <c:manualLayout>
                  <c:x val="2.4509803921568631E-3"/>
                  <c:y val="2.5690435511545205E-3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7.7071306534635424E-3"/>
                </c:manualLayout>
              </c:layout>
              <c:showVal val="1"/>
            </c:dLbl>
            <c:dLbl>
              <c:idx val="12"/>
              <c:layout>
                <c:manualLayout>
                  <c:x val="4.9019607843137575E-3"/>
                  <c:y val="5.1380871023090401E-3"/>
                </c:manualLayout>
              </c:layout>
              <c:showVal val="1"/>
            </c:dLbl>
            <c:dLbl>
              <c:idx val="14"/>
              <c:layout>
                <c:manualLayout>
                  <c:x val="0"/>
                  <c:y val="-7.7071306534635424E-3"/>
                </c:manualLayout>
              </c:layout>
              <c:showVal val="1"/>
            </c:dLbl>
            <c:showVal val="1"/>
          </c:dLbls>
          <c:cat>
            <c:strRef>
              <c:f>'Figure 2b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2b DATA'!$D$3:$D$18</c:f>
              <c:numCache>
                <c:formatCode>###0</c:formatCode>
                <c:ptCount val="16"/>
                <c:pt idx="0">
                  <c:v>439</c:v>
                </c:pt>
                <c:pt idx="1">
                  <c:v>138</c:v>
                </c:pt>
                <c:pt idx="2">
                  <c:v>182</c:v>
                </c:pt>
                <c:pt idx="3">
                  <c:v>469</c:v>
                </c:pt>
                <c:pt idx="4">
                  <c:v>199</c:v>
                </c:pt>
                <c:pt idx="5">
                  <c:v>601</c:v>
                </c:pt>
                <c:pt idx="6">
                  <c:v>521</c:v>
                </c:pt>
                <c:pt idx="7">
                  <c:v>595</c:v>
                </c:pt>
                <c:pt idx="8">
                  <c:v>402</c:v>
                </c:pt>
                <c:pt idx="9">
                  <c:v>261</c:v>
                </c:pt>
                <c:pt idx="10">
                  <c:v>434</c:v>
                </c:pt>
                <c:pt idx="11">
                  <c:v>823</c:v>
                </c:pt>
                <c:pt idx="12">
                  <c:v>528</c:v>
                </c:pt>
                <c:pt idx="13">
                  <c:v>68</c:v>
                </c:pt>
                <c:pt idx="14">
                  <c:v>1784</c:v>
                </c:pt>
                <c:pt idx="15">
                  <c:v>81</c:v>
                </c:pt>
              </c:numCache>
            </c:numRef>
          </c:val>
        </c:ser>
        <c:axId val="76696960"/>
        <c:axId val="76715136"/>
      </c:barChart>
      <c:catAx>
        <c:axId val="7669696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6715136"/>
        <c:crosses val="autoZero"/>
        <c:auto val="1"/>
        <c:lblAlgn val="ctr"/>
        <c:lblOffset val="100"/>
      </c:catAx>
      <c:valAx>
        <c:axId val="7671513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Number of operations</a:t>
                </a:r>
              </a:p>
            </c:rich>
          </c:tx>
        </c:title>
        <c:numFmt formatCode="###0" sourceLinked="1"/>
        <c:tickLblPos val="nextTo"/>
        <c:crossAx val="7669696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'Figure 2c DATA'!$C$2</c:f>
              <c:strCache>
                <c:ptCount val="1"/>
                <c:pt idx="0">
                  <c:v>Shoulder primary arthroplasties 2015</c:v>
                </c:pt>
              </c:strCache>
            </c:strRef>
          </c:tx>
          <c:spPr>
            <a:solidFill>
              <a:srgbClr val="00B050"/>
            </a:solidFill>
          </c:spPr>
          <c:dLbls>
            <c:dLbl>
              <c:idx val="14"/>
              <c:delete val="1"/>
            </c:dLbl>
            <c:showVal val="1"/>
          </c:dLbls>
          <c:cat>
            <c:strRef>
              <c:f>'Figure 2c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2c DATA'!$C$3:$C$18</c:f>
              <c:numCache>
                <c:formatCode>###0</c:formatCode>
                <c:ptCount val="16"/>
                <c:pt idx="0">
                  <c:v>56</c:v>
                </c:pt>
                <c:pt idx="1">
                  <c:v>9</c:v>
                </c:pt>
                <c:pt idx="2">
                  <c:v>23</c:v>
                </c:pt>
                <c:pt idx="3">
                  <c:v>13</c:v>
                </c:pt>
                <c:pt idx="4">
                  <c:v>25</c:v>
                </c:pt>
                <c:pt idx="5">
                  <c:v>63</c:v>
                </c:pt>
                <c:pt idx="6">
                  <c:v>52</c:v>
                </c:pt>
                <c:pt idx="7">
                  <c:v>30</c:v>
                </c:pt>
                <c:pt idx="8">
                  <c:v>33</c:v>
                </c:pt>
                <c:pt idx="9">
                  <c:v>16</c:v>
                </c:pt>
                <c:pt idx="10">
                  <c:v>16</c:v>
                </c:pt>
                <c:pt idx="11">
                  <c:v>73</c:v>
                </c:pt>
                <c:pt idx="12">
                  <c:v>33</c:v>
                </c:pt>
                <c:pt idx="13">
                  <c:v>12</c:v>
                </c:pt>
                <c:pt idx="14">
                  <c:v>0</c:v>
                </c:pt>
                <c:pt idx="15">
                  <c:v>8</c:v>
                </c:pt>
              </c:numCache>
            </c:numRef>
          </c:val>
        </c:ser>
        <c:ser>
          <c:idx val="1"/>
          <c:order val="1"/>
          <c:tx>
            <c:strRef>
              <c:f>'Figure 2c DATA'!$D$2</c:f>
              <c:strCache>
                <c:ptCount val="1"/>
                <c:pt idx="0">
                  <c:v>Shoulder primary arthroplasties 2016</c:v>
                </c:pt>
              </c:strCache>
            </c:strRef>
          </c:tx>
          <c:spPr>
            <a:solidFill>
              <a:srgbClr val="92D050"/>
            </a:solidFill>
          </c:spPr>
          <c:dLbls>
            <c:dLbl>
              <c:idx val="14"/>
              <c:delete val="1"/>
            </c:dLbl>
            <c:showVal val="1"/>
          </c:dLbls>
          <c:cat>
            <c:strRef>
              <c:f>'Figure 2c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2c DATA'!$D$3:$D$18</c:f>
              <c:numCache>
                <c:formatCode>###0</c:formatCode>
                <c:ptCount val="16"/>
                <c:pt idx="0">
                  <c:v>55</c:v>
                </c:pt>
                <c:pt idx="1">
                  <c:v>8</c:v>
                </c:pt>
                <c:pt idx="2">
                  <c:v>20</c:v>
                </c:pt>
                <c:pt idx="3">
                  <c:v>24</c:v>
                </c:pt>
                <c:pt idx="4">
                  <c:v>21</c:v>
                </c:pt>
                <c:pt idx="5">
                  <c:v>62</c:v>
                </c:pt>
                <c:pt idx="6">
                  <c:v>45</c:v>
                </c:pt>
                <c:pt idx="7">
                  <c:v>61</c:v>
                </c:pt>
                <c:pt idx="8">
                  <c:v>34</c:v>
                </c:pt>
                <c:pt idx="9">
                  <c:v>9</c:v>
                </c:pt>
                <c:pt idx="10">
                  <c:v>16</c:v>
                </c:pt>
                <c:pt idx="11">
                  <c:v>50</c:v>
                </c:pt>
                <c:pt idx="12">
                  <c:v>30</c:v>
                </c:pt>
                <c:pt idx="13">
                  <c:v>4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</c:ser>
        <c:axId val="75164288"/>
        <c:axId val="76816768"/>
      </c:barChart>
      <c:catAx>
        <c:axId val="7516428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6816768"/>
        <c:crosses val="autoZero"/>
        <c:auto val="1"/>
        <c:lblAlgn val="ctr"/>
        <c:lblOffset val="100"/>
      </c:catAx>
      <c:valAx>
        <c:axId val="7681676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Number of operations</a:t>
                </a:r>
              </a:p>
            </c:rich>
          </c:tx>
        </c:title>
        <c:numFmt formatCode="###0" sourceLinked="1"/>
        <c:tickLblPos val="nextTo"/>
        <c:crossAx val="7516428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'Figure 2d DATA'!$C$2</c:f>
              <c:strCache>
                <c:ptCount val="1"/>
                <c:pt idx="0">
                  <c:v>Elbow primary arthroplasties 2015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showVal val="1"/>
          </c:dLbls>
          <c:cat>
            <c:strRef>
              <c:f>'Figure 2d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2d DATA'!$C$3:$C$18</c:f>
              <c:numCache>
                <c:formatCode>###0</c:formatCode>
                <c:ptCount val="16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19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2d DATA'!$D$2</c:f>
              <c:strCache>
                <c:ptCount val="1"/>
                <c:pt idx="0">
                  <c:v>Elbow primary arthroplasties 2016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9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showVal val="1"/>
          </c:dLbls>
          <c:cat>
            <c:strRef>
              <c:f>'Figure 2d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2d DATA'!$D$3:$D$18</c:f>
              <c:numCache>
                <c:formatCode>###0</c:formatCode>
                <c:ptCount val="16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15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axId val="76883840"/>
        <c:axId val="76885376"/>
      </c:barChart>
      <c:catAx>
        <c:axId val="7688384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6885376"/>
        <c:crosses val="autoZero"/>
        <c:auto val="1"/>
        <c:lblAlgn val="ctr"/>
        <c:lblOffset val="100"/>
      </c:catAx>
      <c:valAx>
        <c:axId val="7688537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Number of operations</a:t>
                </a:r>
              </a:p>
            </c:rich>
          </c:tx>
        </c:title>
        <c:numFmt formatCode="###0" sourceLinked="1"/>
        <c:tickLblPos val="nextTo"/>
        <c:crossAx val="7688384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'Figure 2e DATA'!$C$2</c:f>
              <c:strCache>
                <c:ptCount val="1"/>
                <c:pt idx="0">
                  <c:v>Ankle primary arthroplasties 2015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9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showVal val="1"/>
          </c:dLbls>
          <c:cat>
            <c:strRef>
              <c:f>'Figure 2e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2e DATA'!$C$3:$C$18</c:f>
              <c:numCache>
                <c:formatCode>###0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18</c:v>
                </c:pt>
                <c:pt idx="7">
                  <c:v>6</c:v>
                </c:pt>
                <c:pt idx="8">
                  <c:v>7</c:v>
                </c:pt>
                <c:pt idx="9">
                  <c:v>0</c:v>
                </c:pt>
                <c:pt idx="10">
                  <c:v>8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4</c:v>
                </c:pt>
              </c:numCache>
            </c:numRef>
          </c:val>
        </c:ser>
        <c:ser>
          <c:idx val="1"/>
          <c:order val="1"/>
          <c:tx>
            <c:strRef>
              <c:f>'Figure 2e DATA'!$D$2</c:f>
              <c:strCache>
                <c:ptCount val="1"/>
                <c:pt idx="0">
                  <c:v>Ankle primary arthroplasties 2016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9"/>
              <c:delete val="1"/>
            </c:dLbl>
            <c:dLbl>
              <c:idx val="13"/>
              <c:delete val="1"/>
            </c:dLbl>
            <c:showVal val="1"/>
          </c:dLbls>
          <c:cat>
            <c:strRef>
              <c:f>'Figure 2e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2e DATA'!$D$3:$D$18</c:f>
              <c:numCache>
                <c:formatCode>###0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8</c:v>
                </c:pt>
                <c:pt idx="8">
                  <c:v>10</c:v>
                </c:pt>
                <c:pt idx="9">
                  <c:v>0</c:v>
                </c:pt>
                <c:pt idx="10">
                  <c:v>12</c:v>
                </c:pt>
                <c:pt idx="11">
                  <c:v>20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</c:ser>
        <c:axId val="77001856"/>
        <c:axId val="77003392"/>
      </c:barChart>
      <c:catAx>
        <c:axId val="7700185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7003392"/>
        <c:crosses val="autoZero"/>
        <c:auto val="1"/>
        <c:lblAlgn val="ctr"/>
        <c:lblOffset val="100"/>
      </c:catAx>
      <c:valAx>
        <c:axId val="770033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Number of operations</a:t>
                </a:r>
              </a:p>
            </c:rich>
          </c:tx>
        </c:title>
        <c:numFmt formatCode="###0" sourceLinked="1"/>
        <c:tickLblPos val="nextTo"/>
        <c:crossAx val="7700185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3 DATA'!$B$2</c:f>
              <c:strCache>
                <c:ptCount val="1"/>
                <c:pt idx="0">
                  <c:v>Hip arthroplasties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'Figure 3 DATA'!$A$4:$A$19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3 DATA'!$C$4:$C$19</c:f>
              <c:numCache>
                <c:formatCode>0.00%</c:formatCode>
                <c:ptCount val="16"/>
                <c:pt idx="0">
                  <c:v>4.2190092438966584E-2</c:v>
                </c:pt>
                <c:pt idx="1">
                  <c:v>3.7572928821470244E-2</c:v>
                </c:pt>
                <c:pt idx="2">
                  <c:v>2.7332906256673072E-2</c:v>
                </c:pt>
                <c:pt idx="3">
                  <c:v>2.7924233548135131E-2</c:v>
                </c:pt>
                <c:pt idx="4">
                  <c:v>3.1815874090370622E-2</c:v>
                </c:pt>
                <c:pt idx="5">
                  <c:v>2.7819323960514505E-2</c:v>
                </c:pt>
                <c:pt idx="6">
                  <c:v>3.4314473082202229E-2</c:v>
                </c:pt>
                <c:pt idx="7">
                  <c:v>4.7962336324849197E-2</c:v>
                </c:pt>
                <c:pt idx="8">
                  <c:v>3.8778072255544707E-2</c:v>
                </c:pt>
                <c:pt idx="9">
                  <c:v>4.4162216770096699E-2</c:v>
                </c:pt>
                <c:pt idx="10">
                  <c:v>4.2265193370165745E-2</c:v>
                </c:pt>
                <c:pt idx="11">
                  <c:v>3.6632476355401622E-2</c:v>
                </c:pt>
                <c:pt idx="12">
                  <c:v>3.3520281726881443E-2</c:v>
                </c:pt>
                <c:pt idx="13">
                  <c:v>3.7871033776867964E-2</c:v>
                </c:pt>
                <c:pt idx="14">
                  <c:v>4.5317599799146374E-2</c:v>
                </c:pt>
                <c:pt idx="15">
                  <c:v>4.4969805987408448E-2</c:v>
                </c:pt>
              </c:numCache>
            </c:numRef>
          </c:val>
        </c:ser>
        <c:ser>
          <c:idx val="1"/>
          <c:order val="1"/>
          <c:tx>
            <c:strRef>
              <c:f>'Figure 3 DATA'!$D$2</c:f>
              <c:strCache>
                <c:ptCount val="1"/>
                <c:pt idx="0">
                  <c:v>Hip revisions 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'Figure 3 DATA'!$A$4:$A$19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3 DATA'!$E$4:$E$19</c:f>
              <c:numCache>
                <c:formatCode>###0.0%</c:formatCode>
                <c:ptCount val="16"/>
                <c:pt idx="0">
                  <c:v>0.43979721166032953</c:v>
                </c:pt>
                <c:pt idx="1">
                  <c:v>0.45336787564766839</c:v>
                </c:pt>
                <c:pt idx="2">
                  <c:v>0.43539325842696625</c:v>
                </c:pt>
                <c:pt idx="3">
                  <c:v>0.39726027397260277</c:v>
                </c:pt>
                <c:pt idx="4">
                  <c:v>0.35388739946380698</c:v>
                </c:pt>
                <c:pt idx="5">
                  <c:v>0.378698224852071</c:v>
                </c:pt>
                <c:pt idx="6">
                  <c:v>0.34801762114537449</c:v>
                </c:pt>
                <c:pt idx="7">
                  <c:v>0.36284153005464481</c:v>
                </c:pt>
                <c:pt idx="8">
                  <c:v>0.37525354969574037</c:v>
                </c:pt>
                <c:pt idx="9">
                  <c:v>0.4049586776859504</c:v>
                </c:pt>
                <c:pt idx="10">
                  <c:v>0.40134529147982062</c:v>
                </c:pt>
                <c:pt idx="11">
                  <c:v>0.3827549947423764</c:v>
                </c:pt>
                <c:pt idx="12">
                  <c:v>0.39667705088265831</c:v>
                </c:pt>
                <c:pt idx="13">
                  <c:v>0.30460448642266824</c:v>
                </c:pt>
                <c:pt idx="14">
                  <c:v>0.39375750300120044</c:v>
                </c:pt>
                <c:pt idx="15">
                  <c:v>0.40076824583866838</c:v>
                </c:pt>
              </c:numCache>
            </c:numRef>
          </c:val>
        </c:ser>
        <c:ser>
          <c:idx val="2"/>
          <c:order val="2"/>
          <c:tx>
            <c:strRef>
              <c:f>'Figure 3 DATA'!$F$2</c:f>
              <c:strCache>
                <c:ptCount val="1"/>
                <c:pt idx="0">
                  <c:v>Knee arthroplasties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'Figure 3 DATA'!$A$4:$A$19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3 DATA'!$G$4:$G$19</c:f>
              <c:numCache>
                <c:formatCode>###0.0%</c:formatCode>
                <c:ptCount val="16"/>
                <c:pt idx="0">
                  <c:v>4.5767274902781929E-2</c:v>
                </c:pt>
                <c:pt idx="1">
                  <c:v>3.7492677211482132E-2</c:v>
                </c:pt>
                <c:pt idx="2">
                  <c:v>4.0350411468011681E-2</c:v>
                </c:pt>
                <c:pt idx="3">
                  <c:v>4.1322314049586771E-2</c:v>
                </c:pt>
                <c:pt idx="4">
                  <c:v>3.6174242424242421E-2</c:v>
                </c:pt>
                <c:pt idx="5">
                  <c:v>2.2069406684791303E-2</c:v>
                </c:pt>
                <c:pt idx="6">
                  <c:v>2.7309236947791166E-2</c:v>
                </c:pt>
                <c:pt idx="7">
                  <c:v>2.9120100739807964E-2</c:v>
                </c:pt>
                <c:pt idx="8">
                  <c:v>3.2468473691839396E-2</c:v>
                </c:pt>
                <c:pt idx="9">
                  <c:v>3.0485057816488963E-2</c:v>
                </c:pt>
                <c:pt idx="10">
                  <c:v>2.9264705882352939E-2</c:v>
                </c:pt>
                <c:pt idx="11">
                  <c:v>2.9275400715326531E-2</c:v>
                </c:pt>
                <c:pt idx="12">
                  <c:v>2.4771657902020482E-2</c:v>
                </c:pt>
                <c:pt idx="13">
                  <c:v>2.2698452954603092E-2</c:v>
                </c:pt>
                <c:pt idx="14">
                  <c:v>2.0804438280166437E-2</c:v>
                </c:pt>
                <c:pt idx="15">
                  <c:v>2.4318936877076411E-2</c:v>
                </c:pt>
              </c:numCache>
            </c:numRef>
          </c:val>
        </c:ser>
        <c:ser>
          <c:idx val="3"/>
          <c:order val="3"/>
          <c:tx>
            <c:strRef>
              <c:f>'Figure 3 DATA'!$H$2</c:f>
              <c:strCache>
                <c:ptCount val="1"/>
                <c:pt idx="0">
                  <c:v>Knee revisions 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'Figure 3 DATA'!$A$4:$A$19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3 DATA'!$I$4:$I$19</c:f>
              <c:numCache>
                <c:formatCode>###0.0%</c:formatCode>
                <c:ptCount val="16"/>
                <c:pt idx="0">
                  <c:v>0.78714859437751006</c:v>
                </c:pt>
                <c:pt idx="1">
                  <c:v>0.79461279461279455</c:v>
                </c:pt>
                <c:pt idx="2">
                  <c:v>0.82624113475177308</c:v>
                </c:pt>
                <c:pt idx="3">
                  <c:v>0.68152866242038213</c:v>
                </c:pt>
                <c:pt idx="4">
                  <c:v>0.78247734138972813</c:v>
                </c:pt>
                <c:pt idx="5">
                  <c:v>0.62962962962962965</c:v>
                </c:pt>
                <c:pt idx="6">
                  <c:v>0.69010416666666674</c:v>
                </c:pt>
                <c:pt idx="7">
                  <c:v>0.66952789699570814</c:v>
                </c:pt>
                <c:pt idx="8">
                  <c:v>0.48677248677248675</c:v>
                </c:pt>
                <c:pt idx="9">
                  <c:v>0.59217877094972071</c:v>
                </c:pt>
                <c:pt idx="10">
                  <c:v>0.49015748031496065</c:v>
                </c:pt>
                <c:pt idx="11">
                  <c:v>0.71621621621621623</c:v>
                </c:pt>
                <c:pt idx="12">
                  <c:v>0.50635593220338981</c:v>
                </c:pt>
                <c:pt idx="13">
                  <c:v>0.58158995815899583</c:v>
                </c:pt>
                <c:pt idx="14">
                  <c:v>0.55555555555555558</c:v>
                </c:pt>
                <c:pt idx="15">
                  <c:v>0.52164502164502169</c:v>
                </c:pt>
              </c:numCache>
            </c:numRef>
          </c:val>
        </c:ser>
        <c:ser>
          <c:idx val="4"/>
          <c:order val="4"/>
          <c:tx>
            <c:strRef>
              <c:f>'Figure 3 DATA'!$B$23:$C$23</c:f>
              <c:strCache>
                <c:ptCount val="1"/>
                <c:pt idx="0">
                  <c:v>Shoulder arthroplasties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'Figure 3 DATA'!$C$25:$C$40</c:f>
              <c:numCache>
                <c:formatCode>0.00%</c:formatCode>
                <c:ptCount val="16"/>
                <c:pt idx="0">
                  <c:v>0.65384615384615385</c:v>
                </c:pt>
                <c:pt idx="1">
                  <c:v>0.70149253731343275</c:v>
                </c:pt>
                <c:pt idx="2">
                  <c:v>0.65198237885462562</c:v>
                </c:pt>
                <c:pt idx="3">
                  <c:v>0.6133333333333334</c:v>
                </c:pt>
                <c:pt idx="4">
                  <c:v>0.72426470588235292</c:v>
                </c:pt>
                <c:pt idx="5">
                  <c:v>0.55942028985507253</c:v>
                </c:pt>
                <c:pt idx="6">
                  <c:v>0.54768392370572205</c:v>
                </c:pt>
                <c:pt idx="7">
                  <c:v>0.47532467532467537</c:v>
                </c:pt>
                <c:pt idx="8">
                  <c:v>0.55198019801980192</c:v>
                </c:pt>
                <c:pt idx="9">
                  <c:v>0.57537688442211055</c:v>
                </c:pt>
                <c:pt idx="10">
                  <c:v>0.61809045226130654</c:v>
                </c:pt>
                <c:pt idx="11">
                  <c:v>0.52391799544419138</c:v>
                </c:pt>
                <c:pt idx="12">
                  <c:v>0.52714932126696834</c:v>
                </c:pt>
                <c:pt idx="13">
                  <c:v>0.46709129511677283</c:v>
                </c:pt>
                <c:pt idx="14">
                  <c:v>0.44805194805194803</c:v>
                </c:pt>
                <c:pt idx="15">
                  <c:v>0.50793650793650791</c:v>
                </c:pt>
              </c:numCache>
            </c:numRef>
          </c:val>
        </c:ser>
        <c:ser>
          <c:idx val="5"/>
          <c:order val="5"/>
          <c:tx>
            <c:strRef>
              <c:f>'Figure 3 DATA'!$D$23:$E$23</c:f>
              <c:strCache>
                <c:ptCount val="1"/>
                <c:pt idx="0">
                  <c:v>Shoulder revisions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'Figure 3 DATA'!$E$25:$E$40</c:f>
              <c:numCache>
                <c:formatCode>###0.0%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marker val="1"/>
        <c:axId val="82482304"/>
        <c:axId val="82484224"/>
      </c:lineChart>
      <c:catAx>
        <c:axId val="82482304"/>
        <c:scaling>
          <c:orientation val="minMax"/>
        </c:scaling>
        <c:axPos val="b"/>
        <c:numFmt formatCode="General" sourceLinked="1"/>
        <c:tickLblPos val="nextTo"/>
        <c:crossAx val="82484224"/>
        <c:crosses val="autoZero"/>
        <c:auto val="1"/>
        <c:lblAlgn val="ctr"/>
        <c:lblOffset val="100"/>
      </c:catAx>
      <c:valAx>
        <c:axId val="82484224"/>
        <c:scaling>
          <c:orientation val="minMax"/>
          <c:max val="1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Percentage </a:t>
                </a:r>
              </a:p>
              <a:p>
                <a:pPr>
                  <a:defRPr/>
                </a:pPr>
                <a:r>
                  <a:rPr lang="en-GB" b="0"/>
                  <a:t>of operations</a:t>
                </a:r>
              </a:p>
            </c:rich>
          </c:tx>
        </c:title>
        <c:numFmt formatCode="0%" sourceLinked="0"/>
        <c:tickLblPos val="nextTo"/>
        <c:crossAx val="8248230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4 DATA'!$C$2</c:f>
              <c:strCache>
                <c:ptCount val="1"/>
                <c:pt idx="0">
                  <c:v>Hip arthroplasty</c:v>
                </c:pt>
              </c:strCache>
            </c:strRef>
          </c:tx>
          <c:marker>
            <c:symbol val="circle"/>
            <c:size val="7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Val val="1"/>
          </c:dLbls>
          <c:cat>
            <c:numRef>
              <c:f>'Figure 4 DATA'!$B$3:$B$18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4 DATA'!$C$3:$C$18</c:f>
              <c:numCache>
                <c:formatCode>###0.0</c:formatCode>
                <c:ptCount val="16"/>
                <c:pt idx="0">
                  <c:v>67.243659634984397</c:v>
                </c:pt>
                <c:pt idx="1">
                  <c:v>67.158226371061943</c:v>
                </c:pt>
                <c:pt idx="2">
                  <c:v>67.043988896006624</c:v>
                </c:pt>
                <c:pt idx="3">
                  <c:v>67.538176137473158</c:v>
                </c:pt>
                <c:pt idx="4">
                  <c:v>66.848197664579317</c:v>
                </c:pt>
                <c:pt idx="5">
                  <c:v>66.928806461262226</c:v>
                </c:pt>
                <c:pt idx="6">
                  <c:v>67.137562909867441</c:v>
                </c:pt>
                <c:pt idx="7">
                  <c:v>67.016919229071178</c:v>
                </c:pt>
                <c:pt idx="8">
                  <c:v>67.142279257916115</c:v>
                </c:pt>
                <c:pt idx="9">
                  <c:v>66.955693462260186</c:v>
                </c:pt>
                <c:pt idx="10">
                  <c:v>66.983839779005493</c:v>
                </c:pt>
                <c:pt idx="11">
                  <c:v>66.841214866125085</c:v>
                </c:pt>
                <c:pt idx="12">
                  <c:v>67.015129776966631</c:v>
                </c:pt>
                <c:pt idx="13">
                  <c:v>67.134723643807746</c:v>
                </c:pt>
                <c:pt idx="14">
                  <c:v>66.899071051970594</c:v>
                </c:pt>
                <c:pt idx="15">
                  <c:v>67.192856225106041</c:v>
                </c:pt>
              </c:numCache>
            </c:numRef>
          </c:val>
        </c:ser>
        <c:ser>
          <c:idx val="1"/>
          <c:order val="1"/>
          <c:tx>
            <c:strRef>
              <c:f>'Figure 4 DATA'!$D$2</c:f>
              <c:strCache>
                <c:ptCount val="1"/>
                <c:pt idx="0">
                  <c:v>Hip revision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rgbClr val="4F81BD"/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Val val="1"/>
          </c:dLbls>
          <c:cat>
            <c:numRef>
              <c:f>'Figure 4 DATA'!$B$3:$B$18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4 DATA'!$D$3:$D$18</c:f>
              <c:numCache>
                <c:formatCode>###0.0</c:formatCode>
                <c:ptCount val="16"/>
                <c:pt idx="0">
                  <c:v>69.965779467680647</c:v>
                </c:pt>
                <c:pt idx="1">
                  <c:v>70.427461139896494</c:v>
                </c:pt>
                <c:pt idx="2">
                  <c:v>70.040730337078614</c:v>
                </c:pt>
                <c:pt idx="3">
                  <c:v>70.508094645080831</c:v>
                </c:pt>
                <c:pt idx="4">
                  <c:v>70.075067024128671</c:v>
                </c:pt>
                <c:pt idx="5">
                  <c:v>69.35739644970414</c:v>
                </c:pt>
                <c:pt idx="6">
                  <c:v>70.216960352422959</c:v>
                </c:pt>
                <c:pt idx="7">
                  <c:v>70.613114754098348</c:v>
                </c:pt>
                <c:pt idx="8">
                  <c:v>70.249492900608416</c:v>
                </c:pt>
                <c:pt idx="9">
                  <c:v>69.863046044864234</c:v>
                </c:pt>
                <c:pt idx="10">
                  <c:v>69.267937219730896</c:v>
                </c:pt>
                <c:pt idx="11">
                  <c:v>69.362776025236514</c:v>
                </c:pt>
                <c:pt idx="12">
                  <c:v>69.683281412253336</c:v>
                </c:pt>
                <c:pt idx="13">
                  <c:v>70.981109799291687</c:v>
                </c:pt>
                <c:pt idx="14">
                  <c:v>70.192076830732304</c:v>
                </c:pt>
                <c:pt idx="15">
                  <c:v>70.678617157490379</c:v>
                </c:pt>
              </c:numCache>
            </c:numRef>
          </c:val>
        </c:ser>
        <c:ser>
          <c:idx val="2"/>
          <c:order val="2"/>
          <c:tx>
            <c:strRef>
              <c:f>'Figure 4 DATA'!$E$2</c:f>
              <c:strCache>
                <c:ptCount val="1"/>
                <c:pt idx="0">
                  <c:v>Knee arthroplasty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0"/>
                  <c:y val="1.4953271028037439E-2"/>
                </c:manualLayout>
              </c:layout>
              <c:showVal val="1"/>
            </c:dLbl>
            <c:showVal val="1"/>
          </c:dLbls>
          <c:cat>
            <c:numRef>
              <c:f>'Figure 4 DATA'!$B$3:$B$18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4 DATA'!$E$3:$E$18</c:f>
              <c:numCache>
                <c:formatCode>###0.0</c:formatCode>
                <c:ptCount val="16"/>
                <c:pt idx="0">
                  <c:v>69.239006880047697</c:v>
                </c:pt>
                <c:pt idx="1">
                  <c:v>69.263913298183894</c:v>
                </c:pt>
                <c:pt idx="2">
                  <c:v>69.036899389434666</c:v>
                </c:pt>
                <c:pt idx="3">
                  <c:v>69.219696969696642</c:v>
                </c:pt>
                <c:pt idx="4">
                  <c:v>69.392613636363791</c:v>
                </c:pt>
                <c:pt idx="5">
                  <c:v>68.999360307052669</c:v>
                </c:pt>
                <c:pt idx="6">
                  <c:v>68.953734939759087</c:v>
                </c:pt>
                <c:pt idx="7">
                  <c:v>68.70911380450184</c:v>
                </c:pt>
                <c:pt idx="8">
                  <c:v>68.586026960428782</c:v>
                </c:pt>
                <c:pt idx="9">
                  <c:v>68.363568103318812</c:v>
                </c:pt>
                <c:pt idx="10">
                  <c:v>68.398823529411871</c:v>
                </c:pt>
                <c:pt idx="11">
                  <c:v>68.32043979334982</c:v>
                </c:pt>
                <c:pt idx="12">
                  <c:v>68.107805148076494</c:v>
                </c:pt>
                <c:pt idx="13">
                  <c:v>68.193761095612388</c:v>
                </c:pt>
                <c:pt idx="14">
                  <c:v>68.116504854368813</c:v>
                </c:pt>
                <c:pt idx="15">
                  <c:v>68.242923588039915</c:v>
                </c:pt>
              </c:numCache>
            </c:numRef>
          </c:val>
        </c:ser>
        <c:ser>
          <c:idx val="3"/>
          <c:order val="3"/>
          <c:tx>
            <c:strRef>
              <c:f>'Figure 4 DATA'!$F$2</c:f>
              <c:strCache>
                <c:ptCount val="1"/>
                <c:pt idx="0">
                  <c:v>Knee revision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Val val="1"/>
          </c:dLbls>
          <c:cat>
            <c:numRef>
              <c:f>'Figure 4 DATA'!$B$3:$B$18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4 DATA'!$F$3:$F$18</c:f>
              <c:numCache>
                <c:formatCode>###0.0</c:formatCode>
                <c:ptCount val="16"/>
                <c:pt idx="0">
                  <c:v>70.562248995983936</c:v>
                </c:pt>
                <c:pt idx="1">
                  <c:v>69.952861952861966</c:v>
                </c:pt>
                <c:pt idx="2">
                  <c:v>69.886524822695065</c:v>
                </c:pt>
                <c:pt idx="3">
                  <c:v>69.961783439490432</c:v>
                </c:pt>
                <c:pt idx="4">
                  <c:v>69.398791540785481</c:v>
                </c:pt>
                <c:pt idx="5">
                  <c:v>69.622222222222206</c:v>
                </c:pt>
                <c:pt idx="6">
                  <c:v>69.479166666666629</c:v>
                </c:pt>
                <c:pt idx="7">
                  <c:v>70.184549356223272</c:v>
                </c:pt>
                <c:pt idx="8">
                  <c:v>70.042328042328052</c:v>
                </c:pt>
                <c:pt idx="9">
                  <c:v>69.160148975791401</c:v>
                </c:pt>
                <c:pt idx="10">
                  <c:v>69.403543307086608</c:v>
                </c:pt>
                <c:pt idx="11">
                  <c:v>69.076576576576599</c:v>
                </c:pt>
                <c:pt idx="12">
                  <c:v>67.957627118644112</c:v>
                </c:pt>
                <c:pt idx="13">
                  <c:v>68.520920502092125</c:v>
                </c:pt>
                <c:pt idx="14">
                  <c:v>69.020964360586945</c:v>
                </c:pt>
                <c:pt idx="15">
                  <c:v>68.448051948051955</c:v>
                </c:pt>
              </c:numCache>
            </c:numRef>
          </c:val>
        </c:ser>
        <c:ser>
          <c:idx val="4"/>
          <c:order val="4"/>
          <c:tx>
            <c:strRef>
              <c:f>'Figure 4 DATA'!$G$2</c:f>
              <c:strCache>
                <c:ptCount val="1"/>
                <c:pt idx="0">
                  <c:v>Shoulder arthroplasty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Val val="1"/>
          </c:dLbls>
          <c:val>
            <c:numRef>
              <c:f>'Figure 4 DATA'!$G$3:$G$18</c:f>
              <c:numCache>
                <c:formatCode>###0.0</c:formatCode>
                <c:ptCount val="16"/>
                <c:pt idx="0">
                  <c:v>66.508547008547083</c:v>
                </c:pt>
                <c:pt idx="1">
                  <c:v>63.542288557213929</c:v>
                </c:pt>
                <c:pt idx="2">
                  <c:v>65.044052863436107</c:v>
                </c:pt>
                <c:pt idx="3">
                  <c:v>66.12</c:v>
                </c:pt>
                <c:pt idx="4">
                  <c:v>66.474264705882334</c:v>
                </c:pt>
                <c:pt idx="5">
                  <c:v>67.637681159420225</c:v>
                </c:pt>
                <c:pt idx="6">
                  <c:v>68.891008174386954</c:v>
                </c:pt>
                <c:pt idx="7">
                  <c:v>68.171428571428621</c:v>
                </c:pt>
                <c:pt idx="8">
                  <c:v>69.457920792079321</c:v>
                </c:pt>
                <c:pt idx="9">
                  <c:v>68.871859296482384</c:v>
                </c:pt>
                <c:pt idx="10">
                  <c:v>68.100502512562855</c:v>
                </c:pt>
                <c:pt idx="11">
                  <c:v>68.510250569476099</c:v>
                </c:pt>
                <c:pt idx="12">
                  <c:v>68.957013574660621</c:v>
                </c:pt>
                <c:pt idx="13">
                  <c:v>69.62420382165611</c:v>
                </c:pt>
                <c:pt idx="14">
                  <c:v>69.123376623376572</c:v>
                </c:pt>
                <c:pt idx="15">
                  <c:v>69.401360544217596</c:v>
                </c:pt>
              </c:numCache>
            </c:numRef>
          </c:val>
        </c:ser>
        <c:ser>
          <c:idx val="5"/>
          <c:order val="5"/>
          <c:tx>
            <c:strRef>
              <c:f>'Figure 4 DATA'!$H$2</c:f>
              <c:strCache>
                <c:ptCount val="1"/>
                <c:pt idx="0">
                  <c:v>Shoulder revision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0"/>
                  <c:y val="-1.4953271028037439E-2"/>
                </c:manualLayout>
              </c:layout>
              <c:showVal val="1"/>
            </c:dLbl>
            <c:showVal val="1"/>
          </c:dLbls>
          <c:val>
            <c:numRef>
              <c:f>'Figure 4 DATA'!$H$3:$H$18</c:f>
              <c:numCache>
                <c:formatCode>###0.0</c:formatCode>
                <c:ptCount val="16"/>
                <c:pt idx="0">
                  <c:v>64.833333333333329</c:v>
                </c:pt>
                <c:pt idx="1">
                  <c:v>61.666666666666671</c:v>
                </c:pt>
                <c:pt idx="2">
                  <c:v>60.63636363636364</c:v>
                </c:pt>
                <c:pt idx="3">
                  <c:v>61.437500000000007</c:v>
                </c:pt>
                <c:pt idx="4">
                  <c:v>61.153846153846153</c:v>
                </c:pt>
                <c:pt idx="5">
                  <c:v>67.666666666666657</c:v>
                </c:pt>
                <c:pt idx="6">
                  <c:v>61.75</c:v>
                </c:pt>
                <c:pt idx="7">
                  <c:v>65.13333333333334</c:v>
                </c:pt>
                <c:pt idx="8">
                  <c:v>66.320000000000007</c:v>
                </c:pt>
                <c:pt idx="9">
                  <c:v>67.454545454545439</c:v>
                </c:pt>
                <c:pt idx="10">
                  <c:v>63.689655172413786</c:v>
                </c:pt>
                <c:pt idx="11">
                  <c:v>65.333333333333357</c:v>
                </c:pt>
                <c:pt idx="12">
                  <c:v>63.84</c:v>
                </c:pt>
                <c:pt idx="13">
                  <c:v>65.400000000000006</c:v>
                </c:pt>
                <c:pt idx="14">
                  <c:v>64.439024390243901</c:v>
                </c:pt>
                <c:pt idx="15">
                  <c:v>67.357142857142833</c:v>
                </c:pt>
              </c:numCache>
            </c:numRef>
          </c:val>
        </c:ser>
        <c:marker val="1"/>
        <c:axId val="82951168"/>
        <c:axId val="83059456"/>
      </c:lineChart>
      <c:catAx>
        <c:axId val="82951168"/>
        <c:scaling>
          <c:orientation val="minMax"/>
        </c:scaling>
        <c:axPos val="b"/>
        <c:numFmt formatCode="General" sourceLinked="1"/>
        <c:tickLblPos val="nextTo"/>
        <c:crossAx val="83059456"/>
        <c:crosses val="autoZero"/>
        <c:auto val="1"/>
        <c:lblAlgn val="ctr"/>
        <c:lblOffset val="100"/>
      </c:catAx>
      <c:valAx>
        <c:axId val="83059456"/>
        <c:scaling>
          <c:orientation val="minMax"/>
          <c:min val="6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Average</a:t>
                </a:r>
              </a:p>
              <a:p>
                <a:pPr>
                  <a:defRPr/>
                </a:pPr>
                <a:r>
                  <a:rPr lang="en-GB" b="0"/>
                  <a:t>Age </a:t>
                </a:r>
              </a:p>
              <a:p>
                <a:pPr>
                  <a:defRPr/>
                </a:pPr>
                <a:r>
                  <a:rPr lang="en-GB" b="0"/>
                  <a:t>(years)</a:t>
                </a:r>
              </a:p>
            </c:rich>
          </c:tx>
        </c:title>
        <c:numFmt formatCode="#,##0" sourceLinked="0"/>
        <c:tickLblPos val="nextTo"/>
        <c:crossAx val="8295116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'Figure 5a-f DATA'!$B$5:$B$10</c:f>
              <c:strCache>
                <c:ptCount val="6"/>
                <c:pt idx="0">
                  <c:v>Other</c:v>
                </c:pt>
                <c:pt idx="1">
                  <c:v>Inflammatory arthritis</c:v>
                </c:pt>
                <c:pt idx="2">
                  <c:v>Osteonecrosis</c:v>
                </c:pt>
                <c:pt idx="3">
                  <c:v>Secondary Osteoarthritis</c:v>
                </c:pt>
                <c:pt idx="4">
                  <c:v>Fracture</c:v>
                </c:pt>
                <c:pt idx="5">
                  <c:v>Osteoarthritis</c:v>
                </c:pt>
              </c:strCache>
            </c:strRef>
          </c:cat>
          <c:val>
            <c:numRef>
              <c:f>'Figure 5a-f DATA'!$C$5:$C$10</c:f>
              <c:numCache>
                <c:formatCode>###0</c:formatCode>
                <c:ptCount val="6"/>
                <c:pt idx="0">
                  <c:v>88</c:v>
                </c:pt>
                <c:pt idx="1">
                  <c:v>98</c:v>
                </c:pt>
                <c:pt idx="2">
                  <c:v>139</c:v>
                </c:pt>
                <c:pt idx="3">
                  <c:v>147</c:v>
                </c:pt>
                <c:pt idx="4">
                  <c:v>524</c:v>
                </c:pt>
                <c:pt idx="5">
                  <c:v>6787</c:v>
                </c:pt>
              </c:numCache>
            </c:numRef>
          </c:val>
        </c:ser>
        <c:axId val="83137664"/>
        <c:axId val="83139200"/>
      </c:barChart>
      <c:catAx>
        <c:axId val="83137664"/>
        <c:scaling>
          <c:orientation val="minMax"/>
        </c:scaling>
        <c:axPos val="l"/>
        <c:tickLblPos val="nextTo"/>
        <c:crossAx val="83139200"/>
        <c:crosses val="autoZero"/>
        <c:auto val="1"/>
        <c:lblAlgn val="ctr"/>
        <c:lblOffset val="100"/>
      </c:catAx>
      <c:valAx>
        <c:axId val="83139200"/>
        <c:scaling>
          <c:orientation val="minMax"/>
        </c:scaling>
        <c:delete val="1"/>
        <c:axPos val="b"/>
        <c:numFmt formatCode="###0" sourceLinked="1"/>
        <c:tickLblPos val="none"/>
        <c:crossAx val="83137664"/>
        <c:crosses val="autoZero"/>
        <c:crossBetween val="between"/>
      </c:valAx>
    </c:plotArea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C00000"/>
            </a:solidFill>
          </c:spPr>
          <c:dLbls>
            <c:showVal val="1"/>
          </c:dLbls>
          <c:cat>
            <c:strRef>
              <c:f>'Figure 5a-f DATA'!$F$5:$F$8</c:f>
              <c:strCache>
                <c:ptCount val="4"/>
                <c:pt idx="0">
                  <c:v>Fracture</c:v>
                </c:pt>
                <c:pt idx="1">
                  <c:v>Other</c:v>
                </c:pt>
                <c:pt idx="2">
                  <c:v>Inflammatory arthritis</c:v>
                </c:pt>
                <c:pt idx="3">
                  <c:v>Osteoarthritis</c:v>
                </c:pt>
              </c:strCache>
            </c:strRef>
          </c:cat>
          <c:val>
            <c:numRef>
              <c:f>'Figure 5a-f DATA'!$G$5:$G$8</c:f>
              <c:numCache>
                <c:formatCode>###0</c:formatCode>
                <c:ptCount val="4"/>
                <c:pt idx="0">
                  <c:v>39</c:v>
                </c:pt>
                <c:pt idx="1">
                  <c:v>63</c:v>
                </c:pt>
                <c:pt idx="2">
                  <c:v>107</c:v>
                </c:pt>
                <c:pt idx="3">
                  <c:v>7316</c:v>
                </c:pt>
              </c:numCache>
            </c:numRef>
          </c:val>
        </c:ser>
        <c:axId val="83224832"/>
        <c:axId val="82518016"/>
      </c:barChart>
      <c:catAx>
        <c:axId val="83224832"/>
        <c:scaling>
          <c:orientation val="minMax"/>
        </c:scaling>
        <c:axPos val="l"/>
        <c:tickLblPos val="nextTo"/>
        <c:crossAx val="82518016"/>
        <c:crosses val="autoZero"/>
        <c:auto val="1"/>
        <c:lblAlgn val="ctr"/>
        <c:lblOffset val="100"/>
      </c:catAx>
      <c:valAx>
        <c:axId val="82518016"/>
        <c:scaling>
          <c:orientation val="minMax"/>
        </c:scaling>
        <c:delete val="1"/>
        <c:axPos val="b"/>
        <c:numFmt formatCode="###0" sourceLinked="1"/>
        <c:tickLblPos val="none"/>
        <c:crossAx val="83224832"/>
        <c:crosses val="autoZero"/>
        <c:crossBetween val="between"/>
      </c:valAx>
    </c:plotArea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35098037200839"/>
          <c:y val="0"/>
          <c:w val="0.85649019627991663"/>
          <c:h val="0.9668549945157722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showVal val="1"/>
          </c:dLbls>
          <c:cat>
            <c:strRef>
              <c:f>'Figure 5a-f DATA'!$R$5:$R$9</c:f>
              <c:strCache>
                <c:ptCount val="5"/>
                <c:pt idx="0">
                  <c:v>Osteonecrosis</c:v>
                </c:pt>
                <c:pt idx="1">
                  <c:v>Fracture</c:v>
                </c:pt>
                <c:pt idx="2">
                  <c:v>Inflammatory arthritis</c:v>
                </c:pt>
                <c:pt idx="3">
                  <c:v>Other</c:v>
                </c:pt>
                <c:pt idx="4">
                  <c:v>Osteoarthritis</c:v>
                </c:pt>
              </c:strCache>
            </c:strRef>
          </c:cat>
          <c:val>
            <c:numRef>
              <c:f>'Figure 5a-f DATA'!$S$5:$S$9</c:f>
              <c:numCache>
                <c:formatCode>###0</c:formatCode>
                <c:ptCount val="5"/>
                <c:pt idx="0">
                  <c:v>10</c:v>
                </c:pt>
                <c:pt idx="1">
                  <c:v>34</c:v>
                </c:pt>
                <c:pt idx="2">
                  <c:v>55</c:v>
                </c:pt>
                <c:pt idx="3">
                  <c:v>148</c:v>
                </c:pt>
                <c:pt idx="4">
                  <c:v>194</c:v>
                </c:pt>
              </c:numCache>
            </c:numRef>
          </c:val>
        </c:ser>
        <c:axId val="82525568"/>
        <c:axId val="82760832"/>
      </c:barChart>
      <c:catAx>
        <c:axId val="82525568"/>
        <c:scaling>
          <c:orientation val="minMax"/>
        </c:scaling>
        <c:axPos val="l"/>
        <c:tickLblPos val="nextTo"/>
        <c:crossAx val="82760832"/>
        <c:crosses val="autoZero"/>
        <c:auto val="1"/>
        <c:lblAlgn val="ctr"/>
        <c:lblOffset val="100"/>
      </c:catAx>
      <c:valAx>
        <c:axId val="82760832"/>
        <c:scaling>
          <c:orientation val="minMax"/>
        </c:scaling>
        <c:delete val="1"/>
        <c:axPos val="b"/>
        <c:numFmt formatCode="###0" sourceLinked="1"/>
        <c:tickLblPos val="none"/>
        <c:crossAx val="82525568"/>
        <c:crosses val="autoZero"/>
        <c:crossBetween val="between"/>
      </c:valAx>
    </c:plotArea>
    <c:plotVisOnly val="1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'Figure 5a-f DATA'!$J$19:$J$33</c:f>
              <c:strCache>
                <c:ptCount val="15"/>
                <c:pt idx="0">
                  <c:v>Other</c:v>
                </c:pt>
                <c:pt idx="1">
                  <c:v>Infection following a procedure, not elsewhere classified</c:v>
                </c:pt>
                <c:pt idx="2">
                  <c:v>Osteonecrosis, unspecified</c:v>
                </c:pt>
                <c:pt idx="3">
                  <c:v>Nonunion of fracture [pseudarthrosis]</c:v>
                </c:pt>
                <c:pt idx="4">
                  <c:v>Other primary Osteoarthritis</c:v>
                </c:pt>
                <c:pt idx="5">
                  <c:v>Osteolysis</c:v>
                </c:pt>
                <c:pt idx="6">
                  <c:v>Fracture of neck of femur</c:v>
                </c:pt>
                <c:pt idx="7">
                  <c:v>Mech comp of internal fixation device of bones of limb</c:v>
                </c:pt>
                <c:pt idx="8">
                  <c:v>Pain in joint</c:v>
                </c:pt>
                <c:pt idx="9">
                  <c:v>Osteoarthritis, unspecified</c:v>
                </c:pt>
                <c:pt idx="10">
                  <c:v>Oth comps int orthopaedic prosth devs implants &amp; grafts</c:v>
                </c:pt>
                <c:pt idx="11">
                  <c:v>Other specified orthopaedic follow-up care</c:v>
                </c:pt>
                <c:pt idx="12">
                  <c:v>Infect and inflammatory reaction due to internal joint pros</c:v>
                </c:pt>
                <c:pt idx="13">
                  <c:v>Fract bone fllg ins orthopae implt jnt prosthesis/bone plate</c:v>
                </c:pt>
                <c:pt idx="14">
                  <c:v>Mechanical complication of internal joint prosthesis</c:v>
                </c:pt>
              </c:strCache>
            </c:strRef>
          </c:cat>
          <c:val>
            <c:numRef>
              <c:f>'Figure 5a-f DATA'!$K$19:$K$33</c:f>
              <c:numCache>
                <c:formatCode>###0</c:formatCode>
                <c:ptCount val="15"/>
                <c:pt idx="0">
                  <c:v>54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10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12</c:v>
                </c:pt>
                <c:pt idx="10">
                  <c:v>45</c:v>
                </c:pt>
                <c:pt idx="11">
                  <c:v>45</c:v>
                </c:pt>
                <c:pt idx="12">
                  <c:v>67</c:v>
                </c:pt>
                <c:pt idx="13">
                  <c:v>79</c:v>
                </c:pt>
                <c:pt idx="14">
                  <c:v>410</c:v>
                </c:pt>
              </c:numCache>
            </c:numRef>
          </c:val>
        </c:ser>
        <c:axId val="83256064"/>
        <c:axId val="83257600"/>
      </c:barChart>
      <c:catAx>
        <c:axId val="83256064"/>
        <c:scaling>
          <c:orientation val="minMax"/>
        </c:scaling>
        <c:axPos val="l"/>
        <c:tickLblPos val="nextTo"/>
        <c:crossAx val="83257600"/>
        <c:crosses val="autoZero"/>
        <c:auto val="1"/>
        <c:lblAlgn val="ctr"/>
        <c:lblOffset val="100"/>
      </c:catAx>
      <c:valAx>
        <c:axId val="83257600"/>
        <c:scaling>
          <c:orientation val="minMax"/>
        </c:scaling>
        <c:delete val="1"/>
        <c:axPos val="b"/>
        <c:numFmt formatCode="###0" sourceLinked="1"/>
        <c:tickLblPos val="none"/>
        <c:crossAx val="83256064"/>
        <c:crosses val="autoZero"/>
        <c:crossBetween val="between"/>
      </c:valAx>
    </c:plotArea>
    <c:plotVisOnly val="1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1ab DATA'!$F$2</c:f>
              <c:strCache>
                <c:ptCount val="1"/>
                <c:pt idx="0">
                  <c:v>Shoulder arthroplasty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4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34"/>
              <c:layout>
                <c:manualLayout>
                  <c:x val="-3.359849690377946E-3"/>
                  <c:y val="-2.6938693261261151E-2"/>
                </c:manualLayout>
              </c:layout>
              <c:showVal val="1"/>
            </c:dLbl>
            <c:showVal val="1"/>
          </c:dLbls>
          <c:cat>
            <c:strRef>
              <c:f>'Figure 1ab DATA'!$C$3:$C$18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strCache>
            </c:strRef>
          </c:cat>
          <c:val>
            <c:numRef>
              <c:f>'Figure 1ab DATA'!$F$3:$F$18</c:f>
              <c:numCache>
                <c:formatCode>###0</c:formatCode>
                <c:ptCount val="16"/>
                <c:pt idx="0">
                  <c:v>234</c:v>
                </c:pt>
                <c:pt idx="1">
                  <c:v>201</c:v>
                </c:pt>
                <c:pt idx="2">
                  <c:v>227</c:v>
                </c:pt>
                <c:pt idx="3">
                  <c:v>225</c:v>
                </c:pt>
                <c:pt idx="4">
                  <c:v>272</c:v>
                </c:pt>
                <c:pt idx="5">
                  <c:v>345</c:v>
                </c:pt>
                <c:pt idx="6">
                  <c:v>367</c:v>
                </c:pt>
                <c:pt idx="7">
                  <c:v>385</c:v>
                </c:pt>
                <c:pt idx="8">
                  <c:v>404</c:v>
                </c:pt>
                <c:pt idx="9">
                  <c:v>398</c:v>
                </c:pt>
                <c:pt idx="10">
                  <c:v>398</c:v>
                </c:pt>
                <c:pt idx="11">
                  <c:v>439</c:v>
                </c:pt>
                <c:pt idx="12">
                  <c:v>442</c:v>
                </c:pt>
                <c:pt idx="13">
                  <c:v>471</c:v>
                </c:pt>
                <c:pt idx="14">
                  <c:v>462</c:v>
                </c:pt>
                <c:pt idx="15">
                  <c:v>441</c:v>
                </c:pt>
              </c:numCache>
            </c:numRef>
          </c:val>
        </c:ser>
        <c:ser>
          <c:idx val="1"/>
          <c:order val="1"/>
          <c:tx>
            <c:strRef>
              <c:f>'Figure 1ab DATA'!$G$2</c:f>
              <c:strCache>
                <c:ptCount val="1"/>
                <c:pt idx="0">
                  <c:v>Elbow arthroplasty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Pos val="t"/>
            <c:showVal val="1"/>
          </c:dLbls>
          <c:cat>
            <c:strRef>
              <c:f>'Figure 1ab DATA'!$C$3:$C$18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strCache>
            </c:strRef>
          </c:cat>
          <c:val>
            <c:numRef>
              <c:f>'Figure 1ab DATA'!$G$3:$G$18</c:f>
              <c:numCache>
                <c:formatCode>###0</c:formatCode>
                <c:ptCount val="16"/>
                <c:pt idx="0">
                  <c:v>53</c:v>
                </c:pt>
                <c:pt idx="1">
                  <c:v>60</c:v>
                </c:pt>
                <c:pt idx="2">
                  <c:v>53</c:v>
                </c:pt>
                <c:pt idx="3">
                  <c:v>73</c:v>
                </c:pt>
                <c:pt idx="4">
                  <c:v>68</c:v>
                </c:pt>
                <c:pt idx="5">
                  <c:v>83</c:v>
                </c:pt>
                <c:pt idx="6">
                  <c:v>60</c:v>
                </c:pt>
                <c:pt idx="7">
                  <c:v>52</c:v>
                </c:pt>
                <c:pt idx="8">
                  <c:v>64</c:v>
                </c:pt>
                <c:pt idx="9">
                  <c:v>42</c:v>
                </c:pt>
                <c:pt idx="10">
                  <c:v>45</c:v>
                </c:pt>
                <c:pt idx="11">
                  <c:v>57</c:v>
                </c:pt>
                <c:pt idx="12">
                  <c:v>62</c:v>
                </c:pt>
                <c:pt idx="13">
                  <c:v>52</c:v>
                </c:pt>
                <c:pt idx="14">
                  <c:v>58</c:v>
                </c:pt>
                <c:pt idx="15">
                  <c:v>45</c:v>
                </c:pt>
              </c:numCache>
            </c:numRef>
          </c:val>
        </c:ser>
        <c:ser>
          <c:idx val="2"/>
          <c:order val="2"/>
          <c:tx>
            <c:strRef>
              <c:f>'Figure 1ab DATA'!$H$2</c:f>
              <c:strCache>
                <c:ptCount val="1"/>
                <c:pt idx="0">
                  <c:v>Ankle arthroplasty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1.1199498967926487E-3"/>
                  <c:y val="4.4897822102102124E-3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Val val="1"/>
          </c:dLbls>
          <c:cat>
            <c:strRef>
              <c:f>'Figure 1ab DATA'!$C$3:$C$18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strCache>
            </c:strRef>
          </c:cat>
          <c:val>
            <c:numRef>
              <c:f>'Figure 1ab DATA'!$H$3:$H$18</c:f>
              <c:numCache>
                <c:formatCode>###0</c:formatCode>
                <c:ptCount val="16"/>
                <c:pt idx="0">
                  <c:v>14</c:v>
                </c:pt>
                <c:pt idx="1">
                  <c:v>25</c:v>
                </c:pt>
                <c:pt idx="2">
                  <c:v>21</c:v>
                </c:pt>
                <c:pt idx="3">
                  <c:v>22</c:v>
                </c:pt>
                <c:pt idx="4">
                  <c:v>24</c:v>
                </c:pt>
                <c:pt idx="5">
                  <c:v>47</c:v>
                </c:pt>
                <c:pt idx="6">
                  <c:v>43</c:v>
                </c:pt>
                <c:pt idx="7">
                  <c:v>47</c:v>
                </c:pt>
                <c:pt idx="8">
                  <c:v>39</c:v>
                </c:pt>
                <c:pt idx="9">
                  <c:v>42</c:v>
                </c:pt>
                <c:pt idx="10">
                  <c:v>47</c:v>
                </c:pt>
                <c:pt idx="11">
                  <c:v>60</c:v>
                </c:pt>
                <c:pt idx="12">
                  <c:v>54</c:v>
                </c:pt>
                <c:pt idx="13">
                  <c:v>47</c:v>
                </c:pt>
                <c:pt idx="14">
                  <c:v>64</c:v>
                </c:pt>
                <c:pt idx="15">
                  <c:v>74</c:v>
                </c:pt>
              </c:numCache>
            </c:numRef>
          </c:val>
        </c:ser>
        <c:marker val="1"/>
        <c:axId val="73650944"/>
        <c:axId val="73652864"/>
      </c:lineChart>
      <c:catAx>
        <c:axId val="73650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</c:title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73652864"/>
        <c:crosses val="autoZero"/>
        <c:auto val="1"/>
        <c:lblAlgn val="ctr"/>
        <c:lblOffset val="100"/>
      </c:catAx>
      <c:valAx>
        <c:axId val="7365286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Number of operations</a:t>
                </a:r>
              </a:p>
              <a:p>
                <a:pPr>
                  <a:defRPr/>
                </a:pPr>
                <a:endParaRPr lang="en-GB"/>
              </a:p>
            </c:rich>
          </c:tx>
        </c:title>
        <c:numFmt formatCode="###0" sourceLinked="1"/>
        <c:tickLblPos val="nextTo"/>
        <c:crossAx val="736509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C00000"/>
            </a:solidFill>
          </c:spPr>
          <c:dLbls>
            <c:showVal val="1"/>
          </c:dLbls>
          <c:cat>
            <c:strRef>
              <c:f>'Figure 5a-f DATA'!$N$19:$N$28</c:f>
              <c:strCache>
                <c:ptCount val="10"/>
                <c:pt idx="0">
                  <c:v>Other</c:v>
                </c:pt>
                <c:pt idx="1">
                  <c:v>Inf inflam reac due oth int orth prosth devs implts &amp; grfts</c:v>
                </c:pt>
                <c:pt idx="2">
                  <c:v>Other primary gonarthrosis</c:v>
                </c:pt>
                <c:pt idx="3">
                  <c:v>Pain in joint</c:v>
                </c:pt>
                <c:pt idx="4">
                  <c:v>Fract bone fllg ins orthopae implt jnt prosthesis/bone plate</c:v>
                </c:pt>
                <c:pt idx="5">
                  <c:v>Gonarthrosis, unspecified</c:v>
                </c:pt>
                <c:pt idx="6">
                  <c:v>Oth comps int orthopaedic prosth devs implants &amp; grafts</c:v>
                </c:pt>
                <c:pt idx="7">
                  <c:v>Infect and inflammatory reaction due to internal joint pros</c:v>
                </c:pt>
                <c:pt idx="8">
                  <c:v>Other specified orthopaedic follow-up care</c:v>
                </c:pt>
                <c:pt idx="9">
                  <c:v>Mechanical complication of internal joint prosthesis</c:v>
                </c:pt>
              </c:strCache>
            </c:strRef>
          </c:cat>
          <c:val>
            <c:numRef>
              <c:f>'Figure 5a-f DATA'!$O$19:$O$28</c:f>
              <c:numCache>
                <c:formatCode>###0</c:formatCode>
                <c:ptCount val="10"/>
                <c:pt idx="0">
                  <c:v>39</c:v>
                </c:pt>
                <c:pt idx="1">
                  <c:v>5</c:v>
                </c:pt>
                <c:pt idx="2">
                  <c:v>10</c:v>
                </c:pt>
                <c:pt idx="3">
                  <c:v>11</c:v>
                </c:pt>
                <c:pt idx="4">
                  <c:v>18</c:v>
                </c:pt>
                <c:pt idx="5">
                  <c:v>20</c:v>
                </c:pt>
                <c:pt idx="6">
                  <c:v>37</c:v>
                </c:pt>
                <c:pt idx="7">
                  <c:v>48</c:v>
                </c:pt>
                <c:pt idx="8">
                  <c:v>48</c:v>
                </c:pt>
                <c:pt idx="9">
                  <c:v>226</c:v>
                </c:pt>
              </c:numCache>
            </c:numRef>
          </c:val>
        </c:ser>
        <c:axId val="83285888"/>
        <c:axId val="83287424"/>
      </c:barChart>
      <c:catAx>
        <c:axId val="83285888"/>
        <c:scaling>
          <c:orientation val="minMax"/>
        </c:scaling>
        <c:axPos val="l"/>
        <c:tickLblPos val="nextTo"/>
        <c:crossAx val="83287424"/>
        <c:crosses val="autoZero"/>
        <c:auto val="1"/>
        <c:lblAlgn val="ctr"/>
        <c:lblOffset val="100"/>
      </c:catAx>
      <c:valAx>
        <c:axId val="83287424"/>
        <c:scaling>
          <c:orientation val="minMax"/>
        </c:scaling>
        <c:delete val="1"/>
        <c:axPos val="b"/>
        <c:numFmt formatCode="###0" sourceLinked="1"/>
        <c:tickLblPos val="none"/>
        <c:crossAx val="83285888"/>
        <c:crosses val="autoZero"/>
        <c:crossBetween val="between"/>
      </c:valAx>
    </c:plotArea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showVal val="1"/>
          </c:dLbls>
          <c:cat>
            <c:strRef>
              <c:f>'Figure 5a-f DATA'!$V$19:$V$21</c:f>
              <c:strCache>
                <c:ptCount val="3"/>
                <c:pt idx="0">
                  <c:v>Other</c:v>
                </c:pt>
                <c:pt idx="1">
                  <c:v>Oth comps int orthopaedic prosth devs implants &amp; grafts</c:v>
                </c:pt>
                <c:pt idx="2">
                  <c:v>Mechanical complication of internal joint prosthesis</c:v>
                </c:pt>
              </c:strCache>
            </c:strRef>
          </c:cat>
          <c:val>
            <c:numRef>
              <c:f>'Figure 5a-f DATA'!$W$19:$W$21</c:f>
              <c:numCache>
                <c:formatCode>###0</c:formatCode>
                <c:ptCount val="3"/>
                <c:pt idx="0">
                  <c:v>14</c:v>
                </c:pt>
                <c:pt idx="1">
                  <c:v>6</c:v>
                </c:pt>
                <c:pt idx="2">
                  <c:v>22</c:v>
                </c:pt>
              </c:numCache>
            </c:numRef>
          </c:val>
        </c:ser>
        <c:axId val="84392960"/>
        <c:axId val="84407040"/>
      </c:barChart>
      <c:catAx>
        <c:axId val="84392960"/>
        <c:scaling>
          <c:orientation val="minMax"/>
        </c:scaling>
        <c:axPos val="l"/>
        <c:tickLblPos val="nextTo"/>
        <c:crossAx val="84407040"/>
        <c:crosses val="autoZero"/>
        <c:auto val="1"/>
        <c:lblAlgn val="ctr"/>
        <c:lblOffset val="100"/>
      </c:catAx>
      <c:valAx>
        <c:axId val="84407040"/>
        <c:scaling>
          <c:orientation val="minMax"/>
        </c:scaling>
        <c:delete val="1"/>
        <c:axPos val="b"/>
        <c:numFmt formatCode="###0" sourceLinked="1"/>
        <c:tickLblPos val="none"/>
        <c:crossAx val="84392960"/>
        <c:crosses val="autoZero"/>
        <c:crossBetween val="between"/>
      </c:valAx>
    </c:plotArea>
    <c:plotVisOnly val="1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6 DATA'!$B$2</c:f>
              <c:strCache>
                <c:ptCount val="1"/>
                <c:pt idx="0">
                  <c:v>Hip arthroplasty</c:v>
                </c:pt>
              </c:strCache>
            </c:strRef>
          </c:tx>
          <c:marker>
            <c:symbol val="circle"/>
            <c:size val="7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0"/>
                  <c:y val="7.6923076923077014E-3"/>
                </c:manualLayout>
              </c:layout>
              <c:showVal val="1"/>
            </c:dLbl>
            <c:showVal val="1"/>
          </c:dLbls>
          <c:cat>
            <c:strRef>
              <c:f>'Figure 6 DATA'!$A$3:$A$18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strCache>
            </c:strRef>
          </c:cat>
          <c:val>
            <c:numRef>
              <c:f>'Figure 6 DATA'!$B$3:$B$18</c:f>
              <c:numCache>
                <c:formatCode>0.0</c:formatCode>
                <c:ptCount val="16"/>
                <c:pt idx="0">
                  <c:v>10.273233730058243</c:v>
                </c:pt>
                <c:pt idx="1">
                  <c:v>10.172854992473658</c:v>
                </c:pt>
                <c:pt idx="2">
                  <c:v>9.7671981776765371</c:v>
                </c:pt>
                <c:pt idx="3">
                  <c:v>9.0719751809720783</c:v>
                </c:pt>
                <c:pt idx="4">
                  <c:v>8.6085326669046776</c:v>
                </c:pt>
                <c:pt idx="5">
                  <c:v>7.9293745051464768</c:v>
                </c:pt>
                <c:pt idx="6">
                  <c:v>7.3725684141114405</c:v>
                </c:pt>
                <c:pt idx="7">
                  <c:v>6.8412397216951293</c:v>
                </c:pt>
                <c:pt idx="8">
                  <c:v>6.6118938158089868</c:v>
                </c:pt>
                <c:pt idx="9">
                  <c:v>6.3202360615002329</c:v>
                </c:pt>
                <c:pt idx="10">
                  <c:v>5.8438327936414485</c:v>
                </c:pt>
                <c:pt idx="11">
                  <c:v>5.6726054732041051</c:v>
                </c:pt>
                <c:pt idx="12">
                  <c:v>5.301596191542985</c:v>
                </c:pt>
                <c:pt idx="13">
                  <c:v>5.176904176904177</c:v>
                </c:pt>
                <c:pt idx="14">
                  <c:v>5.0598015553767768</c:v>
                </c:pt>
                <c:pt idx="15">
                  <c:v>4.6902850816495985</c:v>
                </c:pt>
              </c:numCache>
            </c:numRef>
          </c:val>
        </c:ser>
        <c:ser>
          <c:idx val="1"/>
          <c:order val="1"/>
          <c:tx>
            <c:strRef>
              <c:f>'Figure 6 DATA'!$C$2</c:f>
              <c:strCache>
                <c:ptCount val="1"/>
                <c:pt idx="0">
                  <c:v>Knee arthroplasty</c:v>
                </c:pt>
              </c:strCache>
            </c:strRef>
          </c:tx>
          <c:marker>
            <c:symbol val="triangle"/>
            <c:size val="7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0"/>
                  <c:y val="-5.1282051282051282E-3"/>
                </c:manualLayout>
              </c:layout>
              <c:showVal val="1"/>
            </c:dLbl>
            <c:showVal val="1"/>
          </c:dLbls>
          <c:cat>
            <c:strRef>
              <c:f>'Figure 6 DATA'!$A$3:$A$18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strCache>
            </c:strRef>
          </c:cat>
          <c:val>
            <c:numRef>
              <c:f>'Figure 6 DATA'!$C$3:$C$18</c:f>
              <c:numCache>
                <c:formatCode>0.0</c:formatCode>
                <c:ptCount val="16"/>
                <c:pt idx="0">
                  <c:v>10.202121212121211</c:v>
                </c:pt>
                <c:pt idx="1">
                  <c:v>9.8256853396901072</c:v>
                </c:pt>
                <c:pt idx="2">
                  <c:v>9.4709521247982789</c:v>
                </c:pt>
                <c:pt idx="3">
                  <c:v>8.7461127871896025</c:v>
                </c:pt>
                <c:pt idx="4">
                  <c:v>8.3218677940046124</c:v>
                </c:pt>
                <c:pt idx="5">
                  <c:v>7.6861443832955647</c:v>
                </c:pt>
                <c:pt idx="6">
                  <c:v>7.3171484248132508</c:v>
                </c:pt>
                <c:pt idx="7">
                  <c:v>6.8267153748411689</c:v>
                </c:pt>
                <c:pt idx="8">
                  <c:v>6.5343266140812153</c:v>
                </c:pt>
                <c:pt idx="9">
                  <c:v>6.3340399757722592</c:v>
                </c:pt>
                <c:pt idx="10">
                  <c:v>5.7109166419460102</c:v>
                </c:pt>
                <c:pt idx="11">
                  <c:v>5.4865261472785489</c:v>
                </c:pt>
                <c:pt idx="12">
                  <c:v>5.5711895133175293</c:v>
                </c:pt>
                <c:pt idx="13">
                  <c:v>5.2396831480771686</c:v>
                </c:pt>
                <c:pt idx="14">
                  <c:v>4.9879548624318497</c:v>
                </c:pt>
                <c:pt idx="15">
                  <c:v>4.8443465491923643</c:v>
                </c:pt>
              </c:numCache>
            </c:numRef>
          </c:val>
        </c:ser>
        <c:ser>
          <c:idx val="2"/>
          <c:order val="2"/>
          <c:tx>
            <c:strRef>
              <c:f>'Figure 6 DATA'!$D$2</c:f>
              <c:strCache>
                <c:ptCount val="1"/>
                <c:pt idx="0">
                  <c:v>Shoulder arthroplasty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Val val="1"/>
          </c:dLbls>
          <c:val>
            <c:numRef>
              <c:f>'Figure 6 DATA'!$D$3:$D$18</c:f>
              <c:numCache>
                <c:formatCode>0.0</c:formatCode>
                <c:ptCount val="16"/>
                <c:pt idx="0">
                  <c:v>6.2181818181818178</c:v>
                </c:pt>
                <c:pt idx="1">
                  <c:v>6.0279720279720284</c:v>
                </c:pt>
                <c:pt idx="2">
                  <c:v>5.4722222222222223</c:v>
                </c:pt>
                <c:pt idx="3">
                  <c:v>6.2450331125827816</c:v>
                </c:pt>
                <c:pt idx="4">
                  <c:v>5.2459016393442619</c:v>
                </c:pt>
                <c:pt idx="5">
                  <c:v>5</c:v>
                </c:pt>
                <c:pt idx="6">
                  <c:v>4.3934426229508201</c:v>
                </c:pt>
                <c:pt idx="7">
                  <c:v>4.2007575757575761</c:v>
                </c:pt>
                <c:pt idx="8">
                  <c:v>4.6996336996336998</c:v>
                </c:pt>
                <c:pt idx="9">
                  <c:v>3.6411149825783973</c:v>
                </c:pt>
                <c:pt idx="10">
                  <c:v>3.6</c:v>
                </c:pt>
                <c:pt idx="11">
                  <c:v>3.716417910447761</c:v>
                </c:pt>
                <c:pt idx="12">
                  <c:v>3.5532544378698225</c:v>
                </c:pt>
                <c:pt idx="13">
                  <c:v>3.4409221902017291</c:v>
                </c:pt>
                <c:pt idx="14">
                  <c:v>3.2742382271468142</c:v>
                </c:pt>
                <c:pt idx="15">
                  <c:v>3.3304597701149423</c:v>
                </c:pt>
              </c:numCache>
            </c:numRef>
          </c:val>
        </c:ser>
        <c:marker val="1"/>
        <c:axId val="90180224"/>
        <c:axId val="90215168"/>
      </c:lineChart>
      <c:catAx>
        <c:axId val="90180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/>
        </c:title>
        <c:tickLblPos val="nextTo"/>
        <c:crossAx val="90215168"/>
        <c:crosses val="autoZero"/>
        <c:auto val="1"/>
        <c:lblAlgn val="ctr"/>
        <c:lblOffset val="100"/>
      </c:catAx>
      <c:valAx>
        <c:axId val="90215168"/>
        <c:scaling>
          <c:orientation val="minMax"/>
          <c:max val="11"/>
          <c:min val="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Mean</a:t>
                </a:r>
                <a:r>
                  <a:rPr lang="en-GB" b="0" baseline="0"/>
                  <a:t> length</a:t>
                </a:r>
              </a:p>
              <a:p>
                <a:pPr>
                  <a:defRPr/>
                </a:pPr>
                <a:r>
                  <a:rPr lang="en-GB" b="0" baseline="0"/>
                  <a:t> of stay (days)</a:t>
                </a:r>
                <a:endParaRPr lang="en-GB" b="0"/>
              </a:p>
            </c:rich>
          </c:tx>
          <c:layout/>
        </c:title>
        <c:numFmt formatCode="0" sourceLinked="0"/>
        <c:tickLblPos val="nextTo"/>
        <c:crossAx val="9018022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'Figure 7a DATA'!$C$2</c:f>
              <c:strCache>
                <c:ptCount val="1"/>
                <c:pt idx="0">
                  <c:v>Pre-operative</c:v>
                </c:pt>
              </c:strCache>
            </c:strRef>
          </c:tx>
          <c:spPr>
            <a:solidFill>
              <a:srgbClr val="002060"/>
            </a:solidFill>
          </c:spPr>
          <c:cat>
            <c:strRef>
              <c:f>'Figure 7a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hospitals</c:v>
                </c:pt>
              </c:strCache>
            </c:strRef>
          </c:cat>
          <c:val>
            <c:numRef>
              <c:f>'Figure 7a DATA'!$C$3:$C$18</c:f>
              <c:numCache>
                <c:formatCode>0.00</c:formatCode>
                <c:ptCount val="16"/>
                <c:pt idx="0">
                  <c:v>0.27631578947368424</c:v>
                </c:pt>
                <c:pt idx="1">
                  <c:v>0.31952662721893493</c:v>
                </c:pt>
                <c:pt idx="2">
                  <c:v>0.19500000000000001</c:v>
                </c:pt>
                <c:pt idx="3">
                  <c:v>0.36792452830188677</c:v>
                </c:pt>
                <c:pt idx="4">
                  <c:v>5.5865921787709499E-3</c:v>
                </c:pt>
                <c:pt idx="5">
                  <c:v>0.908675799086758</c:v>
                </c:pt>
                <c:pt idx="6">
                  <c:v>1.1204481792717087E-2</c:v>
                </c:pt>
                <c:pt idx="7">
                  <c:v>0.14448051948051949</c:v>
                </c:pt>
                <c:pt idx="8">
                  <c:v>0.25333333333333335</c:v>
                </c:pt>
                <c:pt idx="9">
                  <c:v>3.2679738562091505E-2</c:v>
                </c:pt>
                <c:pt idx="10">
                  <c:v>3.6827195467422094E-2</c:v>
                </c:pt>
                <c:pt idx="11">
                  <c:v>1.6260162601626018E-2</c:v>
                </c:pt>
                <c:pt idx="12">
                  <c:v>0.17503392130257803</c:v>
                </c:pt>
                <c:pt idx="13">
                  <c:v>0.94230769230769229</c:v>
                </c:pt>
                <c:pt idx="14">
                  <c:v>0.55337423312883438</c:v>
                </c:pt>
                <c:pt idx="15">
                  <c:v>0.15094339622641509</c:v>
                </c:pt>
              </c:numCache>
            </c:numRef>
          </c:val>
        </c:ser>
        <c:ser>
          <c:idx val="1"/>
          <c:order val="1"/>
          <c:tx>
            <c:strRef>
              <c:f>'Figure 7a DATA'!$D$2</c:f>
              <c:strCache>
                <c:ptCount val="1"/>
                <c:pt idx="0">
                  <c:v>Post-operative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'Figure 7a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hospitals</c:v>
                </c:pt>
              </c:strCache>
            </c:strRef>
          </c:cat>
          <c:val>
            <c:numRef>
              <c:f>'Figure 7a DATA'!$D$3:$D$18</c:f>
              <c:numCache>
                <c:formatCode>0.00</c:formatCode>
                <c:ptCount val="16"/>
                <c:pt idx="0">
                  <c:v>4.9342105263157894</c:v>
                </c:pt>
                <c:pt idx="1">
                  <c:v>4.1065088757396451</c:v>
                </c:pt>
                <c:pt idx="2">
                  <c:v>4.0949999999999998</c:v>
                </c:pt>
                <c:pt idx="3">
                  <c:v>3.8231132075471699</c:v>
                </c:pt>
                <c:pt idx="4">
                  <c:v>4.5865921787709496</c:v>
                </c:pt>
                <c:pt idx="5">
                  <c:v>4.8219178082191778</c:v>
                </c:pt>
                <c:pt idx="6">
                  <c:v>4.5770308123249297</c:v>
                </c:pt>
                <c:pt idx="7">
                  <c:v>4.904220779220779</c:v>
                </c:pt>
                <c:pt idx="8">
                  <c:v>5.0666666666666664</c:v>
                </c:pt>
                <c:pt idx="9">
                  <c:v>5.0915032679738559</c:v>
                </c:pt>
                <c:pt idx="10">
                  <c:v>5.8441926345609065</c:v>
                </c:pt>
                <c:pt idx="11">
                  <c:v>4.2493224932249323</c:v>
                </c:pt>
                <c:pt idx="12">
                  <c:v>4.4843962008141114</c:v>
                </c:pt>
                <c:pt idx="13">
                  <c:v>6.4038461538461542</c:v>
                </c:pt>
                <c:pt idx="14">
                  <c:v>3.3736196319018403</c:v>
                </c:pt>
                <c:pt idx="15">
                  <c:v>3.4339622641509435</c:v>
                </c:pt>
              </c:numCache>
            </c:numRef>
          </c:val>
        </c:ser>
        <c:overlap val="100"/>
        <c:axId val="90311296"/>
        <c:axId val="90325376"/>
      </c:barChart>
      <c:catAx>
        <c:axId val="9031129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0325376"/>
        <c:crosses val="autoZero"/>
        <c:auto val="1"/>
        <c:lblAlgn val="ctr"/>
        <c:lblOffset val="100"/>
      </c:catAx>
      <c:valAx>
        <c:axId val="90325376"/>
        <c:scaling>
          <c:orientation val="minMax"/>
          <c:max val="1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Mean</a:t>
                </a:r>
                <a:r>
                  <a:rPr lang="en-GB" b="0" baseline="0"/>
                  <a:t> length</a:t>
                </a:r>
              </a:p>
              <a:p>
                <a:pPr>
                  <a:defRPr/>
                </a:pPr>
                <a:r>
                  <a:rPr lang="en-GB" b="0" baseline="0"/>
                  <a:t>of stay</a:t>
                </a:r>
              </a:p>
              <a:p>
                <a:pPr>
                  <a:defRPr/>
                </a:pPr>
                <a:r>
                  <a:rPr lang="en-GB" b="0" baseline="0"/>
                  <a:t>(Days)</a:t>
                </a:r>
                <a:endParaRPr lang="en-GB" b="0"/>
              </a:p>
            </c:rich>
          </c:tx>
        </c:title>
        <c:numFmt formatCode="0" sourceLinked="0"/>
        <c:tickLblPos val="nextTo"/>
        <c:crossAx val="9031129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'Figure 7b DATA'!$C$2</c:f>
              <c:strCache>
                <c:ptCount val="1"/>
                <c:pt idx="0">
                  <c:v>Pre-operative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'Figure 7b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hospitals</c:v>
                </c:pt>
              </c:strCache>
            </c:strRef>
          </c:cat>
          <c:val>
            <c:numRef>
              <c:f>'Figure 7b DATA'!$C$3:$C$18</c:f>
              <c:numCache>
                <c:formatCode>0.00</c:formatCode>
                <c:ptCount val="16"/>
                <c:pt idx="0">
                  <c:v>0.1628440366972477</c:v>
                </c:pt>
                <c:pt idx="1">
                  <c:v>0.34814814814814815</c:v>
                </c:pt>
                <c:pt idx="2">
                  <c:v>0.18131868131868131</c:v>
                </c:pt>
                <c:pt idx="3">
                  <c:v>0.36188436830835119</c:v>
                </c:pt>
                <c:pt idx="4">
                  <c:v>1.507537688442211E-2</c:v>
                </c:pt>
                <c:pt idx="5">
                  <c:v>0.86454849498327757</c:v>
                </c:pt>
                <c:pt idx="6">
                  <c:v>5.7915057915057912E-3</c:v>
                </c:pt>
                <c:pt idx="7">
                  <c:v>8.9830508474576271E-2</c:v>
                </c:pt>
                <c:pt idx="8">
                  <c:v>0.2932330827067669</c:v>
                </c:pt>
                <c:pt idx="9">
                  <c:v>3.4482758620689655E-2</c:v>
                </c:pt>
                <c:pt idx="10">
                  <c:v>2.3255813953488372E-2</c:v>
                </c:pt>
                <c:pt idx="11">
                  <c:v>8.5470085470085479E-3</c:v>
                </c:pt>
                <c:pt idx="12">
                  <c:v>0.12333965844402277</c:v>
                </c:pt>
                <c:pt idx="13">
                  <c:v>0.96923076923076923</c:v>
                </c:pt>
                <c:pt idx="14">
                  <c:v>0.56502242152466364</c:v>
                </c:pt>
                <c:pt idx="15">
                  <c:v>7.407407407407407E-2</c:v>
                </c:pt>
              </c:numCache>
            </c:numRef>
          </c:val>
        </c:ser>
        <c:ser>
          <c:idx val="1"/>
          <c:order val="1"/>
          <c:tx>
            <c:strRef>
              <c:f>'Figure 7b DATA'!$D$2</c:f>
              <c:strCache>
                <c:ptCount val="1"/>
                <c:pt idx="0">
                  <c:v>Post-operative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cat>
            <c:strRef>
              <c:f>'Figure 7b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hospitals</c:v>
                </c:pt>
              </c:strCache>
            </c:strRef>
          </c:cat>
          <c:val>
            <c:numRef>
              <c:f>'Figure 7b DATA'!$D$3:$D$18</c:f>
              <c:numCache>
                <c:formatCode>0.00</c:formatCode>
                <c:ptCount val="16"/>
                <c:pt idx="0">
                  <c:v>4.6651376146788994</c:v>
                </c:pt>
                <c:pt idx="1">
                  <c:v>4.162962962962963</c:v>
                </c:pt>
                <c:pt idx="2">
                  <c:v>4.2362637362637363</c:v>
                </c:pt>
                <c:pt idx="3">
                  <c:v>4.0920770877944328</c:v>
                </c:pt>
                <c:pt idx="4">
                  <c:v>4.5427135678391961</c:v>
                </c:pt>
                <c:pt idx="5">
                  <c:v>5.0602006688963215</c:v>
                </c:pt>
                <c:pt idx="6">
                  <c:v>4.4845559845559846</c:v>
                </c:pt>
                <c:pt idx="7">
                  <c:v>4.6677966101694919</c:v>
                </c:pt>
                <c:pt idx="8">
                  <c:v>5.0902255639097742</c:v>
                </c:pt>
                <c:pt idx="9">
                  <c:v>5.3256704980842908</c:v>
                </c:pt>
                <c:pt idx="10">
                  <c:v>6.4790697674418603</c:v>
                </c:pt>
                <c:pt idx="11">
                  <c:v>4.819291819291819</c:v>
                </c:pt>
                <c:pt idx="12">
                  <c:v>4.4573055028462996</c:v>
                </c:pt>
                <c:pt idx="13">
                  <c:v>6.5846153846153843</c:v>
                </c:pt>
                <c:pt idx="14">
                  <c:v>3.6844170403587442</c:v>
                </c:pt>
                <c:pt idx="15">
                  <c:v>3.9382716049382718</c:v>
                </c:pt>
              </c:numCache>
            </c:numRef>
          </c:val>
        </c:ser>
        <c:overlap val="100"/>
        <c:axId val="82850944"/>
        <c:axId val="82852480"/>
      </c:barChart>
      <c:catAx>
        <c:axId val="8285094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2852480"/>
        <c:crosses val="autoZero"/>
        <c:auto val="1"/>
        <c:lblAlgn val="ctr"/>
        <c:lblOffset val="100"/>
      </c:catAx>
      <c:valAx>
        <c:axId val="82852480"/>
        <c:scaling>
          <c:orientation val="minMax"/>
          <c:max val="1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Mean</a:t>
                </a:r>
                <a:r>
                  <a:rPr lang="en-GB" baseline="0"/>
                  <a:t> length </a:t>
                </a:r>
              </a:p>
              <a:p>
                <a:pPr>
                  <a:defRPr/>
                </a:pPr>
                <a:r>
                  <a:rPr lang="en-GB" baseline="0"/>
                  <a:t>of stay</a:t>
                </a:r>
              </a:p>
              <a:p>
                <a:pPr>
                  <a:defRPr/>
                </a:pPr>
                <a:r>
                  <a:rPr lang="en-GB" baseline="0"/>
                  <a:t>(days)</a:t>
                </a:r>
                <a:endParaRPr lang="en-GB"/>
              </a:p>
            </c:rich>
          </c:tx>
        </c:title>
        <c:numFmt formatCode="0" sourceLinked="0"/>
        <c:tickLblPos val="nextTo"/>
        <c:crossAx val="8285094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'Figure 7c DATA'!$C$2</c:f>
              <c:strCache>
                <c:ptCount val="1"/>
                <c:pt idx="0">
                  <c:v>Pre-operative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'Figure 7c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hospitals</c:v>
                </c:pt>
              </c:strCache>
            </c:strRef>
          </c:cat>
          <c:val>
            <c:numRef>
              <c:f>'Figure 7c DATA'!$C$3:$C$18</c:f>
              <c:numCache>
                <c:formatCode>0.00</c:formatCode>
                <c:ptCount val="16"/>
                <c:pt idx="0">
                  <c:v>0.61363636363636365</c:v>
                </c:pt>
                <c:pt idx="1">
                  <c:v>0</c:v>
                </c:pt>
                <c:pt idx="2">
                  <c:v>0.25</c:v>
                </c:pt>
                <c:pt idx="3">
                  <c:v>0.19047619047619047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0.28947368421052633</c:v>
                </c:pt>
                <c:pt idx="8">
                  <c:v>0.52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0.14814814814814814</c:v>
                </c:pt>
                <c:pt idx="13">
                  <c:v>1.75</c:v>
                </c:pt>
                <c:pt idx="14">
                  <c:v>#N/A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7c DATA'!$D$2</c:f>
              <c:strCache>
                <c:ptCount val="1"/>
                <c:pt idx="0">
                  <c:v>Post-operative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'Figure 7c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hospitals</c:v>
                </c:pt>
              </c:strCache>
            </c:strRef>
          </c:cat>
          <c:val>
            <c:numRef>
              <c:f>'Figure 7c DATA'!$D$3:$D$18</c:f>
              <c:numCache>
                <c:formatCode>0.00</c:formatCode>
                <c:ptCount val="16"/>
                <c:pt idx="0">
                  <c:v>2.9545454545454546</c:v>
                </c:pt>
                <c:pt idx="1">
                  <c:v>2.5714285714285716</c:v>
                </c:pt>
                <c:pt idx="2">
                  <c:v>4</c:v>
                </c:pt>
                <c:pt idx="3">
                  <c:v>2.1428571428571428</c:v>
                </c:pt>
                <c:pt idx="4">
                  <c:v>1.6111111111111112</c:v>
                </c:pt>
                <c:pt idx="5">
                  <c:v>2.6037735849056602</c:v>
                </c:pt>
                <c:pt idx="6">
                  <c:v>4.8888888888888893</c:v>
                </c:pt>
                <c:pt idx="7">
                  <c:v>3.2894736842105261</c:v>
                </c:pt>
                <c:pt idx="8">
                  <c:v>3.4</c:v>
                </c:pt>
                <c:pt idx="9">
                  <c:v>2.2857142857142856</c:v>
                </c:pt>
                <c:pt idx="10">
                  <c:v>2.25</c:v>
                </c:pt>
                <c:pt idx="11">
                  <c:v>2.652173913043478</c:v>
                </c:pt>
                <c:pt idx="12">
                  <c:v>2.4074074074074074</c:v>
                </c:pt>
                <c:pt idx="13">
                  <c:v>5</c:v>
                </c:pt>
                <c:pt idx="14">
                  <c:v>#N/A</c:v>
                </c:pt>
                <c:pt idx="15">
                  <c:v>1</c:v>
                </c:pt>
              </c:numCache>
            </c:numRef>
          </c:val>
        </c:ser>
        <c:overlap val="100"/>
        <c:axId val="82820096"/>
        <c:axId val="82834176"/>
      </c:barChart>
      <c:catAx>
        <c:axId val="8282009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2834176"/>
        <c:crosses val="autoZero"/>
        <c:auto val="1"/>
        <c:lblAlgn val="ctr"/>
        <c:lblOffset val="100"/>
      </c:catAx>
      <c:valAx>
        <c:axId val="82834176"/>
        <c:scaling>
          <c:orientation val="minMax"/>
          <c:max val="1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Mean length</a:t>
                </a:r>
              </a:p>
              <a:p>
                <a:pPr>
                  <a:defRPr/>
                </a:pPr>
                <a:r>
                  <a:rPr lang="en-GB"/>
                  <a:t>of</a:t>
                </a:r>
                <a:r>
                  <a:rPr lang="en-GB" baseline="0"/>
                  <a:t> stay</a:t>
                </a:r>
              </a:p>
              <a:p>
                <a:pPr>
                  <a:defRPr/>
                </a:pPr>
                <a:r>
                  <a:rPr lang="en-GB" baseline="0"/>
                  <a:t>(days)</a:t>
                </a:r>
                <a:endParaRPr lang="en-GB"/>
              </a:p>
            </c:rich>
          </c:tx>
        </c:title>
        <c:numFmt formatCode="0" sourceLinked="0"/>
        <c:tickLblPos val="nextTo"/>
        <c:crossAx val="8282009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8a-b DATA'!$C$2</c:f>
              <c:strCache>
                <c:ptCount val="1"/>
                <c:pt idx="0">
                  <c:v>DVT/PE within 90 days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'Figure 8a-b DATA'!$B$3:$B$19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8a-b DATA'!$C$3:$C$19</c:f>
              <c:numCache>
                <c:formatCode>0.0%</c:formatCode>
                <c:ptCount val="17"/>
                <c:pt idx="0">
                  <c:v>2.1672616012238653E-2</c:v>
                </c:pt>
                <c:pt idx="1">
                  <c:v>1.4080901177675371E-2</c:v>
                </c:pt>
                <c:pt idx="2">
                  <c:v>1.4224028448056895E-2</c:v>
                </c:pt>
                <c:pt idx="3">
                  <c:v>1.3828070984097718E-2</c:v>
                </c:pt>
                <c:pt idx="4">
                  <c:v>1.4402003757044458E-2</c:v>
                </c:pt>
                <c:pt idx="5">
                  <c:v>1.113305799964087E-2</c:v>
                </c:pt>
                <c:pt idx="6">
                  <c:v>1.3547975773031559E-2</c:v>
                </c:pt>
                <c:pt idx="7">
                  <c:v>1.0617120106171201E-2</c:v>
                </c:pt>
                <c:pt idx="8">
                  <c:v>1.3022074003493726E-2</c:v>
                </c:pt>
                <c:pt idx="9">
                  <c:v>9.685590821040084E-3</c:v>
                </c:pt>
                <c:pt idx="10">
                  <c:v>9.6950742767787333E-3</c:v>
                </c:pt>
                <c:pt idx="11">
                  <c:v>8.1481481481481474E-3</c:v>
                </c:pt>
                <c:pt idx="12">
                  <c:v>6.3109581181870333E-3</c:v>
                </c:pt>
                <c:pt idx="13">
                  <c:v>7.900677200902935E-3</c:v>
                </c:pt>
                <c:pt idx="14">
                  <c:v>8.1177765547605935E-3</c:v>
                </c:pt>
                <c:pt idx="15">
                  <c:v>7.307171853856563E-3</c:v>
                </c:pt>
                <c:pt idx="16">
                  <c:v>7.2676450034940597E-3</c:v>
                </c:pt>
              </c:numCache>
            </c:numRef>
          </c:val>
        </c:ser>
        <c:ser>
          <c:idx val="1"/>
          <c:order val="1"/>
          <c:tx>
            <c:strRef>
              <c:f>'Figure 8a-b DATA'!$D$2</c:f>
              <c:strCache>
                <c:ptCount val="1"/>
                <c:pt idx="0">
                  <c:v>Death within 90 days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'Figure 8a-b DATA'!$B$3:$B$19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8a-b DATA'!$D$3:$D$19</c:f>
              <c:numCache>
                <c:formatCode>0.0%</c:formatCode>
                <c:ptCount val="17"/>
                <c:pt idx="0">
                  <c:v>8.1591024987251407E-3</c:v>
                </c:pt>
                <c:pt idx="1">
                  <c:v>7.4244751664106498E-3</c:v>
                </c:pt>
                <c:pt idx="2">
                  <c:v>9.9060198120396233E-3</c:v>
                </c:pt>
                <c:pt idx="3">
                  <c:v>6.453099792578936E-3</c:v>
                </c:pt>
                <c:pt idx="4">
                  <c:v>4.8006679190148198E-3</c:v>
                </c:pt>
                <c:pt idx="5">
                  <c:v>6.4643562578559884E-3</c:v>
                </c:pt>
                <c:pt idx="6">
                  <c:v>6.0567421102964616E-3</c:v>
                </c:pt>
                <c:pt idx="7">
                  <c:v>6.1380225613802252E-3</c:v>
                </c:pt>
                <c:pt idx="8">
                  <c:v>5.3993965380339844E-3</c:v>
                </c:pt>
                <c:pt idx="9">
                  <c:v>3.5762181493071078E-3</c:v>
                </c:pt>
                <c:pt idx="10">
                  <c:v>4.2220484753713837E-3</c:v>
                </c:pt>
                <c:pt idx="11">
                  <c:v>2.2222222222222222E-3</c:v>
                </c:pt>
                <c:pt idx="12">
                  <c:v>3.2989099254159492E-3</c:v>
                </c:pt>
                <c:pt idx="13">
                  <c:v>2.68058690744921E-3</c:v>
                </c:pt>
                <c:pt idx="14">
                  <c:v>2.6141992294991746E-3</c:v>
                </c:pt>
                <c:pt idx="15">
                  <c:v>2.4357239512855212E-3</c:v>
                </c:pt>
                <c:pt idx="16">
                  <c:v>2.6554856743535985E-3</c:v>
                </c:pt>
              </c:numCache>
            </c:numRef>
          </c:val>
        </c:ser>
        <c:marker val="1"/>
        <c:axId val="90337280"/>
        <c:axId val="90339200"/>
      </c:lineChart>
      <c:catAx>
        <c:axId val="90337280"/>
        <c:scaling>
          <c:orientation val="minMax"/>
        </c:scaling>
        <c:axPos val="b"/>
        <c:tickLblPos val="nextTo"/>
        <c:crossAx val="90339200"/>
        <c:crosses val="autoZero"/>
        <c:auto val="1"/>
        <c:lblAlgn val="ctr"/>
        <c:lblOffset val="100"/>
      </c:catAx>
      <c:valAx>
        <c:axId val="9033920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Complciation </a:t>
                </a:r>
              </a:p>
              <a:p>
                <a:pPr>
                  <a:defRPr/>
                </a:pPr>
                <a:r>
                  <a:rPr lang="en-GB"/>
                  <a:t>Rate (%)</a:t>
                </a:r>
              </a:p>
            </c:rich>
          </c:tx>
        </c:title>
        <c:numFmt formatCode="0.0%" sourceLinked="1"/>
        <c:tickLblPos val="nextTo"/>
        <c:crossAx val="9033728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8a-b DATA'!$E$2</c:f>
              <c:strCache>
                <c:ptCount val="1"/>
                <c:pt idx="0">
                  <c:v>Dislocation within a year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'Figure 8a-b DATA'!$B$3:$B$18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'Figure 8a-b DATA'!$E$3:$E$18</c:f>
              <c:numCache>
                <c:formatCode>0.0%</c:formatCode>
                <c:ptCount val="16"/>
                <c:pt idx="0">
                  <c:v>1.1983681795002549E-2</c:v>
                </c:pt>
                <c:pt idx="1">
                  <c:v>1.6385048643113159E-2</c:v>
                </c:pt>
                <c:pt idx="2">
                  <c:v>1.5748031496062992E-2</c:v>
                </c:pt>
                <c:pt idx="3">
                  <c:v>1.0601521087808249E-2</c:v>
                </c:pt>
                <c:pt idx="4">
                  <c:v>8.1402629931120844E-3</c:v>
                </c:pt>
                <c:pt idx="5">
                  <c:v>8.4395762255342083E-3</c:v>
                </c:pt>
                <c:pt idx="6">
                  <c:v>9.5632770162575702E-3</c:v>
                </c:pt>
                <c:pt idx="7">
                  <c:v>7.9628400796283999E-3</c:v>
                </c:pt>
                <c:pt idx="8">
                  <c:v>8.0990948070509775E-3</c:v>
                </c:pt>
                <c:pt idx="9">
                  <c:v>9.8345999105945454E-3</c:v>
                </c:pt>
                <c:pt idx="10">
                  <c:v>9.2259577795152457E-3</c:v>
                </c:pt>
                <c:pt idx="11">
                  <c:v>9.4814814814814814E-3</c:v>
                </c:pt>
                <c:pt idx="12">
                  <c:v>1.0040160642570281E-2</c:v>
                </c:pt>
                <c:pt idx="13">
                  <c:v>8.6060948081264112E-3</c:v>
                </c:pt>
                <c:pt idx="14">
                  <c:v>7.8425976884975226E-3</c:v>
                </c:pt>
                <c:pt idx="15">
                  <c:v>7.713125845737483E-3</c:v>
                </c:pt>
              </c:numCache>
            </c:numRef>
          </c:val>
        </c:ser>
        <c:ser>
          <c:idx val="1"/>
          <c:order val="1"/>
          <c:tx>
            <c:strRef>
              <c:f>'Figure 8a-b DATA'!$F$2</c:f>
              <c:strCache>
                <c:ptCount val="1"/>
                <c:pt idx="0">
                  <c:v>Infection within a year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'Figure 8a-b DATA'!$B$3:$B$18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'Figure 8a-b DATA'!$F$3:$F$18</c:f>
              <c:numCache>
                <c:formatCode>0.0%</c:formatCode>
                <c:ptCount val="16"/>
                <c:pt idx="0">
                  <c:v>8.9240183579806214E-3</c:v>
                </c:pt>
                <c:pt idx="1">
                  <c:v>1.1264720942140295E-2</c:v>
                </c:pt>
                <c:pt idx="2">
                  <c:v>8.6360172720345435E-3</c:v>
                </c:pt>
                <c:pt idx="3">
                  <c:v>1.175386033648306E-2</c:v>
                </c:pt>
                <c:pt idx="4">
                  <c:v>1.2106032143602587E-2</c:v>
                </c:pt>
                <c:pt idx="5">
                  <c:v>7.5417489674986541E-3</c:v>
                </c:pt>
                <c:pt idx="6">
                  <c:v>9.2445011157156528E-3</c:v>
                </c:pt>
                <c:pt idx="7">
                  <c:v>1.227604512276045E-2</c:v>
                </c:pt>
                <c:pt idx="8">
                  <c:v>1.1116404637128792E-2</c:v>
                </c:pt>
                <c:pt idx="9">
                  <c:v>9.8345999105945454E-3</c:v>
                </c:pt>
                <c:pt idx="10">
                  <c:v>8.1313526192337768E-3</c:v>
                </c:pt>
                <c:pt idx="11">
                  <c:v>1.2740740740740742E-2</c:v>
                </c:pt>
                <c:pt idx="12">
                  <c:v>1.0900745840504877E-2</c:v>
                </c:pt>
                <c:pt idx="13">
                  <c:v>1.1427765237020316E-2</c:v>
                </c:pt>
                <c:pt idx="14">
                  <c:v>8.8057237204182716E-3</c:v>
                </c:pt>
                <c:pt idx="15">
                  <c:v>6.9012178619756422E-3</c:v>
                </c:pt>
              </c:numCache>
            </c:numRef>
          </c:val>
        </c:ser>
        <c:marker val="1"/>
        <c:axId val="90622208"/>
        <c:axId val="90722688"/>
      </c:lineChart>
      <c:catAx>
        <c:axId val="90622208"/>
        <c:scaling>
          <c:orientation val="minMax"/>
        </c:scaling>
        <c:axPos val="b"/>
        <c:tickLblPos val="nextTo"/>
        <c:crossAx val="90722688"/>
        <c:crosses val="autoZero"/>
        <c:auto val="1"/>
        <c:lblAlgn val="ctr"/>
        <c:lblOffset val="100"/>
      </c:catAx>
      <c:valAx>
        <c:axId val="9072268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Complication</a:t>
                </a:r>
                <a:r>
                  <a:rPr lang="en-GB" baseline="0"/>
                  <a:t> </a:t>
                </a:r>
              </a:p>
              <a:p>
                <a:pPr>
                  <a:defRPr/>
                </a:pPr>
                <a:r>
                  <a:rPr lang="en-GB" baseline="0"/>
                  <a:t>Rate (%)</a:t>
                </a:r>
                <a:endParaRPr lang="en-GB"/>
              </a:p>
            </c:rich>
          </c:tx>
        </c:title>
        <c:numFmt formatCode="0.0%" sourceLinked="1"/>
        <c:tickLblPos val="nextTo"/>
        <c:crossAx val="90622208"/>
        <c:crosses val="autoZero"/>
        <c:crossBetween val="between"/>
        <c:majorUnit val="5.0000000000000114E-3"/>
      </c:valAx>
    </c:plotArea>
    <c:legend>
      <c:legendPos val="b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8c-d DATA'!$C$2</c:f>
              <c:strCache>
                <c:ptCount val="1"/>
                <c:pt idx="0">
                  <c:v>DVT/PE within 90 days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'Figure 8c-d DATA'!$B$3:$B$19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8c-d DATA'!$C$3:$C$19</c:f>
              <c:numCache>
                <c:formatCode>0.0%</c:formatCode>
                <c:ptCount val="17"/>
                <c:pt idx="0">
                  <c:v>1.9647696476964769E-2</c:v>
                </c:pt>
                <c:pt idx="1">
                  <c:v>1.5629884338855891E-2</c:v>
                </c:pt>
                <c:pt idx="2">
                  <c:v>1.3129770992366412E-2</c:v>
                </c:pt>
                <c:pt idx="3">
                  <c:v>1.2107870115575124E-2</c:v>
                </c:pt>
                <c:pt idx="4">
                  <c:v>1.278711816244376E-2</c:v>
                </c:pt>
                <c:pt idx="5">
                  <c:v>1.0948191593352884E-2</c:v>
                </c:pt>
                <c:pt idx="6">
                  <c:v>1.1019736842105263E-2</c:v>
                </c:pt>
                <c:pt idx="7">
                  <c:v>1.3975665899375204E-2</c:v>
                </c:pt>
                <c:pt idx="8">
                  <c:v>9.8450613298902527E-3</c:v>
                </c:pt>
                <c:pt idx="9">
                  <c:v>1.2688108586603717E-2</c:v>
                </c:pt>
                <c:pt idx="10">
                  <c:v>7.4923547400611622E-3</c:v>
                </c:pt>
                <c:pt idx="11">
                  <c:v>8.529103695944935E-3</c:v>
                </c:pt>
                <c:pt idx="12">
                  <c:v>9.5751854349291968E-3</c:v>
                </c:pt>
                <c:pt idx="13">
                  <c:v>6.91114245416079E-3</c:v>
                </c:pt>
                <c:pt idx="14">
                  <c:v>8.5514381964239446E-3</c:v>
                </c:pt>
                <c:pt idx="15">
                  <c:v>8.8484226724801236E-3</c:v>
                </c:pt>
                <c:pt idx="16">
                  <c:v>7.034632034632035E-3</c:v>
                </c:pt>
              </c:numCache>
            </c:numRef>
          </c:val>
        </c:ser>
        <c:ser>
          <c:idx val="1"/>
          <c:order val="1"/>
          <c:tx>
            <c:strRef>
              <c:f>'Figure 8c-d DATA'!$D$2</c:f>
              <c:strCache>
                <c:ptCount val="1"/>
                <c:pt idx="0">
                  <c:v>Death within 90 days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triang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'Figure 8c-d DATA'!$B$3:$B$19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8c-d DATA'!$D$3:$D$19</c:f>
              <c:numCache>
                <c:formatCode>0.0%</c:formatCode>
                <c:ptCount val="17"/>
                <c:pt idx="0">
                  <c:v>6.0975609756097563E-3</c:v>
                </c:pt>
                <c:pt idx="1">
                  <c:v>7.8149421694279457E-3</c:v>
                </c:pt>
                <c:pt idx="2">
                  <c:v>4.2748091603053437E-3</c:v>
                </c:pt>
                <c:pt idx="3">
                  <c:v>5.5035773252614193E-3</c:v>
                </c:pt>
                <c:pt idx="4">
                  <c:v>6.1567605967321817E-3</c:v>
                </c:pt>
                <c:pt idx="5">
                  <c:v>5.083088954056696E-3</c:v>
                </c:pt>
                <c:pt idx="6">
                  <c:v>3.2894736842105266E-3</c:v>
                </c:pt>
                <c:pt idx="7">
                  <c:v>4.4393291680368298E-3</c:v>
                </c:pt>
                <c:pt idx="8">
                  <c:v>2.259522272433828E-3</c:v>
                </c:pt>
                <c:pt idx="9">
                  <c:v>3.8359398052522867E-3</c:v>
                </c:pt>
                <c:pt idx="10">
                  <c:v>2.2935779816513763E-3</c:v>
                </c:pt>
                <c:pt idx="11">
                  <c:v>3.4415681580128683E-3</c:v>
                </c:pt>
                <c:pt idx="12">
                  <c:v>3.6412677006068777E-3</c:v>
                </c:pt>
                <c:pt idx="13">
                  <c:v>2.5387870239774331E-3</c:v>
                </c:pt>
                <c:pt idx="14">
                  <c:v>2.3322104172065301E-3</c:v>
                </c:pt>
                <c:pt idx="15">
                  <c:v>2.1800461656835083E-3</c:v>
                </c:pt>
                <c:pt idx="16">
                  <c:v>1.893939393939394E-3</c:v>
                </c:pt>
              </c:numCache>
            </c:numRef>
          </c:val>
        </c:ser>
        <c:marker val="1"/>
        <c:axId val="90694400"/>
        <c:axId val="90696320"/>
      </c:lineChart>
      <c:catAx>
        <c:axId val="90694400"/>
        <c:scaling>
          <c:orientation val="minMax"/>
        </c:scaling>
        <c:axPos val="b"/>
        <c:tickLblPos val="nextTo"/>
        <c:crossAx val="90696320"/>
        <c:crosses val="autoZero"/>
        <c:auto val="1"/>
        <c:lblAlgn val="ctr"/>
        <c:lblOffset val="100"/>
      </c:catAx>
      <c:valAx>
        <c:axId val="9069632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Complication</a:t>
                </a:r>
              </a:p>
              <a:p>
                <a:pPr>
                  <a:defRPr/>
                </a:pPr>
                <a:r>
                  <a:rPr lang="en-GB"/>
                  <a:t>Rate (%)</a:t>
                </a:r>
              </a:p>
            </c:rich>
          </c:tx>
        </c:title>
        <c:numFmt formatCode="0.0%" sourceLinked="1"/>
        <c:tickLblPos val="nextTo"/>
        <c:crossAx val="9069440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8c-d DATA'!$E$2</c:f>
              <c:strCache>
                <c:ptCount val="1"/>
                <c:pt idx="0">
                  <c:v>Infection within a year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'Figure 8c-d DATA'!$B$3:$B$18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'Figure 8c-d DATA'!$E$3:$E$18</c:f>
              <c:numCache>
                <c:formatCode>0.0%</c:formatCode>
                <c:ptCount val="16"/>
                <c:pt idx="0">
                  <c:v>1.3888888888888888E-2</c:v>
                </c:pt>
                <c:pt idx="1">
                  <c:v>1.9381056580181306E-2</c:v>
                </c:pt>
                <c:pt idx="2">
                  <c:v>1.8931297709923665E-2</c:v>
                </c:pt>
                <c:pt idx="3">
                  <c:v>1.8436984039625758E-2</c:v>
                </c:pt>
                <c:pt idx="4">
                  <c:v>1.5865498460809851E-2</c:v>
                </c:pt>
                <c:pt idx="5">
                  <c:v>1.5835777126099706E-2</c:v>
                </c:pt>
                <c:pt idx="6">
                  <c:v>1.5460526315789473E-2</c:v>
                </c:pt>
                <c:pt idx="7">
                  <c:v>1.3646826701742847E-2</c:v>
                </c:pt>
                <c:pt idx="8">
                  <c:v>1.3718528082633958E-2</c:v>
                </c:pt>
                <c:pt idx="9">
                  <c:v>1.416347005016229E-2</c:v>
                </c:pt>
                <c:pt idx="10">
                  <c:v>1.039755351681957E-2</c:v>
                </c:pt>
                <c:pt idx="11">
                  <c:v>1.0773604668562023E-2</c:v>
                </c:pt>
                <c:pt idx="12">
                  <c:v>1.1598111935266353E-2</c:v>
                </c:pt>
                <c:pt idx="13">
                  <c:v>9.4499294781382227E-3</c:v>
                </c:pt>
                <c:pt idx="14">
                  <c:v>1.1272350349831563E-2</c:v>
                </c:pt>
                <c:pt idx="15">
                  <c:v>8.5919466529879446E-3</c:v>
                </c:pt>
              </c:numCache>
            </c:numRef>
          </c:val>
        </c:ser>
        <c:marker val="1"/>
        <c:axId val="89835776"/>
        <c:axId val="89858816"/>
      </c:lineChart>
      <c:catAx>
        <c:axId val="89835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</c:title>
        <c:tickLblPos val="nextTo"/>
        <c:crossAx val="89858816"/>
        <c:crosses val="autoZero"/>
        <c:auto val="1"/>
        <c:lblAlgn val="ctr"/>
        <c:lblOffset val="100"/>
      </c:catAx>
      <c:valAx>
        <c:axId val="8985881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Complication</a:t>
                </a:r>
              </a:p>
              <a:p>
                <a:pPr>
                  <a:defRPr/>
                </a:pPr>
                <a:r>
                  <a:rPr lang="en-GB"/>
                  <a:t>Rate</a:t>
                </a:r>
                <a:r>
                  <a:rPr lang="en-GB" baseline="0"/>
                  <a:t> (%)</a:t>
                </a:r>
                <a:endParaRPr lang="en-GB"/>
              </a:p>
            </c:rich>
          </c:tx>
        </c:title>
        <c:numFmt formatCode="0.0%" sourceLinked="1"/>
        <c:tickLblPos val="nextTo"/>
        <c:crossAx val="8983577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2"/>
          <c:order val="0"/>
          <c:tx>
            <c:strRef>
              <c:f>'Figure 1cd DATA'!$D$2</c:f>
              <c:strCache>
                <c:ptCount val="1"/>
                <c:pt idx="0">
                  <c:v>Hip revision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triangle"/>
            <c:size val="4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Pos val="t"/>
            <c:showVal val="1"/>
          </c:dLbls>
          <c:cat>
            <c:numRef>
              <c:f>'Figure 1cd DATA'!$C$3:$C$18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1cd DATA'!$D$3:$D$18</c:f>
              <c:numCache>
                <c:formatCode>###0</c:formatCode>
                <c:ptCount val="16"/>
                <c:pt idx="0">
                  <c:v>789</c:v>
                </c:pt>
                <c:pt idx="1">
                  <c:v>772</c:v>
                </c:pt>
                <c:pt idx="2">
                  <c:v>712</c:v>
                </c:pt>
                <c:pt idx="3">
                  <c:v>803</c:v>
                </c:pt>
                <c:pt idx="4">
                  <c:v>746</c:v>
                </c:pt>
                <c:pt idx="5">
                  <c:v>845</c:v>
                </c:pt>
                <c:pt idx="6">
                  <c:v>908</c:v>
                </c:pt>
                <c:pt idx="7">
                  <c:v>915</c:v>
                </c:pt>
                <c:pt idx="8">
                  <c:v>986</c:v>
                </c:pt>
                <c:pt idx="9">
                  <c:v>847</c:v>
                </c:pt>
                <c:pt idx="10">
                  <c:v>892</c:v>
                </c:pt>
                <c:pt idx="11">
                  <c:v>951</c:v>
                </c:pt>
                <c:pt idx="12">
                  <c:v>963</c:v>
                </c:pt>
                <c:pt idx="13">
                  <c:v>847</c:v>
                </c:pt>
                <c:pt idx="14">
                  <c:v>833</c:v>
                </c:pt>
                <c:pt idx="15">
                  <c:v>781</c:v>
                </c:pt>
              </c:numCache>
            </c:numRef>
          </c:val>
        </c:ser>
        <c:ser>
          <c:idx val="3"/>
          <c:order val="1"/>
          <c:tx>
            <c:strRef>
              <c:f>'Figure 1cd DATA'!$E$2</c:f>
              <c:strCache>
                <c:ptCount val="1"/>
                <c:pt idx="0">
                  <c:v>Knee revision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Pos val="t"/>
            <c:showVal val="1"/>
          </c:dLbls>
          <c:cat>
            <c:numRef>
              <c:f>'Figure 1cd DATA'!$C$3:$C$18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1cd DATA'!$E$3:$E$18</c:f>
              <c:numCache>
                <c:formatCode>###0</c:formatCode>
                <c:ptCount val="16"/>
                <c:pt idx="0">
                  <c:v>249</c:v>
                </c:pt>
                <c:pt idx="1">
                  <c:v>297</c:v>
                </c:pt>
                <c:pt idx="2">
                  <c:v>282</c:v>
                </c:pt>
                <c:pt idx="3">
                  <c:v>314</c:v>
                </c:pt>
                <c:pt idx="4">
                  <c:v>331</c:v>
                </c:pt>
                <c:pt idx="5">
                  <c:v>405</c:v>
                </c:pt>
                <c:pt idx="6">
                  <c:v>384</c:v>
                </c:pt>
                <c:pt idx="7">
                  <c:v>466</c:v>
                </c:pt>
                <c:pt idx="8">
                  <c:v>567</c:v>
                </c:pt>
                <c:pt idx="9">
                  <c:v>537</c:v>
                </c:pt>
                <c:pt idx="10">
                  <c:v>508</c:v>
                </c:pt>
                <c:pt idx="11">
                  <c:v>444</c:v>
                </c:pt>
                <c:pt idx="12">
                  <c:v>472</c:v>
                </c:pt>
                <c:pt idx="13">
                  <c:v>478</c:v>
                </c:pt>
                <c:pt idx="14">
                  <c:v>477</c:v>
                </c:pt>
                <c:pt idx="15">
                  <c:v>462</c:v>
                </c:pt>
              </c:numCache>
            </c:numRef>
          </c:val>
        </c:ser>
        <c:marker val="1"/>
        <c:axId val="72487680"/>
        <c:axId val="72489216"/>
      </c:lineChart>
      <c:catAx>
        <c:axId val="72487680"/>
        <c:scaling>
          <c:orientation val="minMax"/>
        </c:scaling>
        <c:axPos val="b"/>
        <c:numFmt formatCode="General" sourceLinked="1"/>
        <c:tickLblPos val="nextTo"/>
        <c:txPr>
          <a:bodyPr rot="-1980000"/>
          <a:lstStyle/>
          <a:p>
            <a:pPr>
              <a:defRPr/>
            </a:pPr>
            <a:endParaRPr lang="en-US"/>
          </a:p>
        </c:txPr>
        <c:crossAx val="72489216"/>
        <c:crosses val="autoZero"/>
        <c:auto val="1"/>
        <c:lblAlgn val="ctr"/>
        <c:lblOffset val="100"/>
      </c:catAx>
      <c:valAx>
        <c:axId val="7248921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operations</a:t>
                </a:r>
                <a:endParaRPr lang="en-GB"/>
              </a:p>
            </c:rich>
          </c:tx>
          <c:layout/>
        </c:title>
        <c:numFmt formatCode="###0" sourceLinked="1"/>
        <c:tickLblPos val="nextTo"/>
        <c:crossAx val="72487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8e DATA'!$C$2</c:f>
              <c:strCache>
                <c:ptCount val="1"/>
                <c:pt idx="0">
                  <c:v>Hip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'Figure 8e DATA'!$B$3:$B$19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8e DATA'!$C$3:$C$19</c:f>
              <c:numCache>
                <c:formatCode>0.0%</c:formatCode>
                <c:ptCount val="17"/>
                <c:pt idx="0">
                  <c:v>2.5497195308516064E-3</c:v>
                </c:pt>
                <c:pt idx="1">
                  <c:v>3.0721966205837174E-3</c:v>
                </c:pt>
                <c:pt idx="2">
                  <c:v>5.3340106680213363E-3</c:v>
                </c:pt>
                <c:pt idx="3">
                  <c:v>3.9179534454943541E-3</c:v>
                </c:pt>
                <c:pt idx="4">
                  <c:v>5.4268419954080572E-3</c:v>
                </c:pt>
                <c:pt idx="5">
                  <c:v>4.3095708385706586E-3</c:v>
                </c:pt>
                <c:pt idx="6">
                  <c:v>6.6942939113802998E-3</c:v>
                </c:pt>
                <c:pt idx="7">
                  <c:v>6.3039150630391505E-3</c:v>
                </c:pt>
                <c:pt idx="8">
                  <c:v>5.2405907575035727E-3</c:v>
                </c:pt>
                <c:pt idx="9">
                  <c:v>4.9172999552972727E-3</c:v>
                </c:pt>
                <c:pt idx="10">
                  <c:v>7.0367474589523062E-3</c:v>
                </c:pt>
                <c:pt idx="11">
                  <c:v>7.7037037037037039E-3</c:v>
                </c:pt>
                <c:pt idx="12">
                  <c:v>9.7532989099254168E-3</c:v>
                </c:pt>
                <c:pt idx="13">
                  <c:v>8.4650112866817145E-3</c:v>
                </c:pt>
                <c:pt idx="14">
                  <c:v>1.1557512383048982E-2</c:v>
                </c:pt>
                <c:pt idx="15">
                  <c:v>1.5155615696887685E-2</c:v>
                </c:pt>
                <c:pt idx="16">
                  <c:v>2.2781271837875611E-2</c:v>
                </c:pt>
              </c:numCache>
            </c:numRef>
          </c:val>
        </c:ser>
        <c:ser>
          <c:idx val="1"/>
          <c:order val="1"/>
          <c:tx>
            <c:strRef>
              <c:f>'Figure 8e DATA'!$D$2</c:f>
              <c:strCache>
                <c:ptCount val="1"/>
                <c:pt idx="0">
                  <c:v>Knee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'Figure 8e DATA'!$B$3:$B$19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8e DATA'!$D$3:$D$19</c:f>
              <c:numCache>
                <c:formatCode>0.0%</c:formatCode>
                <c:ptCount val="17"/>
                <c:pt idx="0">
                  <c:v>2.3712737127371277E-3</c:v>
                </c:pt>
                <c:pt idx="1">
                  <c:v>3.7511722413254137E-3</c:v>
                </c:pt>
                <c:pt idx="2">
                  <c:v>3.3587786259541984E-3</c:v>
                </c:pt>
                <c:pt idx="3">
                  <c:v>5.5035773252614193E-3</c:v>
                </c:pt>
                <c:pt idx="4">
                  <c:v>4.2623727208145864E-3</c:v>
                </c:pt>
                <c:pt idx="5">
                  <c:v>3.7145650048875855E-3</c:v>
                </c:pt>
                <c:pt idx="6">
                  <c:v>5.4276315789473679E-3</c:v>
                </c:pt>
                <c:pt idx="7">
                  <c:v>6.0835251561986194E-3</c:v>
                </c:pt>
                <c:pt idx="8">
                  <c:v>4.519044544867656E-3</c:v>
                </c:pt>
                <c:pt idx="9">
                  <c:v>3.6884036588964299E-3</c:v>
                </c:pt>
                <c:pt idx="10">
                  <c:v>7.1865443425076451E-3</c:v>
                </c:pt>
                <c:pt idx="11">
                  <c:v>6.8831363160257366E-3</c:v>
                </c:pt>
                <c:pt idx="12">
                  <c:v>8.2265677680377607E-3</c:v>
                </c:pt>
                <c:pt idx="13">
                  <c:v>1.1142454160789845E-2</c:v>
                </c:pt>
                <c:pt idx="14">
                  <c:v>1.1790619331433015E-2</c:v>
                </c:pt>
                <c:pt idx="15">
                  <c:v>1.6927417286483715E-2</c:v>
                </c:pt>
                <c:pt idx="16">
                  <c:v>2.3674242424242421E-2</c:v>
                </c:pt>
              </c:numCache>
            </c:numRef>
          </c:val>
        </c:ser>
        <c:marker val="1"/>
        <c:axId val="90555520"/>
        <c:axId val="90557824"/>
      </c:lineChart>
      <c:catAx>
        <c:axId val="90555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</c:title>
        <c:tickLblPos val="nextTo"/>
        <c:crossAx val="90557824"/>
        <c:crosses val="autoZero"/>
        <c:auto val="1"/>
        <c:lblAlgn val="ctr"/>
        <c:lblOffset val="100"/>
      </c:catAx>
      <c:valAx>
        <c:axId val="9055782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Complication</a:t>
                </a:r>
              </a:p>
              <a:p>
                <a:pPr>
                  <a:defRPr/>
                </a:pPr>
                <a:r>
                  <a:rPr lang="en-GB"/>
                  <a:t>Rate (%)</a:t>
                </a:r>
              </a:p>
            </c:rich>
          </c:tx>
        </c:title>
        <c:numFmt formatCode="0.0%" sourceLinked="1"/>
        <c:tickLblPos val="nextTo"/>
        <c:crossAx val="9055552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9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4.9589160330912485E-2"/>
                  <c:y val="-2.74136288519491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layout>
                <c:manualLayout>
                  <c:x val="-6.4323833259575539E-2"/>
                  <c:y val="-4.2228443666763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layout>
                <c:manualLayout>
                  <c:x val="-4.3649239873691223E-2"/>
                  <c:y val="-3.23519004568874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3.0368060651706823E-2"/>
                  <c:y val="-2.74136288519491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4.4679502174783545E-2"/>
                  <c:y val="-3.70370370370370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2.4998469142451171E-2"/>
                  <c:y val="-3.70370370370370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l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4.2756899628093523E-2"/>
                  <c:y val="-2.74136288519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9 DATA for chart'!$C$3:$C$18</c:f>
              <c:numCache>
                <c:formatCode>General</c:formatCode>
                <c:ptCount val="16"/>
                <c:pt idx="0">
                  <c:v>377</c:v>
                </c:pt>
                <c:pt idx="1">
                  <c:v>214</c:v>
                </c:pt>
                <c:pt idx="2">
                  <c:v>186</c:v>
                </c:pt>
                <c:pt idx="3">
                  <c:v>455</c:v>
                </c:pt>
                <c:pt idx="4">
                  <c:v>192</c:v>
                </c:pt>
                <c:pt idx="5">
                  <c:v>639</c:v>
                </c:pt>
                <c:pt idx="6">
                  <c:v>368</c:v>
                </c:pt>
                <c:pt idx="7">
                  <c:v>531</c:v>
                </c:pt>
                <c:pt idx="8">
                  <c:v>358</c:v>
                </c:pt>
                <c:pt idx="9">
                  <c:v>320</c:v>
                </c:pt>
                <c:pt idx="10">
                  <c:v>298</c:v>
                </c:pt>
                <c:pt idx="11">
                  <c:v>783</c:v>
                </c:pt>
                <c:pt idx="12">
                  <c:v>652</c:v>
                </c:pt>
                <c:pt idx="13">
                  <c:v>65</c:v>
                </c:pt>
                <c:pt idx="14">
                  <c:v>1620</c:v>
                </c:pt>
                <c:pt idx="15">
                  <c:v>332</c:v>
                </c:pt>
              </c:numCache>
            </c:numRef>
          </c:xVal>
          <c:yVal>
            <c:numRef>
              <c:f>'Figure 9 DATA for chart'!$H$3:$H$18</c:f>
              <c:numCache>
                <c:formatCode>General</c:formatCode>
                <c:ptCount val="16"/>
                <c:pt idx="0">
                  <c:v>0.27098474953058871</c:v>
                </c:pt>
                <c:pt idx="1">
                  <c:v>0</c:v>
                </c:pt>
                <c:pt idx="2">
                  <c:v>1.1124482598145642</c:v>
                </c:pt>
                <c:pt idx="3">
                  <c:v>1.593865202370496</c:v>
                </c:pt>
                <c:pt idx="4">
                  <c:v>1.554841576285078</c:v>
                </c:pt>
                <c:pt idx="5">
                  <c:v>0.6345935968986256</c:v>
                </c:pt>
                <c:pt idx="6">
                  <c:v>0.51602796537746931</c:v>
                </c:pt>
                <c:pt idx="7">
                  <c:v>2.0750900599439803</c:v>
                </c:pt>
                <c:pt idx="8">
                  <c:v>0.87971692616718211</c:v>
                </c:pt>
                <c:pt idx="9">
                  <c:v>0.64527205276197719</c:v>
                </c:pt>
                <c:pt idx="10">
                  <c:v>1.6395461701466578</c:v>
                </c:pt>
                <c:pt idx="11">
                  <c:v>0.61391411210334701</c:v>
                </c:pt>
                <c:pt idx="12">
                  <c:v>0.63270157475185906</c:v>
                </c:pt>
                <c:pt idx="13">
                  <c:v>0</c:v>
                </c:pt>
                <c:pt idx="14">
                  <c:v>0.44911636935335975</c:v>
                </c:pt>
                <c:pt idx="15">
                  <c:v>0.31183200787413962</c:v>
                </c:pt>
              </c:numCache>
            </c:numRef>
          </c:yVal>
        </c:ser>
        <c:ser>
          <c:idx val="1"/>
          <c:order val="1"/>
          <c:tx>
            <c:strRef>
              <c:f>'Figure 9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9 DATA for chart'!$O$3:$O$29</c:f>
              <c:numCache>
                <c:formatCode>General</c:formatCode>
                <c:ptCount val="27"/>
                <c:pt idx="0">
                  <c:v>18</c:v>
                </c:pt>
                <c:pt idx="1">
                  <c:v>51</c:v>
                </c:pt>
                <c:pt idx="2">
                  <c:v>96</c:v>
                </c:pt>
                <c:pt idx="3">
                  <c:v>149</c:v>
                </c:pt>
                <c:pt idx="4">
                  <c:v>207</c:v>
                </c:pt>
                <c:pt idx="5">
                  <c:v>270</c:v>
                </c:pt>
                <c:pt idx="6">
                  <c:v>336</c:v>
                </c:pt>
                <c:pt idx="7">
                  <c:v>405</c:v>
                </c:pt>
                <c:pt idx="8">
                  <c:v>477</c:v>
                </c:pt>
                <c:pt idx="9">
                  <c:v>551</c:v>
                </c:pt>
                <c:pt idx="10">
                  <c:v>626</c:v>
                </c:pt>
                <c:pt idx="11">
                  <c:v>704</c:v>
                </c:pt>
                <c:pt idx="12">
                  <c:v>782</c:v>
                </c:pt>
                <c:pt idx="13">
                  <c:v>862</c:v>
                </c:pt>
                <c:pt idx="14">
                  <c:v>943</c:v>
                </c:pt>
                <c:pt idx="15">
                  <c:v>1025</c:v>
                </c:pt>
                <c:pt idx="16">
                  <c:v>1108</c:v>
                </c:pt>
                <c:pt idx="17">
                  <c:v>1192</c:v>
                </c:pt>
                <c:pt idx="18">
                  <c:v>1277</c:v>
                </c:pt>
                <c:pt idx="19">
                  <c:v>1362</c:v>
                </c:pt>
                <c:pt idx="20">
                  <c:v>1448</c:v>
                </c:pt>
                <c:pt idx="21">
                  <c:v>1535</c:v>
                </c:pt>
                <c:pt idx="22">
                  <c:v>1622</c:v>
                </c:pt>
                <c:pt idx="23">
                  <c:v>1710</c:v>
                </c:pt>
                <c:pt idx="24">
                  <c:v>1798</c:v>
                </c:pt>
                <c:pt idx="25">
                  <c:v>1887</c:v>
                </c:pt>
                <c:pt idx="26">
                  <c:v>1977</c:v>
                </c:pt>
              </c:numCache>
            </c:numRef>
          </c:xVal>
          <c:yVal>
            <c:numRef>
              <c:f>'Figure 9 DATA for chart'!$P$3:$P$29</c:f>
              <c:numCache>
                <c:formatCode>General</c:formatCode>
                <c:ptCount val="27"/>
                <c:pt idx="0">
                  <c:v>11.76470588235294</c:v>
                </c:pt>
                <c:pt idx="1">
                  <c:v>6</c:v>
                </c:pt>
                <c:pt idx="2">
                  <c:v>4.2105263157894735</c:v>
                </c:pt>
                <c:pt idx="3">
                  <c:v>3.3783783783783785</c:v>
                </c:pt>
                <c:pt idx="4">
                  <c:v>2.912621359223301</c:v>
                </c:pt>
                <c:pt idx="5">
                  <c:v>2.6022304832713754</c:v>
                </c:pt>
                <c:pt idx="6">
                  <c:v>2.3880597014925375</c:v>
                </c:pt>
                <c:pt idx="7">
                  <c:v>2.2277227722772275</c:v>
                </c:pt>
                <c:pt idx="8">
                  <c:v>2.1008403361344539</c:v>
                </c:pt>
                <c:pt idx="9">
                  <c:v>2</c:v>
                </c:pt>
                <c:pt idx="10">
                  <c:v>1.92</c:v>
                </c:pt>
                <c:pt idx="11">
                  <c:v>1.8492176386913231</c:v>
                </c:pt>
                <c:pt idx="12">
                  <c:v>1.7925736235595391</c:v>
                </c:pt>
                <c:pt idx="13">
                  <c:v>1.7421602787456445</c:v>
                </c:pt>
                <c:pt idx="14">
                  <c:v>1.6985138004246285</c:v>
                </c:pt>
                <c:pt idx="15">
                  <c:v>1.66015625</c:v>
                </c:pt>
                <c:pt idx="16">
                  <c:v>1.6260162601626018</c:v>
                </c:pt>
                <c:pt idx="17">
                  <c:v>1.595298068849706</c:v>
                </c:pt>
                <c:pt idx="18">
                  <c:v>1.5673981191222568</c:v>
                </c:pt>
                <c:pt idx="19">
                  <c:v>1.5429831006612784</c:v>
                </c:pt>
                <c:pt idx="20">
                  <c:v>1.520387007601935</c:v>
                </c:pt>
                <c:pt idx="21">
                  <c:v>1.4993481095176011</c:v>
                </c:pt>
                <c:pt idx="22">
                  <c:v>1.4805675508945095</c:v>
                </c:pt>
                <c:pt idx="23">
                  <c:v>1.4628437682855471</c:v>
                </c:pt>
                <c:pt idx="24">
                  <c:v>1.4468558708959376</c:v>
                </c:pt>
                <c:pt idx="25">
                  <c:v>1.4316012725344645</c:v>
                </c:pt>
                <c:pt idx="26">
                  <c:v>1.417004048582996</c:v>
                </c:pt>
              </c:numCache>
            </c:numRef>
          </c:yVal>
        </c:ser>
        <c:ser>
          <c:idx val="2"/>
          <c:order val="2"/>
          <c:tx>
            <c:strRef>
              <c:f>'Figure 9 DATA for chart'!$I$2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9 DATA for chart'!$J$3:$J$18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200</c:v>
                </c:pt>
                <c:pt idx="3">
                  <c:v>400</c:v>
                </c:pt>
                <c:pt idx="4">
                  <c:v>600</c:v>
                </c:pt>
                <c:pt idx="5">
                  <c:v>600</c:v>
                </c:pt>
                <c:pt idx="6">
                  <c:v>800</c:v>
                </c:pt>
                <c:pt idx="7">
                  <c:v>1000</c:v>
                </c:pt>
                <c:pt idx="8">
                  <c:v>1000</c:v>
                </c:pt>
                <c:pt idx="9">
                  <c:v>1200</c:v>
                </c:pt>
                <c:pt idx="10">
                  <c:v>1400</c:v>
                </c:pt>
                <c:pt idx="11">
                  <c:v>1400</c:v>
                </c:pt>
                <c:pt idx="12">
                  <c:v>1600</c:v>
                </c:pt>
                <c:pt idx="13">
                  <c:v>1800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9 DATA for chart'!$I$3:$I$18</c:f>
              <c:numCache>
                <c:formatCode>General</c:formatCode>
                <c:ptCount val="16"/>
                <c:pt idx="0">
                  <c:v>0.87120784932897266</c:v>
                </c:pt>
                <c:pt idx="1">
                  <c:v>0.87120784932897266</c:v>
                </c:pt>
                <c:pt idx="2">
                  <c:v>0.87120784932897266</c:v>
                </c:pt>
                <c:pt idx="3">
                  <c:v>0.87120784932897266</c:v>
                </c:pt>
                <c:pt idx="4">
                  <c:v>0.87120784932897266</c:v>
                </c:pt>
                <c:pt idx="5">
                  <c:v>0.87120784932897266</c:v>
                </c:pt>
                <c:pt idx="6">
                  <c:v>0.87120784932897266</c:v>
                </c:pt>
                <c:pt idx="7">
                  <c:v>0.87120784932897266</c:v>
                </c:pt>
                <c:pt idx="8">
                  <c:v>0.87120784932897266</c:v>
                </c:pt>
                <c:pt idx="9">
                  <c:v>0.87120784932897266</c:v>
                </c:pt>
                <c:pt idx="10">
                  <c:v>0.87120784932897266</c:v>
                </c:pt>
                <c:pt idx="11">
                  <c:v>0.87120784932897266</c:v>
                </c:pt>
                <c:pt idx="12">
                  <c:v>0.87120784932897266</c:v>
                </c:pt>
                <c:pt idx="13">
                  <c:v>0.87120784932897266</c:v>
                </c:pt>
                <c:pt idx="14">
                  <c:v>0.87120784932897266</c:v>
                </c:pt>
                <c:pt idx="15">
                  <c:v>0.87120784932897266</c:v>
                </c:pt>
              </c:numCache>
            </c:numRef>
          </c:yVal>
        </c:ser>
        <c:axId val="95573504"/>
        <c:axId val="95575424"/>
      </c:scatterChart>
      <c:valAx>
        <c:axId val="95573504"/>
        <c:scaling>
          <c:orientation val="minMax"/>
          <c:max val="17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5575424"/>
        <c:crosses val="autoZero"/>
        <c:crossBetween val="midCat"/>
      </c:valAx>
      <c:valAx>
        <c:axId val="95575424"/>
        <c:scaling>
          <c:orientation val="minMax"/>
          <c:max val="3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Standardised </a:t>
                </a:r>
              </a:p>
              <a:p>
                <a:pPr>
                  <a:defRPr/>
                </a:pPr>
                <a:r>
                  <a:rPr lang="en-GB" b="0"/>
                  <a:t>rate (%)</a:t>
                </a:r>
              </a:p>
            </c:rich>
          </c:tx>
        </c:title>
        <c:numFmt formatCode="General" sourceLinked="0"/>
        <c:tickLblPos val="nextTo"/>
        <c:crossAx val="95573504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9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'Figure 9 DATA for chart'!$C$3:$C$18</c:f>
              <c:numCache>
                <c:formatCode>General</c:formatCode>
                <c:ptCount val="16"/>
                <c:pt idx="0">
                  <c:v>377</c:v>
                </c:pt>
                <c:pt idx="1">
                  <c:v>214</c:v>
                </c:pt>
                <c:pt idx="2">
                  <c:v>186</c:v>
                </c:pt>
                <c:pt idx="3">
                  <c:v>455</c:v>
                </c:pt>
                <c:pt idx="4">
                  <c:v>192</c:v>
                </c:pt>
                <c:pt idx="5">
                  <c:v>639</c:v>
                </c:pt>
                <c:pt idx="6">
                  <c:v>368</c:v>
                </c:pt>
                <c:pt idx="7">
                  <c:v>531</c:v>
                </c:pt>
                <c:pt idx="8">
                  <c:v>358</c:v>
                </c:pt>
                <c:pt idx="9">
                  <c:v>320</c:v>
                </c:pt>
                <c:pt idx="10">
                  <c:v>298</c:v>
                </c:pt>
                <c:pt idx="11">
                  <c:v>783</c:v>
                </c:pt>
                <c:pt idx="12">
                  <c:v>652</c:v>
                </c:pt>
                <c:pt idx="13">
                  <c:v>65</c:v>
                </c:pt>
                <c:pt idx="14">
                  <c:v>1620</c:v>
                </c:pt>
                <c:pt idx="15">
                  <c:v>332</c:v>
                </c:pt>
              </c:numCache>
            </c:numRef>
          </c:xVal>
          <c:yVal>
            <c:numRef>
              <c:f>'Figure 9 DATA for chart'!$H$3:$H$18</c:f>
              <c:numCache>
                <c:formatCode>General</c:formatCode>
                <c:ptCount val="16"/>
                <c:pt idx="0">
                  <c:v>0.27098474953058871</c:v>
                </c:pt>
                <c:pt idx="1">
                  <c:v>0</c:v>
                </c:pt>
                <c:pt idx="2">
                  <c:v>1.1124482598145642</c:v>
                </c:pt>
                <c:pt idx="3">
                  <c:v>1.593865202370496</c:v>
                </c:pt>
                <c:pt idx="4">
                  <c:v>1.554841576285078</c:v>
                </c:pt>
                <c:pt idx="5">
                  <c:v>0.6345935968986256</c:v>
                </c:pt>
                <c:pt idx="6">
                  <c:v>0.51602796537746931</c:v>
                </c:pt>
                <c:pt idx="7">
                  <c:v>2.0750900599439803</c:v>
                </c:pt>
                <c:pt idx="8">
                  <c:v>0.87971692616718211</c:v>
                </c:pt>
                <c:pt idx="9">
                  <c:v>0.64527205276197719</c:v>
                </c:pt>
                <c:pt idx="10">
                  <c:v>1.6395461701466578</c:v>
                </c:pt>
                <c:pt idx="11">
                  <c:v>0.61391411210334701</c:v>
                </c:pt>
                <c:pt idx="12">
                  <c:v>0.63270157475185906</c:v>
                </c:pt>
                <c:pt idx="13">
                  <c:v>0</c:v>
                </c:pt>
                <c:pt idx="14">
                  <c:v>0.44911636935335975</c:v>
                </c:pt>
                <c:pt idx="15">
                  <c:v>0.31183200787413962</c:v>
                </c:pt>
              </c:numCache>
            </c:numRef>
          </c:yVal>
        </c:ser>
        <c:ser>
          <c:idx val="1"/>
          <c:order val="1"/>
          <c:tx>
            <c:strRef>
              <c:f>'Figure 9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'Figure 9 DATA for chart'!$O$3:$O$29</c:f>
              <c:numCache>
                <c:formatCode>General</c:formatCode>
                <c:ptCount val="27"/>
                <c:pt idx="0">
                  <c:v>18</c:v>
                </c:pt>
                <c:pt idx="1">
                  <c:v>51</c:v>
                </c:pt>
                <c:pt idx="2">
                  <c:v>96</c:v>
                </c:pt>
                <c:pt idx="3">
                  <c:v>149</c:v>
                </c:pt>
                <c:pt idx="4">
                  <c:v>207</c:v>
                </c:pt>
                <c:pt idx="5">
                  <c:v>270</c:v>
                </c:pt>
                <c:pt idx="6">
                  <c:v>336</c:v>
                </c:pt>
                <c:pt idx="7">
                  <c:v>405</c:v>
                </c:pt>
                <c:pt idx="8">
                  <c:v>477</c:v>
                </c:pt>
                <c:pt idx="9">
                  <c:v>551</c:v>
                </c:pt>
                <c:pt idx="10">
                  <c:v>626</c:v>
                </c:pt>
                <c:pt idx="11">
                  <c:v>704</c:v>
                </c:pt>
                <c:pt idx="12">
                  <c:v>782</c:v>
                </c:pt>
                <c:pt idx="13">
                  <c:v>862</c:v>
                </c:pt>
                <c:pt idx="14">
                  <c:v>943</c:v>
                </c:pt>
                <c:pt idx="15">
                  <c:v>1025</c:v>
                </c:pt>
                <c:pt idx="16">
                  <c:v>1108</c:v>
                </c:pt>
                <c:pt idx="17">
                  <c:v>1192</c:v>
                </c:pt>
                <c:pt idx="18">
                  <c:v>1277</c:v>
                </c:pt>
                <c:pt idx="19">
                  <c:v>1362</c:v>
                </c:pt>
                <c:pt idx="20">
                  <c:v>1448</c:v>
                </c:pt>
                <c:pt idx="21">
                  <c:v>1535</c:v>
                </c:pt>
                <c:pt idx="22">
                  <c:v>1622</c:v>
                </c:pt>
                <c:pt idx="23">
                  <c:v>1710</c:v>
                </c:pt>
                <c:pt idx="24">
                  <c:v>1798</c:v>
                </c:pt>
                <c:pt idx="25">
                  <c:v>1887</c:v>
                </c:pt>
                <c:pt idx="26">
                  <c:v>1977</c:v>
                </c:pt>
              </c:numCache>
            </c:numRef>
          </c:xVal>
          <c:yVal>
            <c:numRef>
              <c:f>'Figure 9 DATA for chart'!$P$3:$P$29</c:f>
              <c:numCache>
                <c:formatCode>General</c:formatCode>
                <c:ptCount val="27"/>
                <c:pt idx="0">
                  <c:v>11.76470588235294</c:v>
                </c:pt>
                <c:pt idx="1">
                  <c:v>6</c:v>
                </c:pt>
                <c:pt idx="2">
                  <c:v>4.2105263157894735</c:v>
                </c:pt>
                <c:pt idx="3">
                  <c:v>3.3783783783783785</c:v>
                </c:pt>
                <c:pt idx="4">
                  <c:v>2.912621359223301</c:v>
                </c:pt>
                <c:pt idx="5">
                  <c:v>2.6022304832713754</c:v>
                </c:pt>
                <c:pt idx="6">
                  <c:v>2.3880597014925375</c:v>
                </c:pt>
                <c:pt idx="7">
                  <c:v>2.2277227722772275</c:v>
                </c:pt>
                <c:pt idx="8">
                  <c:v>2.1008403361344539</c:v>
                </c:pt>
                <c:pt idx="9">
                  <c:v>2</c:v>
                </c:pt>
                <c:pt idx="10">
                  <c:v>1.92</c:v>
                </c:pt>
                <c:pt idx="11">
                  <c:v>1.8492176386913231</c:v>
                </c:pt>
                <c:pt idx="12">
                  <c:v>1.7925736235595391</c:v>
                </c:pt>
                <c:pt idx="13">
                  <c:v>1.7421602787456445</c:v>
                </c:pt>
                <c:pt idx="14">
                  <c:v>1.6985138004246285</c:v>
                </c:pt>
                <c:pt idx="15">
                  <c:v>1.66015625</c:v>
                </c:pt>
                <c:pt idx="16">
                  <c:v>1.6260162601626018</c:v>
                </c:pt>
                <c:pt idx="17">
                  <c:v>1.595298068849706</c:v>
                </c:pt>
                <c:pt idx="18">
                  <c:v>1.5673981191222568</c:v>
                </c:pt>
                <c:pt idx="19">
                  <c:v>1.5429831006612784</c:v>
                </c:pt>
                <c:pt idx="20">
                  <c:v>1.520387007601935</c:v>
                </c:pt>
                <c:pt idx="21">
                  <c:v>1.4993481095176011</c:v>
                </c:pt>
                <c:pt idx="22">
                  <c:v>1.4805675508945095</c:v>
                </c:pt>
                <c:pt idx="23">
                  <c:v>1.4628437682855471</c:v>
                </c:pt>
                <c:pt idx="24">
                  <c:v>1.4468558708959376</c:v>
                </c:pt>
                <c:pt idx="25">
                  <c:v>1.4316012725344645</c:v>
                </c:pt>
                <c:pt idx="26">
                  <c:v>1.417004048582996</c:v>
                </c:pt>
              </c:numCache>
            </c:numRef>
          </c:yVal>
        </c:ser>
        <c:ser>
          <c:idx val="2"/>
          <c:order val="2"/>
          <c:tx>
            <c:strRef>
              <c:f>'Figure 9 DATA for chart'!$I$2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noFill/>
            </a:ln>
          </c:spPr>
          <c:xVal>
            <c:numRef>
              <c:f>'Figure 9 DATA for chart'!$J$3:$J$18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200</c:v>
                </c:pt>
                <c:pt idx="3">
                  <c:v>400</c:v>
                </c:pt>
                <c:pt idx="4">
                  <c:v>600</c:v>
                </c:pt>
                <c:pt idx="5">
                  <c:v>600</c:v>
                </c:pt>
                <c:pt idx="6">
                  <c:v>800</c:v>
                </c:pt>
                <c:pt idx="7">
                  <c:v>1000</c:v>
                </c:pt>
                <c:pt idx="8">
                  <c:v>1000</c:v>
                </c:pt>
                <c:pt idx="9">
                  <c:v>1200</c:v>
                </c:pt>
                <c:pt idx="10">
                  <c:v>1400</c:v>
                </c:pt>
                <c:pt idx="11">
                  <c:v>1400</c:v>
                </c:pt>
                <c:pt idx="12">
                  <c:v>1600</c:v>
                </c:pt>
                <c:pt idx="13">
                  <c:v>1800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9 DATA for chart'!$I$3:$I$18</c:f>
              <c:numCache>
                <c:formatCode>General</c:formatCode>
                <c:ptCount val="16"/>
                <c:pt idx="0">
                  <c:v>0.87120784932897266</c:v>
                </c:pt>
                <c:pt idx="1">
                  <c:v>0.87120784932897266</c:v>
                </c:pt>
                <c:pt idx="2">
                  <c:v>0.87120784932897266</c:v>
                </c:pt>
                <c:pt idx="3">
                  <c:v>0.87120784932897266</c:v>
                </c:pt>
                <c:pt idx="4">
                  <c:v>0.87120784932897266</c:v>
                </c:pt>
                <c:pt idx="5">
                  <c:v>0.87120784932897266</c:v>
                </c:pt>
                <c:pt idx="6">
                  <c:v>0.87120784932897266</c:v>
                </c:pt>
                <c:pt idx="7">
                  <c:v>0.87120784932897266</c:v>
                </c:pt>
                <c:pt idx="8">
                  <c:v>0.87120784932897266</c:v>
                </c:pt>
                <c:pt idx="9">
                  <c:v>0.87120784932897266</c:v>
                </c:pt>
                <c:pt idx="10">
                  <c:v>0.87120784932897266</c:v>
                </c:pt>
                <c:pt idx="11">
                  <c:v>0.87120784932897266</c:v>
                </c:pt>
                <c:pt idx="12">
                  <c:v>0.87120784932897266</c:v>
                </c:pt>
                <c:pt idx="13">
                  <c:v>0.87120784932897266</c:v>
                </c:pt>
                <c:pt idx="14">
                  <c:v>0.87120784932897266</c:v>
                </c:pt>
                <c:pt idx="15">
                  <c:v>0.87120784932897266</c:v>
                </c:pt>
              </c:numCache>
            </c:numRef>
          </c:yVal>
        </c:ser>
        <c:axId val="91071616"/>
        <c:axId val="91073152"/>
      </c:scatterChart>
      <c:valAx>
        <c:axId val="91071616"/>
        <c:scaling>
          <c:orientation val="minMax"/>
        </c:scaling>
        <c:axPos val="b"/>
        <c:numFmt formatCode="General" sourceLinked="1"/>
        <c:tickLblPos val="nextTo"/>
        <c:crossAx val="91073152"/>
        <c:crosses val="autoZero"/>
        <c:crossBetween val="midCat"/>
      </c:valAx>
      <c:valAx>
        <c:axId val="91073152"/>
        <c:scaling>
          <c:orientation val="minMax"/>
        </c:scaling>
        <c:axPos val="l"/>
        <c:majorGridlines/>
        <c:numFmt formatCode="General" sourceLinked="1"/>
        <c:tickLblPos val="nextTo"/>
        <c:crossAx val="910716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10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3.1171446966555116E-2"/>
                  <c:y val="-2.74136288519492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b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-4.2925535418634968E-2"/>
                  <c:y val="-2.74136288519491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t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10 DATA for chart'!$C$3:$C$18</c:f>
              <c:numCache>
                <c:formatCode>General</c:formatCode>
                <c:ptCount val="16"/>
                <c:pt idx="0">
                  <c:v>377</c:v>
                </c:pt>
                <c:pt idx="1">
                  <c:v>214</c:v>
                </c:pt>
                <c:pt idx="2">
                  <c:v>186</c:v>
                </c:pt>
                <c:pt idx="3">
                  <c:v>455</c:v>
                </c:pt>
                <c:pt idx="4">
                  <c:v>192</c:v>
                </c:pt>
                <c:pt idx="5">
                  <c:v>639</c:v>
                </c:pt>
                <c:pt idx="6">
                  <c:v>368</c:v>
                </c:pt>
                <c:pt idx="7">
                  <c:v>531</c:v>
                </c:pt>
                <c:pt idx="8">
                  <c:v>358</c:v>
                </c:pt>
                <c:pt idx="9">
                  <c:v>320</c:v>
                </c:pt>
                <c:pt idx="10">
                  <c:v>298</c:v>
                </c:pt>
                <c:pt idx="11">
                  <c:v>783</c:v>
                </c:pt>
                <c:pt idx="12">
                  <c:v>652</c:v>
                </c:pt>
                <c:pt idx="13">
                  <c:v>65</c:v>
                </c:pt>
                <c:pt idx="14">
                  <c:v>1620</c:v>
                </c:pt>
                <c:pt idx="15">
                  <c:v>332</c:v>
                </c:pt>
              </c:numCache>
            </c:numRef>
          </c:xVal>
          <c:yVal>
            <c:numRef>
              <c:f>'Figure 10 DATA for chart'!$H$3:$H$18</c:f>
              <c:numCache>
                <c:formatCode>General</c:formatCode>
                <c:ptCount val="16"/>
                <c:pt idx="0">
                  <c:v>1.3544451868202032</c:v>
                </c:pt>
                <c:pt idx="1">
                  <c:v>1.4404756875132723</c:v>
                </c:pt>
                <c:pt idx="2">
                  <c:v>1.6472868839420953</c:v>
                </c:pt>
                <c:pt idx="3">
                  <c:v>0.22229592185774372</c:v>
                </c:pt>
                <c:pt idx="4">
                  <c:v>0</c:v>
                </c:pt>
                <c:pt idx="5">
                  <c:v>0.62774242247614731</c:v>
                </c:pt>
                <c:pt idx="6">
                  <c:v>0.27022485460794243</c:v>
                </c:pt>
                <c:pt idx="7">
                  <c:v>0.75516851773144456</c:v>
                </c:pt>
                <c:pt idx="8">
                  <c:v>1.394082604045769</c:v>
                </c:pt>
                <c:pt idx="9">
                  <c:v>0.31641711982396542</c:v>
                </c:pt>
                <c:pt idx="10">
                  <c:v>1.2859537989052212</c:v>
                </c:pt>
                <c:pt idx="11">
                  <c:v>0.64483536223346971</c:v>
                </c:pt>
                <c:pt idx="12">
                  <c:v>1.0736411104289307</c:v>
                </c:pt>
                <c:pt idx="13">
                  <c:v>0</c:v>
                </c:pt>
                <c:pt idx="14">
                  <c:v>0.31250032277610784</c:v>
                </c:pt>
                <c:pt idx="15">
                  <c:v>0.91713174869914671</c:v>
                </c:pt>
              </c:numCache>
            </c:numRef>
          </c:yVal>
        </c:ser>
        <c:ser>
          <c:idx val="1"/>
          <c:order val="1"/>
          <c:tx>
            <c:strRef>
              <c:f>'Figure 10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10 DATA for chart'!$O$3:$O$32</c:f>
              <c:numCache>
                <c:formatCode>General</c:formatCode>
                <c:ptCount val="30"/>
                <c:pt idx="0">
                  <c:v>16</c:v>
                </c:pt>
                <c:pt idx="1">
                  <c:v>44</c:v>
                </c:pt>
                <c:pt idx="2">
                  <c:v>83</c:v>
                </c:pt>
                <c:pt idx="3">
                  <c:v>129</c:v>
                </c:pt>
                <c:pt idx="4">
                  <c:v>179</c:v>
                </c:pt>
                <c:pt idx="5">
                  <c:v>233</c:v>
                </c:pt>
                <c:pt idx="6">
                  <c:v>290</c:v>
                </c:pt>
                <c:pt idx="7">
                  <c:v>350</c:v>
                </c:pt>
                <c:pt idx="8">
                  <c:v>412</c:v>
                </c:pt>
                <c:pt idx="9">
                  <c:v>476</c:v>
                </c:pt>
                <c:pt idx="10">
                  <c:v>541</c:v>
                </c:pt>
                <c:pt idx="11">
                  <c:v>608</c:v>
                </c:pt>
                <c:pt idx="12">
                  <c:v>676</c:v>
                </c:pt>
                <c:pt idx="13">
                  <c:v>745</c:v>
                </c:pt>
                <c:pt idx="14">
                  <c:v>814</c:v>
                </c:pt>
                <c:pt idx="15">
                  <c:v>885</c:v>
                </c:pt>
                <c:pt idx="16">
                  <c:v>957</c:v>
                </c:pt>
                <c:pt idx="17">
                  <c:v>1029</c:v>
                </c:pt>
                <c:pt idx="18">
                  <c:v>1102</c:v>
                </c:pt>
                <c:pt idx="19">
                  <c:v>1176</c:v>
                </c:pt>
                <c:pt idx="20">
                  <c:v>1250</c:v>
                </c:pt>
                <c:pt idx="21">
                  <c:v>1325</c:v>
                </c:pt>
                <c:pt idx="22">
                  <c:v>1401</c:v>
                </c:pt>
                <c:pt idx="23">
                  <c:v>1477</c:v>
                </c:pt>
                <c:pt idx="24">
                  <c:v>1553</c:v>
                </c:pt>
                <c:pt idx="25">
                  <c:v>1630</c:v>
                </c:pt>
                <c:pt idx="26">
                  <c:v>1707</c:v>
                </c:pt>
                <c:pt idx="27">
                  <c:v>1785</c:v>
                </c:pt>
                <c:pt idx="28">
                  <c:v>1863</c:v>
                </c:pt>
                <c:pt idx="29">
                  <c:v>1941</c:v>
                </c:pt>
              </c:numCache>
            </c:numRef>
          </c:xVal>
          <c:yVal>
            <c:numRef>
              <c:f>'Figure 10 DATA for chart'!$P$3:$P$32</c:f>
              <c:numCache>
                <c:formatCode>General</c:formatCode>
                <c:ptCount val="30"/>
                <c:pt idx="0">
                  <c:v>13.333333333333334</c:v>
                </c:pt>
                <c:pt idx="1">
                  <c:v>6.9767441860465116</c:v>
                </c:pt>
                <c:pt idx="2">
                  <c:v>4.8780487804878048</c:v>
                </c:pt>
                <c:pt idx="3">
                  <c:v>3.90625</c:v>
                </c:pt>
                <c:pt idx="4">
                  <c:v>3.3707865168539324</c:v>
                </c:pt>
                <c:pt idx="5">
                  <c:v>3.0172413793103448</c:v>
                </c:pt>
                <c:pt idx="6">
                  <c:v>2.7681660899653981</c:v>
                </c:pt>
                <c:pt idx="7">
                  <c:v>2.5787965616045847</c:v>
                </c:pt>
                <c:pt idx="8">
                  <c:v>2.4330900243309004</c:v>
                </c:pt>
                <c:pt idx="9">
                  <c:v>2.3157894736842106</c:v>
                </c:pt>
                <c:pt idx="10">
                  <c:v>2.2222222222222223</c:v>
                </c:pt>
                <c:pt idx="11">
                  <c:v>2.1416803953871502</c:v>
                </c:pt>
                <c:pt idx="12">
                  <c:v>2.074074074074074</c:v>
                </c:pt>
                <c:pt idx="13">
                  <c:v>2.0161290322580645</c:v>
                </c:pt>
                <c:pt idx="14">
                  <c:v>1.968019680196802</c:v>
                </c:pt>
                <c:pt idx="15">
                  <c:v>1.9230769230769231</c:v>
                </c:pt>
                <c:pt idx="16">
                  <c:v>1.882845188284519</c:v>
                </c:pt>
                <c:pt idx="17">
                  <c:v>1.8482490272373542</c:v>
                </c:pt>
                <c:pt idx="18">
                  <c:v>1.8165304268846505</c:v>
                </c:pt>
                <c:pt idx="19">
                  <c:v>1.7872340425531916</c:v>
                </c:pt>
                <c:pt idx="20">
                  <c:v>1.7614091273018415</c:v>
                </c:pt>
                <c:pt idx="21">
                  <c:v>1.7371601208459215</c:v>
                </c:pt>
                <c:pt idx="22">
                  <c:v>1.7142857142857144</c:v>
                </c:pt>
                <c:pt idx="23">
                  <c:v>1.6937669376693765</c:v>
                </c:pt>
                <c:pt idx="24">
                  <c:v>1.6752577319587629</c:v>
                </c:pt>
                <c:pt idx="25">
                  <c:v>1.6574585635359116</c:v>
                </c:pt>
                <c:pt idx="26">
                  <c:v>1.6412661195779603</c:v>
                </c:pt>
                <c:pt idx="27">
                  <c:v>1.6255605381165918</c:v>
                </c:pt>
                <c:pt idx="28">
                  <c:v>1.6111707841031151</c:v>
                </c:pt>
                <c:pt idx="29">
                  <c:v>1.5979381443298968</c:v>
                </c:pt>
              </c:numCache>
            </c:numRef>
          </c:yVal>
        </c:ser>
        <c:ser>
          <c:idx val="2"/>
          <c:order val="2"/>
          <c:tx>
            <c:strRef>
              <c:f>'Figure 10 DATA for chart'!$I$2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10 DATA for chart'!$J$3:$J$18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200</c:v>
                </c:pt>
                <c:pt idx="3">
                  <c:v>400</c:v>
                </c:pt>
                <c:pt idx="4">
                  <c:v>400</c:v>
                </c:pt>
                <c:pt idx="5">
                  <c:v>600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1600</c:v>
                </c:pt>
                <c:pt idx="13">
                  <c:v>1800</c:v>
                </c:pt>
                <c:pt idx="14">
                  <c:v>2000</c:v>
                </c:pt>
                <c:pt idx="15">
                  <c:v>2000</c:v>
                </c:pt>
              </c:numCache>
            </c:numRef>
          </c:xVal>
          <c:yVal>
            <c:numRef>
              <c:f>'Figure 10 DATA for chart'!$I$3:$I$18</c:f>
              <c:numCache>
                <c:formatCode>General</c:formatCode>
                <c:ptCount val="16"/>
                <c:pt idx="0">
                  <c:v>1.0093605503552499</c:v>
                </c:pt>
                <c:pt idx="1">
                  <c:v>1.0093605503552499</c:v>
                </c:pt>
                <c:pt idx="2">
                  <c:v>1.0093605503552499</c:v>
                </c:pt>
                <c:pt idx="3">
                  <c:v>1.0093605503552499</c:v>
                </c:pt>
                <c:pt idx="4">
                  <c:v>1.0093605503552499</c:v>
                </c:pt>
                <c:pt idx="5">
                  <c:v>1.0093605503552499</c:v>
                </c:pt>
                <c:pt idx="6">
                  <c:v>1.0093605503552499</c:v>
                </c:pt>
                <c:pt idx="7">
                  <c:v>1.0093605503552499</c:v>
                </c:pt>
                <c:pt idx="8">
                  <c:v>1.0093605503552499</c:v>
                </c:pt>
                <c:pt idx="9">
                  <c:v>1.0093605503552499</c:v>
                </c:pt>
                <c:pt idx="10">
                  <c:v>1.0093605503552499</c:v>
                </c:pt>
                <c:pt idx="11">
                  <c:v>1.0093605503552499</c:v>
                </c:pt>
                <c:pt idx="12">
                  <c:v>1.0093605503552499</c:v>
                </c:pt>
                <c:pt idx="13">
                  <c:v>1.0093605503552499</c:v>
                </c:pt>
                <c:pt idx="14">
                  <c:v>1.0093605503552499</c:v>
                </c:pt>
                <c:pt idx="15">
                  <c:v>1.0093605503552499</c:v>
                </c:pt>
              </c:numCache>
            </c:numRef>
          </c:yVal>
        </c:ser>
        <c:axId val="95818112"/>
        <c:axId val="95820032"/>
      </c:scatterChart>
      <c:valAx>
        <c:axId val="95818112"/>
        <c:scaling>
          <c:orientation val="minMax"/>
          <c:max val="17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5820032"/>
        <c:crosses val="autoZero"/>
        <c:crossBetween val="midCat"/>
      </c:valAx>
      <c:valAx>
        <c:axId val="95820032"/>
        <c:scaling>
          <c:orientation val="minMax"/>
          <c:max val="3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Standardised </a:t>
                </a:r>
              </a:p>
              <a:p>
                <a:pPr>
                  <a:defRPr/>
                </a:pPr>
                <a:r>
                  <a:rPr lang="en-GB" b="0"/>
                  <a:t>rate (%)</a:t>
                </a:r>
              </a:p>
            </c:rich>
          </c:tx>
        </c:title>
        <c:numFmt formatCode="General" sourceLinked="0"/>
        <c:tickLblPos val="nextTo"/>
        <c:crossAx val="95818112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11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layout>
                <c:manualLayout>
                  <c:x val="-6.5550450980009611E-2"/>
                  <c:y val="-2.7413628851949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layout>
                <c:manualLayout>
                  <c:x val="-4.156708043927209E-2"/>
                  <c:y val="-2.00062214445416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t"/>
              <c:showVal val="1"/>
            </c:dLbl>
            <c:dLbl>
              <c:idx val="7"/>
              <c:layout>
                <c:manualLayout>
                  <c:x val="-9.2870318304401026E-2"/>
                  <c:y val="-5.19140662972684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-6.2551418945583984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>
                <c:manualLayout>
                  <c:x val="-3.417057558505366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11 DATA for chart'!$C$3:$C$18</c:f>
              <c:numCache>
                <c:formatCode>General</c:formatCode>
                <c:ptCount val="16"/>
                <c:pt idx="0">
                  <c:v>405</c:v>
                </c:pt>
                <c:pt idx="1">
                  <c:v>172</c:v>
                </c:pt>
                <c:pt idx="2">
                  <c:v>191</c:v>
                </c:pt>
                <c:pt idx="3">
                  <c:v>512</c:v>
                </c:pt>
                <c:pt idx="4">
                  <c:v>229</c:v>
                </c:pt>
                <c:pt idx="5">
                  <c:v>661</c:v>
                </c:pt>
                <c:pt idx="6">
                  <c:v>528</c:v>
                </c:pt>
                <c:pt idx="7">
                  <c:v>446</c:v>
                </c:pt>
                <c:pt idx="8">
                  <c:v>488</c:v>
                </c:pt>
                <c:pt idx="9">
                  <c:v>300</c:v>
                </c:pt>
                <c:pt idx="10">
                  <c:v>439</c:v>
                </c:pt>
                <c:pt idx="11">
                  <c:v>818</c:v>
                </c:pt>
                <c:pt idx="12">
                  <c:v>525</c:v>
                </c:pt>
                <c:pt idx="13">
                  <c:v>57</c:v>
                </c:pt>
                <c:pt idx="14">
                  <c:v>1705</c:v>
                </c:pt>
                <c:pt idx="15">
                  <c:v>322</c:v>
                </c:pt>
              </c:numCache>
            </c:numRef>
          </c:xVal>
          <c:yVal>
            <c:numRef>
              <c:f>'Figure 11 DATA for chart'!$H$3:$H$18</c:f>
              <c:numCache>
                <c:formatCode>General</c:formatCode>
                <c:ptCount val="16"/>
                <c:pt idx="0">
                  <c:v>0.74018432195863904</c:v>
                </c:pt>
                <c:pt idx="1">
                  <c:v>1.7202105191011696</c:v>
                </c:pt>
                <c:pt idx="2">
                  <c:v>3.6586972554452535</c:v>
                </c:pt>
                <c:pt idx="3">
                  <c:v>0.78249762596846961</c:v>
                </c:pt>
                <c:pt idx="4">
                  <c:v>0.91703566657224356</c:v>
                </c:pt>
                <c:pt idx="5">
                  <c:v>0.3009534055898227</c:v>
                </c:pt>
                <c:pt idx="6">
                  <c:v>0.18478532472171458</c:v>
                </c:pt>
                <c:pt idx="7">
                  <c:v>2.2652168972315225</c:v>
                </c:pt>
                <c:pt idx="8">
                  <c:v>2.0309589944720297</c:v>
                </c:pt>
                <c:pt idx="9">
                  <c:v>0.34326323743863163</c:v>
                </c:pt>
                <c:pt idx="10">
                  <c:v>1.1052625173091444</c:v>
                </c:pt>
                <c:pt idx="11">
                  <c:v>0.73264902767051499</c:v>
                </c:pt>
                <c:pt idx="12">
                  <c:v>1.1853675246780311</c:v>
                </c:pt>
                <c:pt idx="13">
                  <c:v>0</c:v>
                </c:pt>
                <c:pt idx="14">
                  <c:v>0.35627709236781463</c:v>
                </c:pt>
                <c:pt idx="15">
                  <c:v>0.32211166640010847</c:v>
                </c:pt>
              </c:numCache>
            </c:numRef>
          </c:yVal>
        </c:ser>
        <c:ser>
          <c:idx val="1"/>
          <c:order val="1"/>
          <c:tx>
            <c:strRef>
              <c:f>'Figure 11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11 DATA for chart'!$O$3:$O$33</c:f>
              <c:numCache>
                <c:formatCode>General</c:formatCode>
                <c:ptCount val="31"/>
                <c:pt idx="0">
                  <c:v>15</c:v>
                </c:pt>
                <c:pt idx="1">
                  <c:v>44</c:v>
                </c:pt>
                <c:pt idx="2">
                  <c:v>81</c:v>
                </c:pt>
                <c:pt idx="3">
                  <c:v>126</c:v>
                </c:pt>
                <c:pt idx="4">
                  <c:v>175</c:v>
                </c:pt>
                <c:pt idx="5">
                  <c:v>228</c:v>
                </c:pt>
                <c:pt idx="6">
                  <c:v>284</c:v>
                </c:pt>
                <c:pt idx="7">
                  <c:v>342</c:v>
                </c:pt>
                <c:pt idx="8">
                  <c:v>403</c:v>
                </c:pt>
                <c:pt idx="9">
                  <c:v>465</c:v>
                </c:pt>
                <c:pt idx="10">
                  <c:v>529</c:v>
                </c:pt>
                <c:pt idx="11">
                  <c:v>594</c:v>
                </c:pt>
                <c:pt idx="12">
                  <c:v>660</c:v>
                </c:pt>
                <c:pt idx="13">
                  <c:v>728</c:v>
                </c:pt>
                <c:pt idx="14">
                  <c:v>796</c:v>
                </c:pt>
                <c:pt idx="15">
                  <c:v>865</c:v>
                </c:pt>
                <c:pt idx="16">
                  <c:v>935</c:v>
                </c:pt>
                <c:pt idx="17">
                  <c:v>1006</c:v>
                </c:pt>
                <c:pt idx="18">
                  <c:v>1078</c:v>
                </c:pt>
                <c:pt idx="19">
                  <c:v>1150</c:v>
                </c:pt>
                <c:pt idx="20">
                  <c:v>1222</c:v>
                </c:pt>
                <c:pt idx="21">
                  <c:v>1296</c:v>
                </c:pt>
                <c:pt idx="22">
                  <c:v>1369</c:v>
                </c:pt>
                <c:pt idx="23">
                  <c:v>1444</c:v>
                </c:pt>
                <c:pt idx="24">
                  <c:v>1518</c:v>
                </c:pt>
                <c:pt idx="25">
                  <c:v>1593</c:v>
                </c:pt>
                <c:pt idx="26">
                  <c:v>1669</c:v>
                </c:pt>
                <c:pt idx="27">
                  <c:v>1745</c:v>
                </c:pt>
                <c:pt idx="28">
                  <c:v>1821</c:v>
                </c:pt>
                <c:pt idx="29">
                  <c:v>1897</c:v>
                </c:pt>
                <c:pt idx="30">
                  <c:v>1974</c:v>
                </c:pt>
              </c:numCache>
            </c:numRef>
          </c:xVal>
          <c:yVal>
            <c:numRef>
              <c:f>'Figure 11 DATA for chart'!$P$3:$P$33</c:f>
              <c:numCache>
                <c:formatCode>General</c:formatCode>
                <c:ptCount val="31"/>
                <c:pt idx="0">
                  <c:v>14.285714285714285</c:v>
                </c:pt>
                <c:pt idx="1">
                  <c:v>6.9767441860465116</c:v>
                </c:pt>
                <c:pt idx="2">
                  <c:v>5</c:v>
                </c:pt>
                <c:pt idx="3">
                  <c:v>4</c:v>
                </c:pt>
                <c:pt idx="4">
                  <c:v>3.4482758620689653</c:v>
                </c:pt>
                <c:pt idx="5">
                  <c:v>3.0837004405286343</c:v>
                </c:pt>
                <c:pt idx="6">
                  <c:v>2.8268551236749118</c:v>
                </c:pt>
                <c:pt idx="7">
                  <c:v>2.6392961876832843</c:v>
                </c:pt>
                <c:pt idx="8">
                  <c:v>2.4875621890547266</c:v>
                </c:pt>
                <c:pt idx="9">
                  <c:v>2.3706896551724137</c:v>
                </c:pt>
                <c:pt idx="10">
                  <c:v>2.2727272727272729</c:v>
                </c:pt>
                <c:pt idx="11">
                  <c:v>2.1922428330522767</c:v>
                </c:pt>
                <c:pt idx="12">
                  <c:v>2.1244309559939301</c:v>
                </c:pt>
                <c:pt idx="13">
                  <c:v>2.0632737276478679</c:v>
                </c:pt>
                <c:pt idx="14">
                  <c:v>2.0125786163522013</c:v>
                </c:pt>
                <c:pt idx="15">
                  <c:v>1.9675925925925926</c:v>
                </c:pt>
                <c:pt idx="16">
                  <c:v>1.9271948608137044</c:v>
                </c:pt>
                <c:pt idx="17">
                  <c:v>1.8905472636815919</c:v>
                </c:pt>
                <c:pt idx="18">
                  <c:v>1.8570102135561743</c:v>
                </c:pt>
                <c:pt idx="19">
                  <c:v>1.8276762402088773</c:v>
                </c:pt>
                <c:pt idx="20">
                  <c:v>1.8018018018018018</c:v>
                </c:pt>
                <c:pt idx="21">
                  <c:v>1.7760617760617758</c:v>
                </c:pt>
                <c:pt idx="22">
                  <c:v>1.7543859649122806</c:v>
                </c:pt>
                <c:pt idx="23">
                  <c:v>1.7325017325017324</c:v>
                </c:pt>
                <c:pt idx="24">
                  <c:v>1.7139090309822018</c:v>
                </c:pt>
                <c:pt idx="25">
                  <c:v>1.6959798994974875</c:v>
                </c:pt>
                <c:pt idx="26">
                  <c:v>1.6786570743405276</c:v>
                </c:pt>
                <c:pt idx="27">
                  <c:v>1.6628440366972479</c:v>
                </c:pt>
                <c:pt idx="28">
                  <c:v>1.6483516483516485</c:v>
                </c:pt>
                <c:pt idx="29">
                  <c:v>1.6350210970464136</c:v>
                </c:pt>
                <c:pt idx="30">
                  <c:v>1.6218955904713634</c:v>
                </c:pt>
              </c:numCache>
            </c:numRef>
          </c:yVal>
        </c:ser>
        <c:ser>
          <c:idx val="2"/>
          <c:order val="2"/>
          <c:tx>
            <c:strRef>
              <c:f>'Figure 11 DATA for chart'!$I$2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11 DATA for chart'!$J$3:$J$18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11 DATA for chart'!$I$3:$I$18</c:f>
              <c:numCache>
                <c:formatCode>General</c:formatCode>
                <c:ptCount val="16"/>
                <c:pt idx="0">
                  <c:v>1.0325850043591978</c:v>
                </c:pt>
                <c:pt idx="1">
                  <c:v>1.0325850043591978</c:v>
                </c:pt>
                <c:pt idx="2">
                  <c:v>1.0325850043591978</c:v>
                </c:pt>
                <c:pt idx="3">
                  <c:v>1.0325850043591978</c:v>
                </c:pt>
                <c:pt idx="4">
                  <c:v>1.0325850043591978</c:v>
                </c:pt>
                <c:pt idx="5">
                  <c:v>1.0325850043591978</c:v>
                </c:pt>
                <c:pt idx="6">
                  <c:v>1.0325850043591978</c:v>
                </c:pt>
                <c:pt idx="7">
                  <c:v>1.0325850043591978</c:v>
                </c:pt>
                <c:pt idx="8">
                  <c:v>1.0325850043591978</c:v>
                </c:pt>
                <c:pt idx="9">
                  <c:v>1.0325850043591978</c:v>
                </c:pt>
                <c:pt idx="10">
                  <c:v>1.0325850043591978</c:v>
                </c:pt>
                <c:pt idx="11">
                  <c:v>1.0325850043591978</c:v>
                </c:pt>
                <c:pt idx="12">
                  <c:v>1.0325850043591978</c:v>
                </c:pt>
                <c:pt idx="13">
                  <c:v>1.0325850043591978</c:v>
                </c:pt>
                <c:pt idx="14">
                  <c:v>1.0325850043591978</c:v>
                </c:pt>
                <c:pt idx="15">
                  <c:v>1.0325850043591978</c:v>
                </c:pt>
              </c:numCache>
            </c:numRef>
          </c:yVal>
        </c:ser>
        <c:axId val="95908224"/>
        <c:axId val="95910144"/>
      </c:scatterChart>
      <c:valAx>
        <c:axId val="95908224"/>
        <c:scaling>
          <c:orientation val="minMax"/>
          <c:max val="175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5910144"/>
        <c:crosses val="autoZero"/>
        <c:crossBetween val="midCat"/>
      </c:valAx>
      <c:valAx>
        <c:axId val="95910144"/>
        <c:scaling>
          <c:orientation val="minMax"/>
          <c:max val="4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Standardised </a:t>
                </a:r>
              </a:p>
              <a:p>
                <a:pPr>
                  <a:defRPr/>
                </a:pPr>
                <a:r>
                  <a:rPr lang="en-GB" b="0"/>
                  <a:t>rate (%)</a:t>
                </a:r>
              </a:p>
            </c:rich>
          </c:tx>
        </c:title>
        <c:numFmt formatCode="General" sourceLinked="0"/>
        <c:tickLblPos val="nextTo"/>
        <c:crossAx val="95908224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12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layout>
                <c:manualLayout>
                  <c:x val="-3.3658390248717508E-2"/>
                  <c:y val="-4.2228443666763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layout>
                <c:manualLayout>
                  <c:x val="-5.0153404482312314E-2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3.5062915830651034E-2"/>
                  <c:y val="-2.74136288519491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4.257899176659416E-2"/>
                  <c:y val="-3.23519004568874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1.1039559483908843E-2"/>
                  <c:y val="2.469135802469145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layout>
                <c:manualLayout>
                  <c:x val="-4.6765042051739314E-3"/>
                  <c:y val="-2.722270827257715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3.4170575585053341E-2"/>
                  <c:y val="-4.96358510741712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Lbl>
              <c:idx val="15"/>
              <c:delete val="1"/>
            </c:dLbl>
            <c:delete val="1"/>
            <c:dLblPos val="t"/>
          </c:dLbls>
          <c:xVal>
            <c:numRef>
              <c:f>'Figure 12 DATA for chart'!$C$3:$C$18</c:f>
              <c:numCache>
                <c:formatCode>General</c:formatCode>
                <c:ptCount val="16"/>
                <c:pt idx="0">
                  <c:v>374</c:v>
                </c:pt>
                <c:pt idx="1">
                  <c:v>169</c:v>
                </c:pt>
                <c:pt idx="2">
                  <c:v>200</c:v>
                </c:pt>
                <c:pt idx="3">
                  <c:v>417</c:v>
                </c:pt>
                <c:pt idx="4">
                  <c:v>178</c:v>
                </c:pt>
                <c:pt idx="5">
                  <c:v>653</c:v>
                </c:pt>
                <c:pt idx="6">
                  <c:v>346</c:v>
                </c:pt>
                <c:pt idx="7">
                  <c:v>609</c:v>
                </c:pt>
                <c:pt idx="8">
                  <c:v>375</c:v>
                </c:pt>
                <c:pt idx="9">
                  <c:v>306</c:v>
                </c:pt>
                <c:pt idx="10">
                  <c:v>351</c:v>
                </c:pt>
                <c:pt idx="11">
                  <c:v>732</c:v>
                </c:pt>
                <c:pt idx="12">
                  <c:v>732</c:v>
                </c:pt>
                <c:pt idx="13">
                  <c:v>52</c:v>
                </c:pt>
                <c:pt idx="14">
                  <c:v>1608</c:v>
                </c:pt>
                <c:pt idx="15">
                  <c:v>53</c:v>
                </c:pt>
              </c:numCache>
            </c:numRef>
          </c:xVal>
          <c:yVal>
            <c:numRef>
              <c:f>'Figure 12 DATA for chart'!$G$3:$G$18</c:f>
              <c:numCache>
                <c:formatCode>General</c:formatCode>
                <c:ptCount val="16"/>
                <c:pt idx="0">
                  <c:v>1.3444909817108077</c:v>
                </c:pt>
                <c:pt idx="1">
                  <c:v>1.1679035091171337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0.61760616770245624</c:v>
                </c:pt>
                <c:pt idx="6">
                  <c:v>1.7291353838306662</c:v>
                </c:pt>
                <c:pt idx="7">
                  <c:v>1.0947071488528277</c:v>
                </c:pt>
                <c:pt idx="8">
                  <c:v>0.80993379440592084</c:v>
                </c:pt>
                <c:pt idx="9">
                  <c:v>0.33568782262190555</c:v>
                </c:pt>
                <c:pt idx="10">
                  <c:v>0.84289145625879147</c:v>
                </c:pt>
                <c:pt idx="11">
                  <c:v>0.41660073577563234</c:v>
                </c:pt>
                <c:pt idx="12">
                  <c:v>0.26304717983329867</c:v>
                </c:pt>
                <c:pt idx="13">
                  <c:v>0</c:v>
                </c:pt>
                <c:pt idx="14">
                  <c:v>0.94871224312371683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12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12 DATA for chart'!$O$3:$O$25</c:f>
              <c:numCache>
                <c:formatCode>###0</c:formatCode>
                <c:ptCount val="23"/>
                <c:pt idx="0">
                  <c:v>21</c:v>
                </c:pt>
                <c:pt idx="1">
                  <c:v>60</c:v>
                </c:pt>
                <c:pt idx="2">
                  <c:v>113</c:v>
                </c:pt>
                <c:pt idx="3">
                  <c:v>175</c:v>
                </c:pt>
                <c:pt idx="4">
                  <c:v>244</c:v>
                </c:pt>
                <c:pt idx="5">
                  <c:v>318</c:v>
                </c:pt>
                <c:pt idx="6">
                  <c:v>396</c:v>
                </c:pt>
                <c:pt idx="7">
                  <c:v>478</c:v>
                </c:pt>
                <c:pt idx="8">
                  <c:v>562</c:v>
                </c:pt>
                <c:pt idx="9">
                  <c:v>649</c:v>
                </c:pt>
                <c:pt idx="10">
                  <c:v>738</c:v>
                </c:pt>
                <c:pt idx="11">
                  <c:v>829</c:v>
                </c:pt>
                <c:pt idx="12">
                  <c:v>922</c:v>
                </c:pt>
                <c:pt idx="13">
                  <c:v>1016</c:v>
                </c:pt>
                <c:pt idx="14">
                  <c:v>1111</c:v>
                </c:pt>
                <c:pt idx="15">
                  <c:v>1208</c:v>
                </c:pt>
                <c:pt idx="16">
                  <c:v>1306</c:v>
                </c:pt>
                <c:pt idx="17">
                  <c:v>1405</c:v>
                </c:pt>
                <c:pt idx="18">
                  <c:v>1505</c:v>
                </c:pt>
                <c:pt idx="19">
                  <c:v>1605</c:v>
                </c:pt>
                <c:pt idx="20">
                  <c:v>1707</c:v>
                </c:pt>
                <c:pt idx="21">
                  <c:v>1809</c:v>
                </c:pt>
                <c:pt idx="22">
                  <c:v>1912</c:v>
                </c:pt>
              </c:numCache>
            </c:numRef>
          </c:xVal>
          <c:yVal>
            <c:numRef>
              <c:f>'Figure 12 DATA for chart'!$P$3:$P$25</c:f>
              <c:numCache>
                <c:formatCode>###0</c:formatCode>
                <c:ptCount val="23"/>
                <c:pt idx="0">
                  <c:v>10</c:v>
                </c:pt>
                <c:pt idx="1">
                  <c:v>5.0847457627118651</c:v>
                </c:pt>
                <c:pt idx="2">
                  <c:v>3.5714285714285712</c:v>
                </c:pt>
                <c:pt idx="3">
                  <c:v>2.8735632183908044</c:v>
                </c:pt>
                <c:pt idx="4">
                  <c:v>2.4691358024691357</c:v>
                </c:pt>
                <c:pt idx="5">
                  <c:v>2.2082018927444795</c:v>
                </c:pt>
                <c:pt idx="6">
                  <c:v>2.0253164556962027</c:v>
                </c:pt>
                <c:pt idx="7">
                  <c:v>1.8867924528301887</c:v>
                </c:pt>
                <c:pt idx="8">
                  <c:v>1.7825311942959003</c:v>
                </c:pt>
                <c:pt idx="9">
                  <c:v>1.6975308641975309</c:v>
                </c:pt>
                <c:pt idx="10">
                  <c:v>1.6282225237449117</c:v>
                </c:pt>
                <c:pt idx="11">
                  <c:v>1.5700483091787441</c:v>
                </c:pt>
                <c:pt idx="12">
                  <c:v>1.5200868621064061</c:v>
                </c:pt>
                <c:pt idx="13">
                  <c:v>1.4778325123152709</c:v>
                </c:pt>
                <c:pt idx="14">
                  <c:v>1.4414414414414414</c:v>
                </c:pt>
                <c:pt idx="15">
                  <c:v>1.4084507042253522</c:v>
                </c:pt>
                <c:pt idx="16">
                  <c:v>1.3793103448275863</c:v>
                </c:pt>
                <c:pt idx="17">
                  <c:v>1.3532763532763532</c:v>
                </c:pt>
                <c:pt idx="18">
                  <c:v>1.3297872340425532</c:v>
                </c:pt>
                <c:pt idx="19">
                  <c:v>1.3092269326683292</c:v>
                </c:pt>
                <c:pt idx="20">
                  <c:v>1.2895662368112544</c:v>
                </c:pt>
                <c:pt idx="21">
                  <c:v>1.2721238938053099</c:v>
                </c:pt>
                <c:pt idx="22">
                  <c:v>1.2558869701726845</c:v>
                </c:pt>
              </c:numCache>
            </c:numRef>
          </c:yVal>
        </c:ser>
        <c:ser>
          <c:idx val="2"/>
          <c:order val="2"/>
          <c:tx>
            <c:strRef>
              <c:f>'Figure 12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12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12 DATA for chart'!$H$3:$H$18</c:f>
              <c:numCache>
                <c:formatCode>General</c:formatCode>
                <c:ptCount val="16"/>
                <c:pt idx="0">
                  <c:v>0.73871714102528363</c:v>
                </c:pt>
                <c:pt idx="1">
                  <c:v>0.73871714102528363</c:v>
                </c:pt>
                <c:pt idx="2">
                  <c:v>0.73871714102528363</c:v>
                </c:pt>
                <c:pt idx="3">
                  <c:v>0.73871714102528363</c:v>
                </c:pt>
                <c:pt idx="4">
                  <c:v>0.73871714102528363</c:v>
                </c:pt>
                <c:pt idx="5">
                  <c:v>0.73871714102528363</c:v>
                </c:pt>
                <c:pt idx="6">
                  <c:v>0.73871714102528363</c:v>
                </c:pt>
                <c:pt idx="7">
                  <c:v>0.73871714102528363</c:v>
                </c:pt>
                <c:pt idx="8">
                  <c:v>0.73871714102528363</c:v>
                </c:pt>
                <c:pt idx="9">
                  <c:v>0.73871714102528363</c:v>
                </c:pt>
                <c:pt idx="10">
                  <c:v>0.73871714102528363</c:v>
                </c:pt>
                <c:pt idx="11">
                  <c:v>0.73871714102528363</c:v>
                </c:pt>
                <c:pt idx="12">
                  <c:v>0.73871714102528363</c:v>
                </c:pt>
                <c:pt idx="13">
                  <c:v>0.73871714102528363</c:v>
                </c:pt>
                <c:pt idx="14">
                  <c:v>0.73871714102528363</c:v>
                </c:pt>
                <c:pt idx="15">
                  <c:v>0.73871714102528363</c:v>
                </c:pt>
              </c:numCache>
            </c:numRef>
          </c:yVal>
        </c:ser>
        <c:axId val="96056448"/>
        <c:axId val="96058368"/>
      </c:scatterChart>
      <c:valAx>
        <c:axId val="96056448"/>
        <c:scaling>
          <c:orientation val="minMax"/>
          <c:max val="175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6058368"/>
        <c:crosses val="autoZero"/>
        <c:crossBetween val="midCat"/>
      </c:valAx>
      <c:valAx>
        <c:axId val="96058368"/>
        <c:scaling>
          <c:orientation val="minMax"/>
          <c:max val="3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Standardised </a:t>
                </a:r>
              </a:p>
              <a:p>
                <a:pPr>
                  <a:defRPr/>
                </a:pPr>
                <a:r>
                  <a:rPr lang="en-GB" b="0"/>
                  <a:t>rate (%)</a:t>
                </a:r>
              </a:p>
            </c:rich>
          </c:tx>
        </c:title>
        <c:numFmt formatCode="General" sourceLinked="0"/>
        <c:tickLblPos val="nextTo"/>
        <c:crossAx val="9605644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13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9.0067545105245242E-2"/>
                  <c:y val="-2.44382229999028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layout>
                <c:manualLayout>
                  <c:x val="-7.3076475075417834E-3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b"/>
              <c:showVal val="1"/>
            </c:dLbl>
            <c:dLbl>
              <c:idx val="5"/>
              <c:layout>
                <c:manualLayout>
                  <c:x val="-4.3974728197932441E-3"/>
                  <c:y val="-7.660542432195975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t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13 DATA for chart'!$C$3:$C$18</c:f>
              <c:numCache>
                <c:formatCode>General</c:formatCode>
                <c:ptCount val="16"/>
                <c:pt idx="0">
                  <c:v>435</c:v>
                </c:pt>
                <c:pt idx="1">
                  <c:v>135</c:v>
                </c:pt>
                <c:pt idx="2">
                  <c:v>182</c:v>
                </c:pt>
                <c:pt idx="3">
                  <c:v>457</c:v>
                </c:pt>
                <c:pt idx="4">
                  <c:v>198</c:v>
                </c:pt>
                <c:pt idx="5">
                  <c:v>594</c:v>
                </c:pt>
                <c:pt idx="6">
                  <c:v>512</c:v>
                </c:pt>
                <c:pt idx="7">
                  <c:v>587</c:v>
                </c:pt>
                <c:pt idx="8">
                  <c:v>392</c:v>
                </c:pt>
                <c:pt idx="9">
                  <c:v>261</c:v>
                </c:pt>
                <c:pt idx="10">
                  <c:v>407</c:v>
                </c:pt>
                <c:pt idx="11">
                  <c:v>811</c:v>
                </c:pt>
                <c:pt idx="12">
                  <c:v>525</c:v>
                </c:pt>
                <c:pt idx="13">
                  <c:v>65</c:v>
                </c:pt>
                <c:pt idx="14">
                  <c:v>1751</c:v>
                </c:pt>
                <c:pt idx="15">
                  <c:v>80</c:v>
                </c:pt>
              </c:numCache>
            </c:numRef>
          </c:xVal>
          <c:yVal>
            <c:numRef>
              <c:f>'Figure 13 DATA for chart'!$G$3:$G$18</c:f>
              <c:numCache>
                <c:formatCode>General</c:formatCode>
                <c:ptCount val="16"/>
                <c:pt idx="0">
                  <c:v>0</c:v>
                </c:pt>
                <c:pt idx="1">
                  <c:v>1.4393519378191761</c:v>
                </c:pt>
                <c:pt idx="2">
                  <c:v>3.3361254109496632</c:v>
                </c:pt>
                <c:pt idx="3">
                  <c:v>0</c:v>
                </c:pt>
                <c:pt idx="4">
                  <c:v>0.49707594803160027</c:v>
                </c:pt>
                <c:pt idx="5">
                  <c:v>0.86204832636312079</c:v>
                </c:pt>
                <c:pt idx="6">
                  <c:v>0.39287801010491064</c:v>
                </c:pt>
                <c:pt idx="7">
                  <c:v>1.0053528054908845</c:v>
                </c:pt>
                <c:pt idx="8">
                  <c:v>0.24620499418051631</c:v>
                </c:pt>
                <c:pt idx="9">
                  <c:v>1.1121101358188219</c:v>
                </c:pt>
                <c:pt idx="10">
                  <c:v>1.7670850525740542</c:v>
                </c:pt>
                <c:pt idx="11">
                  <c:v>0.87735816797859856</c:v>
                </c:pt>
                <c:pt idx="12">
                  <c:v>0.53596791774743469</c:v>
                </c:pt>
                <c:pt idx="13">
                  <c:v>0</c:v>
                </c:pt>
                <c:pt idx="14">
                  <c:v>0.47110521903478486</c:v>
                </c:pt>
                <c:pt idx="15">
                  <c:v>1.2638254851800723</c:v>
                </c:pt>
              </c:numCache>
            </c:numRef>
          </c:yVal>
        </c:ser>
        <c:ser>
          <c:idx val="1"/>
          <c:order val="1"/>
          <c:tx>
            <c:strRef>
              <c:f>'Figure 13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13 DATA for chart'!$O$3:$O$28</c:f>
              <c:numCache>
                <c:formatCode>###0</c:formatCode>
                <c:ptCount val="26"/>
                <c:pt idx="0">
                  <c:v>19</c:v>
                </c:pt>
                <c:pt idx="1">
                  <c:v>54</c:v>
                </c:pt>
                <c:pt idx="2">
                  <c:v>102</c:v>
                </c:pt>
                <c:pt idx="3">
                  <c:v>158</c:v>
                </c:pt>
                <c:pt idx="4">
                  <c:v>220</c:v>
                </c:pt>
                <c:pt idx="5">
                  <c:v>286</c:v>
                </c:pt>
                <c:pt idx="6">
                  <c:v>357</c:v>
                </c:pt>
                <c:pt idx="7">
                  <c:v>430</c:v>
                </c:pt>
                <c:pt idx="8">
                  <c:v>506</c:v>
                </c:pt>
                <c:pt idx="9">
                  <c:v>585</c:v>
                </c:pt>
                <c:pt idx="10">
                  <c:v>665</c:v>
                </c:pt>
                <c:pt idx="11">
                  <c:v>747</c:v>
                </c:pt>
                <c:pt idx="12">
                  <c:v>830</c:v>
                </c:pt>
                <c:pt idx="13">
                  <c:v>915</c:v>
                </c:pt>
                <c:pt idx="14">
                  <c:v>1001</c:v>
                </c:pt>
                <c:pt idx="15">
                  <c:v>1088</c:v>
                </c:pt>
                <c:pt idx="16">
                  <c:v>1176</c:v>
                </c:pt>
                <c:pt idx="17">
                  <c:v>1265</c:v>
                </c:pt>
                <c:pt idx="18">
                  <c:v>1355</c:v>
                </c:pt>
                <c:pt idx="19">
                  <c:v>1446</c:v>
                </c:pt>
                <c:pt idx="20">
                  <c:v>1537</c:v>
                </c:pt>
                <c:pt idx="21">
                  <c:v>1629</c:v>
                </c:pt>
                <c:pt idx="22">
                  <c:v>1722</c:v>
                </c:pt>
                <c:pt idx="23">
                  <c:v>1815</c:v>
                </c:pt>
                <c:pt idx="24">
                  <c:v>1909</c:v>
                </c:pt>
                <c:pt idx="25">
                  <c:v>1998</c:v>
                </c:pt>
              </c:numCache>
            </c:numRef>
          </c:xVal>
          <c:yVal>
            <c:numRef>
              <c:f>'Figure 13 DATA for chart'!$P$3:$P$28</c:f>
              <c:numCache>
                <c:formatCode>###0</c:formatCode>
                <c:ptCount val="26"/>
                <c:pt idx="0">
                  <c:v>11.111111111111111</c:v>
                </c:pt>
                <c:pt idx="1">
                  <c:v>5.6603773584905666</c:v>
                </c:pt>
                <c:pt idx="2">
                  <c:v>3.9603960396039604</c:v>
                </c:pt>
                <c:pt idx="3">
                  <c:v>3.1847133757961785</c:v>
                </c:pt>
                <c:pt idx="4">
                  <c:v>2.7397260273972601</c:v>
                </c:pt>
                <c:pt idx="5">
                  <c:v>2.4561403508771931</c:v>
                </c:pt>
                <c:pt idx="6">
                  <c:v>2.2471910112359552</c:v>
                </c:pt>
                <c:pt idx="7">
                  <c:v>2.0979020979020979</c:v>
                </c:pt>
                <c:pt idx="8">
                  <c:v>1.9801980198019802</c:v>
                </c:pt>
                <c:pt idx="9">
                  <c:v>1.8835616438356164</c:v>
                </c:pt>
                <c:pt idx="10">
                  <c:v>1.8072289156626504</c:v>
                </c:pt>
                <c:pt idx="11">
                  <c:v>1.7426273458445041</c:v>
                </c:pt>
                <c:pt idx="12">
                  <c:v>1.6887816646562124</c:v>
                </c:pt>
                <c:pt idx="13">
                  <c:v>1.6411378555798686</c:v>
                </c:pt>
                <c:pt idx="14">
                  <c:v>1.6</c:v>
                </c:pt>
                <c:pt idx="15">
                  <c:v>1.5639374425023</c:v>
                </c:pt>
                <c:pt idx="16">
                  <c:v>1.5319148936170213</c:v>
                </c:pt>
                <c:pt idx="17">
                  <c:v>1.5031645569620253</c:v>
                </c:pt>
                <c:pt idx="18">
                  <c:v>1.4771048744460855</c:v>
                </c:pt>
                <c:pt idx="19">
                  <c:v>1.453287197231834</c:v>
                </c:pt>
                <c:pt idx="20">
                  <c:v>1.4322916666666665</c:v>
                </c:pt>
                <c:pt idx="21">
                  <c:v>1.4127764127764129</c:v>
                </c:pt>
                <c:pt idx="22">
                  <c:v>1.3945380592678676</c:v>
                </c:pt>
                <c:pt idx="23">
                  <c:v>1.3781697905181918</c:v>
                </c:pt>
                <c:pt idx="24">
                  <c:v>1.3626834381551363</c:v>
                </c:pt>
                <c:pt idx="25">
                  <c:v>1.3520280420630946</c:v>
                </c:pt>
              </c:numCache>
            </c:numRef>
          </c:yVal>
        </c:ser>
        <c:ser>
          <c:idx val="2"/>
          <c:order val="2"/>
          <c:tx>
            <c:strRef>
              <c:f>'Figure 13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13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13 DATA for chart'!$H$3:$H$18</c:f>
              <c:numCache>
                <c:formatCode>General</c:formatCode>
                <c:ptCount val="16"/>
                <c:pt idx="0">
                  <c:v>0.8205703899714003</c:v>
                </c:pt>
                <c:pt idx="1">
                  <c:v>0.8205703899714003</c:v>
                </c:pt>
                <c:pt idx="2">
                  <c:v>0.8205703899714003</c:v>
                </c:pt>
                <c:pt idx="3">
                  <c:v>0.8205703899714003</c:v>
                </c:pt>
                <c:pt idx="4">
                  <c:v>0.8205703899714003</c:v>
                </c:pt>
                <c:pt idx="5">
                  <c:v>0.8205703899714003</c:v>
                </c:pt>
                <c:pt idx="6">
                  <c:v>0.8205703899714003</c:v>
                </c:pt>
                <c:pt idx="7">
                  <c:v>0.8205703899714003</c:v>
                </c:pt>
                <c:pt idx="8">
                  <c:v>0.8205703899714003</c:v>
                </c:pt>
                <c:pt idx="9">
                  <c:v>0.8205703899714003</c:v>
                </c:pt>
                <c:pt idx="10">
                  <c:v>0.8205703899714003</c:v>
                </c:pt>
                <c:pt idx="11">
                  <c:v>0.8205703899714003</c:v>
                </c:pt>
                <c:pt idx="12">
                  <c:v>0.8205703899714003</c:v>
                </c:pt>
                <c:pt idx="13">
                  <c:v>0.8205703899714003</c:v>
                </c:pt>
                <c:pt idx="14">
                  <c:v>0.8205703899714003</c:v>
                </c:pt>
                <c:pt idx="15">
                  <c:v>0.8205703899714003</c:v>
                </c:pt>
              </c:numCache>
            </c:numRef>
          </c:yVal>
        </c:ser>
        <c:axId val="90886528"/>
        <c:axId val="90888448"/>
      </c:scatterChart>
      <c:valAx>
        <c:axId val="90886528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0888448"/>
        <c:crosses val="autoZero"/>
        <c:crossBetween val="midCat"/>
      </c:valAx>
      <c:valAx>
        <c:axId val="90888448"/>
        <c:scaling>
          <c:orientation val="minMax"/>
          <c:max val="4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Standardised </a:t>
                </a:r>
              </a:p>
              <a:p>
                <a:pPr>
                  <a:defRPr/>
                </a:pPr>
                <a:r>
                  <a:rPr lang="en-GB" b="0"/>
                  <a:t>rate (%)</a:t>
                </a:r>
              </a:p>
            </c:rich>
          </c:tx>
        </c:title>
        <c:numFmt formatCode="General" sourceLinked="0"/>
        <c:tickLblPos val="nextTo"/>
        <c:crossAx val="9088652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14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t"/>
              <c:showVal val="1"/>
            </c:dLbl>
            <c:dLbl>
              <c:idx val="1"/>
              <c:layout>
                <c:manualLayout>
                  <c:x val="-3.8531153289160992E-2"/>
                  <c:y val="-4.71667152717021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6.4323833259575525E-2"/>
                  <c:y val="-7.67963449013320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1.7120589271016326E-2"/>
                  <c:y val="-2.74136288519491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t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layout>
                <c:manualLayout>
                  <c:x val="-1.924563203361436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-4.1698917698200673E-2"/>
                  <c:y val="-2.00062214445416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>
                <c:manualLayout>
                  <c:x val="-4.5210135068961967E-2"/>
                  <c:y val="-3.23519004568874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14 DATA for chart'!$C$3:$C$18</c:f>
              <c:numCache>
                <c:formatCode>General</c:formatCode>
                <c:ptCount val="16"/>
                <c:pt idx="0">
                  <c:v>374</c:v>
                </c:pt>
                <c:pt idx="1">
                  <c:v>169</c:v>
                </c:pt>
                <c:pt idx="2">
                  <c:v>200</c:v>
                </c:pt>
                <c:pt idx="3">
                  <c:v>417</c:v>
                </c:pt>
                <c:pt idx="4">
                  <c:v>178</c:v>
                </c:pt>
                <c:pt idx="5">
                  <c:v>653</c:v>
                </c:pt>
                <c:pt idx="6">
                  <c:v>346</c:v>
                </c:pt>
                <c:pt idx="7">
                  <c:v>609</c:v>
                </c:pt>
                <c:pt idx="8">
                  <c:v>375</c:v>
                </c:pt>
                <c:pt idx="9">
                  <c:v>306</c:v>
                </c:pt>
                <c:pt idx="10">
                  <c:v>351</c:v>
                </c:pt>
                <c:pt idx="11">
                  <c:v>732</c:v>
                </c:pt>
                <c:pt idx="12">
                  <c:v>732</c:v>
                </c:pt>
                <c:pt idx="13">
                  <c:v>52</c:v>
                </c:pt>
                <c:pt idx="14">
                  <c:v>1608</c:v>
                </c:pt>
                <c:pt idx="15">
                  <c:v>53</c:v>
                </c:pt>
              </c:numCache>
            </c:numRef>
          </c:xVal>
          <c:yVal>
            <c:numRef>
              <c:f>'Figure 14 DATA for chart'!$G$3:$G$18</c:f>
              <c:numCache>
                <c:formatCode>General</c:formatCode>
                <c:ptCount val="16"/>
                <c:pt idx="0">
                  <c:v>0.7849078581020531</c:v>
                </c:pt>
                <c:pt idx="1">
                  <c:v>0</c:v>
                </c:pt>
                <c:pt idx="2">
                  <c:v>0</c:v>
                </c:pt>
                <c:pt idx="3">
                  <c:v>0.26418015825153041</c:v>
                </c:pt>
                <c:pt idx="4">
                  <c:v>1.073073914043317</c:v>
                </c:pt>
                <c:pt idx="5">
                  <c:v>0.15360657191369451</c:v>
                </c:pt>
                <c:pt idx="6">
                  <c:v>0.28720983382669923</c:v>
                </c:pt>
                <c:pt idx="7">
                  <c:v>0.85730028417174409</c:v>
                </c:pt>
                <c:pt idx="8">
                  <c:v>0</c:v>
                </c:pt>
                <c:pt idx="9">
                  <c:v>0</c:v>
                </c:pt>
                <c:pt idx="10">
                  <c:v>0.22718134388211106</c:v>
                </c:pt>
                <c:pt idx="11">
                  <c:v>0.36445929252252635</c:v>
                </c:pt>
                <c:pt idx="12">
                  <c:v>0.11403152673522005</c:v>
                </c:pt>
                <c:pt idx="13">
                  <c:v>0</c:v>
                </c:pt>
                <c:pt idx="14">
                  <c:v>6.5285640047231155E-2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14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14 DATA for chart'!$O$3:$O$13</c:f>
              <c:numCache>
                <c:formatCode>General</c:formatCode>
                <c:ptCount val="11"/>
                <c:pt idx="0">
                  <c:v>4</c:v>
                </c:pt>
                <c:pt idx="1">
                  <c:v>55</c:v>
                </c:pt>
                <c:pt idx="2">
                  <c:v>161</c:v>
                </c:pt>
                <c:pt idx="3">
                  <c:v>303</c:v>
                </c:pt>
                <c:pt idx="4">
                  <c:v>470</c:v>
                </c:pt>
                <c:pt idx="5">
                  <c:v>656</c:v>
                </c:pt>
                <c:pt idx="6">
                  <c:v>855</c:v>
                </c:pt>
                <c:pt idx="7">
                  <c:v>1066</c:v>
                </c:pt>
                <c:pt idx="8">
                  <c:v>1287</c:v>
                </c:pt>
                <c:pt idx="9">
                  <c:v>1515</c:v>
                </c:pt>
                <c:pt idx="10">
                  <c:v>1750</c:v>
                </c:pt>
              </c:numCache>
            </c:numRef>
          </c:xVal>
          <c:yVal>
            <c:numRef>
              <c:f>'Figure 14 DATA for chart'!$P$3:$P$13</c:f>
              <c:numCache>
                <c:formatCode>General</c:formatCode>
                <c:ptCount val="11"/>
                <c:pt idx="0">
                  <c:v>33.333333333333329</c:v>
                </c:pt>
                <c:pt idx="1">
                  <c:v>3.7037037037037033</c:v>
                </c:pt>
                <c:pt idx="2">
                  <c:v>1.875</c:v>
                </c:pt>
                <c:pt idx="3">
                  <c:v>1.3245033112582782</c:v>
                </c:pt>
                <c:pt idx="4">
                  <c:v>1.0660980810234542</c:v>
                </c:pt>
                <c:pt idx="5">
                  <c:v>0.91603053435114512</c:v>
                </c:pt>
                <c:pt idx="6">
                  <c:v>0.81967213114754101</c:v>
                </c:pt>
                <c:pt idx="7">
                  <c:v>0.75117370892018775</c:v>
                </c:pt>
                <c:pt idx="8">
                  <c:v>0.69984447900466562</c:v>
                </c:pt>
                <c:pt idx="9">
                  <c:v>0.66050198150594452</c:v>
                </c:pt>
                <c:pt idx="10">
                  <c:v>0.62893081761006298</c:v>
                </c:pt>
              </c:numCache>
            </c:numRef>
          </c:yVal>
        </c:ser>
        <c:ser>
          <c:idx val="2"/>
          <c:order val="2"/>
          <c:tx>
            <c:strRef>
              <c:f>'Figure 14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14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14 DATA for chart'!$H$3:$H$18</c:f>
              <c:numCache>
                <c:formatCode>General</c:formatCode>
                <c:ptCount val="16"/>
                <c:pt idx="0">
                  <c:v>0.27318596158670866</c:v>
                </c:pt>
                <c:pt idx="1">
                  <c:v>0.27318596158670866</c:v>
                </c:pt>
                <c:pt idx="2">
                  <c:v>0.27318596158670866</c:v>
                </c:pt>
                <c:pt idx="3">
                  <c:v>0.27318596158670866</c:v>
                </c:pt>
                <c:pt idx="4">
                  <c:v>0.27318596158670866</c:v>
                </c:pt>
                <c:pt idx="5">
                  <c:v>0.27318596158670866</c:v>
                </c:pt>
                <c:pt idx="6">
                  <c:v>0.27318596158670866</c:v>
                </c:pt>
                <c:pt idx="7">
                  <c:v>0.27318596158670866</c:v>
                </c:pt>
                <c:pt idx="8">
                  <c:v>0.27318596158670866</c:v>
                </c:pt>
                <c:pt idx="9">
                  <c:v>0.27318596158670866</c:v>
                </c:pt>
                <c:pt idx="10">
                  <c:v>0.27318596158670866</c:v>
                </c:pt>
                <c:pt idx="11">
                  <c:v>0.27318596158670866</c:v>
                </c:pt>
                <c:pt idx="12">
                  <c:v>0.27318596158670866</c:v>
                </c:pt>
                <c:pt idx="13">
                  <c:v>0.27318596158670866</c:v>
                </c:pt>
                <c:pt idx="14">
                  <c:v>0.27318596158670866</c:v>
                </c:pt>
                <c:pt idx="15">
                  <c:v>0.27318596158670866</c:v>
                </c:pt>
              </c:numCache>
            </c:numRef>
          </c:yVal>
        </c:ser>
        <c:axId val="96485760"/>
        <c:axId val="96487680"/>
      </c:scatterChart>
      <c:valAx>
        <c:axId val="96485760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6487680"/>
        <c:crosses val="autoZero"/>
        <c:crossBetween val="midCat"/>
      </c:valAx>
      <c:valAx>
        <c:axId val="96487680"/>
        <c:scaling>
          <c:orientation val="minMax"/>
          <c:max val="1.2"/>
          <c:min val="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Standardised </a:t>
                </a:r>
              </a:p>
              <a:p>
                <a:pPr>
                  <a:defRPr/>
                </a:pPr>
                <a:r>
                  <a:rPr lang="en-GB" b="0"/>
                  <a:t>rate (%)</a:t>
                </a:r>
              </a:p>
            </c:rich>
          </c:tx>
        </c:title>
        <c:numFmt formatCode="General" sourceLinked="0"/>
        <c:tickLblPos val="nextTo"/>
        <c:crossAx val="96485760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15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5.0815778051347009E-2"/>
                  <c:y val="-5.70432584815786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layout>
                <c:manualLayout>
                  <c:x val="-4.156708043927209E-2"/>
                  <c:y val="-6.19815300865169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layout>
                <c:manualLayout>
                  <c:x val="-5.8357062430205936E-3"/>
                  <c:y val="2.216000777680575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layout>
                <c:manualLayout>
                  <c:x val="-2.5378720635785907E-2"/>
                  <c:y val="-2.74136288519491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-5.3965094902544031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>
                <c:manualLayout>
                  <c:x val="-4.5210135068961967E-2"/>
                  <c:y val="-6.93889374939245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layout>
                <c:manualLayout>
                  <c:x val="-2.5259149554061777E-2"/>
                  <c:y val="-1.75370856420724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r"/>
              <c:showVal val="1"/>
            </c:dLbl>
            <c:delete val="1"/>
            <c:dLblPos val="t"/>
          </c:dLbls>
          <c:xVal>
            <c:numRef>
              <c:f>'Figure 15 DATA for chart'!$C$3:$C$18</c:f>
              <c:numCache>
                <c:formatCode>General</c:formatCode>
                <c:ptCount val="16"/>
                <c:pt idx="0">
                  <c:v>435</c:v>
                </c:pt>
                <c:pt idx="1">
                  <c:v>135</c:v>
                </c:pt>
                <c:pt idx="2">
                  <c:v>182</c:v>
                </c:pt>
                <c:pt idx="3">
                  <c:v>457</c:v>
                </c:pt>
                <c:pt idx="4">
                  <c:v>198</c:v>
                </c:pt>
                <c:pt idx="5">
                  <c:v>594</c:v>
                </c:pt>
                <c:pt idx="6">
                  <c:v>512</c:v>
                </c:pt>
                <c:pt idx="7">
                  <c:v>587</c:v>
                </c:pt>
                <c:pt idx="8">
                  <c:v>392</c:v>
                </c:pt>
                <c:pt idx="9">
                  <c:v>261</c:v>
                </c:pt>
                <c:pt idx="10">
                  <c:v>407</c:v>
                </c:pt>
                <c:pt idx="11">
                  <c:v>811</c:v>
                </c:pt>
                <c:pt idx="12">
                  <c:v>525</c:v>
                </c:pt>
                <c:pt idx="13">
                  <c:v>65</c:v>
                </c:pt>
                <c:pt idx="14">
                  <c:v>1751</c:v>
                </c:pt>
                <c:pt idx="15">
                  <c:v>80</c:v>
                </c:pt>
              </c:numCache>
            </c:numRef>
          </c:xVal>
          <c:yVal>
            <c:numRef>
              <c:f>'Figure 15 DATA for chart'!$G$3:$G$18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0.53803632285610092</c:v>
                </c:pt>
                <c:pt idx="3">
                  <c:v>0.22679643680883918</c:v>
                </c:pt>
                <c:pt idx="4">
                  <c:v>0</c:v>
                </c:pt>
                <c:pt idx="5">
                  <c:v>0.47944218906539376</c:v>
                </c:pt>
                <c:pt idx="6">
                  <c:v>0.2196549534584154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0.25422801115749516</c:v>
                </c:pt>
                <c:pt idx="11">
                  <c:v>0.24332823303965914</c:v>
                </c:pt>
                <c:pt idx="12">
                  <c:v>0.31521054219958505</c:v>
                </c:pt>
                <c:pt idx="13">
                  <c:v>0</c:v>
                </c:pt>
                <c:pt idx="14">
                  <c:v>0.19593869474750758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15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15 DATA for chart'!$O$3:$O$13</c:f>
              <c:numCache>
                <c:formatCode>General</c:formatCode>
                <c:ptCount val="11"/>
                <c:pt idx="0">
                  <c:v>4</c:v>
                </c:pt>
                <c:pt idx="1">
                  <c:v>60</c:v>
                </c:pt>
                <c:pt idx="2">
                  <c:v>175</c:v>
                </c:pt>
                <c:pt idx="3">
                  <c:v>329</c:v>
                </c:pt>
                <c:pt idx="4">
                  <c:v>511</c:v>
                </c:pt>
                <c:pt idx="5">
                  <c:v>713</c:v>
                </c:pt>
                <c:pt idx="6">
                  <c:v>930</c:v>
                </c:pt>
                <c:pt idx="7">
                  <c:v>1159</c:v>
                </c:pt>
                <c:pt idx="8">
                  <c:v>1399</c:v>
                </c:pt>
                <c:pt idx="9">
                  <c:v>1647</c:v>
                </c:pt>
                <c:pt idx="10">
                  <c:v>1902</c:v>
                </c:pt>
              </c:numCache>
            </c:numRef>
          </c:xVal>
          <c:yVal>
            <c:numRef>
              <c:f>'Figure 15 DATA for chart'!$P$3:$P$13</c:f>
              <c:numCache>
                <c:formatCode>General</c:formatCode>
                <c:ptCount val="11"/>
                <c:pt idx="0">
                  <c:v>33.333333333333329</c:v>
                </c:pt>
                <c:pt idx="1">
                  <c:v>3.3898305084745761</c:v>
                </c:pt>
                <c:pt idx="2">
                  <c:v>1.7241379310344827</c:v>
                </c:pt>
                <c:pt idx="3">
                  <c:v>1.2195121951219512</c:v>
                </c:pt>
                <c:pt idx="4">
                  <c:v>0.98039215686274506</c:v>
                </c:pt>
                <c:pt idx="5">
                  <c:v>0.84269662921348309</c:v>
                </c:pt>
                <c:pt idx="6">
                  <c:v>0.75349838536060276</c:v>
                </c:pt>
                <c:pt idx="7">
                  <c:v>0.69084628670120896</c:v>
                </c:pt>
                <c:pt idx="8">
                  <c:v>0.64377682403433478</c:v>
                </c:pt>
                <c:pt idx="9">
                  <c:v>0.60753341433778862</c:v>
                </c:pt>
                <c:pt idx="10">
                  <c:v>0.57864281956864805</c:v>
                </c:pt>
              </c:numCache>
            </c:numRef>
          </c:yVal>
        </c:ser>
        <c:ser>
          <c:idx val="2"/>
          <c:order val="2"/>
          <c:tx>
            <c:strRef>
              <c:f>'Figure 15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15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15 DATA for chart'!$H$3:$H$18</c:f>
              <c:numCache>
                <c:formatCode>General</c:formatCode>
                <c:ptCount val="16"/>
                <c:pt idx="0">
                  <c:v>0.25124956565899553</c:v>
                </c:pt>
                <c:pt idx="1">
                  <c:v>0.25124956565899553</c:v>
                </c:pt>
                <c:pt idx="2">
                  <c:v>0.25124956565899553</c:v>
                </c:pt>
                <c:pt idx="3">
                  <c:v>0.25124956565899553</c:v>
                </c:pt>
                <c:pt idx="4">
                  <c:v>0.25124956565899553</c:v>
                </c:pt>
                <c:pt idx="5">
                  <c:v>0.25124956565899553</c:v>
                </c:pt>
                <c:pt idx="6">
                  <c:v>0.25124956565899553</c:v>
                </c:pt>
                <c:pt idx="7">
                  <c:v>0.25124956565899553</c:v>
                </c:pt>
                <c:pt idx="8">
                  <c:v>0.25124956565899553</c:v>
                </c:pt>
                <c:pt idx="9">
                  <c:v>0.25124956565899553</c:v>
                </c:pt>
                <c:pt idx="10">
                  <c:v>0.25124956565899553</c:v>
                </c:pt>
                <c:pt idx="11">
                  <c:v>0.25124956565899553</c:v>
                </c:pt>
                <c:pt idx="12">
                  <c:v>0.25124956565899553</c:v>
                </c:pt>
                <c:pt idx="13">
                  <c:v>0.25124956565899553</c:v>
                </c:pt>
                <c:pt idx="14">
                  <c:v>0.25124956565899553</c:v>
                </c:pt>
                <c:pt idx="15">
                  <c:v>0.25124956565899553</c:v>
                </c:pt>
              </c:numCache>
            </c:numRef>
          </c:yVal>
        </c:ser>
        <c:axId val="98697600"/>
        <c:axId val="98699520"/>
      </c:scatterChart>
      <c:valAx>
        <c:axId val="98697600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8699520"/>
        <c:crosses val="autoZero"/>
        <c:crossBetween val="midCat"/>
      </c:valAx>
      <c:valAx>
        <c:axId val="98699520"/>
        <c:scaling>
          <c:orientation val="minMax"/>
          <c:max val="1.5"/>
          <c:min val="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Standardised </a:t>
                </a:r>
              </a:p>
              <a:p>
                <a:pPr>
                  <a:defRPr/>
                </a:pPr>
                <a:r>
                  <a:rPr lang="en-GB" b="0"/>
                  <a:t>rate (%)</a:t>
                </a:r>
              </a:p>
            </c:rich>
          </c:tx>
        </c:title>
        <c:numFmt formatCode="General" sourceLinked="0"/>
        <c:tickLblPos val="nextTo"/>
        <c:crossAx val="98697600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16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t"/>
              <c:showVal val="1"/>
            </c:dLbl>
            <c:dLbl>
              <c:idx val="1"/>
              <c:layout>
                <c:manualLayout>
                  <c:x val="-2.9944829246120748E-2"/>
                  <c:y val="-6.69198016914552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1.1726465407352093E-2"/>
                  <c:y val="-6.69198016914552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1.2214118389279013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1.8261343751020169E-2"/>
                  <c:y val="-9.40802955186157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2.8929827228479539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t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-4.0472299977766475E-2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-4.0125756325725515E-2"/>
                  <c:y val="-3.23519004568874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r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t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16 DATA for chart'!$C$3:$C$18</c:f>
              <c:numCache>
                <c:formatCode>General</c:formatCode>
                <c:ptCount val="16"/>
                <c:pt idx="0">
                  <c:v>374</c:v>
                </c:pt>
                <c:pt idx="1">
                  <c:v>169</c:v>
                </c:pt>
                <c:pt idx="2">
                  <c:v>200</c:v>
                </c:pt>
                <c:pt idx="3">
                  <c:v>417</c:v>
                </c:pt>
                <c:pt idx="4">
                  <c:v>178</c:v>
                </c:pt>
                <c:pt idx="5">
                  <c:v>653</c:v>
                </c:pt>
                <c:pt idx="6">
                  <c:v>346</c:v>
                </c:pt>
                <c:pt idx="7">
                  <c:v>609</c:v>
                </c:pt>
                <c:pt idx="8">
                  <c:v>375</c:v>
                </c:pt>
                <c:pt idx="9">
                  <c:v>306</c:v>
                </c:pt>
                <c:pt idx="10">
                  <c:v>351</c:v>
                </c:pt>
                <c:pt idx="11">
                  <c:v>732</c:v>
                </c:pt>
                <c:pt idx="12">
                  <c:v>732</c:v>
                </c:pt>
                <c:pt idx="13">
                  <c:v>52</c:v>
                </c:pt>
                <c:pt idx="14">
                  <c:v>1608</c:v>
                </c:pt>
                <c:pt idx="15">
                  <c:v>53</c:v>
                </c:pt>
              </c:numCache>
            </c:numRef>
          </c:xVal>
          <c:yVal>
            <c:numRef>
              <c:f>'Figure 16 DATA for chart'!$G$3:$G$18</c:f>
              <c:numCache>
                <c:formatCode>General</c:formatCode>
                <c:ptCount val="16"/>
                <c:pt idx="0">
                  <c:v>0.49555519183620722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0.29949767276594697</c:v>
                </c:pt>
                <c:pt idx="6">
                  <c:v>1.0097368745527755</c:v>
                </c:pt>
                <c:pt idx="7">
                  <c:v>0.35327132059049587</c:v>
                </c:pt>
                <c:pt idx="8">
                  <c:v>0</c:v>
                </c:pt>
                <c:pt idx="9">
                  <c:v>0.32831088820479437</c:v>
                </c:pt>
                <c:pt idx="10">
                  <c:v>0.26824509283327769</c:v>
                </c:pt>
                <c:pt idx="11">
                  <c:v>0.12610755713514707</c:v>
                </c:pt>
                <c:pt idx="12">
                  <c:v>0</c:v>
                </c:pt>
                <c:pt idx="13">
                  <c:v>0</c:v>
                </c:pt>
                <c:pt idx="14">
                  <c:v>0.12761760422093008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16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16 DATA for chart'!$O$3:$O$12</c:f>
              <c:numCache>
                <c:formatCode>General</c:formatCode>
                <c:ptCount val="10"/>
                <c:pt idx="0">
                  <c:v>5</c:v>
                </c:pt>
                <c:pt idx="1">
                  <c:v>70</c:v>
                </c:pt>
                <c:pt idx="2">
                  <c:v>204</c:v>
                </c:pt>
                <c:pt idx="3">
                  <c:v>385</c:v>
                </c:pt>
                <c:pt idx="4">
                  <c:v>598</c:v>
                </c:pt>
                <c:pt idx="5">
                  <c:v>834</c:v>
                </c:pt>
                <c:pt idx="6">
                  <c:v>1088</c:v>
                </c:pt>
                <c:pt idx="7">
                  <c:v>1356</c:v>
                </c:pt>
                <c:pt idx="8">
                  <c:v>1637</c:v>
                </c:pt>
                <c:pt idx="9">
                  <c:v>1927</c:v>
                </c:pt>
              </c:numCache>
            </c:numRef>
          </c:xVal>
          <c:yVal>
            <c:numRef>
              <c:f>'Figure 16 DATA for chart'!$P$3:$P$12</c:f>
              <c:numCache>
                <c:formatCode>General</c:formatCode>
                <c:ptCount val="10"/>
                <c:pt idx="0">
                  <c:v>25</c:v>
                </c:pt>
                <c:pt idx="1">
                  <c:v>2.8985507246376812</c:v>
                </c:pt>
                <c:pt idx="2">
                  <c:v>1.4778325123152709</c:v>
                </c:pt>
                <c:pt idx="3">
                  <c:v>1.0416666666666665</c:v>
                </c:pt>
                <c:pt idx="4">
                  <c:v>0.83752093802345051</c:v>
                </c:pt>
                <c:pt idx="5">
                  <c:v>0.72028811524609848</c:v>
                </c:pt>
                <c:pt idx="6">
                  <c:v>0.64397424103035883</c:v>
                </c:pt>
                <c:pt idx="7">
                  <c:v>0.59040590405904059</c:v>
                </c:pt>
                <c:pt idx="8">
                  <c:v>0.55012224938875309</c:v>
                </c:pt>
                <c:pt idx="9">
                  <c:v>0.51921079958463134</c:v>
                </c:pt>
              </c:numCache>
            </c:numRef>
          </c:yVal>
        </c:ser>
        <c:ser>
          <c:idx val="2"/>
          <c:order val="2"/>
          <c:tx>
            <c:strRef>
              <c:f>'Figure 16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16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16 DATA for chart'!$H$3:$H$18</c:f>
              <c:numCache>
                <c:formatCode>General</c:formatCode>
                <c:ptCount val="16"/>
                <c:pt idx="0">
                  <c:v>0.21464611267527109</c:v>
                </c:pt>
                <c:pt idx="1">
                  <c:v>0.21464611267527109</c:v>
                </c:pt>
                <c:pt idx="2">
                  <c:v>0.21464611267527109</c:v>
                </c:pt>
                <c:pt idx="3">
                  <c:v>0.21464611267527109</c:v>
                </c:pt>
                <c:pt idx="4">
                  <c:v>0.21464611267527109</c:v>
                </c:pt>
                <c:pt idx="5">
                  <c:v>0.21464611267527109</c:v>
                </c:pt>
                <c:pt idx="6">
                  <c:v>0.21464611267527109</c:v>
                </c:pt>
                <c:pt idx="7">
                  <c:v>0.21464611267527109</c:v>
                </c:pt>
                <c:pt idx="8">
                  <c:v>0.21464611267527109</c:v>
                </c:pt>
                <c:pt idx="9">
                  <c:v>0.21464611267527109</c:v>
                </c:pt>
                <c:pt idx="10">
                  <c:v>0.21464611267527109</c:v>
                </c:pt>
                <c:pt idx="11">
                  <c:v>0.21464611267527109</c:v>
                </c:pt>
                <c:pt idx="12">
                  <c:v>0.21464611267527109</c:v>
                </c:pt>
                <c:pt idx="13">
                  <c:v>0.21464611267527109</c:v>
                </c:pt>
                <c:pt idx="14">
                  <c:v>0.21464611267527109</c:v>
                </c:pt>
                <c:pt idx="15">
                  <c:v>0.21464611267527109</c:v>
                </c:pt>
              </c:numCache>
            </c:numRef>
          </c:yVal>
        </c:ser>
        <c:axId val="96301440"/>
        <c:axId val="96303360"/>
      </c:scatterChart>
      <c:valAx>
        <c:axId val="96301440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6303360"/>
        <c:crosses val="autoZero"/>
        <c:crossBetween val="midCat"/>
      </c:valAx>
      <c:valAx>
        <c:axId val="96303360"/>
        <c:scaling>
          <c:orientation val="minMax"/>
          <c:max val="1.2"/>
          <c:min val="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Standardised </a:t>
                </a:r>
              </a:p>
              <a:p>
                <a:pPr>
                  <a:defRPr/>
                </a:pPr>
                <a:r>
                  <a:rPr lang="en-GB" b="0"/>
                  <a:t>rate (%)</a:t>
                </a:r>
              </a:p>
            </c:rich>
          </c:tx>
        </c:title>
        <c:numFmt formatCode="General" sourceLinked="0"/>
        <c:tickLblPos val="nextTo"/>
        <c:crossAx val="96301440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2"/>
          <c:order val="0"/>
          <c:tx>
            <c:strRef>
              <c:f>'Figure 1cd DATA'!$F$2</c:f>
              <c:strCache>
                <c:ptCount val="1"/>
                <c:pt idx="0">
                  <c:v>Shoulder revision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Val val="1"/>
          </c:dLbls>
          <c:cat>
            <c:numRef>
              <c:f>'Figure 1cd DATA'!$C$3:$C$18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1cd DATA'!$F$3:$F$18</c:f>
              <c:numCache>
                <c:formatCode>###0</c:formatCode>
                <c:ptCount val="16"/>
                <c:pt idx="0">
                  <c:v>6</c:v>
                </c:pt>
                <c:pt idx="1">
                  <c:v>12</c:v>
                </c:pt>
                <c:pt idx="2">
                  <c:v>22</c:v>
                </c:pt>
                <c:pt idx="3">
                  <c:v>16</c:v>
                </c:pt>
                <c:pt idx="4">
                  <c:v>13</c:v>
                </c:pt>
                <c:pt idx="5">
                  <c:v>15</c:v>
                </c:pt>
                <c:pt idx="6">
                  <c:v>24</c:v>
                </c:pt>
                <c:pt idx="7">
                  <c:v>15</c:v>
                </c:pt>
                <c:pt idx="8">
                  <c:v>25</c:v>
                </c:pt>
                <c:pt idx="9">
                  <c:v>22</c:v>
                </c:pt>
                <c:pt idx="10">
                  <c:v>29</c:v>
                </c:pt>
                <c:pt idx="11">
                  <c:v>30</c:v>
                </c:pt>
                <c:pt idx="12">
                  <c:v>25</c:v>
                </c:pt>
                <c:pt idx="13">
                  <c:v>45</c:v>
                </c:pt>
                <c:pt idx="14">
                  <c:v>41</c:v>
                </c:pt>
                <c:pt idx="15">
                  <c:v>42</c:v>
                </c:pt>
              </c:numCache>
            </c:numRef>
          </c:val>
        </c:ser>
        <c:ser>
          <c:idx val="0"/>
          <c:order val="1"/>
          <c:tx>
            <c:strRef>
              <c:f>'Figure 1cd DATA'!$G$2</c:f>
              <c:strCache>
                <c:ptCount val="1"/>
                <c:pt idx="0">
                  <c:v>Elbow revision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Val val="1"/>
          </c:dLbls>
          <c:cat>
            <c:numRef>
              <c:f>'Figure 1cd DATA'!$C$3:$C$18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1cd DATA'!$G$3:$G$18</c:f>
              <c:numCache>
                <c:formatCode>###0</c:formatCode>
                <c:ptCount val="16"/>
                <c:pt idx="0">
                  <c:v>17</c:v>
                </c:pt>
                <c:pt idx="1">
                  <c:v>9</c:v>
                </c:pt>
                <c:pt idx="2">
                  <c:v>12</c:v>
                </c:pt>
                <c:pt idx="3">
                  <c:v>13</c:v>
                </c:pt>
                <c:pt idx="4">
                  <c:v>9</c:v>
                </c:pt>
                <c:pt idx="5">
                  <c:v>13</c:v>
                </c:pt>
                <c:pt idx="6">
                  <c:v>13</c:v>
                </c:pt>
                <c:pt idx="7">
                  <c:v>7</c:v>
                </c:pt>
                <c:pt idx="8">
                  <c:v>12</c:v>
                </c:pt>
                <c:pt idx="9">
                  <c:v>16</c:v>
                </c:pt>
                <c:pt idx="10">
                  <c:v>11</c:v>
                </c:pt>
                <c:pt idx="11">
                  <c:v>11</c:v>
                </c:pt>
                <c:pt idx="12">
                  <c:v>15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</c:numCache>
            </c:numRef>
          </c:val>
        </c:ser>
        <c:ser>
          <c:idx val="1"/>
          <c:order val="2"/>
          <c:tx>
            <c:strRef>
              <c:f>'Figure 1cd DATA'!$H$2</c:f>
              <c:strCache>
                <c:ptCount val="1"/>
                <c:pt idx="0">
                  <c:v>Ankle revision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Val val="1"/>
          </c:dLbls>
          <c:cat>
            <c:numRef>
              <c:f>'Figure 1cd DATA'!$C$3:$C$18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1cd DATA'!$H$3:$H$18</c:f>
              <c:numCache>
                <c:formatCode>General</c:formatCode>
                <c:ptCount val="16"/>
                <c:pt idx="0" formatCode="###0">
                  <c:v>2</c:v>
                </c:pt>
                <c:pt idx="1">
                  <c:v>0</c:v>
                </c:pt>
                <c:pt idx="2" formatCode="###0">
                  <c:v>1</c:v>
                </c:pt>
                <c:pt idx="3">
                  <c:v>0</c:v>
                </c:pt>
                <c:pt idx="4" formatCode="###0">
                  <c:v>4</c:v>
                </c:pt>
                <c:pt idx="5" formatCode="###0">
                  <c:v>6</c:v>
                </c:pt>
                <c:pt idx="6" formatCode="###0">
                  <c:v>3</c:v>
                </c:pt>
                <c:pt idx="7" formatCode="###0">
                  <c:v>1</c:v>
                </c:pt>
                <c:pt idx="8" formatCode="###0">
                  <c:v>2</c:v>
                </c:pt>
                <c:pt idx="9" formatCode="###0">
                  <c:v>3</c:v>
                </c:pt>
                <c:pt idx="10" formatCode="###0">
                  <c:v>8</c:v>
                </c:pt>
                <c:pt idx="11" formatCode="###0">
                  <c:v>6</c:v>
                </c:pt>
                <c:pt idx="12" formatCode="###0">
                  <c:v>5</c:v>
                </c:pt>
                <c:pt idx="13" formatCode="###0">
                  <c:v>14</c:v>
                </c:pt>
                <c:pt idx="14" formatCode="###0">
                  <c:v>12</c:v>
                </c:pt>
                <c:pt idx="15" formatCode="###0">
                  <c:v>12</c:v>
                </c:pt>
              </c:numCache>
            </c:numRef>
          </c:val>
        </c:ser>
        <c:marker val="1"/>
        <c:axId val="72536448"/>
        <c:axId val="72537984"/>
      </c:lineChart>
      <c:catAx>
        <c:axId val="72536448"/>
        <c:scaling>
          <c:orientation val="minMax"/>
        </c:scaling>
        <c:axPos val="b"/>
        <c:numFmt formatCode="General" sourceLinked="1"/>
        <c:tickLblPos val="nextTo"/>
        <c:txPr>
          <a:bodyPr rot="-1980000"/>
          <a:lstStyle/>
          <a:p>
            <a:pPr>
              <a:defRPr/>
            </a:pPr>
            <a:endParaRPr lang="en-US"/>
          </a:p>
        </c:txPr>
        <c:crossAx val="72537984"/>
        <c:crosses val="autoZero"/>
        <c:auto val="1"/>
        <c:lblAlgn val="ctr"/>
        <c:lblOffset val="100"/>
      </c:catAx>
      <c:valAx>
        <c:axId val="72537984"/>
        <c:scaling>
          <c:orientation val="minMax"/>
        </c:scaling>
        <c:axPos val="l"/>
        <c:numFmt formatCode="###0" sourceLinked="1"/>
        <c:tickLblPos val="nextTo"/>
        <c:crossAx val="725364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17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t"/>
              <c:showVal val="1"/>
            </c:dLbl>
            <c:dLbl>
              <c:idx val="1"/>
              <c:layout>
                <c:manualLayout>
                  <c:x val="-3.117144696655515E-2"/>
                  <c:y val="-2.74136288519491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6.1870597818706921E-2"/>
                  <c:y val="-8.17346165062700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1.7120589271016326E-2"/>
                  <c:y val="-2.74136288519491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layout>
                <c:manualLayout>
                  <c:x val="-6.4713356823867807E-2"/>
                  <c:y val="-8.17346165062700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2.2953108239645192E-2"/>
                  <c:y val="-6.69198016914552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layout>
                <c:manualLayout>
                  <c:x val="-3.0101198859458011E-2"/>
                  <c:y val="-3.97593078642948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r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layout>
                <c:manualLayout>
                  <c:x val="-1.9395916850385716E-2"/>
                  <c:y val="-4.2228443666763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4.5210135068961967E-2"/>
                  <c:y val="-5.21049868766405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17 DATA for chart'!$C$3:$C$18</c:f>
              <c:numCache>
                <c:formatCode>General</c:formatCode>
                <c:ptCount val="16"/>
                <c:pt idx="0">
                  <c:v>435</c:v>
                </c:pt>
                <c:pt idx="1">
                  <c:v>135</c:v>
                </c:pt>
                <c:pt idx="2">
                  <c:v>182</c:v>
                </c:pt>
                <c:pt idx="3">
                  <c:v>457</c:v>
                </c:pt>
                <c:pt idx="4">
                  <c:v>198</c:v>
                </c:pt>
                <c:pt idx="5">
                  <c:v>594</c:v>
                </c:pt>
                <c:pt idx="6">
                  <c:v>512</c:v>
                </c:pt>
                <c:pt idx="7">
                  <c:v>587</c:v>
                </c:pt>
                <c:pt idx="8">
                  <c:v>392</c:v>
                </c:pt>
                <c:pt idx="9">
                  <c:v>261</c:v>
                </c:pt>
                <c:pt idx="10">
                  <c:v>407</c:v>
                </c:pt>
                <c:pt idx="11">
                  <c:v>811</c:v>
                </c:pt>
                <c:pt idx="12">
                  <c:v>525</c:v>
                </c:pt>
                <c:pt idx="13">
                  <c:v>65</c:v>
                </c:pt>
                <c:pt idx="14">
                  <c:v>1751</c:v>
                </c:pt>
                <c:pt idx="15">
                  <c:v>80</c:v>
                </c:pt>
              </c:numCache>
            </c:numRef>
          </c:xVal>
          <c:yVal>
            <c:numRef>
              <c:f>'Figure 17 DATA for chart'!$G$3:$G$18</c:f>
              <c:numCache>
                <c:formatCode>General</c:formatCode>
                <c:ptCount val="16"/>
                <c:pt idx="0">
                  <c:v>0.44791242535021503</c:v>
                </c:pt>
                <c:pt idx="1">
                  <c:v>0</c:v>
                </c:pt>
                <c:pt idx="2">
                  <c:v>0</c:v>
                </c:pt>
                <c:pt idx="3">
                  <c:v>0.43911731518794561</c:v>
                </c:pt>
                <c:pt idx="4">
                  <c:v>0.50808427725657679</c:v>
                </c:pt>
                <c:pt idx="5">
                  <c:v>0.33157228994198723</c:v>
                </c:pt>
                <c:pt idx="6">
                  <c:v>0</c:v>
                </c:pt>
                <c:pt idx="7">
                  <c:v>0</c:v>
                </c:pt>
                <c:pt idx="8">
                  <c:v>0.23854042118297678</c:v>
                </c:pt>
                <c:pt idx="9">
                  <c:v>0</c:v>
                </c:pt>
                <c:pt idx="10">
                  <c:v>0.53911445933220292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0.11876923468709398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17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17 DATA for chart'!$O$3:$O$12</c:f>
              <c:numCache>
                <c:formatCode>General</c:formatCode>
                <c:ptCount val="10"/>
                <c:pt idx="0">
                  <c:v>5</c:v>
                </c:pt>
                <c:pt idx="1">
                  <c:v>71</c:v>
                </c:pt>
                <c:pt idx="2">
                  <c:v>208</c:v>
                </c:pt>
                <c:pt idx="3">
                  <c:v>391</c:v>
                </c:pt>
                <c:pt idx="4">
                  <c:v>608</c:v>
                </c:pt>
                <c:pt idx="5">
                  <c:v>848</c:v>
                </c:pt>
                <c:pt idx="6">
                  <c:v>1106</c:v>
                </c:pt>
                <c:pt idx="7">
                  <c:v>1379</c:v>
                </c:pt>
                <c:pt idx="8">
                  <c:v>1664</c:v>
                </c:pt>
                <c:pt idx="9">
                  <c:v>1959</c:v>
                </c:pt>
              </c:numCache>
            </c:numRef>
          </c:xVal>
          <c:yVal>
            <c:numRef>
              <c:f>'Figure 17 DATA for chart'!$P$3:$P$12</c:f>
              <c:numCache>
                <c:formatCode>General</c:formatCode>
                <c:ptCount val="10"/>
                <c:pt idx="0">
                  <c:v>25</c:v>
                </c:pt>
                <c:pt idx="1">
                  <c:v>2.8571428571428572</c:v>
                </c:pt>
                <c:pt idx="2">
                  <c:v>1.4492753623188406</c:v>
                </c:pt>
                <c:pt idx="3">
                  <c:v>1.0256410256410255</c:v>
                </c:pt>
                <c:pt idx="4">
                  <c:v>0.82372322899505768</c:v>
                </c:pt>
                <c:pt idx="5">
                  <c:v>0.70838252656434475</c:v>
                </c:pt>
                <c:pt idx="6">
                  <c:v>0.63348416289592757</c:v>
                </c:pt>
                <c:pt idx="7">
                  <c:v>0.58055152394775034</c:v>
                </c:pt>
                <c:pt idx="8">
                  <c:v>0.54119061936259771</c:v>
                </c:pt>
                <c:pt idx="9">
                  <c:v>0.51072522982635338</c:v>
                </c:pt>
              </c:numCache>
            </c:numRef>
          </c:yVal>
        </c:ser>
        <c:ser>
          <c:idx val="2"/>
          <c:order val="2"/>
          <c:tx>
            <c:strRef>
              <c:f>'Figure 17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17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17 DATA for chart'!$H$3:$H$18</c:f>
              <c:numCache>
                <c:formatCode>General</c:formatCode>
                <c:ptCount val="16"/>
                <c:pt idx="0">
                  <c:v>0.2111565498623473</c:v>
                </c:pt>
                <c:pt idx="1">
                  <c:v>0.2111565498623473</c:v>
                </c:pt>
                <c:pt idx="2">
                  <c:v>0.2111565498623473</c:v>
                </c:pt>
                <c:pt idx="3">
                  <c:v>0.2111565498623473</c:v>
                </c:pt>
                <c:pt idx="4">
                  <c:v>0.2111565498623473</c:v>
                </c:pt>
                <c:pt idx="5">
                  <c:v>0.2111565498623473</c:v>
                </c:pt>
                <c:pt idx="6">
                  <c:v>0.2111565498623473</c:v>
                </c:pt>
                <c:pt idx="7">
                  <c:v>0.2111565498623473</c:v>
                </c:pt>
                <c:pt idx="8">
                  <c:v>0.2111565498623473</c:v>
                </c:pt>
                <c:pt idx="9">
                  <c:v>0.2111565498623473</c:v>
                </c:pt>
                <c:pt idx="10">
                  <c:v>0.2111565498623473</c:v>
                </c:pt>
                <c:pt idx="11">
                  <c:v>0.2111565498623473</c:v>
                </c:pt>
                <c:pt idx="12">
                  <c:v>0.2111565498623473</c:v>
                </c:pt>
                <c:pt idx="13">
                  <c:v>0.2111565498623473</c:v>
                </c:pt>
                <c:pt idx="14">
                  <c:v>0.2111565498623473</c:v>
                </c:pt>
                <c:pt idx="15">
                  <c:v>0.2111565498623473</c:v>
                </c:pt>
              </c:numCache>
            </c:numRef>
          </c:yVal>
        </c:ser>
        <c:axId val="99099008"/>
        <c:axId val="99100928"/>
      </c:scatterChart>
      <c:valAx>
        <c:axId val="99099008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9100928"/>
        <c:crosses val="autoZero"/>
        <c:crossBetween val="midCat"/>
      </c:valAx>
      <c:valAx>
        <c:axId val="99100928"/>
        <c:scaling>
          <c:orientation val="minMax"/>
          <c:max val="0.70000000000000062"/>
          <c:min val="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Standardised </a:t>
                </a:r>
              </a:p>
              <a:p>
                <a:pPr>
                  <a:defRPr/>
                </a:pPr>
                <a:r>
                  <a:rPr lang="en-GB" b="0"/>
                  <a:t>rate (%)</a:t>
                </a:r>
              </a:p>
            </c:rich>
          </c:tx>
          <c:layout>
            <c:manualLayout>
              <c:xMode val="edge"/>
              <c:yMode val="edge"/>
              <c:x val="1.3542629813910538E-2"/>
              <c:y val="0.33113930203169051"/>
            </c:manualLayout>
          </c:layout>
        </c:title>
        <c:numFmt formatCode="General" sourceLinked="0"/>
        <c:tickLblPos val="nextTo"/>
        <c:crossAx val="9909900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18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4.8362542610478162E-2"/>
                  <c:y val="-2.74136288519491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layout>
                <c:manualLayout>
                  <c:x val="-5.8190744657403898E-2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layout>
                <c:manualLayout>
                  <c:x val="-3.6289533551085405E-2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5.8357062430205936E-3"/>
                  <c:y val="-2.5313502478856951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-7.359097842949279E-2"/>
                  <c:y val="-2.00062214445415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-5.7298404411805913E-2"/>
                  <c:y val="-1.25988140371342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r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>
                <c:manualLayout>
                  <c:x val="-3.4170575585053341E-2"/>
                  <c:y val="2.12516768737242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18 DATA for chart'!$C$3:$C$18</c:f>
              <c:numCache>
                <c:formatCode>General</c:formatCode>
                <c:ptCount val="16"/>
                <c:pt idx="0">
                  <c:v>374</c:v>
                </c:pt>
                <c:pt idx="1">
                  <c:v>169</c:v>
                </c:pt>
                <c:pt idx="2">
                  <c:v>200</c:v>
                </c:pt>
                <c:pt idx="3">
                  <c:v>417</c:v>
                </c:pt>
                <c:pt idx="4">
                  <c:v>178</c:v>
                </c:pt>
                <c:pt idx="5">
                  <c:v>653</c:v>
                </c:pt>
                <c:pt idx="6">
                  <c:v>346</c:v>
                </c:pt>
                <c:pt idx="7">
                  <c:v>609</c:v>
                </c:pt>
                <c:pt idx="8">
                  <c:v>375</c:v>
                </c:pt>
                <c:pt idx="9">
                  <c:v>306</c:v>
                </c:pt>
                <c:pt idx="10">
                  <c:v>351</c:v>
                </c:pt>
                <c:pt idx="11">
                  <c:v>732</c:v>
                </c:pt>
                <c:pt idx="12">
                  <c:v>732</c:v>
                </c:pt>
                <c:pt idx="13">
                  <c:v>52</c:v>
                </c:pt>
                <c:pt idx="14">
                  <c:v>1608</c:v>
                </c:pt>
                <c:pt idx="15">
                  <c:v>53</c:v>
                </c:pt>
              </c:numCache>
            </c:numRef>
          </c:xVal>
          <c:yVal>
            <c:numRef>
              <c:f>'Figure 18 DATA for chart'!$G$3:$G$18</c:f>
              <c:numCache>
                <c:formatCode>General</c:formatCode>
                <c:ptCount val="16"/>
                <c:pt idx="0">
                  <c:v>1.7372993237661583</c:v>
                </c:pt>
                <c:pt idx="1">
                  <c:v>5.1677981565685549</c:v>
                </c:pt>
                <c:pt idx="2">
                  <c:v>2.9884059708706672</c:v>
                </c:pt>
                <c:pt idx="3">
                  <c:v>7.7196111584447644</c:v>
                </c:pt>
                <c:pt idx="4">
                  <c:v>0.56409084912672847</c:v>
                </c:pt>
                <c:pt idx="5">
                  <c:v>1.5065138943740612</c:v>
                </c:pt>
                <c:pt idx="6">
                  <c:v>0.95173993940113444</c:v>
                </c:pt>
                <c:pt idx="7">
                  <c:v>3.2158247882226094</c:v>
                </c:pt>
                <c:pt idx="8">
                  <c:v>3.6709090625946939</c:v>
                </c:pt>
                <c:pt idx="9">
                  <c:v>2.5353496058413869</c:v>
                </c:pt>
                <c:pt idx="10">
                  <c:v>1.4484864727937159</c:v>
                </c:pt>
                <c:pt idx="11">
                  <c:v>2.0681968806613087</c:v>
                </c:pt>
                <c:pt idx="12">
                  <c:v>2.3678136379083705</c:v>
                </c:pt>
                <c:pt idx="13">
                  <c:v>3.9204081505693704</c:v>
                </c:pt>
                <c:pt idx="14">
                  <c:v>0.73465371163889448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18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18 DATA for chart'!$O$3:$O$41</c:f>
              <c:numCache>
                <c:formatCode>General</c:formatCode>
                <c:ptCount val="39"/>
                <c:pt idx="0">
                  <c:v>12</c:v>
                </c:pt>
                <c:pt idx="1">
                  <c:v>33</c:v>
                </c:pt>
                <c:pt idx="2">
                  <c:v>62</c:v>
                </c:pt>
                <c:pt idx="3">
                  <c:v>96</c:v>
                </c:pt>
                <c:pt idx="4">
                  <c:v>134</c:v>
                </c:pt>
                <c:pt idx="5">
                  <c:v>174</c:v>
                </c:pt>
                <c:pt idx="6">
                  <c:v>217</c:v>
                </c:pt>
                <c:pt idx="7">
                  <c:v>261</c:v>
                </c:pt>
                <c:pt idx="8">
                  <c:v>307</c:v>
                </c:pt>
                <c:pt idx="9">
                  <c:v>355</c:v>
                </c:pt>
                <c:pt idx="10">
                  <c:v>403</c:v>
                </c:pt>
                <c:pt idx="11">
                  <c:v>453</c:v>
                </c:pt>
                <c:pt idx="12">
                  <c:v>503</c:v>
                </c:pt>
                <c:pt idx="13">
                  <c:v>555</c:v>
                </c:pt>
                <c:pt idx="14">
                  <c:v>607</c:v>
                </c:pt>
                <c:pt idx="15">
                  <c:v>659</c:v>
                </c:pt>
                <c:pt idx="16">
                  <c:v>713</c:v>
                </c:pt>
                <c:pt idx="17">
                  <c:v>766</c:v>
                </c:pt>
                <c:pt idx="18">
                  <c:v>821</c:v>
                </c:pt>
                <c:pt idx="19">
                  <c:v>876</c:v>
                </c:pt>
                <c:pt idx="20">
                  <c:v>931</c:v>
                </c:pt>
                <c:pt idx="21">
                  <c:v>987</c:v>
                </c:pt>
                <c:pt idx="22">
                  <c:v>1043</c:v>
                </c:pt>
                <c:pt idx="23">
                  <c:v>1099</c:v>
                </c:pt>
                <c:pt idx="24">
                  <c:v>1156</c:v>
                </c:pt>
                <c:pt idx="25">
                  <c:v>1213</c:v>
                </c:pt>
                <c:pt idx="26">
                  <c:v>1271</c:v>
                </c:pt>
                <c:pt idx="27">
                  <c:v>1328</c:v>
                </c:pt>
                <c:pt idx="28">
                  <c:v>1386</c:v>
                </c:pt>
                <c:pt idx="29">
                  <c:v>1444</c:v>
                </c:pt>
                <c:pt idx="30">
                  <c:v>1503</c:v>
                </c:pt>
                <c:pt idx="31">
                  <c:v>1562</c:v>
                </c:pt>
                <c:pt idx="32">
                  <c:v>1621</c:v>
                </c:pt>
                <c:pt idx="33">
                  <c:v>1680</c:v>
                </c:pt>
                <c:pt idx="34">
                  <c:v>1739</c:v>
                </c:pt>
                <c:pt idx="35">
                  <c:v>1799</c:v>
                </c:pt>
                <c:pt idx="36">
                  <c:v>1859</c:v>
                </c:pt>
                <c:pt idx="37">
                  <c:v>1918</c:v>
                </c:pt>
                <c:pt idx="38">
                  <c:v>1979</c:v>
                </c:pt>
              </c:numCache>
            </c:numRef>
          </c:xVal>
          <c:yVal>
            <c:numRef>
              <c:f>'Figure 18 DATA for chart'!$P$3:$P$41</c:f>
              <c:numCache>
                <c:formatCode>General</c:formatCode>
                <c:ptCount val="39"/>
                <c:pt idx="0">
                  <c:v>18.181818181818183</c:v>
                </c:pt>
                <c:pt idx="1">
                  <c:v>9.375</c:v>
                </c:pt>
                <c:pt idx="2">
                  <c:v>6.557377049180328</c:v>
                </c:pt>
                <c:pt idx="3">
                  <c:v>5.2631578947368416</c:v>
                </c:pt>
                <c:pt idx="4">
                  <c:v>4.5112781954887211</c:v>
                </c:pt>
                <c:pt idx="5">
                  <c:v>4.0462427745664744</c:v>
                </c:pt>
                <c:pt idx="6">
                  <c:v>3.7037037037037033</c:v>
                </c:pt>
                <c:pt idx="7">
                  <c:v>3.4615384615384617</c:v>
                </c:pt>
                <c:pt idx="8">
                  <c:v>3.2679738562091507</c:v>
                </c:pt>
                <c:pt idx="9">
                  <c:v>3.1073446327683616</c:v>
                </c:pt>
                <c:pt idx="10">
                  <c:v>2.9850746268656714</c:v>
                </c:pt>
                <c:pt idx="11">
                  <c:v>2.8761061946902653</c:v>
                </c:pt>
                <c:pt idx="12">
                  <c:v>2.788844621513944</c:v>
                </c:pt>
                <c:pt idx="13">
                  <c:v>2.7075812274368229</c:v>
                </c:pt>
                <c:pt idx="14">
                  <c:v>2.6402640264026402</c:v>
                </c:pt>
                <c:pt idx="15">
                  <c:v>2.5835866261398177</c:v>
                </c:pt>
                <c:pt idx="16">
                  <c:v>2.5280898876404492</c:v>
                </c:pt>
                <c:pt idx="17">
                  <c:v>2.4836601307189543</c:v>
                </c:pt>
                <c:pt idx="18">
                  <c:v>2.4390243902439024</c:v>
                </c:pt>
                <c:pt idx="19">
                  <c:v>2.4</c:v>
                </c:pt>
                <c:pt idx="20">
                  <c:v>2.3655913978494625</c:v>
                </c:pt>
                <c:pt idx="21">
                  <c:v>2.3326572008113589</c:v>
                </c:pt>
                <c:pt idx="22">
                  <c:v>2.3032629558541267</c:v>
                </c:pt>
                <c:pt idx="23">
                  <c:v>2.2768670309653913</c:v>
                </c:pt>
                <c:pt idx="24">
                  <c:v>2.2510822510822512</c:v>
                </c:pt>
                <c:pt idx="25">
                  <c:v>2.2277227722772275</c:v>
                </c:pt>
                <c:pt idx="26">
                  <c:v>2.204724409448819</c:v>
                </c:pt>
                <c:pt idx="27">
                  <c:v>2.1853805576488319</c:v>
                </c:pt>
                <c:pt idx="28">
                  <c:v>2.1660649819494582</c:v>
                </c:pt>
                <c:pt idx="29">
                  <c:v>2.1483021483021481</c:v>
                </c:pt>
                <c:pt idx="30">
                  <c:v>2.1304926764314249</c:v>
                </c:pt>
                <c:pt idx="31">
                  <c:v>2.1140294682895582</c:v>
                </c:pt>
                <c:pt idx="32">
                  <c:v>2.0987654320987654</c:v>
                </c:pt>
                <c:pt idx="33">
                  <c:v>2.084574151280524</c:v>
                </c:pt>
                <c:pt idx="34">
                  <c:v>2.0713463751438432</c:v>
                </c:pt>
                <c:pt idx="35">
                  <c:v>2.0578420467185761</c:v>
                </c:pt>
                <c:pt idx="36">
                  <c:v>2.045209903121636</c:v>
                </c:pt>
                <c:pt idx="37">
                  <c:v>2.0344287949921753</c:v>
                </c:pt>
                <c:pt idx="38">
                  <c:v>2.0222446916076846</c:v>
                </c:pt>
              </c:numCache>
            </c:numRef>
          </c:yVal>
        </c:ser>
        <c:ser>
          <c:idx val="2"/>
          <c:order val="2"/>
          <c:tx>
            <c:strRef>
              <c:f>'Figure 18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18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18 DATA for chart'!$H$3:$H$18</c:f>
              <c:numCache>
                <c:formatCode>General</c:formatCode>
                <c:ptCount val="16"/>
                <c:pt idx="0">
                  <c:v>1.3575669723747665</c:v>
                </c:pt>
                <c:pt idx="1">
                  <c:v>1.3575669723747665</c:v>
                </c:pt>
                <c:pt idx="2">
                  <c:v>1.3575669723747665</c:v>
                </c:pt>
                <c:pt idx="3">
                  <c:v>1.3575669723747665</c:v>
                </c:pt>
                <c:pt idx="4">
                  <c:v>1.3575669723747665</c:v>
                </c:pt>
                <c:pt idx="5">
                  <c:v>1.3575669723747665</c:v>
                </c:pt>
                <c:pt idx="6">
                  <c:v>1.3575669723747665</c:v>
                </c:pt>
                <c:pt idx="7">
                  <c:v>1.3575669723747665</c:v>
                </c:pt>
                <c:pt idx="8">
                  <c:v>1.3575669723747665</c:v>
                </c:pt>
                <c:pt idx="9">
                  <c:v>1.3575669723747665</c:v>
                </c:pt>
                <c:pt idx="10">
                  <c:v>1.3575669723747665</c:v>
                </c:pt>
                <c:pt idx="11">
                  <c:v>1.3575669723747665</c:v>
                </c:pt>
                <c:pt idx="12">
                  <c:v>1.3575669723747665</c:v>
                </c:pt>
                <c:pt idx="13">
                  <c:v>1.3575669723747665</c:v>
                </c:pt>
                <c:pt idx="14">
                  <c:v>1.3575669723747665</c:v>
                </c:pt>
                <c:pt idx="15">
                  <c:v>1.3575669723747665</c:v>
                </c:pt>
              </c:numCache>
            </c:numRef>
          </c:yVal>
        </c:ser>
        <c:axId val="99217792"/>
        <c:axId val="99219712"/>
      </c:scatterChart>
      <c:valAx>
        <c:axId val="99217792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9219712"/>
        <c:crosses val="autoZero"/>
        <c:crossBetween val="midCat"/>
      </c:valAx>
      <c:valAx>
        <c:axId val="99219712"/>
        <c:scaling>
          <c:orientation val="minMax"/>
          <c:max val="8"/>
          <c:min val="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Standardised </a:t>
                </a:r>
              </a:p>
              <a:p>
                <a:pPr>
                  <a:defRPr/>
                </a:pPr>
                <a:r>
                  <a:rPr lang="en-GB" b="0"/>
                  <a:t>rate (%)</a:t>
                </a:r>
              </a:p>
            </c:rich>
          </c:tx>
        </c:title>
        <c:numFmt formatCode="General" sourceLinked="0"/>
        <c:tickLblPos val="nextTo"/>
        <c:crossAx val="99217792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19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5.5722248933084084E-2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layout>
                <c:manualLayout>
                  <c:x val="-3.1708550993588785E-3"/>
                  <c:y val="-7.660542432195975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4.6090885225862806E-3"/>
                  <c:y val="7.15427238261894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-4.2925535418634968E-2"/>
                  <c:y val="2.44382229999027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t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19 DATA for chart'!$C$3:$C$18</c:f>
              <c:numCache>
                <c:formatCode>General</c:formatCode>
                <c:ptCount val="16"/>
                <c:pt idx="0">
                  <c:v>435</c:v>
                </c:pt>
                <c:pt idx="1">
                  <c:v>135</c:v>
                </c:pt>
                <c:pt idx="2">
                  <c:v>182</c:v>
                </c:pt>
                <c:pt idx="3">
                  <c:v>457</c:v>
                </c:pt>
                <c:pt idx="4">
                  <c:v>198</c:v>
                </c:pt>
                <c:pt idx="5">
                  <c:v>594</c:v>
                </c:pt>
                <c:pt idx="6">
                  <c:v>512</c:v>
                </c:pt>
                <c:pt idx="7">
                  <c:v>587</c:v>
                </c:pt>
                <c:pt idx="8">
                  <c:v>392</c:v>
                </c:pt>
                <c:pt idx="9">
                  <c:v>261</c:v>
                </c:pt>
                <c:pt idx="10">
                  <c:v>407</c:v>
                </c:pt>
                <c:pt idx="11">
                  <c:v>811</c:v>
                </c:pt>
                <c:pt idx="12">
                  <c:v>525</c:v>
                </c:pt>
                <c:pt idx="13">
                  <c:v>65</c:v>
                </c:pt>
                <c:pt idx="14">
                  <c:v>1751</c:v>
                </c:pt>
                <c:pt idx="15">
                  <c:v>80</c:v>
                </c:pt>
              </c:numCache>
            </c:numRef>
          </c:xVal>
          <c:yVal>
            <c:numRef>
              <c:f>'Figure 19 DATA for chart'!$G$3:$G$18</c:f>
              <c:numCache>
                <c:formatCode>General</c:formatCode>
                <c:ptCount val="16"/>
                <c:pt idx="0">
                  <c:v>1.3718418111623962</c:v>
                </c:pt>
                <c:pt idx="1">
                  <c:v>0.66977811389220465</c:v>
                </c:pt>
                <c:pt idx="2">
                  <c:v>5.7999710043445223</c:v>
                </c:pt>
                <c:pt idx="3">
                  <c:v>10.256331974959643</c:v>
                </c:pt>
                <c:pt idx="4">
                  <c:v>3.1771797975779714</c:v>
                </c:pt>
                <c:pt idx="5">
                  <c:v>3.0184791291278144</c:v>
                </c:pt>
                <c:pt idx="6">
                  <c:v>1.2852101641490554</c:v>
                </c:pt>
                <c:pt idx="7">
                  <c:v>3.2919801729586986</c:v>
                </c:pt>
                <c:pt idx="8">
                  <c:v>3.3715291385616606</c:v>
                </c:pt>
                <c:pt idx="9">
                  <c:v>1.410214125759313</c:v>
                </c:pt>
                <c:pt idx="10">
                  <c:v>1.0284743223214727</c:v>
                </c:pt>
                <c:pt idx="11">
                  <c:v>2.3454717569339394</c:v>
                </c:pt>
                <c:pt idx="12">
                  <c:v>2.1122651528466823</c:v>
                </c:pt>
                <c:pt idx="13">
                  <c:v>0</c:v>
                </c:pt>
                <c:pt idx="14">
                  <c:v>0.42027581230407107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19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19 DATA for chart'!$O$3:$O$41</c:f>
              <c:numCache>
                <c:formatCode>General</c:formatCode>
                <c:ptCount val="39"/>
                <c:pt idx="0">
                  <c:v>11</c:v>
                </c:pt>
                <c:pt idx="1">
                  <c:v>32</c:v>
                </c:pt>
                <c:pt idx="2">
                  <c:v>59</c:v>
                </c:pt>
                <c:pt idx="3">
                  <c:v>91</c:v>
                </c:pt>
                <c:pt idx="4">
                  <c:v>126</c:v>
                </c:pt>
                <c:pt idx="5">
                  <c:v>164</c:v>
                </c:pt>
                <c:pt idx="6">
                  <c:v>205</c:v>
                </c:pt>
                <c:pt idx="7">
                  <c:v>247</c:v>
                </c:pt>
                <c:pt idx="8">
                  <c:v>290</c:v>
                </c:pt>
                <c:pt idx="9">
                  <c:v>335</c:v>
                </c:pt>
                <c:pt idx="10">
                  <c:v>381</c:v>
                </c:pt>
                <c:pt idx="11">
                  <c:v>428</c:v>
                </c:pt>
                <c:pt idx="12">
                  <c:v>475</c:v>
                </c:pt>
                <c:pt idx="13">
                  <c:v>524</c:v>
                </c:pt>
                <c:pt idx="14">
                  <c:v>573</c:v>
                </c:pt>
                <c:pt idx="15">
                  <c:v>623</c:v>
                </c:pt>
                <c:pt idx="16">
                  <c:v>673</c:v>
                </c:pt>
                <c:pt idx="17">
                  <c:v>724</c:v>
                </c:pt>
                <c:pt idx="18">
                  <c:v>775</c:v>
                </c:pt>
                <c:pt idx="19">
                  <c:v>827</c:v>
                </c:pt>
                <c:pt idx="20">
                  <c:v>879</c:v>
                </c:pt>
                <c:pt idx="21">
                  <c:v>932</c:v>
                </c:pt>
                <c:pt idx="22">
                  <c:v>985</c:v>
                </c:pt>
                <c:pt idx="23">
                  <c:v>1038</c:v>
                </c:pt>
                <c:pt idx="24">
                  <c:v>1092</c:v>
                </c:pt>
                <c:pt idx="25">
                  <c:v>1146</c:v>
                </c:pt>
                <c:pt idx="26">
                  <c:v>1200</c:v>
                </c:pt>
                <c:pt idx="27">
                  <c:v>1254</c:v>
                </c:pt>
                <c:pt idx="28">
                  <c:v>1309</c:v>
                </c:pt>
                <c:pt idx="29">
                  <c:v>1364</c:v>
                </c:pt>
                <c:pt idx="30">
                  <c:v>1419</c:v>
                </c:pt>
                <c:pt idx="31">
                  <c:v>1475</c:v>
                </c:pt>
                <c:pt idx="32">
                  <c:v>1530</c:v>
                </c:pt>
                <c:pt idx="33">
                  <c:v>1586</c:v>
                </c:pt>
                <c:pt idx="34">
                  <c:v>1642</c:v>
                </c:pt>
                <c:pt idx="35">
                  <c:v>1698</c:v>
                </c:pt>
                <c:pt idx="36">
                  <c:v>1755</c:v>
                </c:pt>
                <c:pt idx="37">
                  <c:v>1811</c:v>
                </c:pt>
                <c:pt idx="38">
                  <c:v>1868</c:v>
                </c:pt>
              </c:numCache>
            </c:numRef>
          </c:xVal>
          <c:yVal>
            <c:numRef>
              <c:f>'Figure 19 DATA for chart'!$P$3:$P$41</c:f>
              <c:numCache>
                <c:formatCode>General</c:formatCode>
                <c:ptCount val="39"/>
                <c:pt idx="0">
                  <c:v>20</c:v>
                </c:pt>
                <c:pt idx="1">
                  <c:v>9.67741935483871</c:v>
                </c:pt>
                <c:pt idx="2">
                  <c:v>6.8965517241379306</c:v>
                </c:pt>
                <c:pt idx="3">
                  <c:v>5.5555555555555554</c:v>
                </c:pt>
                <c:pt idx="4">
                  <c:v>4.8</c:v>
                </c:pt>
                <c:pt idx="5">
                  <c:v>4.294478527607362</c:v>
                </c:pt>
                <c:pt idx="6">
                  <c:v>3.9215686274509802</c:v>
                </c:pt>
                <c:pt idx="7">
                  <c:v>3.6585365853658534</c:v>
                </c:pt>
                <c:pt idx="8">
                  <c:v>3.4602076124567476</c:v>
                </c:pt>
                <c:pt idx="9">
                  <c:v>3.293413173652695</c:v>
                </c:pt>
                <c:pt idx="10">
                  <c:v>3.1578947368421053</c:v>
                </c:pt>
                <c:pt idx="11">
                  <c:v>3.0444964871194378</c:v>
                </c:pt>
                <c:pt idx="12">
                  <c:v>2.9535864978902953</c:v>
                </c:pt>
                <c:pt idx="13">
                  <c:v>2.8680688336520075</c:v>
                </c:pt>
                <c:pt idx="14">
                  <c:v>2.7972027972027971</c:v>
                </c:pt>
                <c:pt idx="15">
                  <c:v>2.7331189710610935</c:v>
                </c:pt>
                <c:pt idx="16">
                  <c:v>2.6785714285714284</c:v>
                </c:pt>
                <c:pt idx="17">
                  <c:v>2.627939142461964</c:v>
                </c:pt>
                <c:pt idx="18">
                  <c:v>2.5839793281653747</c:v>
                </c:pt>
                <c:pt idx="19">
                  <c:v>2.5423728813559325</c:v>
                </c:pt>
                <c:pt idx="20">
                  <c:v>2.5056947608200453</c:v>
                </c:pt>
                <c:pt idx="21">
                  <c:v>2.4704618689581093</c:v>
                </c:pt>
                <c:pt idx="22">
                  <c:v>2.4390243902439024</c:v>
                </c:pt>
                <c:pt idx="23">
                  <c:v>2.4108003857280615</c:v>
                </c:pt>
                <c:pt idx="24">
                  <c:v>2.3831347387717692</c:v>
                </c:pt>
                <c:pt idx="25">
                  <c:v>2.3580786026200875</c:v>
                </c:pt>
                <c:pt idx="26">
                  <c:v>2.3352793994995831</c:v>
                </c:pt>
                <c:pt idx="27">
                  <c:v>2.3144453312051079</c:v>
                </c:pt>
                <c:pt idx="28">
                  <c:v>2.2935779816513762</c:v>
                </c:pt>
                <c:pt idx="29">
                  <c:v>2.2743947175348498</c:v>
                </c:pt>
                <c:pt idx="30">
                  <c:v>2.2566995768688294</c:v>
                </c:pt>
                <c:pt idx="31">
                  <c:v>2.2388059701492535</c:v>
                </c:pt>
                <c:pt idx="32">
                  <c:v>2.2236756049705693</c:v>
                </c:pt>
                <c:pt idx="33">
                  <c:v>2.2082018927444795</c:v>
                </c:pt>
                <c:pt idx="34">
                  <c:v>2.1937842778793417</c:v>
                </c:pt>
                <c:pt idx="35">
                  <c:v>2.1803182086034179</c:v>
                </c:pt>
                <c:pt idx="36">
                  <c:v>2.1664766248574687</c:v>
                </c:pt>
                <c:pt idx="37">
                  <c:v>2.1546961325966851</c:v>
                </c:pt>
                <c:pt idx="38">
                  <c:v>2.1424745581146225</c:v>
                </c:pt>
              </c:numCache>
            </c:numRef>
          </c:yVal>
        </c:ser>
        <c:ser>
          <c:idx val="2"/>
          <c:order val="2"/>
          <c:tx>
            <c:strRef>
              <c:f>'Figure 19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19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19 DATA for chart'!$H$3:$H$18</c:f>
              <c:numCache>
                <c:formatCode>General</c:formatCode>
                <c:ptCount val="16"/>
                <c:pt idx="0">
                  <c:v>1.438002833239783</c:v>
                </c:pt>
                <c:pt idx="1">
                  <c:v>1.438002833239783</c:v>
                </c:pt>
                <c:pt idx="2">
                  <c:v>1.438002833239783</c:v>
                </c:pt>
                <c:pt idx="3">
                  <c:v>1.438002833239783</c:v>
                </c:pt>
                <c:pt idx="4">
                  <c:v>1.438002833239783</c:v>
                </c:pt>
                <c:pt idx="5">
                  <c:v>1.438002833239783</c:v>
                </c:pt>
                <c:pt idx="6">
                  <c:v>1.438002833239783</c:v>
                </c:pt>
                <c:pt idx="7">
                  <c:v>1.438002833239783</c:v>
                </c:pt>
                <c:pt idx="8">
                  <c:v>1.438002833239783</c:v>
                </c:pt>
                <c:pt idx="9">
                  <c:v>1.438002833239783</c:v>
                </c:pt>
                <c:pt idx="10">
                  <c:v>1.438002833239783</c:v>
                </c:pt>
                <c:pt idx="11">
                  <c:v>1.438002833239783</c:v>
                </c:pt>
                <c:pt idx="12">
                  <c:v>1.438002833239783</c:v>
                </c:pt>
                <c:pt idx="13">
                  <c:v>1.438002833239783</c:v>
                </c:pt>
                <c:pt idx="14">
                  <c:v>1.438002833239783</c:v>
                </c:pt>
                <c:pt idx="15">
                  <c:v>1.438002833239783</c:v>
                </c:pt>
              </c:numCache>
            </c:numRef>
          </c:yVal>
        </c:ser>
        <c:axId val="96162176"/>
        <c:axId val="96164096"/>
      </c:scatterChart>
      <c:valAx>
        <c:axId val="96162176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6164096"/>
        <c:crosses val="autoZero"/>
        <c:crossBetween val="midCat"/>
      </c:valAx>
      <c:valAx>
        <c:axId val="96164096"/>
        <c:scaling>
          <c:orientation val="minMax"/>
          <c:max val="11"/>
          <c:min val="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Standardised </a:t>
                </a:r>
              </a:p>
              <a:p>
                <a:pPr>
                  <a:defRPr/>
                </a:pPr>
                <a:r>
                  <a:rPr lang="en-GB" b="0"/>
                  <a:t>rate (%)</a:t>
                </a:r>
              </a:p>
            </c:rich>
          </c:tx>
        </c:title>
        <c:numFmt formatCode="General" sourceLinked="0"/>
        <c:tickLblPos val="nextTo"/>
        <c:crossAx val="96162176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20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t"/>
              <c:showVal val="1"/>
            </c:dLbl>
            <c:dLbl>
              <c:idx val="1"/>
              <c:layout>
                <c:manualLayout>
                  <c:x val="-4.7117477332201452E-2"/>
                  <c:y val="-2.98827646544181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2.1392213044374452E-2"/>
                  <c:y val="-9.65494313210848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5.2058815064101913E-5"/>
                  <c:y val="2.216000777680665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4.156708043927209E-2"/>
                  <c:y val="-5.95123942840481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3.6289533551085405E-2"/>
                  <c:y val="-2.24753572470109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r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t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layout>
                <c:manualLayout>
                  <c:x val="-8.2060725497055467E-3"/>
                  <c:y val="-2.00062214445416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>
                <c:manualLayout>
                  <c:x val="-8.2177302472533006E-2"/>
                  <c:y val="-7.660542432195975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-2.1006069922618782E-3"/>
                  <c:y val="-2.5313502478847871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r"/>
              <c:showVal val="1"/>
            </c:dLbl>
            <c:dLbl>
              <c:idx val="12"/>
              <c:layout>
                <c:manualLayout>
                  <c:x val="-3.4498864847396201E-3"/>
                  <c:y val="9.62340818508797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4.5210135068961967E-2"/>
                  <c:y val="-5.21049868766405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20 DATA for chart'!$C$3:$C$18</c:f>
              <c:numCache>
                <c:formatCode>General</c:formatCode>
                <c:ptCount val="16"/>
                <c:pt idx="0">
                  <c:v>374</c:v>
                </c:pt>
                <c:pt idx="1">
                  <c:v>169</c:v>
                </c:pt>
                <c:pt idx="2">
                  <c:v>200</c:v>
                </c:pt>
                <c:pt idx="3">
                  <c:v>417</c:v>
                </c:pt>
                <c:pt idx="4">
                  <c:v>178</c:v>
                </c:pt>
                <c:pt idx="5">
                  <c:v>653</c:v>
                </c:pt>
                <c:pt idx="6">
                  <c:v>346</c:v>
                </c:pt>
                <c:pt idx="7">
                  <c:v>609</c:v>
                </c:pt>
                <c:pt idx="8">
                  <c:v>375</c:v>
                </c:pt>
                <c:pt idx="9">
                  <c:v>306</c:v>
                </c:pt>
                <c:pt idx="10">
                  <c:v>351</c:v>
                </c:pt>
                <c:pt idx="11">
                  <c:v>732</c:v>
                </c:pt>
                <c:pt idx="12">
                  <c:v>732</c:v>
                </c:pt>
                <c:pt idx="13">
                  <c:v>52</c:v>
                </c:pt>
                <c:pt idx="14">
                  <c:v>1608</c:v>
                </c:pt>
                <c:pt idx="15">
                  <c:v>53</c:v>
                </c:pt>
              </c:numCache>
            </c:numRef>
          </c:xVal>
          <c:yVal>
            <c:numRef>
              <c:f>'Figure 20 DATA for chart'!$G$3:$G$18</c:f>
              <c:numCache>
                <c:formatCode>General</c:formatCode>
                <c:ptCount val="16"/>
                <c:pt idx="0">
                  <c:v>1.2132490586545908</c:v>
                </c:pt>
                <c:pt idx="1">
                  <c:v>0</c:v>
                </c:pt>
                <c:pt idx="2">
                  <c:v>0</c:v>
                </c:pt>
                <c:pt idx="3">
                  <c:v>0.24502156398785022</c:v>
                </c:pt>
                <c:pt idx="4">
                  <c:v>0</c:v>
                </c:pt>
                <c:pt idx="5">
                  <c:v>0.29354797148205497</c:v>
                </c:pt>
                <c:pt idx="6">
                  <c:v>0</c:v>
                </c:pt>
                <c:pt idx="7">
                  <c:v>0.55651423116586374</c:v>
                </c:pt>
                <c:pt idx="8">
                  <c:v>0.26706277032236242</c:v>
                </c:pt>
                <c:pt idx="9">
                  <c:v>1.2994685831741004</c:v>
                </c:pt>
                <c:pt idx="10">
                  <c:v>0.29568653654943505</c:v>
                </c:pt>
                <c:pt idx="11">
                  <c:v>0.27138605165553031</c:v>
                </c:pt>
                <c:pt idx="12">
                  <c:v>0.23283754927018591</c:v>
                </c:pt>
                <c:pt idx="13">
                  <c:v>0</c:v>
                </c:pt>
                <c:pt idx="14">
                  <c:v>0.18218060081100496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20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20 DATA for chart'!$O$3:$O$16</c:f>
              <c:numCache>
                <c:formatCode>General</c:formatCode>
                <c:ptCount val="14"/>
                <c:pt idx="0">
                  <c:v>3</c:v>
                </c:pt>
                <c:pt idx="1">
                  <c:v>42</c:v>
                </c:pt>
                <c:pt idx="2">
                  <c:v>123</c:v>
                </c:pt>
                <c:pt idx="3">
                  <c:v>231</c:v>
                </c:pt>
                <c:pt idx="4">
                  <c:v>358</c:v>
                </c:pt>
                <c:pt idx="5">
                  <c:v>499</c:v>
                </c:pt>
                <c:pt idx="6">
                  <c:v>650</c:v>
                </c:pt>
                <c:pt idx="7">
                  <c:v>811</c:v>
                </c:pt>
                <c:pt idx="8">
                  <c:v>978</c:v>
                </c:pt>
                <c:pt idx="9">
                  <c:v>1151</c:v>
                </c:pt>
                <c:pt idx="10">
                  <c:v>1330</c:v>
                </c:pt>
                <c:pt idx="11">
                  <c:v>1513</c:v>
                </c:pt>
                <c:pt idx="12">
                  <c:v>1700</c:v>
                </c:pt>
                <c:pt idx="13">
                  <c:v>1890</c:v>
                </c:pt>
              </c:numCache>
            </c:numRef>
          </c:xVal>
          <c:yVal>
            <c:numRef>
              <c:f>'Figure 20 DATA for chart'!$P$3:$P$16</c:f>
              <c:numCache>
                <c:formatCode>General</c:formatCode>
                <c:ptCount val="14"/>
                <c:pt idx="0">
                  <c:v>50</c:v>
                </c:pt>
                <c:pt idx="1">
                  <c:v>4.8780487804878048</c:v>
                </c:pt>
                <c:pt idx="2">
                  <c:v>2.459016393442623</c:v>
                </c:pt>
                <c:pt idx="3">
                  <c:v>1.7391304347826086</c:v>
                </c:pt>
                <c:pt idx="4">
                  <c:v>1.400560224089636</c:v>
                </c:pt>
                <c:pt idx="5">
                  <c:v>1.2048192771084338</c:v>
                </c:pt>
                <c:pt idx="6">
                  <c:v>1.078582434514638</c:v>
                </c:pt>
                <c:pt idx="7">
                  <c:v>0.98765432098765427</c:v>
                </c:pt>
                <c:pt idx="8">
                  <c:v>0.92118730808597749</c:v>
                </c:pt>
                <c:pt idx="9">
                  <c:v>0.86956521739130432</c:v>
                </c:pt>
                <c:pt idx="10">
                  <c:v>0.82768999247554553</c:v>
                </c:pt>
                <c:pt idx="11">
                  <c:v>0.79365079365079361</c:v>
                </c:pt>
                <c:pt idx="12">
                  <c:v>0.76515597410241309</c:v>
                </c:pt>
                <c:pt idx="13">
                  <c:v>0.74113287453679189</c:v>
                </c:pt>
              </c:numCache>
            </c:numRef>
          </c:yVal>
        </c:ser>
        <c:ser>
          <c:idx val="2"/>
          <c:order val="2"/>
          <c:tx>
            <c:strRef>
              <c:f>'Figure 20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20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20 DATA for chart'!$H$3:$H$18</c:f>
              <c:numCache>
                <c:formatCode>General</c:formatCode>
                <c:ptCount val="16"/>
                <c:pt idx="0">
                  <c:v>0.35960192902740218</c:v>
                </c:pt>
                <c:pt idx="1">
                  <c:v>0.35960192902740218</c:v>
                </c:pt>
                <c:pt idx="2">
                  <c:v>0.35960192902740218</c:v>
                </c:pt>
                <c:pt idx="3">
                  <c:v>0.35960192902740218</c:v>
                </c:pt>
                <c:pt idx="4">
                  <c:v>0.35960192902740218</c:v>
                </c:pt>
                <c:pt idx="5">
                  <c:v>0.35960192902740218</c:v>
                </c:pt>
                <c:pt idx="6">
                  <c:v>0.35960192902740218</c:v>
                </c:pt>
                <c:pt idx="7">
                  <c:v>0.35960192902740218</c:v>
                </c:pt>
                <c:pt idx="8">
                  <c:v>0.35960192902740218</c:v>
                </c:pt>
                <c:pt idx="9">
                  <c:v>0.35960192902740218</c:v>
                </c:pt>
                <c:pt idx="10">
                  <c:v>0.35960192902740218</c:v>
                </c:pt>
                <c:pt idx="11">
                  <c:v>0.35960192902740218</c:v>
                </c:pt>
                <c:pt idx="12">
                  <c:v>0.35960192902740218</c:v>
                </c:pt>
                <c:pt idx="13">
                  <c:v>0.35960192902740218</c:v>
                </c:pt>
                <c:pt idx="14">
                  <c:v>0.35960192902740218</c:v>
                </c:pt>
                <c:pt idx="15">
                  <c:v>0.35960192902740218</c:v>
                </c:pt>
              </c:numCache>
            </c:numRef>
          </c:yVal>
        </c:ser>
        <c:axId val="98955648"/>
        <c:axId val="98957568"/>
      </c:scatterChart>
      <c:valAx>
        <c:axId val="98955648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8957568"/>
        <c:crosses val="autoZero"/>
        <c:crossBetween val="midCat"/>
      </c:valAx>
      <c:valAx>
        <c:axId val="98957568"/>
        <c:scaling>
          <c:orientation val="minMax"/>
          <c:max val="1.4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="0"/>
                  <a:t>Standardised rate (%)</a:t>
                </a:r>
              </a:p>
            </c:rich>
          </c:tx>
        </c:title>
        <c:numFmt formatCode="General" sourceLinked="0"/>
        <c:tickLblPos val="nextTo"/>
        <c:crossAx val="9895564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21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layout>
                <c:manualLayout>
                  <c:x val="-2.3153133853741192E-3"/>
                  <c:y val="-2.5313502478856897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t"/>
              <c:showVal val="1"/>
            </c:dLbl>
            <c:dLbl>
              <c:idx val="7"/>
              <c:layout>
                <c:manualLayout>
                  <c:x val="2.8058638894753688E-3"/>
                  <c:y val="-5.19140662972684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t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21 DATA for chart'!$C$3:$C$18</c:f>
              <c:numCache>
                <c:formatCode>General</c:formatCode>
                <c:ptCount val="16"/>
                <c:pt idx="0">
                  <c:v>435</c:v>
                </c:pt>
                <c:pt idx="1">
                  <c:v>135</c:v>
                </c:pt>
                <c:pt idx="2">
                  <c:v>182</c:v>
                </c:pt>
                <c:pt idx="3">
                  <c:v>457</c:v>
                </c:pt>
                <c:pt idx="4">
                  <c:v>198</c:v>
                </c:pt>
                <c:pt idx="5">
                  <c:v>594</c:v>
                </c:pt>
                <c:pt idx="6">
                  <c:v>512</c:v>
                </c:pt>
                <c:pt idx="7">
                  <c:v>587</c:v>
                </c:pt>
                <c:pt idx="8">
                  <c:v>392</c:v>
                </c:pt>
                <c:pt idx="9">
                  <c:v>261</c:v>
                </c:pt>
                <c:pt idx="10">
                  <c:v>407</c:v>
                </c:pt>
                <c:pt idx="11">
                  <c:v>811</c:v>
                </c:pt>
                <c:pt idx="12">
                  <c:v>525</c:v>
                </c:pt>
                <c:pt idx="13">
                  <c:v>65</c:v>
                </c:pt>
                <c:pt idx="14">
                  <c:v>1751</c:v>
                </c:pt>
                <c:pt idx="15">
                  <c:v>80</c:v>
                </c:pt>
              </c:numCache>
            </c:numRef>
          </c:xVal>
          <c:yVal>
            <c:numRef>
              <c:f>'Figure 21 DATA for chart'!$G$3:$G$18</c:f>
              <c:numCache>
                <c:formatCode>General</c:formatCode>
                <c:ptCount val="16"/>
                <c:pt idx="0">
                  <c:v>1.1493421013220968</c:v>
                </c:pt>
                <c:pt idx="1">
                  <c:v>1.3594246227631102</c:v>
                </c:pt>
                <c:pt idx="2">
                  <c:v>1.093810866153637</c:v>
                </c:pt>
                <c:pt idx="3">
                  <c:v>0.87922872927751328</c:v>
                </c:pt>
                <c:pt idx="4">
                  <c:v>1.0664650765050618</c:v>
                </c:pt>
                <c:pt idx="5">
                  <c:v>0.17081390427525125</c:v>
                </c:pt>
                <c:pt idx="6">
                  <c:v>0</c:v>
                </c:pt>
                <c:pt idx="7">
                  <c:v>0.16795923089614445</c:v>
                </c:pt>
                <c:pt idx="8">
                  <c:v>0</c:v>
                </c:pt>
                <c:pt idx="9">
                  <c:v>0</c:v>
                </c:pt>
                <c:pt idx="10">
                  <c:v>0.25037462135006505</c:v>
                </c:pt>
                <c:pt idx="11">
                  <c:v>0</c:v>
                </c:pt>
                <c:pt idx="12">
                  <c:v>0.65766693054315239</c:v>
                </c:pt>
                <c:pt idx="13">
                  <c:v>0</c:v>
                </c:pt>
                <c:pt idx="14">
                  <c:v>0.11986200843111944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21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21 DATA for chart'!$O$3:$O$17</c:f>
              <c:numCache>
                <c:formatCode>General</c:formatCode>
                <c:ptCount val="15"/>
                <c:pt idx="0">
                  <c:v>3</c:v>
                </c:pt>
                <c:pt idx="1">
                  <c:v>39</c:v>
                </c:pt>
                <c:pt idx="2">
                  <c:v>113</c:v>
                </c:pt>
                <c:pt idx="3">
                  <c:v>213</c:v>
                </c:pt>
                <c:pt idx="4">
                  <c:v>330</c:v>
                </c:pt>
                <c:pt idx="5">
                  <c:v>460</c:v>
                </c:pt>
                <c:pt idx="6">
                  <c:v>599</c:v>
                </c:pt>
                <c:pt idx="7">
                  <c:v>747</c:v>
                </c:pt>
                <c:pt idx="8">
                  <c:v>902</c:v>
                </c:pt>
                <c:pt idx="9">
                  <c:v>1061</c:v>
                </c:pt>
                <c:pt idx="10">
                  <c:v>1226</c:v>
                </c:pt>
                <c:pt idx="11">
                  <c:v>1394</c:v>
                </c:pt>
                <c:pt idx="12">
                  <c:v>1566</c:v>
                </c:pt>
                <c:pt idx="13">
                  <c:v>1742</c:v>
                </c:pt>
                <c:pt idx="14">
                  <c:v>1920</c:v>
                </c:pt>
              </c:numCache>
            </c:numRef>
          </c:xVal>
          <c:yVal>
            <c:numRef>
              <c:f>'Figure 21 DATA for chart'!$P$3:$P$17</c:f>
              <c:numCache>
                <c:formatCode>General</c:formatCode>
                <c:ptCount val="15"/>
                <c:pt idx="0">
                  <c:v>50</c:v>
                </c:pt>
                <c:pt idx="1">
                  <c:v>5.2631578947368416</c:v>
                </c:pt>
                <c:pt idx="2">
                  <c:v>2.6785714285714284</c:v>
                </c:pt>
                <c:pt idx="3">
                  <c:v>1.8867924528301887</c:v>
                </c:pt>
                <c:pt idx="4">
                  <c:v>1.5197568389057752</c:v>
                </c:pt>
                <c:pt idx="5">
                  <c:v>1.3071895424836601</c:v>
                </c:pt>
                <c:pt idx="6">
                  <c:v>1.1705685618729096</c:v>
                </c:pt>
                <c:pt idx="7">
                  <c:v>1.0723860589812333</c:v>
                </c:pt>
                <c:pt idx="8">
                  <c:v>0.99889012208657058</c:v>
                </c:pt>
                <c:pt idx="9">
                  <c:v>0.94339622641509435</c:v>
                </c:pt>
                <c:pt idx="10">
                  <c:v>0.89795918367346939</c:v>
                </c:pt>
                <c:pt idx="11">
                  <c:v>0.8614501076812634</c:v>
                </c:pt>
                <c:pt idx="12">
                  <c:v>0.83067092651757191</c:v>
                </c:pt>
                <c:pt idx="13">
                  <c:v>0.80413555427914996</c:v>
                </c:pt>
                <c:pt idx="14">
                  <c:v>0.78165711307972907</c:v>
                </c:pt>
              </c:numCache>
            </c:numRef>
          </c:yVal>
        </c:ser>
        <c:ser>
          <c:idx val="2"/>
          <c:order val="2"/>
          <c:tx>
            <c:strRef>
              <c:f>'Figure 21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21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21 DATA for chart'!$H$3:$H$18</c:f>
              <c:numCache>
                <c:formatCode>General</c:formatCode>
                <c:ptCount val="16"/>
                <c:pt idx="0">
                  <c:v>0.39023868708737608</c:v>
                </c:pt>
                <c:pt idx="1">
                  <c:v>0.39023868708737608</c:v>
                </c:pt>
                <c:pt idx="2">
                  <c:v>0.39023868708737608</c:v>
                </c:pt>
                <c:pt idx="3">
                  <c:v>0.39023868708737608</c:v>
                </c:pt>
                <c:pt idx="4">
                  <c:v>0.39023868708737608</c:v>
                </c:pt>
                <c:pt idx="5">
                  <c:v>0.39023868708737608</c:v>
                </c:pt>
                <c:pt idx="6">
                  <c:v>0.39023868708737608</c:v>
                </c:pt>
                <c:pt idx="7">
                  <c:v>0.39023868708737608</c:v>
                </c:pt>
                <c:pt idx="8">
                  <c:v>0.39023868708737608</c:v>
                </c:pt>
                <c:pt idx="9">
                  <c:v>0.39023868708737608</c:v>
                </c:pt>
                <c:pt idx="10">
                  <c:v>0.39023868708737608</c:v>
                </c:pt>
                <c:pt idx="11">
                  <c:v>0.39023868708737608</c:v>
                </c:pt>
                <c:pt idx="12">
                  <c:v>0.39023868708737608</c:v>
                </c:pt>
                <c:pt idx="13">
                  <c:v>0.39023868708737608</c:v>
                </c:pt>
                <c:pt idx="14">
                  <c:v>0.39023868708737608</c:v>
                </c:pt>
                <c:pt idx="15">
                  <c:v>0.39023868708737608</c:v>
                </c:pt>
              </c:numCache>
            </c:numRef>
          </c:yVal>
        </c:ser>
        <c:axId val="99783040"/>
        <c:axId val="99784960"/>
      </c:scatterChart>
      <c:valAx>
        <c:axId val="99783040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99784960"/>
        <c:crosses val="autoZero"/>
        <c:crossBetween val="midCat"/>
      </c:valAx>
      <c:valAx>
        <c:axId val="99784960"/>
        <c:scaling>
          <c:orientation val="minMax"/>
          <c:max val="1.6"/>
          <c:min val="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Standardised </a:t>
                </a:r>
              </a:p>
              <a:p>
                <a:pPr>
                  <a:defRPr/>
                </a:pPr>
                <a:r>
                  <a:rPr lang="en-GB" b="0"/>
                  <a:t>rate (%)</a:t>
                </a:r>
              </a:p>
            </c:rich>
          </c:tx>
        </c:title>
        <c:numFmt formatCode="General" sourceLinked="0"/>
        <c:tickLblPos val="nextTo"/>
        <c:crossAx val="99783040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22a DATA'!$B$6:$D$6</c:f>
              <c:strCache>
                <c:ptCount val="1"/>
                <c:pt idx="0">
                  <c:v>Revisions within 1 year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showVal val="1"/>
          </c:dLbls>
          <c:cat>
            <c:strRef>
              <c:f>'Figure 22a DATA'!$E$4:$O$4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'Figure 22a DATA'!$E$6:$O$6</c:f>
              <c:numCache>
                <c:formatCode>General</c:formatCode>
                <c:ptCount val="11"/>
                <c:pt idx="0">
                  <c:v>34</c:v>
                </c:pt>
                <c:pt idx="1">
                  <c:v>52</c:v>
                </c:pt>
                <c:pt idx="2">
                  <c:v>48</c:v>
                </c:pt>
                <c:pt idx="3">
                  <c:v>56</c:v>
                </c:pt>
                <c:pt idx="4">
                  <c:v>70</c:v>
                </c:pt>
                <c:pt idx="5">
                  <c:v>54</c:v>
                </c:pt>
                <c:pt idx="6">
                  <c:v>59</c:v>
                </c:pt>
                <c:pt idx="7">
                  <c:v>60</c:v>
                </c:pt>
                <c:pt idx="8">
                  <c:v>58</c:v>
                </c:pt>
                <c:pt idx="9">
                  <c:v>51</c:v>
                </c:pt>
                <c:pt idx="10">
                  <c:v>67</c:v>
                </c:pt>
              </c:numCache>
            </c:numRef>
          </c:val>
        </c:ser>
        <c:ser>
          <c:idx val="1"/>
          <c:order val="1"/>
          <c:tx>
            <c:strRef>
              <c:f>'Figure 22a DATA'!$B$7:$D$7</c:f>
              <c:strCache>
                <c:ptCount val="1"/>
                <c:pt idx="0">
                  <c:v>Revisions within 3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showVal val="1"/>
          </c:dLbls>
          <c:cat>
            <c:strRef>
              <c:f>'Figure 22a DATA'!$E$4:$O$4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'Figure 22a DATA'!$E$7:$M$7</c:f>
              <c:numCache>
                <c:formatCode>General</c:formatCode>
                <c:ptCount val="9"/>
                <c:pt idx="0">
                  <c:v>69</c:v>
                </c:pt>
                <c:pt idx="1">
                  <c:v>99</c:v>
                </c:pt>
                <c:pt idx="2">
                  <c:v>101</c:v>
                </c:pt>
                <c:pt idx="3">
                  <c:v>113</c:v>
                </c:pt>
                <c:pt idx="4">
                  <c:v>121</c:v>
                </c:pt>
                <c:pt idx="5">
                  <c:v>100</c:v>
                </c:pt>
                <c:pt idx="6">
                  <c:v>103</c:v>
                </c:pt>
                <c:pt idx="7">
                  <c:v>108</c:v>
                </c:pt>
                <c:pt idx="8">
                  <c:v>106</c:v>
                </c:pt>
              </c:numCache>
            </c:numRef>
          </c:val>
        </c:ser>
        <c:ser>
          <c:idx val="2"/>
          <c:order val="2"/>
          <c:tx>
            <c:strRef>
              <c:f>'Figure 22a DATA'!$B$8:$D$8</c:f>
              <c:strCache>
                <c:ptCount val="1"/>
                <c:pt idx="0">
                  <c:v>Revisions within 5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Val val="1"/>
          </c:dLbls>
          <c:cat>
            <c:strRef>
              <c:f>'Figure 22a DATA'!$E$4:$O$4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'Figure 22a DATA'!$E$8:$K$8</c:f>
              <c:numCache>
                <c:formatCode>General</c:formatCode>
                <c:ptCount val="7"/>
                <c:pt idx="0">
                  <c:v>106</c:v>
                </c:pt>
                <c:pt idx="1">
                  <c:v>144</c:v>
                </c:pt>
                <c:pt idx="2">
                  <c:v>151</c:v>
                </c:pt>
                <c:pt idx="3">
                  <c:v>165</c:v>
                </c:pt>
                <c:pt idx="4">
                  <c:v>166</c:v>
                </c:pt>
                <c:pt idx="5">
                  <c:v>121</c:v>
                </c:pt>
                <c:pt idx="6">
                  <c:v>122</c:v>
                </c:pt>
              </c:numCache>
            </c:numRef>
          </c:val>
        </c:ser>
        <c:ser>
          <c:idx val="3"/>
          <c:order val="3"/>
          <c:tx>
            <c:strRef>
              <c:f>'Figure 22a DATA'!$B$9:$D$9</c:f>
              <c:strCache>
                <c:ptCount val="1"/>
                <c:pt idx="0">
                  <c:v>Revisions within 7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Val val="1"/>
          </c:dLbls>
          <c:cat>
            <c:strRef>
              <c:f>'Figure 22a DATA'!$E$4:$O$4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'Figure 22a DATA'!$E$9:$I$9</c:f>
              <c:numCache>
                <c:formatCode>###0</c:formatCode>
                <c:ptCount val="5"/>
                <c:pt idx="0" formatCode="General">
                  <c:v>142</c:v>
                </c:pt>
                <c:pt idx="1">
                  <c:v>187</c:v>
                </c:pt>
                <c:pt idx="2">
                  <c:v>200</c:v>
                </c:pt>
                <c:pt idx="3">
                  <c:v>221</c:v>
                </c:pt>
                <c:pt idx="4">
                  <c:v>208</c:v>
                </c:pt>
              </c:numCache>
            </c:numRef>
          </c:val>
        </c:ser>
        <c:marker val="1"/>
        <c:axId val="99744000"/>
        <c:axId val="99860864"/>
      </c:lineChart>
      <c:catAx>
        <c:axId val="99744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primary operation</a:t>
                </a:r>
              </a:p>
            </c:rich>
          </c:tx>
        </c:title>
        <c:tickLblPos val="nextTo"/>
        <c:crossAx val="99860864"/>
        <c:crosses val="autoZero"/>
        <c:auto val="1"/>
        <c:lblAlgn val="ctr"/>
        <c:lblOffset val="100"/>
      </c:catAx>
      <c:valAx>
        <c:axId val="9986086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Total number</a:t>
                </a:r>
              </a:p>
              <a:p>
                <a:pPr>
                  <a:defRPr/>
                </a:pPr>
                <a:r>
                  <a:rPr lang="en-GB"/>
                  <a:t> of revisions</a:t>
                </a:r>
              </a:p>
            </c:rich>
          </c:tx>
        </c:title>
        <c:numFmt formatCode="General" sourceLinked="1"/>
        <c:tickLblPos val="nextTo"/>
        <c:crossAx val="9974400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22b DATA no_sdc'!$A$8</c:f>
              <c:strCache>
                <c:ptCount val="1"/>
                <c:pt idx="0">
                  <c:v>Revisions within 1 year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showVal val="1"/>
          </c:dLbls>
          <c:cat>
            <c:strRef>
              <c:f>'Figure 22b DATA no_sdc'!$D$9:$N$9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'Figure 22b DATA no_sdc'!$D$10:$N$10</c:f>
              <c:numCache>
                <c:formatCode>###0</c:formatCode>
                <c:ptCount val="11"/>
                <c:pt idx="0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7</c:v>
                </c:pt>
                <c:pt idx="4">
                  <c:v>7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'Figure 22b DATA no_sdc'!$A$12</c:f>
              <c:strCache>
                <c:ptCount val="1"/>
                <c:pt idx="0">
                  <c:v>Revisions within 3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showVal val="1"/>
          </c:dLbls>
          <c:cat>
            <c:strRef>
              <c:f>'Figure 22b DATA no_sdc'!$D$9:$N$9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'Figure 22b DATA no_sdc'!$D$14:$L$14</c:f>
              <c:numCache>
                <c:formatCode>###0</c:formatCode>
                <c:ptCount val="9"/>
                <c:pt idx="0">
                  <c:v>4</c:v>
                </c:pt>
                <c:pt idx="1">
                  <c:v>13</c:v>
                </c:pt>
                <c:pt idx="2">
                  <c:v>7</c:v>
                </c:pt>
                <c:pt idx="3">
                  <c:v>14</c:v>
                </c:pt>
                <c:pt idx="4">
                  <c:v>12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22b DATA no_sdc'!$A$16</c:f>
              <c:strCache>
                <c:ptCount val="1"/>
                <c:pt idx="0">
                  <c:v>Revisions within 5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Val val="1"/>
          </c:dLbls>
          <c:cat>
            <c:strRef>
              <c:f>'Figure 22b DATA no_sdc'!$D$9:$N$9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'Figure 22b DATA no_sdc'!$D$18:$J$18</c:f>
              <c:numCache>
                <c:formatCode>###0</c:formatCode>
                <c:ptCount val="7"/>
                <c:pt idx="0">
                  <c:v>8</c:v>
                </c:pt>
                <c:pt idx="1">
                  <c:v>23</c:v>
                </c:pt>
                <c:pt idx="2">
                  <c:v>23</c:v>
                </c:pt>
                <c:pt idx="3">
                  <c:v>21</c:v>
                </c:pt>
                <c:pt idx="4">
                  <c:v>25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</c:ser>
        <c:ser>
          <c:idx val="3"/>
          <c:order val="3"/>
          <c:tx>
            <c:strRef>
              <c:f>'Figure 22b DATA no_sdc'!$A$20</c:f>
              <c:strCache>
                <c:ptCount val="1"/>
                <c:pt idx="0">
                  <c:v>Revisions within 7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Val val="1"/>
          </c:dLbls>
          <c:cat>
            <c:strRef>
              <c:f>'Figure 22b DATA no_sdc'!$D$9:$N$9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'Figure 22b DATA no_sdc'!$D$22:$H$22</c:f>
              <c:numCache>
                <c:formatCode>###0</c:formatCode>
                <c:ptCount val="5"/>
                <c:pt idx="0">
                  <c:v>19</c:v>
                </c:pt>
                <c:pt idx="1">
                  <c:v>32</c:v>
                </c:pt>
                <c:pt idx="2">
                  <c:v>32</c:v>
                </c:pt>
                <c:pt idx="3">
                  <c:v>37</c:v>
                </c:pt>
                <c:pt idx="4">
                  <c:v>26</c:v>
                </c:pt>
              </c:numCache>
            </c:numRef>
          </c:val>
        </c:ser>
        <c:marker val="1"/>
        <c:axId val="99934592"/>
        <c:axId val="99936128"/>
      </c:lineChart>
      <c:catAx>
        <c:axId val="99934592"/>
        <c:scaling>
          <c:orientation val="minMax"/>
        </c:scaling>
        <c:axPos val="b"/>
        <c:tickLblPos val="nextTo"/>
        <c:crossAx val="99936128"/>
        <c:crosses val="autoZero"/>
        <c:auto val="1"/>
        <c:lblAlgn val="ctr"/>
        <c:lblOffset val="100"/>
      </c:catAx>
      <c:valAx>
        <c:axId val="999361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revisions</a:t>
                </a:r>
              </a:p>
            </c:rich>
          </c:tx>
        </c:title>
        <c:numFmt formatCode="###0" sourceLinked="1"/>
        <c:tickLblPos val="nextTo"/>
        <c:crossAx val="99934592"/>
        <c:crosses val="autoZero"/>
        <c:crossBetween val="between"/>
        <c:majorUnit val="10"/>
      </c:valAx>
    </c:plotArea>
    <c:legend>
      <c:legendPos val="b"/>
    </c:legend>
    <c:plotVisOnly val="1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22c DATA'!$A$6:$C$6</c:f>
              <c:strCache>
                <c:ptCount val="1"/>
                <c:pt idx="0">
                  <c:v>Revisions within 1 year</c:v>
                </c:pt>
              </c:strCache>
            </c:strRef>
          </c:tx>
          <c:cat>
            <c:strRef>
              <c:f>'Figure 22c DATA'!$D$5:$N$5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'Figure 22c DATA'!$D$6:$N$6</c:f>
              <c:numCache>
                <c:formatCode>0.000%</c:formatCode>
                <c:ptCount val="11"/>
                <c:pt idx="0">
                  <c:v>0</c:v>
                </c:pt>
                <c:pt idx="1">
                  <c:v>1.8779342723004695E-4</c:v>
                </c:pt>
                <c:pt idx="2">
                  <c:v>4.301075268817204E-5</c:v>
                </c:pt>
                <c:pt idx="3">
                  <c:v>1.4925373134328358E-4</c:v>
                </c:pt>
                <c:pt idx="4">
                  <c:v>2.1604938271604937E-4</c:v>
                </c:pt>
                <c:pt idx="5">
                  <c:v>1.0582010582010581E-4</c:v>
                </c:pt>
                <c:pt idx="6">
                  <c:v>1.3513513513513514E-4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1.4084507042253522E-4</c:v>
                </c:pt>
              </c:numCache>
            </c:numRef>
          </c:val>
        </c:ser>
        <c:ser>
          <c:idx val="1"/>
          <c:order val="1"/>
          <c:tx>
            <c:strRef>
              <c:f>'Figure 22c DATA'!$A$7:$C$7</c:f>
              <c:strCache>
                <c:ptCount val="1"/>
                <c:pt idx="0">
                  <c:v>Revisions within 3 years</c:v>
                </c:pt>
              </c:strCache>
            </c:strRef>
          </c:tx>
          <c:cat>
            <c:strRef>
              <c:f>'Figure 22c DATA'!$D$5:$N$5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'Figure 22c DATA'!$D$7:$L$7</c:f>
              <c:numCache>
                <c:formatCode>0.000%</c:formatCode>
                <c:ptCount val="9"/>
                <c:pt idx="0">
                  <c:v>1.0810810810810812E-4</c:v>
                </c:pt>
                <c:pt idx="1">
                  <c:v>3.0516431924882629E-4</c:v>
                </c:pt>
                <c:pt idx="2">
                  <c:v>1.5053763440860216E-4</c:v>
                </c:pt>
                <c:pt idx="3">
                  <c:v>2.9850746268656717E-4</c:v>
                </c:pt>
                <c:pt idx="4">
                  <c:v>3.7037037037037035E-4</c:v>
                </c:pt>
                <c:pt idx="5">
                  <c:v>2.1164021164021162E-4</c:v>
                </c:pt>
                <c:pt idx="6">
                  <c:v>1.3513513513513514E-4</c:v>
                </c:pt>
                <c:pt idx="7">
                  <c:v>1.3513513513513514E-4</c:v>
                </c:pt>
                <c:pt idx="8">
                  <c:v>1.25E-4</c:v>
                </c:pt>
              </c:numCache>
            </c:numRef>
          </c:val>
        </c:ser>
        <c:ser>
          <c:idx val="2"/>
          <c:order val="2"/>
          <c:tx>
            <c:strRef>
              <c:f>'Figure 22c DATA'!$A$8:$C$8</c:f>
              <c:strCache>
                <c:ptCount val="1"/>
                <c:pt idx="0">
                  <c:v>Revisions within 5 years</c:v>
                </c:pt>
              </c:strCache>
            </c:strRef>
          </c:tx>
          <c:cat>
            <c:strRef>
              <c:f>'Figure 22c DATA'!$D$5:$N$5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'Figure 22c DATA'!$D$8:$J$8</c:f>
              <c:numCache>
                <c:formatCode>0.000%</c:formatCode>
                <c:ptCount val="7"/>
                <c:pt idx="0">
                  <c:v>2.1621621621621624E-4</c:v>
                </c:pt>
                <c:pt idx="1">
                  <c:v>5.3990610328638502E-4</c:v>
                </c:pt>
                <c:pt idx="2">
                  <c:v>4.9462365591397854E-4</c:v>
                </c:pt>
                <c:pt idx="3">
                  <c:v>4.477611940298507E-4</c:v>
                </c:pt>
                <c:pt idx="4">
                  <c:v>7.716049382716049E-4</c:v>
                </c:pt>
                <c:pt idx="5">
                  <c:v>2.6455026455026451E-4</c:v>
                </c:pt>
                <c:pt idx="6">
                  <c:v>2.0270270270270272E-4</c:v>
                </c:pt>
              </c:numCache>
            </c:numRef>
          </c:val>
        </c:ser>
        <c:ser>
          <c:idx val="3"/>
          <c:order val="3"/>
          <c:tx>
            <c:strRef>
              <c:f>'Figure 22c DATA'!$A$9:$C$9</c:f>
              <c:strCache>
                <c:ptCount val="1"/>
                <c:pt idx="0">
                  <c:v>Revisions within 7 years</c:v>
                </c:pt>
              </c:strCache>
            </c:strRef>
          </c:tx>
          <c:cat>
            <c:strRef>
              <c:f>'Figure 22c DATA'!$D$5:$N$5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'Figure 22c DATA'!$D$9:$G$9</c:f>
              <c:numCache>
                <c:formatCode>0.000%</c:formatCode>
                <c:ptCount val="4"/>
                <c:pt idx="0">
                  <c:v>5.1351351351351356E-4</c:v>
                </c:pt>
                <c:pt idx="1">
                  <c:v>7.511737089201878E-4</c:v>
                </c:pt>
                <c:pt idx="2">
                  <c:v>6.8817204301075264E-4</c:v>
                </c:pt>
                <c:pt idx="3">
                  <c:v>7.8891257995735613E-4</c:v>
                </c:pt>
              </c:numCache>
            </c:numRef>
          </c:val>
        </c:ser>
        <c:marker val="1"/>
        <c:axId val="100295040"/>
        <c:axId val="100296576"/>
      </c:lineChart>
      <c:catAx>
        <c:axId val="100295040"/>
        <c:scaling>
          <c:orientation val="minMax"/>
        </c:scaling>
        <c:axPos val="b"/>
        <c:tickLblPos val="nextTo"/>
        <c:crossAx val="100296576"/>
        <c:crosses val="autoZero"/>
        <c:auto val="1"/>
        <c:lblAlgn val="ctr"/>
        <c:lblOffset val="100"/>
      </c:catAx>
      <c:valAx>
        <c:axId val="100296576"/>
        <c:scaling>
          <c:orientation val="minMax"/>
        </c:scaling>
        <c:axPos val="l"/>
        <c:numFmt formatCode="0.00%" sourceLinked="0"/>
        <c:tickLblPos val="nextTo"/>
        <c:crossAx val="10029504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22d DATA for chart'!$B$2</c:f>
              <c:strCache>
                <c:ptCount val="1"/>
                <c:pt idx="0">
                  <c:v>Hospital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Lbls>
            <c:dLbl>
              <c:idx val="0"/>
              <c:layout>
                <c:manualLayout>
                  <c:x val="0"/>
                  <c:y val="4.938271604938274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Crosshouse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Ayr</a:t>
                    </a:r>
                  </a:p>
                </c:rich>
              </c:tx>
              <c:dLblPos val="r"/>
              <c:showCatName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Independent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0"/>
                  <c:y val="-4.938271604938274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Vale of Leven</a:t>
                    </a:r>
                  </a:p>
                </c:rich>
              </c:tx>
              <c:dLblPos val="r"/>
              <c:showCatName val="1"/>
            </c:dLbl>
            <c:dLbl>
              <c:idx val="5"/>
              <c:layout>
                <c:manualLayout>
                  <c:x val="-6.6374745541698935E-2"/>
                  <c:y val="1.23456790123456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Inverclyde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6.145809772379532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RAH</a:t>
                    </a:r>
                  </a:p>
                </c:rich>
              </c:tx>
              <c:dLblPos val="r"/>
              <c:showCatName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Golden</a:t>
                    </a:r>
                    <a:r>
                      <a:rPr lang="en-US" baseline="0"/>
                      <a:t> Jubilee National Hospital</a:t>
                    </a:r>
                    <a:endParaRPr lang="en-US"/>
                  </a:p>
                </c:rich>
              </c:tx>
              <c:dLblPos val="b"/>
              <c:showCatName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Victoria</a:t>
                    </a:r>
                  </a:p>
                </c:rich>
              </c:tx>
              <c:dLblPos val="r"/>
              <c:showCatName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Queen Maragret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0"/>
                  <c:y val="1.2345679012345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Glasgow Royal</a:t>
                    </a:r>
                  </a:p>
                </c:rich>
              </c:tx>
              <c:dLblPos val="r"/>
              <c:showCatName val="1"/>
            </c:dLbl>
            <c:dLbl>
              <c:idx val="11"/>
              <c:layout>
                <c:manualLayout>
                  <c:x val="-5.7770611860367596E-2"/>
                  <c:y val="-4.938271604938274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Victoria</a:t>
                    </a:r>
                  </a:p>
                </c:rich>
              </c:tx>
              <c:showVal val="1"/>
              <c:showCatName val="1"/>
            </c:dLbl>
            <c:dLbl>
              <c:idx val="12"/>
              <c:tx>
                <c:rich>
                  <a:bodyPr/>
                  <a:lstStyle/>
                  <a:p>
                    <a:r>
                      <a:rPr lang="en-GB"/>
                      <a:t>Southern General Hospital</a:t>
                    </a:r>
                  </a:p>
                </c:rich>
              </c:tx>
              <c:dLblPos val="r"/>
              <c:showVal val="1"/>
              <c:showCatName val="1"/>
            </c:dLbl>
            <c:dLbl>
              <c:idx val="13"/>
              <c:layout>
                <c:manualLayout>
                  <c:x val="-3.6730945821855094E-3"/>
                  <c:y val="-7.4074074074074094E-3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Western Infirmary</a:t>
                    </a:r>
                  </a:p>
                </c:rich>
              </c:tx>
              <c:dLblPos val="r"/>
              <c:showVal val="1"/>
              <c:showCatName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Raigmore</a:t>
                    </a:r>
                  </a:p>
                </c:rich>
              </c:tx>
              <c:dLblPos val="r"/>
              <c:showCatName val="1"/>
            </c:dLbl>
            <c:dLbl>
              <c:idx val="15"/>
              <c:layout>
                <c:manualLayout>
                  <c:x val="-6.8833069450650763E-2"/>
                  <c:y val="-3.20987654320987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Monklands</a:t>
                    </a:r>
                  </a:p>
                </c:rich>
              </c:tx>
              <c:dLblPos val="r"/>
              <c:showCatName val="1"/>
            </c:dLbl>
            <c:dLbl>
              <c:idx val="16"/>
              <c:delete val="1"/>
            </c:dLbl>
            <c:dLbl>
              <c:idx val="17"/>
              <c:layout>
                <c:manualLayout>
                  <c:x val="-2.9499886907421752E-2"/>
                  <c:y val="1.72839506172839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Wishaw</a:t>
                    </a:r>
                  </a:p>
                </c:rich>
              </c:tx>
              <c:showVal val="1"/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Aberdeen</a:t>
                    </a:r>
                  </a:p>
                </c:rich>
              </c:tx>
              <c:dLblPos val="r"/>
              <c:showCatName val="1"/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Woodend</a:t>
                    </a:r>
                  </a:p>
                </c:rich>
              </c:tx>
              <c:dLblPos val="r"/>
              <c:showCatName val="1"/>
            </c:dLbl>
            <c:dLbl>
              <c:idx val="20"/>
              <c:layout>
                <c:manualLayout>
                  <c:x val="-5.285396404246398E-2"/>
                  <c:y val="2.2222222222222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Dr Grays</a:t>
                    </a:r>
                  </a:p>
                </c:rich>
              </c:tx>
              <c:showVal val="1"/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Royal Infirmary of Edinburgh</a:t>
                    </a:r>
                  </a:p>
                </c:rich>
              </c:tx>
              <c:dLblPos val="r"/>
              <c:showCatName val="1"/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Ninewells</a:t>
                    </a:r>
                  </a:p>
                </c:rich>
              </c:tx>
              <c:dLblPos val="r"/>
              <c:showCatName val="1"/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Perth</a:t>
                    </a:r>
                  </a:p>
                </c:rich>
              </c:tx>
              <c:dLblPos val="r"/>
              <c:showCatName val="1"/>
            </c:dLbl>
            <c:dLbl>
              <c:idx val="24"/>
              <c:layout>
                <c:manualLayout>
                  <c:x val="-6.2687259678271212E-2"/>
                  <c:y val="2.2222222222222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Stracathro</a:t>
                    </a:r>
                  </a:p>
                </c:rich>
              </c:tx>
              <c:showVal val="1"/>
            </c:dLbl>
            <c:dLbl>
              <c:idx val="25"/>
              <c:layout>
                <c:manualLayout>
                  <c:x val="-3.6874858634277194E-3"/>
                  <c:y val="-1.72839506172839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showVal val="1"/>
            </c:dLbl>
            <c:dLbl>
              <c:idx val="26"/>
              <c:layout>
                <c:manualLayout>
                  <c:x val="-3.9333182543229005E-2"/>
                  <c:y val="-4.4444444444444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</a:t>
                    </a:r>
                    <a:r>
                      <a:rPr lang="en-US" baseline="0"/>
                      <a:t> </a:t>
                    </a:r>
                  </a:p>
                  <a:p>
                    <a:r>
                      <a:rPr lang="en-US" baseline="0"/>
                      <a:t>Isles</a:t>
                    </a:r>
                    <a:endParaRPr lang="en-US"/>
                  </a:p>
                </c:rich>
              </c:tx>
              <c:dLblPos val="r"/>
              <c:showCatName val="1"/>
            </c:dLbl>
            <c:dLbl>
              <c:idx val="27"/>
              <c:layout>
                <c:manualLayout>
                  <c:x val="-2.9499886907421752E-2"/>
                  <c:y val="-6.4197530864197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  <a:p>
                    <a:r>
                      <a:rPr lang="en-US"/>
                      <a:t>Hairmyres</a:t>
                    </a:r>
                  </a:p>
                </c:rich>
              </c:tx>
              <c:showVal val="1"/>
            </c:dLbl>
            <c:dLblPos val="r"/>
            <c:showCatName val="1"/>
          </c:dLbls>
          <c:xVal>
            <c:numRef>
              <c:f>'Figure 22d DATA for chart'!$C$3:$C$30</c:f>
              <c:numCache>
                <c:formatCode>###0</c:formatCode>
                <c:ptCount val="28"/>
                <c:pt idx="0">
                  <c:v>2048</c:v>
                </c:pt>
                <c:pt idx="1">
                  <c:v>2196</c:v>
                </c:pt>
                <c:pt idx="2">
                  <c:v>2169</c:v>
                </c:pt>
                <c:pt idx="3">
                  <c:v>1972</c:v>
                </c:pt>
                <c:pt idx="4">
                  <c:v>23</c:v>
                </c:pt>
                <c:pt idx="5">
                  <c:v>1284</c:v>
                </c:pt>
                <c:pt idx="6">
                  <c:v>2631</c:v>
                </c:pt>
                <c:pt idx="7">
                  <c:v>12223</c:v>
                </c:pt>
                <c:pt idx="8">
                  <c:v>4728</c:v>
                </c:pt>
                <c:pt idx="9">
                  <c:v>12</c:v>
                </c:pt>
                <c:pt idx="10">
                  <c:v>3936</c:v>
                </c:pt>
                <c:pt idx="11">
                  <c:v>997</c:v>
                </c:pt>
                <c:pt idx="12">
                  <c:v>4067</c:v>
                </c:pt>
                <c:pt idx="13">
                  <c:v>3108</c:v>
                </c:pt>
                <c:pt idx="14">
                  <c:v>4322</c:v>
                </c:pt>
                <c:pt idx="15">
                  <c:v>1127</c:v>
                </c:pt>
                <c:pt idx="16">
                  <c:v>1663</c:v>
                </c:pt>
                <c:pt idx="17">
                  <c:v>1204</c:v>
                </c:pt>
                <c:pt idx="18">
                  <c:v>15</c:v>
                </c:pt>
                <c:pt idx="19">
                  <c:v>6052</c:v>
                </c:pt>
                <c:pt idx="20">
                  <c:v>1854</c:v>
                </c:pt>
                <c:pt idx="21">
                  <c:v>9574</c:v>
                </c:pt>
                <c:pt idx="22">
                  <c:v>3276</c:v>
                </c:pt>
                <c:pt idx="23">
                  <c:v>4239</c:v>
                </c:pt>
                <c:pt idx="24">
                  <c:v>1476</c:v>
                </c:pt>
                <c:pt idx="25">
                  <c:v>2022</c:v>
                </c:pt>
                <c:pt idx="26">
                  <c:v>499</c:v>
                </c:pt>
                <c:pt idx="27">
                  <c:v>1734</c:v>
                </c:pt>
              </c:numCache>
            </c:numRef>
          </c:xVal>
          <c:yVal>
            <c:numRef>
              <c:f>'Figure 22d DATA for chart'!$F$3:$F$30</c:f>
              <c:numCache>
                <c:formatCode>General</c:formatCode>
                <c:ptCount val="28"/>
                <c:pt idx="0">
                  <c:v>1.513671875</c:v>
                </c:pt>
                <c:pt idx="1">
                  <c:v>1.1384335154826957</c:v>
                </c:pt>
                <c:pt idx="2">
                  <c:v>2.0746887966804977</c:v>
                </c:pt>
                <c:pt idx="3">
                  <c:v>1.5720081135902637</c:v>
                </c:pt>
                <c:pt idx="4">
                  <c:v>8.695652173913043</c:v>
                </c:pt>
                <c:pt idx="5">
                  <c:v>1.9470404984423675</c:v>
                </c:pt>
                <c:pt idx="6">
                  <c:v>2.3945267958950969</c:v>
                </c:pt>
                <c:pt idx="7">
                  <c:v>1.603534320543238</c:v>
                </c:pt>
                <c:pt idx="8">
                  <c:v>1.8824027072758036</c:v>
                </c:pt>
                <c:pt idx="9">
                  <c:v>0</c:v>
                </c:pt>
                <c:pt idx="10">
                  <c:v>1.8038617886178863</c:v>
                </c:pt>
                <c:pt idx="11">
                  <c:v>3.1093279839518555</c:v>
                </c:pt>
                <c:pt idx="12">
                  <c:v>3.8111630194246375</c:v>
                </c:pt>
                <c:pt idx="13">
                  <c:v>3.9575289575289574</c:v>
                </c:pt>
                <c:pt idx="14">
                  <c:v>1.0411846367422488</c:v>
                </c:pt>
                <c:pt idx="15">
                  <c:v>3.2830523513753325</c:v>
                </c:pt>
                <c:pt idx="16">
                  <c:v>2.3451593505712567</c:v>
                </c:pt>
                <c:pt idx="17">
                  <c:v>2.7408637873754151</c:v>
                </c:pt>
                <c:pt idx="18">
                  <c:v>6.666666666666667</c:v>
                </c:pt>
                <c:pt idx="19">
                  <c:v>1.5366820885657635</c:v>
                </c:pt>
                <c:pt idx="20">
                  <c:v>1.348435814455232</c:v>
                </c:pt>
                <c:pt idx="21">
                  <c:v>2.0889910173386252</c:v>
                </c:pt>
                <c:pt idx="22">
                  <c:v>2.2893772893772892</c:v>
                </c:pt>
                <c:pt idx="23">
                  <c:v>2.6657230478886529</c:v>
                </c:pt>
                <c:pt idx="24">
                  <c:v>1.6937669376693765</c:v>
                </c:pt>
                <c:pt idx="25">
                  <c:v>2.4727992087042532</c:v>
                </c:pt>
                <c:pt idx="26">
                  <c:v>2.2044088176352705</c:v>
                </c:pt>
                <c:pt idx="27">
                  <c:v>2.5374855824682814</c:v>
                </c:pt>
              </c:numCache>
            </c:numRef>
          </c:yVal>
        </c:ser>
        <c:ser>
          <c:idx val="1"/>
          <c:order val="1"/>
          <c:tx>
            <c:strRef>
              <c:f>'Figure 22d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22d DATA for chart'!$O$3:$O$293</c:f>
              <c:numCache>
                <c:formatCode>###0</c:formatCode>
                <c:ptCount val="291"/>
                <c:pt idx="0">
                  <c:v>8</c:v>
                </c:pt>
                <c:pt idx="1">
                  <c:v>22</c:v>
                </c:pt>
                <c:pt idx="2">
                  <c:v>41</c:v>
                </c:pt>
                <c:pt idx="3">
                  <c:v>63</c:v>
                </c:pt>
                <c:pt idx="4">
                  <c:v>88</c:v>
                </c:pt>
                <c:pt idx="5">
                  <c:v>114</c:v>
                </c:pt>
                <c:pt idx="6">
                  <c:v>142</c:v>
                </c:pt>
                <c:pt idx="7">
                  <c:v>171</c:v>
                </c:pt>
                <c:pt idx="8">
                  <c:v>201</c:v>
                </c:pt>
                <c:pt idx="9">
                  <c:v>232</c:v>
                </c:pt>
                <c:pt idx="10">
                  <c:v>264</c:v>
                </c:pt>
                <c:pt idx="11">
                  <c:v>296</c:v>
                </c:pt>
                <c:pt idx="12">
                  <c:v>329</c:v>
                </c:pt>
                <c:pt idx="13">
                  <c:v>362</c:v>
                </c:pt>
                <c:pt idx="14">
                  <c:v>396</c:v>
                </c:pt>
                <c:pt idx="15">
                  <c:v>431</c:v>
                </c:pt>
                <c:pt idx="16">
                  <c:v>465</c:v>
                </c:pt>
                <c:pt idx="17">
                  <c:v>500</c:v>
                </c:pt>
                <c:pt idx="18">
                  <c:v>536</c:v>
                </c:pt>
                <c:pt idx="19">
                  <c:v>572</c:v>
                </c:pt>
                <c:pt idx="20">
                  <c:v>608</c:v>
                </c:pt>
                <c:pt idx="21">
                  <c:v>644</c:v>
                </c:pt>
                <c:pt idx="22">
                  <c:v>680</c:v>
                </c:pt>
                <c:pt idx="23">
                  <c:v>717</c:v>
                </c:pt>
                <c:pt idx="24">
                  <c:v>754</c:v>
                </c:pt>
                <c:pt idx="25">
                  <c:v>791</c:v>
                </c:pt>
                <c:pt idx="26">
                  <c:v>829</c:v>
                </c:pt>
                <c:pt idx="27">
                  <c:v>866</c:v>
                </c:pt>
                <c:pt idx="28">
                  <c:v>904</c:v>
                </c:pt>
                <c:pt idx="29">
                  <c:v>942</c:v>
                </c:pt>
                <c:pt idx="30">
                  <c:v>980</c:v>
                </c:pt>
                <c:pt idx="31">
                  <c:v>1019</c:v>
                </c:pt>
                <c:pt idx="32">
                  <c:v>1057</c:v>
                </c:pt>
                <c:pt idx="33">
                  <c:v>1096</c:v>
                </c:pt>
                <c:pt idx="34">
                  <c:v>1134</c:v>
                </c:pt>
                <c:pt idx="35">
                  <c:v>1173</c:v>
                </c:pt>
                <c:pt idx="36">
                  <c:v>1212</c:v>
                </c:pt>
                <c:pt idx="37">
                  <c:v>1251</c:v>
                </c:pt>
                <c:pt idx="38">
                  <c:v>1290</c:v>
                </c:pt>
                <c:pt idx="39">
                  <c:v>1329</c:v>
                </c:pt>
                <c:pt idx="40">
                  <c:v>1369</c:v>
                </c:pt>
                <c:pt idx="41">
                  <c:v>1408</c:v>
                </c:pt>
                <c:pt idx="42">
                  <c:v>1448</c:v>
                </c:pt>
                <c:pt idx="43">
                  <c:v>1487</c:v>
                </c:pt>
                <c:pt idx="44">
                  <c:v>1527</c:v>
                </c:pt>
                <c:pt idx="45">
                  <c:v>1567</c:v>
                </c:pt>
                <c:pt idx="46">
                  <c:v>1607</c:v>
                </c:pt>
                <c:pt idx="47">
                  <c:v>1647</c:v>
                </c:pt>
                <c:pt idx="48">
                  <c:v>1687</c:v>
                </c:pt>
                <c:pt idx="49">
                  <c:v>1727</c:v>
                </c:pt>
                <c:pt idx="50">
                  <c:v>1768</c:v>
                </c:pt>
                <c:pt idx="51">
                  <c:v>1808</c:v>
                </c:pt>
                <c:pt idx="52">
                  <c:v>1848</c:v>
                </c:pt>
                <c:pt idx="53">
                  <c:v>1889</c:v>
                </c:pt>
                <c:pt idx="54">
                  <c:v>1929</c:v>
                </c:pt>
                <c:pt idx="55">
                  <c:v>1970</c:v>
                </c:pt>
                <c:pt idx="56">
                  <c:v>2011</c:v>
                </c:pt>
                <c:pt idx="57">
                  <c:v>2051</c:v>
                </c:pt>
                <c:pt idx="58">
                  <c:v>2092</c:v>
                </c:pt>
                <c:pt idx="59">
                  <c:v>2133</c:v>
                </c:pt>
                <c:pt idx="60">
                  <c:v>2174</c:v>
                </c:pt>
                <c:pt idx="61">
                  <c:v>2215</c:v>
                </c:pt>
                <c:pt idx="62">
                  <c:v>2256</c:v>
                </c:pt>
                <c:pt idx="63">
                  <c:v>2297</c:v>
                </c:pt>
                <c:pt idx="64">
                  <c:v>2338</c:v>
                </c:pt>
                <c:pt idx="65">
                  <c:v>2379</c:v>
                </c:pt>
                <c:pt idx="66">
                  <c:v>2420</c:v>
                </c:pt>
                <c:pt idx="67">
                  <c:v>2462</c:v>
                </c:pt>
                <c:pt idx="68">
                  <c:v>2503</c:v>
                </c:pt>
                <c:pt idx="69">
                  <c:v>2544</c:v>
                </c:pt>
                <c:pt idx="70">
                  <c:v>2586</c:v>
                </c:pt>
                <c:pt idx="71">
                  <c:v>2627</c:v>
                </c:pt>
                <c:pt idx="72">
                  <c:v>2669</c:v>
                </c:pt>
                <c:pt idx="73">
                  <c:v>2710</c:v>
                </c:pt>
                <c:pt idx="74">
                  <c:v>2752</c:v>
                </c:pt>
                <c:pt idx="75">
                  <c:v>2794</c:v>
                </c:pt>
                <c:pt idx="76">
                  <c:v>2835</c:v>
                </c:pt>
                <c:pt idx="77">
                  <c:v>2877</c:v>
                </c:pt>
                <c:pt idx="78">
                  <c:v>2919</c:v>
                </c:pt>
                <c:pt idx="79">
                  <c:v>2960</c:v>
                </c:pt>
                <c:pt idx="80">
                  <c:v>3002</c:v>
                </c:pt>
                <c:pt idx="81">
                  <c:v>3044</c:v>
                </c:pt>
                <c:pt idx="82">
                  <c:v>3086</c:v>
                </c:pt>
                <c:pt idx="83">
                  <c:v>3128</c:v>
                </c:pt>
                <c:pt idx="84">
                  <c:v>3170</c:v>
                </c:pt>
                <c:pt idx="85">
                  <c:v>3212</c:v>
                </c:pt>
                <c:pt idx="86">
                  <c:v>3254</c:v>
                </c:pt>
                <c:pt idx="87">
                  <c:v>3296</c:v>
                </c:pt>
                <c:pt idx="88">
                  <c:v>3338</c:v>
                </c:pt>
                <c:pt idx="89">
                  <c:v>3380</c:v>
                </c:pt>
                <c:pt idx="90">
                  <c:v>3423</c:v>
                </c:pt>
                <c:pt idx="91">
                  <c:v>3465</c:v>
                </c:pt>
                <c:pt idx="92">
                  <c:v>3507</c:v>
                </c:pt>
                <c:pt idx="93">
                  <c:v>3549</c:v>
                </c:pt>
                <c:pt idx="94">
                  <c:v>3592</c:v>
                </c:pt>
                <c:pt idx="95">
                  <c:v>3634</c:v>
                </c:pt>
                <c:pt idx="96">
                  <c:v>3676</c:v>
                </c:pt>
                <c:pt idx="97">
                  <c:v>3719</c:v>
                </c:pt>
                <c:pt idx="98">
                  <c:v>3761</c:v>
                </c:pt>
                <c:pt idx="99">
                  <c:v>3803</c:v>
                </c:pt>
                <c:pt idx="100">
                  <c:v>3846</c:v>
                </c:pt>
                <c:pt idx="101">
                  <c:v>3888</c:v>
                </c:pt>
                <c:pt idx="102">
                  <c:v>3931</c:v>
                </c:pt>
                <c:pt idx="103">
                  <c:v>3973</c:v>
                </c:pt>
                <c:pt idx="104">
                  <c:v>4016</c:v>
                </c:pt>
                <c:pt idx="105">
                  <c:v>4059</c:v>
                </c:pt>
                <c:pt idx="106">
                  <c:v>4101</c:v>
                </c:pt>
                <c:pt idx="107">
                  <c:v>4144</c:v>
                </c:pt>
                <c:pt idx="108">
                  <c:v>4187</c:v>
                </c:pt>
                <c:pt idx="109">
                  <c:v>4229</c:v>
                </c:pt>
                <c:pt idx="110">
                  <c:v>4272</c:v>
                </c:pt>
                <c:pt idx="111">
                  <c:v>4315</c:v>
                </c:pt>
                <c:pt idx="112">
                  <c:v>4357</c:v>
                </c:pt>
                <c:pt idx="113">
                  <c:v>4400</c:v>
                </c:pt>
                <c:pt idx="114">
                  <c:v>4443</c:v>
                </c:pt>
                <c:pt idx="115">
                  <c:v>4486</c:v>
                </c:pt>
                <c:pt idx="116">
                  <c:v>4529</c:v>
                </c:pt>
                <c:pt idx="117">
                  <c:v>4572</c:v>
                </c:pt>
                <c:pt idx="118">
                  <c:v>4615</c:v>
                </c:pt>
                <c:pt idx="119">
                  <c:v>4657</c:v>
                </c:pt>
                <c:pt idx="120">
                  <c:v>4700</c:v>
                </c:pt>
                <c:pt idx="121">
                  <c:v>4743</c:v>
                </c:pt>
                <c:pt idx="122">
                  <c:v>4786</c:v>
                </c:pt>
                <c:pt idx="123">
                  <c:v>4829</c:v>
                </c:pt>
                <c:pt idx="124">
                  <c:v>4872</c:v>
                </c:pt>
                <c:pt idx="125">
                  <c:v>4915</c:v>
                </c:pt>
                <c:pt idx="126">
                  <c:v>4958</c:v>
                </c:pt>
                <c:pt idx="127">
                  <c:v>5001</c:v>
                </c:pt>
                <c:pt idx="128">
                  <c:v>5045</c:v>
                </c:pt>
                <c:pt idx="129">
                  <c:v>5088</c:v>
                </c:pt>
                <c:pt idx="130">
                  <c:v>5131</c:v>
                </c:pt>
                <c:pt idx="131">
                  <c:v>5174</c:v>
                </c:pt>
                <c:pt idx="132">
                  <c:v>5217</c:v>
                </c:pt>
                <c:pt idx="133">
                  <c:v>5260</c:v>
                </c:pt>
                <c:pt idx="134">
                  <c:v>5304</c:v>
                </c:pt>
                <c:pt idx="135">
                  <c:v>5347</c:v>
                </c:pt>
                <c:pt idx="136">
                  <c:v>5390</c:v>
                </c:pt>
                <c:pt idx="137">
                  <c:v>5433</c:v>
                </c:pt>
                <c:pt idx="138">
                  <c:v>5477</c:v>
                </c:pt>
                <c:pt idx="139">
                  <c:v>5520</c:v>
                </c:pt>
                <c:pt idx="140">
                  <c:v>5563</c:v>
                </c:pt>
                <c:pt idx="141">
                  <c:v>5606</c:v>
                </c:pt>
                <c:pt idx="142">
                  <c:v>5650</c:v>
                </c:pt>
                <c:pt idx="143">
                  <c:v>5693</c:v>
                </c:pt>
                <c:pt idx="144">
                  <c:v>5736</c:v>
                </c:pt>
                <c:pt idx="145">
                  <c:v>5780</c:v>
                </c:pt>
                <c:pt idx="146">
                  <c:v>5823</c:v>
                </c:pt>
                <c:pt idx="147">
                  <c:v>5867</c:v>
                </c:pt>
                <c:pt idx="148">
                  <c:v>5910</c:v>
                </c:pt>
                <c:pt idx="149">
                  <c:v>5954</c:v>
                </c:pt>
                <c:pt idx="150">
                  <c:v>5997</c:v>
                </c:pt>
                <c:pt idx="151">
                  <c:v>6040</c:v>
                </c:pt>
                <c:pt idx="152">
                  <c:v>6084</c:v>
                </c:pt>
                <c:pt idx="153">
                  <c:v>6127</c:v>
                </c:pt>
                <c:pt idx="154">
                  <c:v>6171</c:v>
                </c:pt>
                <c:pt idx="155">
                  <c:v>6215</c:v>
                </c:pt>
                <c:pt idx="156">
                  <c:v>6258</c:v>
                </c:pt>
                <c:pt idx="157">
                  <c:v>6302</c:v>
                </c:pt>
                <c:pt idx="158">
                  <c:v>6345</c:v>
                </c:pt>
                <c:pt idx="159">
                  <c:v>6389</c:v>
                </c:pt>
                <c:pt idx="160">
                  <c:v>6432</c:v>
                </c:pt>
                <c:pt idx="161">
                  <c:v>6476</c:v>
                </c:pt>
                <c:pt idx="162">
                  <c:v>6520</c:v>
                </c:pt>
                <c:pt idx="163">
                  <c:v>6563</c:v>
                </c:pt>
                <c:pt idx="164">
                  <c:v>6607</c:v>
                </c:pt>
                <c:pt idx="165">
                  <c:v>6651</c:v>
                </c:pt>
                <c:pt idx="166">
                  <c:v>6694</c:v>
                </c:pt>
                <c:pt idx="167">
                  <c:v>6738</c:v>
                </c:pt>
                <c:pt idx="168">
                  <c:v>6782</c:v>
                </c:pt>
                <c:pt idx="169">
                  <c:v>6825</c:v>
                </c:pt>
                <c:pt idx="170">
                  <c:v>6869</c:v>
                </c:pt>
                <c:pt idx="171">
                  <c:v>6913</c:v>
                </c:pt>
                <c:pt idx="172">
                  <c:v>6957</c:v>
                </c:pt>
                <c:pt idx="173">
                  <c:v>7000</c:v>
                </c:pt>
                <c:pt idx="174">
                  <c:v>7044</c:v>
                </c:pt>
                <c:pt idx="175">
                  <c:v>7088</c:v>
                </c:pt>
                <c:pt idx="176">
                  <c:v>7132</c:v>
                </c:pt>
                <c:pt idx="177">
                  <c:v>7176</c:v>
                </c:pt>
                <c:pt idx="178">
                  <c:v>7219</c:v>
                </c:pt>
                <c:pt idx="179">
                  <c:v>7263</c:v>
                </c:pt>
                <c:pt idx="180">
                  <c:v>7307</c:v>
                </c:pt>
                <c:pt idx="181">
                  <c:v>7351</c:v>
                </c:pt>
                <c:pt idx="182">
                  <c:v>7395</c:v>
                </c:pt>
                <c:pt idx="183">
                  <c:v>7439</c:v>
                </c:pt>
                <c:pt idx="184">
                  <c:v>7483</c:v>
                </c:pt>
                <c:pt idx="185">
                  <c:v>7526</c:v>
                </c:pt>
                <c:pt idx="186">
                  <c:v>7570</c:v>
                </c:pt>
                <c:pt idx="187">
                  <c:v>7614</c:v>
                </c:pt>
                <c:pt idx="188">
                  <c:v>7658</c:v>
                </c:pt>
                <c:pt idx="189">
                  <c:v>7702</c:v>
                </c:pt>
                <c:pt idx="190">
                  <c:v>7746</c:v>
                </c:pt>
                <c:pt idx="191">
                  <c:v>7790</c:v>
                </c:pt>
                <c:pt idx="192">
                  <c:v>7834</c:v>
                </c:pt>
                <c:pt idx="193">
                  <c:v>7878</c:v>
                </c:pt>
                <c:pt idx="194">
                  <c:v>7922</c:v>
                </c:pt>
                <c:pt idx="195">
                  <c:v>7966</c:v>
                </c:pt>
                <c:pt idx="196">
                  <c:v>8010</c:v>
                </c:pt>
                <c:pt idx="197">
                  <c:v>8054</c:v>
                </c:pt>
                <c:pt idx="198">
                  <c:v>8098</c:v>
                </c:pt>
                <c:pt idx="199">
                  <c:v>8142</c:v>
                </c:pt>
                <c:pt idx="200">
                  <c:v>8186</c:v>
                </c:pt>
                <c:pt idx="201">
                  <c:v>8230</c:v>
                </c:pt>
                <c:pt idx="202">
                  <c:v>8274</c:v>
                </c:pt>
                <c:pt idx="203">
                  <c:v>8319</c:v>
                </c:pt>
                <c:pt idx="204">
                  <c:v>8363</c:v>
                </c:pt>
                <c:pt idx="205">
                  <c:v>8407</c:v>
                </c:pt>
                <c:pt idx="206">
                  <c:v>8451</c:v>
                </c:pt>
                <c:pt idx="207">
                  <c:v>8495</c:v>
                </c:pt>
                <c:pt idx="208">
                  <c:v>8539</c:v>
                </c:pt>
                <c:pt idx="209">
                  <c:v>8583</c:v>
                </c:pt>
                <c:pt idx="210">
                  <c:v>8627</c:v>
                </c:pt>
                <c:pt idx="211">
                  <c:v>8672</c:v>
                </c:pt>
                <c:pt idx="212">
                  <c:v>8716</c:v>
                </c:pt>
                <c:pt idx="213">
                  <c:v>8760</c:v>
                </c:pt>
                <c:pt idx="214">
                  <c:v>8804</c:v>
                </c:pt>
                <c:pt idx="215">
                  <c:v>8848</c:v>
                </c:pt>
                <c:pt idx="216">
                  <c:v>8892</c:v>
                </c:pt>
                <c:pt idx="217">
                  <c:v>8937</c:v>
                </c:pt>
                <c:pt idx="218">
                  <c:v>8981</c:v>
                </c:pt>
                <c:pt idx="219">
                  <c:v>9025</c:v>
                </c:pt>
                <c:pt idx="220">
                  <c:v>9069</c:v>
                </c:pt>
                <c:pt idx="221">
                  <c:v>9114</c:v>
                </c:pt>
                <c:pt idx="222">
                  <c:v>9158</c:v>
                </c:pt>
                <c:pt idx="223">
                  <c:v>9202</c:v>
                </c:pt>
                <c:pt idx="224">
                  <c:v>9246</c:v>
                </c:pt>
                <c:pt idx="225">
                  <c:v>9291</c:v>
                </c:pt>
                <c:pt idx="226">
                  <c:v>9335</c:v>
                </c:pt>
                <c:pt idx="227">
                  <c:v>9379</c:v>
                </c:pt>
                <c:pt idx="228">
                  <c:v>9424</c:v>
                </c:pt>
                <c:pt idx="229">
                  <c:v>9468</c:v>
                </c:pt>
                <c:pt idx="230">
                  <c:v>9512</c:v>
                </c:pt>
                <c:pt idx="231">
                  <c:v>9556</c:v>
                </c:pt>
                <c:pt idx="232">
                  <c:v>9601</c:v>
                </c:pt>
                <c:pt idx="233">
                  <c:v>9645</c:v>
                </c:pt>
                <c:pt idx="234">
                  <c:v>9690</c:v>
                </c:pt>
                <c:pt idx="235">
                  <c:v>9734</c:v>
                </c:pt>
                <c:pt idx="236">
                  <c:v>9778</c:v>
                </c:pt>
                <c:pt idx="237">
                  <c:v>9823</c:v>
                </c:pt>
                <c:pt idx="238">
                  <c:v>9867</c:v>
                </c:pt>
                <c:pt idx="239">
                  <c:v>9911</c:v>
                </c:pt>
                <c:pt idx="240">
                  <c:v>9956</c:v>
                </c:pt>
                <c:pt idx="241">
                  <c:v>10000</c:v>
                </c:pt>
                <c:pt idx="242">
                  <c:v>10045</c:v>
                </c:pt>
                <c:pt idx="243">
                  <c:v>10089</c:v>
                </c:pt>
                <c:pt idx="244">
                  <c:v>10133</c:v>
                </c:pt>
                <c:pt idx="245">
                  <c:v>10178</c:v>
                </c:pt>
                <c:pt idx="246">
                  <c:v>10222</c:v>
                </c:pt>
                <c:pt idx="247">
                  <c:v>10267</c:v>
                </c:pt>
                <c:pt idx="248">
                  <c:v>10311</c:v>
                </c:pt>
                <c:pt idx="249">
                  <c:v>10356</c:v>
                </c:pt>
                <c:pt idx="250">
                  <c:v>10400</c:v>
                </c:pt>
                <c:pt idx="251">
                  <c:v>10445</c:v>
                </c:pt>
                <c:pt idx="252">
                  <c:v>10489</c:v>
                </c:pt>
                <c:pt idx="253">
                  <c:v>10534</c:v>
                </c:pt>
                <c:pt idx="254">
                  <c:v>10578</c:v>
                </c:pt>
                <c:pt idx="255">
                  <c:v>10622</c:v>
                </c:pt>
                <c:pt idx="256">
                  <c:v>10667</c:v>
                </c:pt>
                <c:pt idx="257">
                  <c:v>10712</c:v>
                </c:pt>
                <c:pt idx="258">
                  <c:v>10756</c:v>
                </c:pt>
                <c:pt idx="259">
                  <c:v>10801</c:v>
                </c:pt>
                <c:pt idx="260">
                  <c:v>10845</c:v>
                </c:pt>
                <c:pt idx="261">
                  <c:v>10890</c:v>
                </c:pt>
                <c:pt idx="262">
                  <c:v>10934</c:v>
                </c:pt>
                <c:pt idx="263">
                  <c:v>10979</c:v>
                </c:pt>
                <c:pt idx="264">
                  <c:v>11023</c:v>
                </c:pt>
                <c:pt idx="265">
                  <c:v>11068</c:v>
                </c:pt>
                <c:pt idx="266">
                  <c:v>11112</c:v>
                </c:pt>
                <c:pt idx="267">
                  <c:v>11157</c:v>
                </c:pt>
                <c:pt idx="268">
                  <c:v>11202</c:v>
                </c:pt>
                <c:pt idx="269">
                  <c:v>11246</c:v>
                </c:pt>
                <c:pt idx="270">
                  <c:v>11291</c:v>
                </c:pt>
                <c:pt idx="271">
                  <c:v>11335</c:v>
                </c:pt>
                <c:pt idx="272">
                  <c:v>11380</c:v>
                </c:pt>
                <c:pt idx="273">
                  <c:v>11425</c:v>
                </c:pt>
                <c:pt idx="274">
                  <c:v>11469</c:v>
                </c:pt>
                <c:pt idx="275">
                  <c:v>11514</c:v>
                </c:pt>
                <c:pt idx="276">
                  <c:v>11558</c:v>
                </c:pt>
                <c:pt idx="277">
                  <c:v>11603</c:v>
                </c:pt>
                <c:pt idx="278">
                  <c:v>11648</c:v>
                </c:pt>
                <c:pt idx="279">
                  <c:v>11692</c:v>
                </c:pt>
                <c:pt idx="280">
                  <c:v>11737</c:v>
                </c:pt>
                <c:pt idx="281">
                  <c:v>11782</c:v>
                </c:pt>
                <c:pt idx="282">
                  <c:v>11826</c:v>
                </c:pt>
                <c:pt idx="283">
                  <c:v>11871</c:v>
                </c:pt>
                <c:pt idx="284">
                  <c:v>11916</c:v>
                </c:pt>
                <c:pt idx="285">
                  <c:v>11960</c:v>
                </c:pt>
                <c:pt idx="286">
                  <c:v>12005</c:v>
                </c:pt>
                <c:pt idx="287">
                  <c:v>12050</c:v>
                </c:pt>
                <c:pt idx="288">
                  <c:v>12094</c:v>
                </c:pt>
                <c:pt idx="289" formatCode="General">
                  <c:v>12139</c:v>
                </c:pt>
                <c:pt idx="290" formatCode="General">
                  <c:v>12184</c:v>
                </c:pt>
              </c:numCache>
            </c:numRef>
          </c:xVal>
          <c:yVal>
            <c:numRef>
              <c:f>'Figure 22d DATA for chart'!$P$3:$P$293</c:f>
              <c:numCache>
                <c:formatCode>###0</c:formatCode>
                <c:ptCount val="291"/>
                <c:pt idx="0">
                  <c:v>28.571428571428569</c:v>
                </c:pt>
                <c:pt idx="1">
                  <c:v>14.285714285714285</c:v>
                </c:pt>
                <c:pt idx="2">
                  <c:v>10</c:v>
                </c:pt>
                <c:pt idx="3">
                  <c:v>8.064516129032258</c:v>
                </c:pt>
                <c:pt idx="4">
                  <c:v>6.8965517241379306</c:v>
                </c:pt>
                <c:pt idx="5">
                  <c:v>6.1946902654867255</c:v>
                </c:pt>
                <c:pt idx="6">
                  <c:v>5.6737588652482271</c:v>
                </c:pt>
                <c:pt idx="7">
                  <c:v>5.2941176470588234</c:v>
                </c:pt>
                <c:pt idx="8">
                  <c:v>5</c:v>
                </c:pt>
                <c:pt idx="9">
                  <c:v>4.7619047619047619</c:v>
                </c:pt>
                <c:pt idx="10">
                  <c:v>4.5627376425855513</c:v>
                </c:pt>
                <c:pt idx="11">
                  <c:v>4.406779661016949</c:v>
                </c:pt>
                <c:pt idx="12">
                  <c:v>4.2682926829268295</c:v>
                </c:pt>
                <c:pt idx="13">
                  <c:v>4.1551246537396125</c:v>
                </c:pt>
                <c:pt idx="14">
                  <c:v>4.0506329113924053</c:v>
                </c:pt>
                <c:pt idx="15">
                  <c:v>3.9534883720930232</c:v>
                </c:pt>
                <c:pt idx="16">
                  <c:v>3.8793103448275863</c:v>
                </c:pt>
                <c:pt idx="17">
                  <c:v>3.8076152304609221</c:v>
                </c:pt>
                <c:pt idx="18">
                  <c:v>3.7383177570093453</c:v>
                </c:pt>
                <c:pt idx="19">
                  <c:v>3.6777583187390541</c:v>
                </c:pt>
                <c:pt idx="20">
                  <c:v>3.6243822075782535</c:v>
                </c:pt>
                <c:pt idx="21">
                  <c:v>3.5769828926905132</c:v>
                </c:pt>
                <c:pt idx="22">
                  <c:v>3.5346097201767304</c:v>
                </c:pt>
                <c:pt idx="23">
                  <c:v>3.4916201117318435</c:v>
                </c:pt>
                <c:pt idx="24">
                  <c:v>3.4528552456839305</c:v>
                </c:pt>
                <c:pt idx="25">
                  <c:v>3.4177215189873418</c:v>
                </c:pt>
                <c:pt idx="26">
                  <c:v>3.3816425120772946</c:v>
                </c:pt>
                <c:pt idx="27">
                  <c:v>3.352601156069364</c:v>
                </c:pt>
                <c:pt idx="28">
                  <c:v>3.322259136212625</c:v>
                </c:pt>
                <c:pt idx="29">
                  <c:v>3.2943676939426139</c:v>
                </c:pt>
                <c:pt idx="30">
                  <c:v>3.268641470888662</c:v>
                </c:pt>
                <c:pt idx="31">
                  <c:v>3.2416502946954813</c:v>
                </c:pt>
                <c:pt idx="32">
                  <c:v>3.2196969696969697</c:v>
                </c:pt>
                <c:pt idx="33">
                  <c:v>3.1963470319634704</c:v>
                </c:pt>
                <c:pt idx="34">
                  <c:v>3.1774051191526915</c:v>
                </c:pt>
                <c:pt idx="35">
                  <c:v>3.1569965870307164</c:v>
                </c:pt>
                <c:pt idx="36">
                  <c:v>3.1379025598678778</c:v>
                </c:pt>
                <c:pt idx="37">
                  <c:v>3.1199999999999997</c:v>
                </c:pt>
                <c:pt idx="38">
                  <c:v>3.1031807602792862</c:v>
                </c:pt>
                <c:pt idx="39">
                  <c:v>3.0873493975903612</c:v>
                </c:pt>
                <c:pt idx="40">
                  <c:v>3.070175438596491</c:v>
                </c:pt>
                <c:pt idx="41">
                  <c:v>3.0561478322672353</c:v>
                </c:pt>
                <c:pt idx="42">
                  <c:v>3.04077401520387</c:v>
                </c:pt>
                <c:pt idx="43">
                  <c:v>3.0282637954239569</c:v>
                </c:pt>
                <c:pt idx="44">
                  <c:v>3.0144167758846661</c:v>
                </c:pt>
                <c:pt idx="45">
                  <c:v>3.0012771392081734</c:v>
                </c:pt>
                <c:pt idx="46">
                  <c:v>2.9887920298879203</c:v>
                </c:pt>
                <c:pt idx="47">
                  <c:v>2.976913730255164</c:v>
                </c:pt>
                <c:pt idx="48">
                  <c:v>2.9655990510083039</c:v>
                </c:pt>
                <c:pt idx="49">
                  <c:v>2.9548088064889919</c:v>
                </c:pt>
                <c:pt idx="50">
                  <c:v>2.9428409734012453</c:v>
                </c:pt>
                <c:pt idx="51">
                  <c:v>2.9330381848367457</c:v>
                </c:pt>
                <c:pt idx="52">
                  <c:v>2.9236599891716297</c:v>
                </c:pt>
                <c:pt idx="53">
                  <c:v>2.9131355932203387</c:v>
                </c:pt>
                <c:pt idx="54">
                  <c:v>2.904564315352697</c:v>
                </c:pt>
                <c:pt idx="55">
                  <c:v>2.8948704926358557</c:v>
                </c:pt>
                <c:pt idx="56">
                  <c:v>2.8855721393034823</c:v>
                </c:pt>
                <c:pt idx="57">
                  <c:v>2.8780487804878052</c:v>
                </c:pt>
                <c:pt idx="58">
                  <c:v>2.8694404591104736</c:v>
                </c:pt>
                <c:pt idx="59">
                  <c:v>2.8611632270168852</c:v>
                </c:pt>
                <c:pt idx="60">
                  <c:v>2.8531983433041876</c:v>
                </c:pt>
                <c:pt idx="61">
                  <c:v>2.8455284552845526</c:v>
                </c:pt>
                <c:pt idx="62">
                  <c:v>2.8381374722838135</c:v>
                </c:pt>
                <c:pt idx="63">
                  <c:v>2.8310104529616726</c:v>
                </c:pt>
                <c:pt idx="64">
                  <c:v>2.8241335044929397</c:v>
                </c:pt>
                <c:pt idx="65">
                  <c:v>2.8174936921783011</c:v>
                </c:pt>
                <c:pt idx="66">
                  <c:v>2.8110789582472098</c:v>
                </c:pt>
                <c:pt idx="67">
                  <c:v>2.8037383177570092</c:v>
                </c:pt>
                <c:pt idx="68">
                  <c:v>2.7977617905675456</c:v>
                </c:pt>
                <c:pt idx="69">
                  <c:v>2.7919779787652379</c:v>
                </c:pt>
                <c:pt idx="70">
                  <c:v>2.7852998065764023</c:v>
                </c:pt>
                <c:pt idx="71">
                  <c:v>2.7798933739527798</c:v>
                </c:pt>
                <c:pt idx="72">
                  <c:v>2.7736131934032984</c:v>
                </c:pt>
                <c:pt idx="73">
                  <c:v>2.7685492801771869</c:v>
                </c:pt>
                <c:pt idx="74">
                  <c:v>2.762631770265358</c:v>
                </c:pt>
                <c:pt idx="75">
                  <c:v>2.7568922305764412</c:v>
                </c:pt>
                <c:pt idx="76">
                  <c:v>2.7522935779816518</c:v>
                </c:pt>
                <c:pt idx="77">
                  <c:v>2.7468706536856744</c:v>
                </c:pt>
                <c:pt idx="78">
                  <c:v>2.7416038382453736</c:v>
                </c:pt>
                <c:pt idx="79">
                  <c:v>2.7374112875971615</c:v>
                </c:pt>
                <c:pt idx="80">
                  <c:v>2.7324225258247252</c:v>
                </c:pt>
                <c:pt idx="81">
                  <c:v>2.7275714755175815</c:v>
                </c:pt>
                <c:pt idx="82">
                  <c:v>2.7228525121555913</c:v>
                </c:pt>
                <c:pt idx="83">
                  <c:v>2.7182603133994241</c:v>
                </c:pt>
                <c:pt idx="84">
                  <c:v>2.7137898390659516</c:v>
                </c:pt>
                <c:pt idx="85">
                  <c:v>2.7094363126751788</c:v>
                </c:pt>
                <c:pt idx="86">
                  <c:v>2.7051952044266829</c:v>
                </c:pt>
                <c:pt idx="87">
                  <c:v>2.7010622154779966</c:v>
                </c:pt>
                <c:pt idx="88">
                  <c:v>2.697033263410249</c:v>
                </c:pt>
                <c:pt idx="89">
                  <c:v>2.6931044687777446</c:v>
                </c:pt>
                <c:pt idx="90">
                  <c:v>2.6884862653419055</c:v>
                </c:pt>
                <c:pt idx="91">
                  <c:v>2.6847575057736721</c:v>
                </c:pt>
                <c:pt idx="92">
                  <c:v>2.6811180832857957</c:v>
                </c:pt>
                <c:pt idx="93">
                  <c:v>2.6775648252536639</c:v>
                </c:pt>
                <c:pt idx="94">
                  <c:v>2.6733500417710943</c:v>
                </c:pt>
                <c:pt idx="95">
                  <c:v>2.6699697219928433</c:v>
                </c:pt>
                <c:pt idx="96">
                  <c:v>2.666666666666667</c:v>
                </c:pt>
                <c:pt idx="97">
                  <c:v>2.6627218934911245</c:v>
                </c:pt>
                <c:pt idx="98">
                  <c:v>2.6595744680851063</c:v>
                </c:pt>
                <c:pt idx="99">
                  <c:v>2.6564965807469756</c:v>
                </c:pt>
                <c:pt idx="100">
                  <c:v>2.6527958387516257</c:v>
                </c:pt>
                <c:pt idx="101">
                  <c:v>2.6498585027013117</c:v>
                </c:pt>
                <c:pt idx="102">
                  <c:v>2.6463104325699747</c:v>
                </c:pt>
                <c:pt idx="103">
                  <c:v>2.643504531722054</c:v>
                </c:pt>
                <c:pt idx="104">
                  <c:v>2.6400996264009962</c:v>
                </c:pt>
                <c:pt idx="105">
                  <c:v>2.63676688023657</c:v>
                </c:pt>
                <c:pt idx="106">
                  <c:v>2.6341463414634148</c:v>
                </c:pt>
                <c:pt idx="107">
                  <c:v>2.6309437605599806</c:v>
                </c:pt>
                <c:pt idx="108">
                  <c:v>2.6278069756330624</c:v>
                </c:pt>
                <c:pt idx="109">
                  <c:v>2.6253547776726585</c:v>
                </c:pt>
                <c:pt idx="110">
                  <c:v>2.6223366892999298</c:v>
                </c:pt>
                <c:pt idx="111">
                  <c:v>2.6193787668057489</c:v>
                </c:pt>
                <c:pt idx="112">
                  <c:v>2.6170798898071626</c:v>
                </c:pt>
                <c:pt idx="113">
                  <c:v>2.614230506933394</c:v>
                </c:pt>
                <c:pt idx="114">
                  <c:v>2.6114362899594776</c:v>
                </c:pt>
                <c:pt idx="115">
                  <c:v>2.6086956521739131</c:v>
                </c:pt>
                <c:pt idx="116">
                  <c:v>2.6060070671378095</c:v>
                </c:pt>
                <c:pt idx="117">
                  <c:v>2.6033690658499236</c:v>
                </c:pt>
                <c:pt idx="118">
                  <c:v>2.6007802340702209</c:v>
                </c:pt>
                <c:pt idx="119">
                  <c:v>2.5987972508591066</c:v>
                </c:pt>
                <c:pt idx="120">
                  <c:v>2.5962970844860607</c:v>
                </c:pt>
                <c:pt idx="121">
                  <c:v>2.5938422606495148</c:v>
                </c:pt>
                <c:pt idx="122">
                  <c:v>2.5914315569487987</c:v>
                </c:pt>
                <c:pt idx="123">
                  <c:v>2.5890637945318975</c:v>
                </c:pt>
                <c:pt idx="124">
                  <c:v>2.5867378361732705</c:v>
                </c:pt>
                <c:pt idx="125">
                  <c:v>2.5844525844525847</c:v>
                </c:pt>
                <c:pt idx="126">
                  <c:v>2.5822069800282432</c:v>
                </c:pt>
                <c:pt idx="127">
                  <c:v>2.58</c:v>
                </c:pt>
                <c:pt idx="128">
                  <c:v>2.5773195876288657</c:v>
                </c:pt>
                <c:pt idx="129">
                  <c:v>2.5751916650285041</c:v>
                </c:pt>
                <c:pt idx="130">
                  <c:v>2.5730994152046787</c:v>
                </c:pt>
                <c:pt idx="131">
                  <c:v>2.5710419485791611</c:v>
                </c:pt>
                <c:pt idx="132">
                  <c:v>2.5690184049079754</c:v>
                </c:pt>
                <c:pt idx="133">
                  <c:v>2.5670279520821451</c:v>
                </c:pt>
                <c:pt idx="134">
                  <c:v>2.5645860833490479</c:v>
                </c:pt>
                <c:pt idx="135">
                  <c:v>2.562663673774785</c:v>
                </c:pt>
                <c:pt idx="136">
                  <c:v>2.5607719428465394</c:v>
                </c:pt>
                <c:pt idx="137">
                  <c:v>2.5589101620029453</c:v>
                </c:pt>
                <c:pt idx="138">
                  <c:v>2.556610664718773</c:v>
                </c:pt>
                <c:pt idx="139">
                  <c:v>2.5548106541040045</c:v>
                </c:pt>
                <c:pt idx="140">
                  <c:v>2.5530384753685724</c:v>
                </c:pt>
                <c:pt idx="141">
                  <c:v>2.5512934879571811</c:v>
                </c:pt>
                <c:pt idx="142">
                  <c:v>2.5491237387148167</c:v>
                </c:pt>
                <c:pt idx="143">
                  <c:v>2.5474349964862966</c:v>
                </c:pt>
                <c:pt idx="144">
                  <c:v>2.5457715780296426</c:v>
                </c:pt>
                <c:pt idx="145">
                  <c:v>2.5436926803945319</c:v>
                </c:pt>
                <c:pt idx="146">
                  <c:v>2.5420817588457578</c:v>
                </c:pt>
                <c:pt idx="147">
                  <c:v>2.5400613706102968</c:v>
                </c:pt>
                <c:pt idx="148">
                  <c:v>2.5385005923168049</c:v>
                </c:pt>
                <c:pt idx="149">
                  <c:v>2.5365362002351755</c:v>
                </c:pt>
                <c:pt idx="150">
                  <c:v>2.5350233488992662</c:v>
                </c:pt>
                <c:pt idx="151">
                  <c:v>2.5335320417287628</c:v>
                </c:pt>
                <c:pt idx="152">
                  <c:v>2.5316455696202533</c:v>
                </c:pt>
                <c:pt idx="153">
                  <c:v>2.5301991511589943</c:v>
                </c:pt>
                <c:pt idx="154">
                  <c:v>2.528363047001621</c:v>
                </c:pt>
                <c:pt idx="155">
                  <c:v>2.5265529449629867</c:v>
                </c:pt>
                <c:pt idx="156">
                  <c:v>2.5251718075755156</c:v>
                </c:pt>
                <c:pt idx="157">
                  <c:v>2.5234089827011585</c:v>
                </c:pt>
                <c:pt idx="158">
                  <c:v>2.5220680958385877</c:v>
                </c:pt>
                <c:pt idx="159">
                  <c:v>2.5203506574827799</c:v>
                </c:pt>
                <c:pt idx="160">
                  <c:v>2.5190483595086297</c:v>
                </c:pt>
                <c:pt idx="161">
                  <c:v>2.5173745173745177</c:v>
                </c:pt>
                <c:pt idx="162">
                  <c:v>2.5157232704402519</c:v>
                </c:pt>
                <c:pt idx="163">
                  <c:v>2.5144772935080768</c:v>
                </c:pt>
                <c:pt idx="164">
                  <c:v>2.5128670905237662</c:v>
                </c:pt>
                <c:pt idx="165">
                  <c:v>2.511278195488722</c:v>
                </c:pt>
                <c:pt idx="166">
                  <c:v>2.5100851636037649</c:v>
                </c:pt>
                <c:pt idx="167">
                  <c:v>2.5085349562119639</c:v>
                </c:pt>
                <c:pt idx="168">
                  <c:v>2.5070048665388587</c:v>
                </c:pt>
                <c:pt idx="169">
                  <c:v>2.5058616647127785</c:v>
                </c:pt>
                <c:pt idx="170">
                  <c:v>2.5043680838672104</c:v>
                </c:pt>
                <c:pt idx="171">
                  <c:v>2.5028935185185186</c:v>
                </c:pt>
                <c:pt idx="172">
                  <c:v>2.5014376078205869</c:v>
                </c:pt>
                <c:pt idx="173">
                  <c:v>2.5003571938848408</c:v>
                </c:pt>
                <c:pt idx="174">
                  <c:v>2.4989351128780353</c:v>
                </c:pt>
                <c:pt idx="175">
                  <c:v>2.497530689995767</c:v>
                </c:pt>
                <c:pt idx="176">
                  <c:v>2.4961435983732998</c:v>
                </c:pt>
                <c:pt idx="177">
                  <c:v>2.494773519163763</c:v>
                </c:pt>
                <c:pt idx="178">
                  <c:v>2.4937655860349128</c:v>
                </c:pt>
                <c:pt idx="179">
                  <c:v>2.4924263288350317</c:v>
                </c:pt>
                <c:pt idx="180">
                  <c:v>2.4911032028469751</c:v>
                </c:pt>
                <c:pt idx="181">
                  <c:v>2.489795918367347</c:v>
                </c:pt>
                <c:pt idx="182">
                  <c:v>2.4885041925885854</c:v>
                </c:pt>
                <c:pt idx="183">
                  <c:v>2.4872277493949988</c:v>
                </c:pt>
                <c:pt idx="184">
                  <c:v>2.4859663191659984</c:v>
                </c:pt>
                <c:pt idx="185">
                  <c:v>2.485049833887043</c:v>
                </c:pt>
                <c:pt idx="186">
                  <c:v>2.4838155634826267</c:v>
                </c:pt>
                <c:pt idx="187">
                  <c:v>2.4825955602259295</c:v>
                </c:pt>
                <c:pt idx="188">
                  <c:v>2.481389578163772</c:v>
                </c:pt>
                <c:pt idx="189">
                  <c:v>2.4801973769640306</c:v>
                </c:pt>
                <c:pt idx="190">
                  <c:v>2.4790187217559714</c:v>
                </c:pt>
                <c:pt idx="191">
                  <c:v>2.4778533829759919</c:v>
                </c:pt>
                <c:pt idx="192">
                  <c:v>2.4767011362185625</c:v>
                </c:pt>
                <c:pt idx="193">
                  <c:v>2.4755617620921671</c:v>
                </c:pt>
                <c:pt idx="194">
                  <c:v>2.4744350460800404</c:v>
                </c:pt>
                <c:pt idx="195">
                  <c:v>2.4733207784055242</c:v>
                </c:pt>
                <c:pt idx="196">
                  <c:v>2.4722187539018603</c:v>
                </c:pt>
                <c:pt idx="197">
                  <c:v>2.4711287718862538</c:v>
                </c:pt>
                <c:pt idx="198">
                  <c:v>2.4700506360380388</c:v>
                </c:pt>
                <c:pt idx="199">
                  <c:v>2.4689841542808009</c:v>
                </c:pt>
                <c:pt idx="200">
                  <c:v>2.4679291386682953</c:v>
                </c:pt>
                <c:pt idx="201">
                  <c:v>2.4668854052740308</c:v>
                </c:pt>
                <c:pt idx="202">
                  <c:v>2.4658527740843708</c:v>
                </c:pt>
                <c:pt idx="203">
                  <c:v>2.4645347439288292</c:v>
                </c:pt>
                <c:pt idx="204">
                  <c:v>2.4635254723750299</c:v>
                </c:pt>
                <c:pt idx="205">
                  <c:v>2.462526766595289</c:v>
                </c:pt>
                <c:pt idx="206">
                  <c:v>2.4615384615384617</c:v>
                </c:pt>
                <c:pt idx="207">
                  <c:v>2.4605603955733457</c:v>
                </c:pt>
                <c:pt idx="208">
                  <c:v>2.4595924104005622</c:v>
                </c:pt>
                <c:pt idx="209">
                  <c:v>2.4586343509671407</c:v>
                </c:pt>
                <c:pt idx="210">
                  <c:v>2.4576860653837236</c:v>
                </c:pt>
                <c:pt idx="211">
                  <c:v>2.4564640756544804</c:v>
                </c:pt>
                <c:pt idx="212">
                  <c:v>2.4555364314400459</c:v>
                </c:pt>
                <c:pt idx="213">
                  <c:v>2.4546181070898507</c:v>
                </c:pt>
                <c:pt idx="214">
                  <c:v>2.4537089628535727</c:v>
                </c:pt>
                <c:pt idx="215">
                  <c:v>2.4528088617610488</c:v>
                </c:pt>
                <c:pt idx="216">
                  <c:v>2.451917669553481</c:v>
                </c:pt>
                <c:pt idx="217">
                  <c:v>2.4507609668755594</c:v>
                </c:pt>
                <c:pt idx="218">
                  <c:v>2.4498886414253898</c:v>
                </c:pt>
                <c:pt idx="219">
                  <c:v>2.4490248226950353</c:v>
                </c:pt>
                <c:pt idx="220">
                  <c:v>2.4481693868548744</c:v>
                </c:pt>
                <c:pt idx="221">
                  <c:v>2.4470536596071546</c:v>
                </c:pt>
                <c:pt idx="222">
                  <c:v>2.4462160096101342</c:v>
                </c:pt>
                <c:pt idx="223">
                  <c:v>2.4453863710466255</c:v>
                </c:pt>
                <c:pt idx="224">
                  <c:v>2.4445646295294754</c:v>
                </c:pt>
                <c:pt idx="225">
                  <c:v>2.4434876210979546</c:v>
                </c:pt>
                <c:pt idx="226">
                  <c:v>2.4426826655238911</c:v>
                </c:pt>
                <c:pt idx="227">
                  <c:v>2.441885263382384</c:v>
                </c:pt>
                <c:pt idx="228">
                  <c:v>2.4408362517245039</c:v>
                </c:pt>
                <c:pt idx="229">
                  <c:v>2.4400549276433927</c:v>
                </c:pt>
                <c:pt idx="230">
                  <c:v>2.4392808327200086</c:v>
                </c:pt>
                <c:pt idx="231">
                  <c:v>2.4385138670852955</c:v>
                </c:pt>
                <c:pt idx="232">
                  <c:v>2.4375</c:v>
                </c:pt>
                <c:pt idx="233">
                  <c:v>2.4367482372459559</c:v>
                </c:pt>
                <c:pt idx="234">
                  <c:v>2.435751883579317</c:v>
                </c:pt>
                <c:pt idx="235">
                  <c:v>2.4350148977704715</c:v>
                </c:pt>
                <c:pt idx="236">
                  <c:v>2.4342845453615629</c:v>
                </c:pt>
                <c:pt idx="237">
                  <c:v>2.4333129708816941</c:v>
                </c:pt>
                <c:pt idx="238">
                  <c:v>2.4325967970808842</c:v>
                </c:pt>
                <c:pt idx="239">
                  <c:v>2.4318869828456107</c:v>
                </c:pt>
                <c:pt idx="240">
                  <c:v>2.430939226519337</c:v>
                </c:pt>
                <c:pt idx="241">
                  <c:v>2.4302430243024302</c:v>
                </c:pt>
                <c:pt idx="242">
                  <c:v>2.4293110314615691</c:v>
                </c:pt>
                <c:pt idx="243">
                  <c:v>2.4286280729579701</c:v>
                </c:pt>
                <c:pt idx="244">
                  <c:v>2.4279510461902882</c:v>
                </c:pt>
                <c:pt idx="245">
                  <c:v>2.4270413677901148</c:v>
                </c:pt>
                <c:pt idx="246">
                  <c:v>2.426377066823207</c:v>
                </c:pt>
                <c:pt idx="247">
                  <c:v>2.4254821741671537</c:v>
                </c:pt>
                <c:pt idx="248">
                  <c:v>2.4248302618816679</c:v>
                </c:pt>
                <c:pt idx="249">
                  <c:v>2.4239497827136649</c:v>
                </c:pt>
                <c:pt idx="250">
                  <c:v>2.4233099336474662</c:v>
                </c:pt>
                <c:pt idx="251">
                  <c:v>2.4224435082343931</c:v>
                </c:pt>
                <c:pt idx="252">
                  <c:v>2.4218154080854308</c:v>
                </c:pt>
                <c:pt idx="253">
                  <c:v>2.4209626886926801</c:v>
                </c:pt>
                <c:pt idx="254">
                  <c:v>2.4203460338470264</c:v>
                </c:pt>
                <c:pt idx="255">
                  <c:v>2.4197344882779399</c:v>
                </c:pt>
                <c:pt idx="256">
                  <c:v>2.4189011813238328</c:v>
                </c:pt>
                <c:pt idx="257">
                  <c:v>2.4180748762953974</c:v>
                </c:pt>
                <c:pt idx="258">
                  <c:v>2.4174802417480241</c:v>
                </c:pt>
                <c:pt idx="259">
                  <c:v>2.4166666666666665</c:v>
                </c:pt>
                <c:pt idx="260">
                  <c:v>2.4160826263371451</c:v>
                </c:pt>
                <c:pt idx="261">
                  <c:v>2.4152814767196253</c:v>
                </c:pt>
                <c:pt idx="262">
                  <c:v>2.4147077654806548</c:v>
                </c:pt>
                <c:pt idx="263">
                  <c:v>2.413918746584077</c:v>
                </c:pt>
                <c:pt idx="264">
                  <c:v>2.4133551079658861</c:v>
                </c:pt>
                <c:pt idx="265">
                  <c:v>2.4125779343995664</c:v>
                </c:pt>
                <c:pt idx="266">
                  <c:v>2.4120241202412025</c:v>
                </c:pt>
                <c:pt idx="267">
                  <c:v>2.4112585155969883</c:v>
                </c:pt>
                <c:pt idx="268">
                  <c:v>2.4104990625836979</c:v>
                </c:pt>
                <c:pt idx="269">
                  <c:v>2.4099599822143176</c:v>
                </c:pt>
                <c:pt idx="270">
                  <c:v>2.4092116917626218</c:v>
                </c:pt>
                <c:pt idx="271">
                  <c:v>2.4086818422445737</c:v>
                </c:pt>
                <c:pt idx="272">
                  <c:v>2.4079444590913086</c:v>
                </c:pt>
                <c:pt idx="273">
                  <c:v>2.407212885154062</c:v>
                </c:pt>
                <c:pt idx="274">
                  <c:v>2.4066968957098012</c:v>
                </c:pt>
                <c:pt idx="275">
                  <c:v>2.4059758533831319</c:v>
                </c:pt>
                <c:pt idx="276">
                  <c:v>2.4054685472008308</c:v>
                </c:pt>
                <c:pt idx="277">
                  <c:v>2.4047578003792447</c:v>
                </c:pt>
                <c:pt idx="278">
                  <c:v>2.404052545719928</c:v>
                </c:pt>
                <c:pt idx="279">
                  <c:v>2.4035582927037891</c:v>
                </c:pt>
                <c:pt idx="280">
                  <c:v>2.4028629856850716</c:v>
                </c:pt>
                <c:pt idx="281">
                  <c:v>2.4021729904082845</c:v>
                </c:pt>
                <c:pt idx="282">
                  <c:v>2.4016913319238902</c:v>
                </c:pt>
                <c:pt idx="283">
                  <c:v>2.4010109519797811</c:v>
                </c:pt>
                <c:pt idx="284">
                  <c:v>2.4003357112882919</c:v>
                </c:pt>
                <c:pt idx="285">
                  <c:v>2.3998662095492933</c:v>
                </c:pt>
                <c:pt idx="286">
                  <c:v>2.3992002665778074</c:v>
                </c:pt>
                <c:pt idx="287">
                  <c:v>2.398539297867043</c:v>
                </c:pt>
                <c:pt idx="288">
                  <c:v>2.3980815347721824</c:v>
                </c:pt>
                <c:pt idx="289" formatCode="General">
                  <c:v>2.3974295600593178</c:v>
                </c:pt>
                <c:pt idx="290" formatCode="General">
                  <c:v>2.3967824017072972</c:v>
                </c:pt>
              </c:numCache>
            </c:numRef>
          </c:yVal>
        </c:ser>
        <c:ser>
          <c:idx val="2"/>
          <c:order val="2"/>
          <c:tx>
            <c:strRef>
              <c:f>'Figure 22d DATA for chart'!$H$2</c:f>
              <c:strCache>
                <c:ptCount val="1"/>
                <c:pt idx="0">
                  <c:v>National revision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22d DATA for chart'!$I$3:$I$30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1200</c:v>
                </c:pt>
                <c:pt idx="10">
                  <c:v>1400</c:v>
                </c:pt>
                <c:pt idx="11">
                  <c:v>1600</c:v>
                </c:pt>
                <c:pt idx="12">
                  <c:v>1800</c:v>
                </c:pt>
                <c:pt idx="13">
                  <c:v>4000</c:v>
                </c:pt>
                <c:pt idx="14">
                  <c:v>4000</c:v>
                </c:pt>
                <c:pt idx="15">
                  <c:v>5000</c:v>
                </c:pt>
                <c:pt idx="16">
                  <c:v>5000</c:v>
                </c:pt>
                <c:pt idx="17">
                  <c:v>6000</c:v>
                </c:pt>
                <c:pt idx="18">
                  <c:v>6000</c:v>
                </c:pt>
                <c:pt idx="19">
                  <c:v>7000</c:v>
                </c:pt>
                <c:pt idx="20">
                  <c:v>8000</c:v>
                </c:pt>
                <c:pt idx="21">
                  <c:v>9000</c:v>
                </c:pt>
                <c:pt idx="22">
                  <c:v>9000</c:v>
                </c:pt>
                <c:pt idx="23">
                  <c:v>10000</c:v>
                </c:pt>
                <c:pt idx="24">
                  <c:v>10000</c:v>
                </c:pt>
                <c:pt idx="25">
                  <c:v>11000</c:v>
                </c:pt>
                <c:pt idx="26">
                  <c:v>12000</c:v>
                </c:pt>
                <c:pt idx="27">
                  <c:v>13000</c:v>
                </c:pt>
              </c:numCache>
            </c:numRef>
          </c:xVal>
          <c:yVal>
            <c:numRef>
              <c:f>'Figure 22d DATA for chart'!$H$3:$H$30</c:f>
              <c:numCache>
                <c:formatCode>General</c:formatCode>
                <c:ptCount val="28"/>
                <c:pt idx="0">
                  <c:v>2.0857416315521249</c:v>
                </c:pt>
                <c:pt idx="1">
                  <c:v>2.0857416315521249</c:v>
                </c:pt>
                <c:pt idx="2">
                  <c:v>2.0857416315521249</c:v>
                </c:pt>
                <c:pt idx="3">
                  <c:v>2.0857416315521249</c:v>
                </c:pt>
                <c:pt idx="4">
                  <c:v>2.0857416315521249</c:v>
                </c:pt>
                <c:pt idx="5">
                  <c:v>2.0857416315521249</c:v>
                </c:pt>
                <c:pt idx="6">
                  <c:v>2.0857416315521249</c:v>
                </c:pt>
                <c:pt idx="7">
                  <c:v>2.0857416315521249</c:v>
                </c:pt>
                <c:pt idx="8">
                  <c:v>2.0857416315521249</c:v>
                </c:pt>
                <c:pt idx="9">
                  <c:v>2.0857416315521249</c:v>
                </c:pt>
                <c:pt idx="10">
                  <c:v>2.0857416315521249</c:v>
                </c:pt>
                <c:pt idx="11">
                  <c:v>2.0857416315521249</c:v>
                </c:pt>
                <c:pt idx="12">
                  <c:v>2.0857416315521249</c:v>
                </c:pt>
                <c:pt idx="13">
                  <c:v>2.0857416315521249</c:v>
                </c:pt>
                <c:pt idx="14">
                  <c:v>2.0857416315521249</c:v>
                </c:pt>
                <c:pt idx="15">
                  <c:v>2.0857416315521249</c:v>
                </c:pt>
                <c:pt idx="16">
                  <c:v>2.0857416315521249</c:v>
                </c:pt>
                <c:pt idx="17">
                  <c:v>2.0857416315521249</c:v>
                </c:pt>
                <c:pt idx="18">
                  <c:v>2.0857416315521249</c:v>
                </c:pt>
                <c:pt idx="19">
                  <c:v>2.0857416315521249</c:v>
                </c:pt>
                <c:pt idx="20">
                  <c:v>2.0857416315521249</c:v>
                </c:pt>
                <c:pt idx="21">
                  <c:v>2.0857416315521249</c:v>
                </c:pt>
                <c:pt idx="22">
                  <c:v>2.0857416315521249</c:v>
                </c:pt>
                <c:pt idx="23">
                  <c:v>2.0857416315521249</c:v>
                </c:pt>
                <c:pt idx="24">
                  <c:v>2.0857416315521249</c:v>
                </c:pt>
                <c:pt idx="25">
                  <c:v>2.0857416315521249</c:v>
                </c:pt>
                <c:pt idx="26">
                  <c:v>2.0857416315521249</c:v>
                </c:pt>
                <c:pt idx="27">
                  <c:v>2.0857416315521249</c:v>
                </c:pt>
              </c:numCache>
            </c:numRef>
          </c:yVal>
        </c:ser>
        <c:axId val="100404608"/>
        <c:axId val="100455936"/>
      </c:scatterChart>
      <c:valAx>
        <c:axId val="100404608"/>
        <c:scaling>
          <c:orientation val="minMax"/>
          <c:max val="1225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###0" sourceLinked="1"/>
        <c:tickLblPos val="nextTo"/>
        <c:crossAx val="100455936"/>
        <c:crosses val="autoZero"/>
        <c:crossBetween val="midCat"/>
      </c:valAx>
      <c:valAx>
        <c:axId val="100455936"/>
        <c:scaling>
          <c:orientation val="minMax"/>
          <c:max val="10"/>
          <c:min val="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Revisions  </a:t>
                </a:r>
              </a:p>
              <a:p>
                <a:pPr>
                  <a:defRPr/>
                </a:pPr>
                <a:r>
                  <a:rPr lang="en-GB" b="0"/>
                  <a:t>&lt;7 years (%)</a:t>
                </a:r>
              </a:p>
            </c:rich>
          </c:tx>
        </c:title>
        <c:numFmt formatCode="General" sourceLinked="0"/>
        <c:tickLblPos val="nextTo"/>
        <c:crossAx val="100404608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22e DATA for chart'!$B$2</c:f>
              <c:strCache>
                <c:ptCount val="1"/>
                <c:pt idx="0">
                  <c:v>Hospital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Lbls>
            <c:dLbl>
              <c:idx val="1"/>
              <c:layout>
                <c:manualLayout>
                  <c:x val="6.8863065951597757E-3"/>
                  <c:y val="1.99692413679343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  <a:p>
                    <a:r>
                      <a:rPr lang="en-US"/>
                      <a:t>Crosshouse</a:t>
                    </a:r>
                  </a:p>
                </c:rich>
              </c:tx>
              <c:dLblPos val="r"/>
              <c:showCatName val="1"/>
            </c:dLbl>
            <c:dLbl>
              <c:idx val="2"/>
              <c:layout>
                <c:manualLayout>
                  <c:x val="0"/>
                  <c:y val="2.4645717806531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Ninewells</a:t>
                    </a:r>
                  </a:p>
                  <a:p>
                    <a:r>
                      <a:rPr lang="en-US"/>
                      <a:t>Independent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Vale of Leven</a:t>
                    </a:r>
                  </a:p>
                </c:rich>
              </c:tx>
              <c:showCatName val="1"/>
            </c:dLbl>
            <c:dLbl>
              <c:idx val="5"/>
              <c:layout>
                <c:manualLayout>
                  <c:x val="-3.5645693229854045E-2"/>
                  <c:y val="2.46457178065312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Inverclyde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RAH</a:t>
                    </a:r>
                  </a:p>
                </c:rich>
              </c:tx>
              <c:showCatName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Golden Jubilee National Hospital</a:t>
                    </a:r>
                  </a:p>
                </c:rich>
              </c:tx>
              <c:dLblPos val="b"/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Victoria Hospital</a:t>
                    </a:r>
                  </a:p>
                </c:rich>
              </c:tx>
              <c:showCatName val="1"/>
            </c:dLbl>
            <c:dLbl>
              <c:idx val="10"/>
              <c:layout>
                <c:manualLayout>
                  <c:x val="-4.7943505786351863E-2"/>
                  <c:y val="2.98275284905469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Glasgow Royal</a:t>
                    </a:r>
                  </a:p>
                </c:rich>
              </c:tx>
              <c:dLblPos val="r"/>
              <c:showCatName val="1"/>
            </c:dLbl>
            <c:dLbl>
              <c:idx val="11"/>
              <c:layout>
                <c:manualLayout>
                  <c:x val="-7.4978871966244712E-2"/>
                  <c:y val="-1.72520024645717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Monklands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1.0928661465526201E-3"/>
                  <c:y val="6.1691918824379854E-4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Southern General Hospital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9.6406681947125751E-8"/>
                  <c:y val="-2.3110697114801502E-3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Western Infirmary</a:t>
                    </a:r>
                  </a:p>
                </c:rich>
              </c:tx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Raigmore</a:t>
                    </a:r>
                  </a:p>
                </c:rich>
              </c:tx>
              <c:dLblPos val="b"/>
              <c:showCatName val="1"/>
            </c:dLbl>
            <c:dLbl>
              <c:idx val="15"/>
              <c:layout>
                <c:manualLayout>
                  <c:x val="-5.8999768104585987E-2"/>
                  <c:y val="4.92914356130622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Victoria</a:t>
                    </a:r>
                  </a:p>
                </c:rich>
              </c:tx>
              <c:showVal val="1"/>
            </c:dLbl>
            <c:dLbl>
              <c:idx val="16"/>
              <c:layout>
                <c:manualLayout>
                  <c:x val="-3.0729045887805211E-2"/>
                  <c:y val="-7.8866296980899586E-2"/>
                </c:manualLayout>
              </c:layout>
              <c:tx>
                <c:rich>
                  <a:bodyPr anchor="t" anchorCtr="1"/>
                  <a:lstStyle/>
                  <a:p>
                    <a:pPr>
                      <a:defRPr/>
                    </a:pPr>
                    <a:r>
                      <a:rPr lang="en-US"/>
                      <a:t>Dumfries</a:t>
                    </a:r>
                    <a:r>
                      <a:rPr lang="en-US" baseline="0"/>
                      <a:t> &amp; Galloway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Hairmyres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Forth Valley</a:t>
                    </a:r>
                    <a:endParaRPr lang="en-US"/>
                  </a:p>
                </c:rich>
              </c:tx>
              <c:spPr/>
              <c:showVal val="1"/>
            </c:dLbl>
            <c:dLbl>
              <c:idx val="17"/>
              <c:layout>
                <c:manualLayout>
                  <c:x val="-5.531228259804938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Wishaw</a:t>
                    </a:r>
                  </a:p>
                </c:rich>
              </c:tx>
              <c:showVal val="1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Aberdeen</a:t>
                    </a:r>
                  </a:p>
                </c:rich>
              </c:tx>
              <c:dLblPos val="r"/>
              <c:showCatName val="1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Woodend</a:t>
                    </a:r>
                  </a:p>
                </c:rich>
              </c:tx>
              <c:dLblPos val="b"/>
              <c:showVal val="1"/>
            </c:dLbl>
            <c:dLbl>
              <c:idx val="20"/>
              <c:layout>
                <c:manualLayout>
                  <c:x val="-4.424982607843949E-2"/>
                  <c:y val="6.1614294516327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</a:t>
                    </a:r>
                  </a:p>
                  <a:p>
                    <a:r>
                      <a:rPr lang="en-US"/>
                      <a:t>Dr Grays</a:t>
                    </a:r>
                  </a:p>
                  <a:p>
                    <a:r>
                      <a:rPr lang="en-US"/>
                      <a:t>Stracathro</a:t>
                    </a:r>
                  </a:p>
                </c:rich>
              </c:tx>
              <c:showVal val="1"/>
            </c:dLbl>
            <c:dLbl>
              <c:idx val="21"/>
              <c:layout>
                <c:manualLayout>
                  <c:x val="-9.6058997445279251E-2"/>
                  <c:y val="2.73629567098937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New</a:t>
                    </a:r>
                    <a:r>
                      <a:rPr lang="en-US" baseline="0"/>
                      <a:t> Royal Infirmary of Edinburgh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/>
                      <a:t>Perth</a:t>
                    </a:r>
                    <a:r>
                      <a:rPr lang="en-US" baseline="0"/>
                      <a:t> </a:t>
                    </a:r>
                    <a:endParaRPr lang="en-US"/>
                  </a:p>
                </c:rich>
              </c:tx>
              <c:showCatName val="1"/>
            </c:dLbl>
            <c:dLbl>
              <c:idx val="26"/>
              <c:layout>
                <c:manualLayout>
                  <c:x val="-3.5550457383700974E-2"/>
                  <c:y val="4.73321980778279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</a:t>
                    </a:r>
                    <a:r>
                      <a:rPr lang="en-US" baseline="0"/>
                      <a:t> </a:t>
                    </a:r>
                  </a:p>
                  <a:p>
                    <a:r>
                      <a:rPr lang="en-US" baseline="0"/>
                      <a:t>Isles</a:t>
                    </a:r>
                    <a:endParaRPr lang="en-US"/>
                  </a:p>
                </c:rich>
              </c:tx>
              <c:dLblPos val="r"/>
              <c:showCatName val="1"/>
            </c:dLbl>
            <c:delete val="1"/>
          </c:dLbls>
          <c:xVal>
            <c:numRef>
              <c:f>'Figure 22e DATA for chart'!$C$3:$C$30</c:f>
              <c:numCache>
                <c:formatCode>General</c:formatCode>
                <c:ptCount val="28"/>
                <c:pt idx="0">
                  <c:v>1992</c:v>
                </c:pt>
                <c:pt idx="1">
                  <c:v>2166</c:v>
                </c:pt>
                <c:pt idx="2">
                  <c:v>2133</c:v>
                </c:pt>
                <c:pt idx="3">
                  <c:v>1969</c:v>
                </c:pt>
                <c:pt idx="4">
                  <c:v>23</c:v>
                </c:pt>
                <c:pt idx="5">
                  <c:v>1045</c:v>
                </c:pt>
                <c:pt idx="6">
                  <c:v>2592</c:v>
                </c:pt>
                <c:pt idx="7">
                  <c:v>12208</c:v>
                </c:pt>
                <c:pt idx="8">
                  <c:v>4728</c:v>
                </c:pt>
                <c:pt idx="9">
                  <c:v>12</c:v>
                </c:pt>
                <c:pt idx="10">
                  <c:v>3908</c:v>
                </c:pt>
                <c:pt idx="11">
                  <c:v>990</c:v>
                </c:pt>
                <c:pt idx="12">
                  <c:v>3378</c:v>
                </c:pt>
                <c:pt idx="13">
                  <c:v>2925</c:v>
                </c:pt>
                <c:pt idx="14">
                  <c:v>4320</c:v>
                </c:pt>
                <c:pt idx="15">
                  <c:v>1080</c:v>
                </c:pt>
                <c:pt idx="16">
                  <c:v>1622</c:v>
                </c:pt>
                <c:pt idx="17">
                  <c:v>1132</c:v>
                </c:pt>
                <c:pt idx="18">
                  <c:v>15</c:v>
                </c:pt>
                <c:pt idx="19">
                  <c:v>5716</c:v>
                </c:pt>
                <c:pt idx="20">
                  <c:v>1830</c:v>
                </c:pt>
                <c:pt idx="21">
                  <c:v>9397</c:v>
                </c:pt>
                <c:pt idx="22">
                  <c:v>3075</c:v>
                </c:pt>
                <c:pt idx="23">
                  <c:v>3808</c:v>
                </c:pt>
                <c:pt idx="24">
                  <c:v>1472</c:v>
                </c:pt>
                <c:pt idx="25">
                  <c:v>1988</c:v>
                </c:pt>
                <c:pt idx="26">
                  <c:v>499</c:v>
                </c:pt>
                <c:pt idx="27">
                  <c:v>1706</c:v>
                </c:pt>
              </c:numCache>
            </c:numRef>
          </c:xVal>
          <c:yVal>
            <c:numRef>
              <c:f>'Figure 22e DATA for chart'!$F$3:$F$30</c:f>
              <c:numCache>
                <c:formatCode>General</c:formatCode>
                <c:ptCount val="28"/>
                <c:pt idx="0">
                  <c:v>1.4056224899598393</c:v>
                </c:pt>
                <c:pt idx="1">
                  <c:v>1.10803324099723</c:v>
                </c:pt>
                <c:pt idx="2">
                  <c:v>1.8284106891701828</c:v>
                </c:pt>
                <c:pt idx="3">
                  <c:v>1.5744032503809042</c:v>
                </c:pt>
                <c:pt idx="4">
                  <c:v>8.695652173913043</c:v>
                </c:pt>
                <c:pt idx="5">
                  <c:v>1.8181818181818181</c:v>
                </c:pt>
                <c:pt idx="6">
                  <c:v>2.3533950617283952</c:v>
                </c:pt>
                <c:pt idx="7">
                  <c:v>1.597313237221494</c:v>
                </c:pt>
                <c:pt idx="8">
                  <c:v>1.8824027072758036</c:v>
                </c:pt>
                <c:pt idx="9">
                  <c:v>0</c:v>
                </c:pt>
                <c:pt idx="10">
                  <c:v>1.7656090071647903</c:v>
                </c:pt>
                <c:pt idx="11">
                  <c:v>3.0303030303030303</c:v>
                </c:pt>
                <c:pt idx="12">
                  <c:v>3.374777975133215</c:v>
                </c:pt>
                <c:pt idx="13">
                  <c:v>3.6239316239316239</c:v>
                </c:pt>
                <c:pt idx="14">
                  <c:v>1.0416666666666665</c:v>
                </c:pt>
                <c:pt idx="15">
                  <c:v>2.8703703703703702</c:v>
                </c:pt>
                <c:pt idx="16">
                  <c:v>2.342786683107275</c:v>
                </c:pt>
                <c:pt idx="17">
                  <c:v>2.3851590106007068</c:v>
                </c:pt>
                <c:pt idx="18">
                  <c:v>6.666666666666667</c:v>
                </c:pt>
                <c:pt idx="19">
                  <c:v>1.3995801259622114</c:v>
                </c:pt>
                <c:pt idx="20">
                  <c:v>1.3114754098360655</c:v>
                </c:pt>
                <c:pt idx="21">
                  <c:v>2.0751303607534322</c:v>
                </c:pt>
                <c:pt idx="22">
                  <c:v>1.9512195121951219</c:v>
                </c:pt>
                <c:pt idx="23">
                  <c:v>2.33718487394958</c:v>
                </c:pt>
                <c:pt idx="24">
                  <c:v>1.6983695652173911</c:v>
                </c:pt>
                <c:pt idx="25">
                  <c:v>2.2132796780684103</c:v>
                </c:pt>
                <c:pt idx="26">
                  <c:v>2.2044088176352705</c:v>
                </c:pt>
                <c:pt idx="27">
                  <c:v>2.4032825322391558</c:v>
                </c:pt>
              </c:numCache>
            </c:numRef>
          </c:yVal>
        </c:ser>
        <c:ser>
          <c:idx val="1"/>
          <c:order val="1"/>
          <c:tx>
            <c:strRef>
              <c:f>'Figure 22e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22e DATA for chart'!$O$3:$O$276</c:f>
              <c:numCache>
                <c:formatCode>###0</c:formatCode>
                <c:ptCount val="274"/>
                <c:pt idx="0">
                  <c:v>9</c:v>
                </c:pt>
                <c:pt idx="1">
                  <c:v>24</c:v>
                </c:pt>
                <c:pt idx="2">
                  <c:v>44</c:v>
                </c:pt>
                <c:pt idx="3">
                  <c:v>67</c:v>
                </c:pt>
                <c:pt idx="4">
                  <c:v>94</c:v>
                </c:pt>
                <c:pt idx="5">
                  <c:v>122</c:v>
                </c:pt>
                <c:pt idx="6">
                  <c:v>151</c:v>
                </c:pt>
                <c:pt idx="7">
                  <c:v>182</c:v>
                </c:pt>
                <c:pt idx="8">
                  <c:v>214</c:v>
                </c:pt>
                <c:pt idx="9">
                  <c:v>247</c:v>
                </c:pt>
                <c:pt idx="10">
                  <c:v>281</c:v>
                </c:pt>
                <c:pt idx="11">
                  <c:v>316</c:v>
                </c:pt>
                <c:pt idx="12">
                  <c:v>351</c:v>
                </c:pt>
                <c:pt idx="13">
                  <c:v>387</c:v>
                </c:pt>
                <c:pt idx="14">
                  <c:v>423</c:v>
                </c:pt>
                <c:pt idx="15">
                  <c:v>460</c:v>
                </c:pt>
                <c:pt idx="16">
                  <c:v>497</c:v>
                </c:pt>
                <c:pt idx="17">
                  <c:v>534</c:v>
                </c:pt>
                <c:pt idx="18">
                  <c:v>572</c:v>
                </c:pt>
                <c:pt idx="19">
                  <c:v>610</c:v>
                </c:pt>
                <c:pt idx="20">
                  <c:v>649</c:v>
                </c:pt>
                <c:pt idx="21">
                  <c:v>687</c:v>
                </c:pt>
                <c:pt idx="22">
                  <c:v>726</c:v>
                </c:pt>
                <c:pt idx="23">
                  <c:v>766</c:v>
                </c:pt>
                <c:pt idx="24">
                  <c:v>805</c:v>
                </c:pt>
                <c:pt idx="25">
                  <c:v>845</c:v>
                </c:pt>
                <c:pt idx="26">
                  <c:v>885</c:v>
                </c:pt>
                <c:pt idx="27">
                  <c:v>925</c:v>
                </c:pt>
                <c:pt idx="28">
                  <c:v>965</c:v>
                </c:pt>
                <c:pt idx="29">
                  <c:v>1006</c:v>
                </c:pt>
                <c:pt idx="30">
                  <c:v>1047</c:v>
                </c:pt>
                <c:pt idx="31">
                  <c:v>1087</c:v>
                </c:pt>
                <c:pt idx="32">
                  <c:v>1128</c:v>
                </c:pt>
                <c:pt idx="33">
                  <c:v>1170</c:v>
                </c:pt>
                <c:pt idx="34">
                  <c:v>1211</c:v>
                </c:pt>
                <c:pt idx="35">
                  <c:v>1252</c:v>
                </c:pt>
                <c:pt idx="36">
                  <c:v>1294</c:v>
                </c:pt>
                <c:pt idx="37">
                  <c:v>1336</c:v>
                </c:pt>
                <c:pt idx="38">
                  <c:v>1377</c:v>
                </c:pt>
                <c:pt idx="39">
                  <c:v>1419</c:v>
                </c:pt>
                <c:pt idx="40">
                  <c:v>1461</c:v>
                </c:pt>
                <c:pt idx="41">
                  <c:v>1504</c:v>
                </c:pt>
                <c:pt idx="42">
                  <c:v>1546</c:v>
                </c:pt>
                <c:pt idx="43">
                  <c:v>1588</c:v>
                </c:pt>
                <c:pt idx="44">
                  <c:v>1631</c:v>
                </c:pt>
                <c:pt idx="45">
                  <c:v>1673</c:v>
                </c:pt>
                <c:pt idx="46">
                  <c:v>1716</c:v>
                </c:pt>
                <c:pt idx="47">
                  <c:v>1759</c:v>
                </c:pt>
                <c:pt idx="48">
                  <c:v>1801</c:v>
                </c:pt>
                <c:pt idx="49">
                  <c:v>1844</c:v>
                </c:pt>
                <c:pt idx="50">
                  <c:v>1887</c:v>
                </c:pt>
                <c:pt idx="51">
                  <c:v>1930</c:v>
                </c:pt>
                <c:pt idx="52">
                  <c:v>1973</c:v>
                </c:pt>
                <c:pt idx="53">
                  <c:v>2017</c:v>
                </c:pt>
                <c:pt idx="54">
                  <c:v>2060</c:v>
                </c:pt>
                <c:pt idx="55">
                  <c:v>2103</c:v>
                </c:pt>
                <c:pt idx="56">
                  <c:v>2147</c:v>
                </c:pt>
                <c:pt idx="57">
                  <c:v>2190</c:v>
                </c:pt>
                <c:pt idx="58">
                  <c:v>2234</c:v>
                </c:pt>
                <c:pt idx="59">
                  <c:v>2277</c:v>
                </c:pt>
                <c:pt idx="60">
                  <c:v>2321</c:v>
                </c:pt>
                <c:pt idx="61">
                  <c:v>2365</c:v>
                </c:pt>
                <c:pt idx="62">
                  <c:v>2409</c:v>
                </c:pt>
                <c:pt idx="63">
                  <c:v>2452</c:v>
                </c:pt>
                <c:pt idx="64">
                  <c:v>2496</c:v>
                </c:pt>
                <c:pt idx="65">
                  <c:v>2540</c:v>
                </c:pt>
                <c:pt idx="66">
                  <c:v>2584</c:v>
                </c:pt>
                <c:pt idx="67">
                  <c:v>2628</c:v>
                </c:pt>
                <c:pt idx="68">
                  <c:v>2673</c:v>
                </c:pt>
                <c:pt idx="69">
                  <c:v>2717</c:v>
                </c:pt>
                <c:pt idx="70">
                  <c:v>2761</c:v>
                </c:pt>
                <c:pt idx="71">
                  <c:v>2805</c:v>
                </c:pt>
                <c:pt idx="72">
                  <c:v>2850</c:v>
                </c:pt>
                <c:pt idx="73">
                  <c:v>2894</c:v>
                </c:pt>
                <c:pt idx="74">
                  <c:v>2938</c:v>
                </c:pt>
                <c:pt idx="75">
                  <c:v>2983</c:v>
                </c:pt>
                <c:pt idx="76">
                  <c:v>3027</c:v>
                </c:pt>
                <c:pt idx="77">
                  <c:v>3072</c:v>
                </c:pt>
                <c:pt idx="78">
                  <c:v>3116</c:v>
                </c:pt>
                <c:pt idx="79">
                  <c:v>3161</c:v>
                </c:pt>
                <c:pt idx="80">
                  <c:v>3206</c:v>
                </c:pt>
                <c:pt idx="81">
                  <c:v>3250</c:v>
                </c:pt>
                <c:pt idx="82">
                  <c:v>3295</c:v>
                </c:pt>
                <c:pt idx="83">
                  <c:v>3340</c:v>
                </c:pt>
                <c:pt idx="84">
                  <c:v>3385</c:v>
                </c:pt>
                <c:pt idx="85">
                  <c:v>3430</c:v>
                </c:pt>
                <c:pt idx="86">
                  <c:v>3475</c:v>
                </c:pt>
                <c:pt idx="87">
                  <c:v>3520</c:v>
                </c:pt>
                <c:pt idx="88">
                  <c:v>3564</c:v>
                </c:pt>
                <c:pt idx="89">
                  <c:v>3609</c:v>
                </c:pt>
                <c:pt idx="90">
                  <c:v>3655</c:v>
                </c:pt>
                <c:pt idx="91">
                  <c:v>3700</c:v>
                </c:pt>
                <c:pt idx="92">
                  <c:v>3745</c:v>
                </c:pt>
                <c:pt idx="93">
                  <c:v>3790</c:v>
                </c:pt>
                <c:pt idx="94">
                  <c:v>3835</c:v>
                </c:pt>
                <c:pt idx="95">
                  <c:v>3880</c:v>
                </c:pt>
                <c:pt idx="96">
                  <c:v>3925</c:v>
                </c:pt>
                <c:pt idx="97">
                  <c:v>3971</c:v>
                </c:pt>
                <c:pt idx="98">
                  <c:v>4016</c:v>
                </c:pt>
                <c:pt idx="99">
                  <c:v>4061</c:v>
                </c:pt>
                <c:pt idx="100">
                  <c:v>4107</c:v>
                </c:pt>
                <c:pt idx="101">
                  <c:v>4152</c:v>
                </c:pt>
                <c:pt idx="102">
                  <c:v>4197</c:v>
                </c:pt>
                <c:pt idx="103">
                  <c:v>4243</c:v>
                </c:pt>
                <c:pt idx="104">
                  <c:v>4288</c:v>
                </c:pt>
                <c:pt idx="105">
                  <c:v>4334</c:v>
                </c:pt>
                <c:pt idx="106">
                  <c:v>4379</c:v>
                </c:pt>
                <c:pt idx="107">
                  <c:v>4425</c:v>
                </c:pt>
                <c:pt idx="108">
                  <c:v>4470</c:v>
                </c:pt>
                <c:pt idx="109">
                  <c:v>4516</c:v>
                </c:pt>
                <c:pt idx="110">
                  <c:v>4562</c:v>
                </c:pt>
                <c:pt idx="111">
                  <c:v>4607</c:v>
                </c:pt>
                <c:pt idx="112">
                  <c:v>4653</c:v>
                </c:pt>
                <c:pt idx="113">
                  <c:v>4699</c:v>
                </c:pt>
                <c:pt idx="114">
                  <c:v>4744</c:v>
                </c:pt>
                <c:pt idx="115">
                  <c:v>4790</c:v>
                </c:pt>
                <c:pt idx="116">
                  <c:v>4836</c:v>
                </c:pt>
                <c:pt idx="117">
                  <c:v>4882</c:v>
                </c:pt>
                <c:pt idx="118">
                  <c:v>4927</c:v>
                </c:pt>
                <c:pt idx="119">
                  <c:v>4973</c:v>
                </c:pt>
                <c:pt idx="120">
                  <c:v>5019</c:v>
                </c:pt>
                <c:pt idx="121">
                  <c:v>5065</c:v>
                </c:pt>
                <c:pt idx="122">
                  <c:v>5111</c:v>
                </c:pt>
                <c:pt idx="123">
                  <c:v>5157</c:v>
                </c:pt>
                <c:pt idx="124">
                  <c:v>5203</c:v>
                </c:pt>
                <c:pt idx="125">
                  <c:v>5249</c:v>
                </c:pt>
                <c:pt idx="126">
                  <c:v>5295</c:v>
                </c:pt>
                <c:pt idx="127">
                  <c:v>5341</c:v>
                </c:pt>
                <c:pt idx="128">
                  <c:v>5387</c:v>
                </c:pt>
                <c:pt idx="129">
                  <c:v>5433</c:v>
                </c:pt>
                <c:pt idx="130">
                  <c:v>5479</c:v>
                </c:pt>
                <c:pt idx="131">
                  <c:v>5525</c:v>
                </c:pt>
                <c:pt idx="132">
                  <c:v>5571</c:v>
                </c:pt>
                <c:pt idx="133">
                  <c:v>5617</c:v>
                </c:pt>
                <c:pt idx="134">
                  <c:v>5663</c:v>
                </c:pt>
                <c:pt idx="135">
                  <c:v>5709</c:v>
                </c:pt>
                <c:pt idx="136">
                  <c:v>5756</c:v>
                </c:pt>
                <c:pt idx="137">
                  <c:v>5802</c:v>
                </c:pt>
                <c:pt idx="138">
                  <c:v>5848</c:v>
                </c:pt>
                <c:pt idx="139">
                  <c:v>5894</c:v>
                </c:pt>
                <c:pt idx="140">
                  <c:v>5940</c:v>
                </c:pt>
                <c:pt idx="141">
                  <c:v>5987</c:v>
                </c:pt>
                <c:pt idx="142">
                  <c:v>6033</c:v>
                </c:pt>
                <c:pt idx="143">
                  <c:v>6079</c:v>
                </c:pt>
                <c:pt idx="144">
                  <c:v>6126</c:v>
                </c:pt>
                <c:pt idx="145">
                  <c:v>6172</c:v>
                </c:pt>
                <c:pt idx="146">
                  <c:v>6218</c:v>
                </c:pt>
                <c:pt idx="147">
                  <c:v>6265</c:v>
                </c:pt>
                <c:pt idx="148">
                  <c:v>6311</c:v>
                </c:pt>
                <c:pt idx="149">
                  <c:v>6357</c:v>
                </c:pt>
                <c:pt idx="150">
                  <c:v>6404</c:v>
                </c:pt>
                <c:pt idx="151">
                  <c:v>6450</c:v>
                </c:pt>
                <c:pt idx="152">
                  <c:v>6497</c:v>
                </c:pt>
                <c:pt idx="153">
                  <c:v>6543</c:v>
                </c:pt>
                <c:pt idx="154">
                  <c:v>6590</c:v>
                </c:pt>
                <c:pt idx="155">
                  <c:v>6636</c:v>
                </c:pt>
                <c:pt idx="156">
                  <c:v>6683</c:v>
                </c:pt>
                <c:pt idx="157">
                  <c:v>6729</c:v>
                </c:pt>
                <c:pt idx="158">
                  <c:v>6776</c:v>
                </c:pt>
                <c:pt idx="159">
                  <c:v>6822</c:v>
                </c:pt>
                <c:pt idx="160">
                  <c:v>6869</c:v>
                </c:pt>
                <c:pt idx="161">
                  <c:v>6915</c:v>
                </c:pt>
                <c:pt idx="162">
                  <c:v>6962</c:v>
                </c:pt>
                <c:pt idx="163">
                  <c:v>7009</c:v>
                </c:pt>
                <c:pt idx="164">
                  <c:v>7055</c:v>
                </c:pt>
                <c:pt idx="165">
                  <c:v>7102</c:v>
                </c:pt>
                <c:pt idx="166">
                  <c:v>7149</c:v>
                </c:pt>
                <c:pt idx="167">
                  <c:v>7195</c:v>
                </c:pt>
                <c:pt idx="168">
                  <c:v>7242</c:v>
                </c:pt>
                <c:pt idx="169">
                  <c:v>7289</c:v>
                </c:pt>
                <c:pt idx="170">
                  <c:v>7335</c:v>
                </c:pt>
                <c:pt idx="171">
                  <c:v>7382</c:v>
                </c:pt>
                <c:pt idx="172">
                  <c:v>7429</c:v>
                </c:pt>
                <c:pt idx="173">
                  <c:v>7475</c:v>
                </c:pt>
                <c:pt idx="174">
                  <c:v>7522</c:v>
                </c:pt>
                <c:pt idx="175">
                  <c:v>7569</c:v>
                </c:pt>
                <c:pt idx="176">
                  <c:v>7616</c:v>
                </c:pt>
                <c:pt idx="177">
                  <c:v>7663</c:v>
                </c:pt>
                <c:pt idx="178">
                  <c:v>7709</c:v>
                </c:pt>
                <c:pt idx="179">
                  <c:v>7756</c:v>
                </c:pt>
                <c:pt idx="180">
                  <c:v>7803</c:v>
                </c:pt>
                <c:pt idx="181">
                  <c:v>7850</c:v>
                </c:pt>
                <c:pt idx="182">
                  <c:v>7897</c:v>
                </c:pt>
                <c:pt idx="183">
                  <c:v>7944</c:v>
                </c:pt>
                <c:pt idx="184">
                  <c:v>7990</c:v>
                </c:pt>
                <c:pt idx="185">
                  <c:v>8037</c:v>
                </c:pt>
                <c:pt idx="186">
                  <c:v>8084</c:v>
                </c:pt>
                <c:pt idx="187">
                  <c:v>8131</c:v>
                </c:pt>
                <c:pt idx="188">
                  <c:v>8178</c:v>
                </c:pt>
                <c:pt idx="189">
                  <c:v>8225</c:v>
                </c:pt>
                <c:pt idx="190">
                  <c:v>8272</c:v>
                </c:pt>
                <c:pt idx="191">
                  <c:v>8319</c:v>
                </c:pt>
                <c:pt idx="192">
                  <c:v>8366</c:v>
                </c:pt>
                <c:pt idx="193">
                  <c:v>8413</c:v>
                </c:pt>
                <c:pt idx="194">
                  <c:v>8460</c:v>
                </c:pt>
                <c:pt idx="195">
                  <c:v>8507</c:v>
                </c:pt>
                <c:pt idx="196">
                  <c:v>8554</c:v>
                </c:pt>
                <c:pt idx="197">
                  <c:v>8601</c:v>
                </c:pt>
                <c:pt idx="198">
                  <c:v>8648</c:v>
                </c:pt>
                <c:pt idx="199">
                  <c:v>8695</c:v>
                </c:pt>
                <c:pt idx="200">
                  <c:v>8742</c:v>
                </c:pt>
                <c:pt idx="201">
                  <c:v>8789</c:v>
                </c:pt>
                <c:pt idx="202">
                  <c:v>8836</c:v>
                </c:pt>
                <c:pt idx="203">
                  <c:v>8883</c:v>
                </c:pt>
                <c:pt idx="204">
                  <c:v>8930</c:v>
                </c:pt>
                <c:pt idx="205">
                  <c:v>8977</c:v>
                </c:pt>
                <c:pt idx="206">
                  <c:v>9024</c:v>
                </c:pt>
                <c:pt idx="207">
                  <c:v>9072</c:v>
                </c:pt>
                <c:pt idx="208">
                  <c:v>9119</c:v>
                </c:pt>
                <c:pt idx="209">
                  <c:v>9166</c:v>
                </c:pt>
                <c:pt idx="210">
                  <c:v>9213</c:v>
                </c:pt>
                <c:pt idx="211">
                  <c:v>9260</c:v>
                </c:pt>
                <c:pt idx="212">
                  <c:v>9307</c:v>
                </c:pt>
                <c:pt idx="213">
                  <c:v>9354</c:v>
                </c:pt>
                <c:pt idx="214">
                  <c:v>9402</c:v>
                </c:pt>
                <c:pt idx="215">
                  <c:v>9449</c:v>
                </c:pt>
                <c:pt idx="216">
                  <c:v>9496</c:v>
                </c:pt>
                <c:pt idx="217">
                  <c:v>9543</c:v>
                </c:pt>
                <c:pt idx="218">
                  <c:v>9590</c:v>
                </c:pt>
                <c:pt idx="219">
                  <c:v>9638</c:v>
                </c:pt>
                <c:pt idx="220">
                  <c:v>9685</c:v>
                </c:pt>
                <c:pt idx="221">
                  <c:v>9732</c:v>
                </c:pt>
                <c:pt idx="222">
                  <c:v>9779</c:v>
                </c:pt>
                <c:pt idx="223">
                  <c:v>9827</c:v>
                </c:pt>
                <c:pt idx="224">
                  <c:v>9874</c:v>
                </c:pt>
                <c:pt idx="225">
                  <c:v>9921</c:v>
                </c:pt>
                <c:pt idx="226">
                  <c:v>9969</c:v>
                </c:pt>
                <c:pt idx="227">
                  <c:v>10016</c:v>
                </c:pt>
                <c:pt idx="228">
                  <c:v>10063</c:v>
                </c:pt>
                <c:pt idx="229">
                  <c:v>10110</c:v>
                </c:pt>
                <c:pt idx="230">
                  <c:v>10158</c:v>
                </c:pt>
                <c:pt idx="231">
                  <c:v>10205</c:v>
                </c:pt>
                <c:pt idx="232">
                  <c:v>10253</c:v>
                </c:pt>
                <c:pt idx="233">
                  <c:v>10300</c:v>
                </c:pt>
                <c:pt idx="234">
                  <c:v>10347</c:v>
                </c:pt>
                <c:pt idx="235">
                  <c:v>10395</c:v>
                </c:pt>
                <c:pt idx="236">
                  <c:v>10442</c:v>
                </c:pt>
                <c:pt idx="237">
                  <c:v>10489</c:v>
                </c:pt>
                <c:pt idx="238">
                  <c:v>10537</c:v>
                </c:pt>
                <c:pt idx="239">
                  <c:v>10584</c:v>
                </c:pt>
                <c:pt idx="240">
                  <c:v>10632</c:v>
                </c:pt>
                <c:pt idx="241">
                  <c:v>10679</c:v>
                </c:pt>
                <c:pt idx="242">
                  <c:v>10726</c:v>
                </c:pt>
                <c:pt idx="243">
                  <c:v>10774</c:v>
                </c:pt>
                <c:pt idx="244">
                  <c:v>10821</c:v>
                </c:pt>
                <c:pt idx="245">
                  <c:v>10869</c:v>
                </c:pt>
                <c:pt idx="246">
                  <c:v>10916</c:v>
                </c:pt>
                <c:pt idx="247">
                  <c:v>10964</c:v>
                </c:pt>
                <c:pt idx="248">
                  <c:v>11011</c:v>
                </c:pt>
                <c:pt idx="249">
                  <c:v>11059</c:v>
                </c:pt>
                <c:pt idx="250">
                  <c:v>11106</c:v>
                </c:pt>
                <c:pt idx="251">
                  <c:v>11154</c:v>
                </c:pt>
                <c:pt idx="252">
                  <c:v>11201</c:v>
                </c:pt>
                <c:pt idx="253">
                  <c:v>11249</c:v>
                </c:pt>
                <c:pt idx="254">
                  <c:v>11296</c:v>
                </c:pt>
                <c:pt idx="255">
                  <c:v>11344</c:v>
                </c:pt>
                <c:pt idx="256">
                  <c:v>11391</c:v>
                </c:pt>
                <c:pt idx="257">
                  <c:v>11439</c:v>
                </c:pt>
                <c:pt idx="258">
                  <c:v>11486</c:v>
                </c:pt>
                <c:pt idx="259">
                  <c:v>11534</c:v>
                </c:pt>
                <c:pt idx="260">
                  <c:v>11581</c:v>
                </c:pt>
                <c:pt idx="261">
                  <c:v>11629</c:v>
                </c:pt>
                <c:pt idx="262">
                  <c:v>11676</c:v>
                </c:pt>
                <c:pt idx="263">
                  <c:v>11724</c:v>
                </c:pt>
                <c:pt idx="264">
                  <c:v>11772</c:v>
                </c:pt>
                <c:pt idx="265">
                  <c:v>11819</c:v>
                </c:pt>
                <c:pt idx="266">
                  <c:v>11867</c:v>
                </c:pt>
                <c:pt idx="267">
                  <c:v>11914</c:v>
                </c:pt>
                <c:pt idx="268">
                  <c:v>11962</c:v>
                </c:pt>
                <c:pt idx="269">
                  <c:v>12010</c:v>
                </c:pt>
                <c:pt idx="270">
                  <c:v>12057</c:v>
                </c:pt>
                <c:pt idx="271">
                  <c:v>12105</c:v>
                </c:pt>
                <c:pt idx="272" formatCode="General">
                  <c:v>12153</c:v>
                </c:pt>
                <c:pt idx="273" formatCode="General">
                  <c:v>12200</c:v>
                </c:pt>
              </c:numCache>
            </c:numRef>
          </c:xVal>
          <c:yVal>
            <c:numRef>
              <c:f>'Figure 22e DATA for chart'!$P$3:$P$276</c:f>
              <c:numCache>
                <c:formatCode>###0</c:formatCode>
                <c:ptCount val="274"/>
                <c:pt idx="0">
                  <c:v>25</c:v>
                </c:pt>
                <c:pt idx="1">
                  <c:v>13.043478260869565</c:v>
                </c:pt>
                <c:pt idx="2">
                  <c:v>9.3023255813953494</c:v>
                </c:pt>
                <c:pt idx="3">
                  <c:v>7.5757575757575761</c:v>
                </c:pt>
                <c:pt idx="4">
                  <c:v>6.4516129032258061</c:v>
                </c:pt>
                <c:pt idx="5">
                  <c:v>5.785123966942149</c:v>
                </c:pt>
                <c:pt idx="6">
                  <c:v>5.3333333333333339</c:v>
                </c:pt>
                <c:pt idx="7">
                  <c:v>4.972375690607735</c:v>
                </c:pt>
                <c:pt idx="8">
                  <c:v>4.6948356807511731</c:v>
                </c:pt>
                <c:pt idx="9">
                  <c:v>4.4715447154471546</c:v>
                </c:pt>
                <c:pt idx="10">
                  <c:v>4.2857142857142856</c:v>
                </c:pt>
                <c:pt idx="11">
                  <c:v>4.1269841269841265</c:v>
                </c:pt>
                <c:pt idx="12">
                  <c:v>4</c:v>
                </c:pt>
                <c:pt idx="13">
                  <c:v>3.8860103626943006</c:v>
                </c:pt>
                <c:pt idx="14">
                  <c:v>3.7914691943127963</c:v>
                </c:pt>
                <c:pt idx="15">
                  <c:v>3.7037037037037033</c:v>
                </c:pt>
                <c:pt idx="16">
                  <c:v>3.6290322580645165</c:v>
                </c:pt>
                <c:pt idx="17">
                  <c:v>3.5647279549718571</c:v>
                </c:pt>
                <c:pt idx="18">
                  <c:v>3.5026269702276709</c:v>
                </c:pt>
                <c:pt idx="19">
                  <c:v>3.4482758620689653</c:v>
                </c:pt>
                <c:pt idx="20">
                  <c:v>3.3950617283950617</c:v>
                </c:pt>
                <c:pt idx="21">
                  <c:v>3.3527696793002915</c:v>
                </c:pt>
                <c:pt idx="22">
                  <c:v>3.3103448275862069</c:v>
                </c:pt>
                <c:pt idx="23">
                  <c:v>3.2679738562091507</c:v>
                </c:pt>
                <c:pt idx="24">
                  <c:v>3.233830845771144</c:v>
                </c:pt>
                <c:pt idx="25">
                  <c:v>3.1990521327014214</c:v>
                </c:pt>
                <c:pt idx="26">
                  <c:v>3.1674208144796379</c:v>
                </c:pt>
                <c:pt idx="27">
                  <c:v>3.1385281385281383</c:v>
                </c:pt>
                <c:pt idx="28">
                  <c:v>3.1120331950207469</c:v>
                </c:pt>
                <c:pt idx="29">
                  <c:v>3.0845771144278609</c:v>
                </c:pt>
                <c:pt idx="30">
                  <c:v>3.0592734225621414</c:v>
                </c:pt>
                <c:pt idx="31">
                  <c:v>3.0386740331491713</c:v>
                </c:pt>
                <c:pt idx="32">
                  <c:v>3.0168589174800355</c:v>
                </c:pt>
                <c:pt idx="33">
                  <c:v>2.9940119760479043</c:v>
                </c:pt>
                <c:pt idx="34">
                  <c:v>2.9752066115702478</c:v>
                </c:pt>
                <c:pt idx="35">
                  <c:v>2.9576338928856916</c:v>
                </c:pt>
                <c:pt idx="36">
                  <c:v>2.9389017788089715</c:v>
                </c:pt>
                <c:pt idx="37">
                  <c:v>2.9213483146067416</c:v>
                </c:pt>
                <c:pt idx="38">
                  <c:v>2.9069767441860463</c:v>
                </c:pt>
                <c:pt idx="39">
                  <c:v>2.8913963328631875</c:v>
                </c:pt>
                <c:pt idx="40">
                  <c:v>2.8767123287671232</c:v>
                </c:pt>
                <c:pt idx="41">
                  <c:v>2.8609447771124419</c:v>
                </c:pt>
                <c:pt idx="42">
                  <c:v>2.8478964401294502</c:v>
                </c:pt>
                <c:pt idx="43">
                  <c:v>2.8355387523629489</c:v>
                </c:pt>
                <c:pt idx="44">
                  <c:v>2.8220858895705523</c:v>
                </c:pt>
                <c:pt idx="45">
                  <c:v>2.8110047846889952</c:v>
                </c:pt>
                <c:pt idx="46">
                  <c:v>2.7988338192419824</c:v>
                </c:pt>
                <c:pt idx="47">
                  <c:v>2.7872582480091013</c:v>
                </c:pt>
                <c:pt idx="48">
                  <c:v>2.7777777777777777</c:v>
                </c:pt>
                <c:pt idx="49">
                  <c:v>2.7672273467173087</c:v>
                </c:pt>
                <c:pt idx="50">
                  <c:v>2.7571580063626722</c:v>
                </c:pt>
                <c:pt idx="51">
                  <c:v>2.747537584240539</c:v>
                </c:pt>
                <c:pt idx="52">
                  <c:v>2.7383367139959431</c:v>
                </c:pt>
                <c:pt idx="53">
                  <c:v>2.7281746031746033</c:v>
                </c:pt>
                <c:pt idx="54">
                  <c:v>2.7197668771248176</c:v>
                </c:pt>
                <c:pt idx="55">
                  <c:v>2.7117031398667937</c:v>
                </c:pt>
                <c:pt idx="56">
                  <c:v>2.7027027027027026</c:v>
                </c:pt>
                <c:pt idx="57">
                  <c:v>2.6952946550936501</c:v>
                </c:pt>
                <c:pt idx="58">
                  <c:v>2.6869682042095837</c:v>
                </c:pt>
                <c:pt idx="59">
                  <c:v>2.6801405975395429</c:v>
                </c:pt>
                <c:pt idx="60">
                  <c:v>2.6724137931034484</c:v>
                </c:pt>
                <c:pt idx="61">
                  <c:v>2.6649746192893402</c:v>
                </c:pt>
                <c:pt idx="62">
                  <c:v>2.6578073089700998</c:v>
                </c:pt>
                <c:pt idx="63">
                  <c:v>2.6519787841697267</c:v>
                </c:pt>
                <c:pt idx="64">
                  <c:v>2.6452905811623246</c:v>
                </c:pt>
                <c:pt idx="65">
                  <c:v>2.6388341866876721</c:v>
                </c:pt>
                <c:pt idx="66">
                  <c:v>2.632597754548974</c:v>
                </c:pt>
                <c:pt idx="67">
                  <c:v>2.6265702322040352</c:v>
                </c:pt>
                <c:pt idx="68">
                  <c:v>2.6197604790419158</c:v>
                </c:pt>
                <c:pt idx="69">
                  <c:v>2.614138438880707</c:v>
                </c:pt>
                <c:pt idx="70">
                  <c:v>2.6086956521739131</c:v>
                </c:pt>
                <c:pt idx="71">
                  <c:v>2.6034236804564905</c:v>
                </c:pt>
                <c:pt idx="72">
                  <c:v>2.5974025974025974</c:v>
                </c:pt>
                <c:pt idx="73">
                  <c:v>2.5924645696508817</c:v>
                </c:pt>
                <c:pt idx="74">
                  <c:v>2.5876744977868573</c:v>
                </c:pt>
                <c:pt idx="75">
                  <c:v>2.5821596244131455</c:v>
                </c:pt>
                <c:pt idx="76">
                  <c:v>2.5776602775941839</c:v>
                </c:pt>
                <c:pt idx="77">
                  <c:v>2.5724519700423314</c:v>
                </c:pt>
                <c:pt idx="78">
                  <c:v>2.5682182985553772</c:v>
                </c:pt>
                <c:pt idx="79">
                  <c:v>2.5632911392405067</c:v>
                </c:pt>
                <c:pt idx="80">
                  <c:v>2.5585023400936038</c:v>
                </c:pt>
                <c:pt idx="81">
                  <c:v>2.5546321945213912</c:v>
                </c:pt>
                <c:pt idx="82">
                  <c:v>2.5500910746812386</c:v>
                </c:pt>
                <c:pt idx="83">
                  <c:v>2.5456723569931117</c:v>
                </c:pt>
                <c:pt idx="84">
                  <c:v>2.541371158392435</c:v>
                </c:pt>
                <c:pt idx="85">
                  <c:v>2.537182852143482</c:v>
                </c:pt>
                <c:pt idx="86">
                  <c:v>2.5331030512377661</c:v>
                </c:pt>
                <c:pt idx="87">
                  <c:v>2.529127593066212</c:v>
                </c:pt>
                <c:pt idx="88">
                  <c:v>2.5259612685938815</c:v>
                </c:pt>
                <c:pt idx="89">
                  <c:v>2.5221729490022176</c:v>
                </c:pt>
                <c:pt idx="90">
                  <c:v>2.5177887246852761</c:v>
                </c:pt>
                <c:pt idx="91">
                  <c:v>2.51419302514193</c:v>
                </c:pt>
                <c:pt idx="92">
                  <c:v>2.5106837606837606</c:v>
                </c:pt>
                <c:pt idx="93">
                  <c:v>2.5072578516759041</c:v>
                </c:pt>
                <c:pt idx="94">
                  <c:v>2.5039123630672928</c:v>
                </c:pt>
                <c:pt idx="95">
                  <c:v>2.5006444960041248</c:v>
                </c:pt>
                <c:pt idx="96">
                  <c:v>2.4974515800203876</c:v>
                </c:pt>
                <c:pt idx="97">
                  <c:v>2.4937027707808568</c:v>
                </c:pt>
                <c:pt idx="98">
                  <c:v>2.4906600249066</c:v>
                </c:pt>
                <c:pt idx="99">
                  <c:v>2.4876847290640396</c:v>
                </c:pt>
                <c:pt idx="100">
                  <c:v>2.4841695080370192</c:v>
                </c:pt>
                <c:pt idx="101">
                  <c:v>2.4813298000481812</c:v>
                </c:pt>
                <c:pt idx="102">
                  <c:v>2.478551000953289</c:v>
                </c:pt>
                <c:pt idx="103">
                  <c:v>2.4752475247524752</c:v>
                </c:pt>
                <c:pt idx="104">
                  <c:v>2.4725915558665732</c:v>
                </c:pt>
                <c:pt idx="105">
                  <c:v>2.4694207246711288</c:v>
                </c:pt>
                <c:pt idx="106">
                  <c:v>2.4668798538145271</c:v>
                </c:pt>
                <c:pt idx="107">
                  <c:v>2.4638336347197107</c:v>
                </c:pt>
                <c:pt idx="108">
                  <c:v>2.4614007607965989</c:v>
                </c:pt>
                <c:pt idx="109">
                  <c:v>2.4584717607973419</c:v>
                </c:pt>
                <c:pt idx="110">
                  <c:v>2.4556018417013812</c:v>
                </c:pt>
                <c:pt idx="111">
                  <c:v>2.4533217542336083</c:v>
                </c:pt>
                <c:pt idx="112">
                  <c:v>2.4505588993981084</c:v>
                </c:pt>
                <c:pt idx="113">
                  <c:v>2.4478501489995743</c:v>
                </c:pt>
                <c:pt idx="114">
                  <c:v>2.4457094665823318</c:v>
                </c:pt>
                <c:pt idx="115">
                  <c:v>2.4430987680100231</c:v>
                </c:pt>
                <c:pt idx="116">
                  <c:v>2.4405377456049639</c:v>
                </c:pt>
                <c:pt idx="117">
                  <c:v>2.4380249948780985</c:v>
                </c:pt>
                <c:pt idx="118">
                  <c:v>2.4360535931790497</c:v>
                </c:pt>
                <c:pt idx="119">
                  <c:v>2.4336283185840708</c:v>
                </c:pt>
                <c:pt idx="120">
                  <c:v>2.4312475089677164</c:v>
                </c:pt>
                <c:pt idx="121">
                  <c:v>2.4289099526066353</c:v>
                </c:pt>
                <c:pt idx="122">
                  <c:v>2.4266144814090023</c:v>
                </c:pt>
                <c:pt idx="123">
                  <c:v>2.4243599689681923</c:v>
                </c:pt>
                <c:pt idx="124">
                  <c:v>2.422145328719723</c:v>
                </c:pt>
                <c:pt idx="125">
                  <c:v>2.4199695121951219</c:v>
                </c:pt>
                <c:pt idx="126">
                  <c:v>2.4178315073668304</c:v>
                </c:pt>
                <c:pt idx="127">
                  <c:v>2.4157303370786516</c:v>
                </c:pt>
                <c:pt idx="128">
                  <c:v>2.4136650575566283</c:v>
                </c:pt>
                <c:pt idx="129">
                  <c:v>2.4116347569955821</c:v>
                </c:pt>
                <c:pt idx="130">
                  <c:v>2.4096385542168677</c:v>
                </c:pt>
                <c:pt idx="131">
                  <c:v>2.4076755973931934</c:v>
                </c:pt>
                <c:pt idx="132">
                  <c:v>2.4057450628366248</c:v>
                </c:pt>
                <c:pt idx="133">
                  <c:v>2.4038461538461542</c:v>
                </c:pt>
                <c:pt idx="134">
                  <c:v>2.401978099611445</c:v>
                </c:pt>
                <c:pt idx="135">
                  <c:v>2.4001401541695864</c:v>
                </c:pt>
                <c:pt idx="136">
                  <c:v>2.3979148566463944</c:v>
                </c:pt>
                <c:pt idx="137">
                  <c:v>2.3961385967936564</c:v>
                </c:pt>
                <c:pt idx="138">
                  <c:v>2.3943902856165553</c:v>
                </c:pt>
                <c:pt idx="139">
                  <c:v>2.3926692686237909</c:v>
                </c:pt>
                <c:pt idx="140">
                  <c:v>2.3909749116012797</c:v>
                </c:pt>
                <c:pt idx="141">
                  <c:v>2.3889074507183428</c:v>
                </c:pt>
                <c:pt idx="142">
                  <c:v>2.3872679045092835</c:v>
                </c:pt>
                <c:pt idx="143">
                  <c:v>2.3856531753866403</c:v>
                </c:pt>
                <c:pt idx="144">
                  <c:v>2.3836734693877553</c:v>
                </c:pt>
                <c:pt idx="145">
                  <c:v>2.3821098687408848</c:v>
                </c:pt>
                <c:pt idx="146">
                  <c:v>2.3805694064661416</c:v>
                </c:pt>
                <c:pt idx="147">
                  <c:v>2.3786717752234994</c:v>
                </c:pt>
                <c:pt idx="148">
                  <c:v>2.3771790808240887</c:v>
                </c:pt>
                <c:pt idx="149">
                  <c:v>2.3757079924480804</c:v>
                </c:pt>
                <c:pt idx="150">
                  <c:v>2.3738872403560833</c:v>
                </c:pt>
                <c:pt idx="151">
                  <c:v>2.3724608466428903</c:v>
                </c:pt>
                <c:pt idx="152">
                  <c:v>2.3706896551724137</c:v>
                </c:pt>
                <c:pt idx="153">
                  <c:v>2.3693060226230513</c:v>
                </c:pt>
                <c:pt idx="154">
                  <c:v>2.3675823341933526</c:v>
                </c:pt>
                <c:pt idx="155">
                  <c:v>2.3662396382818387</c:v>
                </c:pt>
                <c:pt idx="156">
                  <c:v>2.3645615085303802</c:v>
                </c:pt>
                <c:pt idx="157">
                  <c:v>2.3632580261593339</c:v>
                </c:pt>
                <c:pt idx="158">
                  <c:v>2.3616236162361623</c:v>
                </c:pt>
                <c:pt idx="159">
                  <c:v>2.360357718809559</c:v>
                </c:pt>
                <c:pt idx="160">
                  <c:v>2.3587652882935353</c:v>
                </c:pt>
                <c:pt idx="161">
                  <c:v>2.3575354353485682</c:v>
                </c:pt>
                <c:pt idx="162">
                  <c:v>2.3559833357276254</c:v>
                </c:pt>
                <c:pt idx="163">
                  <c:v>2.3544520547945207</c:v>
                </c:pt>
                <c:pt idx="164">
                  <c:v>2.3532747377374537</c:v>
                </c:pt>
                <c:pt idx="165">
                  <c:v>2.3517814392339109</c:v>
                </c:pt>
                <c:pt idx="166">
                  <c:v>2.3503077783995523</c:v>
                </c:pt>
                <c:pt idx="167">
                  <c:v>2.3491798721156516</c:v>
                </c:pt>
                <c:pt idx="168">
                  <c:v>2.34774202458224</c:v>
                </c:pt>
                <c:pt idx="169">
                  <c:v>2.346322722283205</c:v>
                </c:pt>
                <c:pt idx="170">
                  <c:v>2.3452413416962097</c:v>
                </c:pt>
                <c:pt idx="171">
                  <c:v>2.3438558460913157</c:v>
                </c:pt>
                <c:pt idx="172">
                  <c:v>2.34248788368336</c:v>
                </c:pt>
                <c:pt idx="173">
                  <c:v>2.3414503612523414</c:v>
                </c:pt>
                <c:pt idx="174">
                  <c:v>2.3401143464964762</c:v>
                </c:pt>
                <c:pt idx="175">
                  <c:v>2.3387949260042284</c:v>
                </c:pt>
                <c:pt idx="176">
                  <c:v>2.3374917925147733</c:v>
                </c:pt>
                <c:pt idx="177">
                  <c:v>2.3362046463064474</c:v>
                </c:pt>
                <c:pt idx="178">
                  <c:v>2.3352361183186301</c:v>
                </c:pt>
                <c:pt idx="179">
                  <c:v>2.3339780786589297</c:v>
                </c:pt>
                <c:pt idx="180">
                  <c:v>2.3327351961035632</c:v>
                </c:pt>
                <c:pt idx="181">
                  <c:v>2.331507198369219</c:v>
                </c:pt>
                <c:pt idx="182">
                  <c:v>2.3302938196555218</c:v>
                </c:pt>
                <c:pt idx="183">
                  <c:v>2.3290948004532295</c:v>
                </c:pt>
                <c:pt idx="184">
                  <c:v>2.3282012767555389</c:v>
                </c:pt>
                <c:pt idx="185">
                  <c:v>2.3270283723245395</c:v>
                </c:pt>
                <c:pt idx="186">
                  <c:v>2.3258691080044538</c:v>
                </c:pt>
                <c:pt idx="187">
                  <c:v>2.3247232472324724</c:v>
                </c:pt>
                <c:pt idx="188">
                  <c:v>2.3235905588846766</c:v>
                </c:pt>
                <c:pt idx="189">
                  <c:v>2.3224708171206228</c:v>
                </c:pt>
                <c:pt idx="190">
                  <c:v>2.3213638012332245</c:v>
                </c:pt>
                <c:pt idx="191">
                  <c:v>2.320269295503727</c:v>
                </c:pt>
                <c:pt idx="192">
                  <c:v>2.319187089061566</c:v>
                </c:pt>
                <c:pt idx="193">
                  <c:v>2.3181169757489304</c:v>
                </c:pt>
                <c:pt idx="194">
                  <c:v>2.3170587539898335</c:v>
                </c:pt>
                <c:pt idx="195">
                  <c:v>2.3160122266635317</c:v>
                </c:pt>
                <c:pt idx="196">
                  <c:v>2.3149772009821117</c:v>
                </c:pt>
                <c:pt idx="197">
                  <c:v>2.3139534883720931</c:v>
                </c:pt>
                <c:pt idx="198">
                  <c:v>2.3129409043598939</c:v>
                </c:pt>
                <c:pt idx="199">
                  <c:v>2.3119392684610074</c:v>
                </c:pt>
                <c:pt idx="200">
                  <c:v>2.3109484040727604</c:v>
                </c:pt>
                <c:pt idx="201">
                  <c:v>2.3099681383705049</c:v>
                </c:pt>
                <c:pt idx="202">
                  <c:v>2.3089983022071308</c:v>
                </c:pt>
                <c:pt idx="203">
                  <c:v>2.3080387300157623</c:v>
                </c:pt>
                <c:pt idx="204">
                  <c:v>2.3070892597155339</c:v>
                </c:pt>
                <c:pt idx="205">
                  <c:v>2.3061497326203209</c:v>
                </c:pt>
                <c:pt idx="206">
                  <c:v>2.305219993350327</c:v>
                </c:pt>
                <c:pt idx="207">
                  <c:v>2.3040458604343512</c:v>
                </c:pt>
                <c:pt idx="208">
                  <c:v>2.303136652774731</c:v>
                </c:pt>
                <c:pt idx="209">
                  <c:v>2.3022367703218767</c:v>
                </c:pt>
                <c:pt idx="210">
                  <c:v>2.3013460703430311</c:v>
                </c:pt>
                <c:pt idx="211">
                  <c:v>2.3004644130035641</c:v>
                </c:pt>
                <c:pt idx="212">
                  <c:v>2.299591661293789</c:v>
                </c:pt>
                <c:pt idx="213">
                  <c:v>2.2987276809579815</c:v>
                </c:pt>
                <c:pt idx="214">
                  <c:v>2.2976279119242635</c:v>
                </c:pt>
                <c:pt idx="215">
                  <c:v>2.2967823878069433</c:v>
                </c:pt>
                <c:pt idx="216">
                  <c:v>2.29594523433386</c:v>
                </c:pt>
                <c:pt idx="217">
                  <c:v>2.2951163278138753</c:v>
                </c:pt>
                <c:pt idx="218">
                  <c:v>2.2942955469809156</c:v>
                </c:pt>
                <c:pt idx="219">
                  <c:v>2.2932447857216975</c:v>
                </c:pt>
                <c:pt idx="220">
                  <c:v>2.2924411400247831</c:v>
                </c:pt>
                <c:pt idx="221">
                  <c:v>2.291645257424725</c:v>
                </c:pt>
                <c:pt idx="222">
                  <c:v>2.2908570259766821</c:v>
                </c:pt>
                <c:pt idx="223">
                  <c:v>2.2898432729493181</c:v>
                </c:pt>
                <c:pt idx="224">
                  <c:v>2.2890712042945407</c:v>
                </c:pt>
                <c:pt idx="225">
                  <c:v>2.2883064516129035</c:v>
                </c:pt>
                <c:pt idx="226">
                  <c:v>2.2873194221508828</c:v>
                </c:pt>
                <c:pt idx="227">
                  <c:v>2.2865701447828259</c:v>
                </c:pt>
                <c:pt idx="228">
                  <c:v>2.2858278672232162</c:v>
                </c:pt>
                <c:pt idx="229">
                  <c:v>2.2850924918389555</c:v>
                </c:pt>
                <c:pt idx="230">
                  <c:v>2.2841390174264053</c:v>
                </c:pt>
                <c:pt idx="231">
                  <c:v>2.2834182673461387</c:v>
                </c:pt>
                <c:pt idx="232">
                  <c:v>2.2824814670308231</c:v>
                </c:pt>
                <c:pt idx="233">
                  <c:v>2.2817749296048162</c:v>
                </c:pt>
                <c:pt idx="234">
                  <c:v>2.2810748115213606</c:v>
                </c:pt>
                <c:pt idx="235">
                  <c:v>2.2801616317106022</c:v>
                </c:pt>
                <c:pt idx="236">
                  <c:v>2.2794751460588065</c:v>
                </c:pt>
                <c:pt idx="237">
                  <c:v>2.278794813119756</c:v>
                </c:pt>
                <c:pt idx="238">
                  <c:v>2.2779043280182232</c:v>
                </c:pt>
                <c:pt idx="239">
                  <c:v>2.2772370783331759</c:v>
                </c:pt>
                <c:pt idx="240">
                  <c:v>2.276361584046656</c:v>
                </c:pt>
                <c:pt idx="241">
                  <c:v>2.2757070612474246</c:v>
                </c:pt>
                <c:pt idx="242">
                  <c:v>2.2750582750582748</c:v>
                </c:pt>
                <c:pt idx="243">
                  <c:v>2.2742040285899936</c:v>
                </c:pt>
                <c:pt idx="244">
                  <c:v>2.2735674676524953</c:v>
                </c:pt>
                <c:pt idx="245">
                  <c:v>2.2727272727272729</c:v>
                </c:pt>
                <c:pt idx="246">
                  <c:v>2.2721026110856619</c:v>
                </c:pt>
                <c:pt idx="247">
                  <c:v>2.2712761105536807</c:v>
                </c:pt>
                <c:pt idx="248">
                  <c:v>2.2706630336058127</c:v>
                </c:pt>
                <c:pt idx="249">
                  <c:v>2.269849882438054</c:v>
                </c:pt>
                <c:pt idx="250">
                  <c:v>2.2692480864475462</c:v>
                </c:pt>
                <c:pt idx="251">
                  <c:v>2.268447951223886</c:v>
                </c:pt>
                <c:pt idx="252">
                  <c:v>2.2678571428571428</c:v>
                </c:pt>
                <c:pt idx="253">
                  <c:v>2.2670697012802279</c:v>
                </c:pt>
                <c:pt idx="254">
                  <c:v>2.2664895971668884</c:v>
                </c:pt>
                <c:pt idx="255">
                  <c:v>2.2657145376002821</c:v>
                </c:pt>
                <c:pt idx="256">
                  <c:v>2.2651448639157157</c:v>
                </c:pt>
                <c:pt idx="257">
                  <c:v>2.2643818849449207</c:v>
                </c:pt>
                <c:pt idx="258">
                  <c:v>2.2638223770134958</c:v>
                </c:pt>
                <c:pt idx="259">
                  <c:v>2.2630711870285269</c:v>
                </c:pt>
                <c:pt idx="260">
                  <c:v>2.2625215889464592</c:v>
                </c:pt>
                <c:pt idx="261">
                  <c:v>2.2617819057447539</c:v>
                </c:pt>
                <c:pt idx="262">
                  <c:v>2.261241970021413</c:v>
                </c:pt>
                <c:pt idx="263">
                  <c:v>2.260513520429924</c:v>
                </c:pt>
                <c:pt idx="264">
                  <c:v>2.2597910118086824</c:v>
                </c:pt>
                <c:pt idx="265">
                  <c:v>2.2592655271619564</c:v>
                </c:pt>
                <c:pt idx="266">
                  <c:v>2.258553851339963</c:v>
                </c:pt>
                <c:pt idx="267">
                  <c:v>2.2580374380928396</c:v>
                </c:pt>
                <c:pt idx="268">
                  <c:v>2.2573363431151243</c:v>
                </c:pt>
                <c:pt idx="269">
                  <c:v>2.2566408526938129</c:v>
                </c:pt>
                <c:pt idx="270">
                  <c:v>2.2561380225613803</c:v>
                </c:pt>
                <c:pt idx="271">
                  <c:v>2.2554527428949105</c:v>
                </c:pt>
                <c:pt idx="272" formatCode="General">
                  <c:v>2.2547728768926927</c:v>
                </c:pt>
                <c:pt idx="273" formatCode="General">
                  <c:v>2.254283137962128</c:v>
                </c:pt>
              </c:numCache>
            </c:numRef>
          </c:yVal>
        </c:ser>
        <c:ser>
          <c:idx val="2"/>
          <c:order val="2"/>
          <c:tx>
            <c:strRef>
              <c:f>'Figure 22e DATA for chart'!$H$2</c:f>
              <c:strCache>
                <c:ptCount val="1"/>
                <c:pt idx="0">
                  <c:v>National revision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22e DATA for chart'!$I$3:$I$30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1200</c:v>
                </c:pt>
                <c:pt idx="10">
                  <c:v>1400</c:v>
                </c:pt>
                <c:pt idx="11">
                  <c:v>1600</c:v>
                </c:pt>
                <c:pt idx="12">
                  <c:v>1800</c:v>
                </c:pt>
                <c:pt idx="13">
                  <c:v>4000</c:v>
                </c:pt>
                <c:pt idx="14">
                  <c:v>4000</c:v>
                </c:pt>
                <c:pt idx="15">
                  <c:v>5000</c:v>
                </c:pt>
                <c:pt idx="16">
                  <c:v>5000</c:v>
                </c:pt>
                <c:pt idx="17">
                  <c:v>6000</c:v>
                </c:pt>
                <c:pt idx="18">
                  <c:v>6000</c:v>
                </c:pt>
                <c:pt idx="19">
                  <c:v>7000</c:v>
                </c:pt>
                <c:pt idx="20">
                  <c:v>8000</c:v>
                </c:pt>
                <c:pt idx="21">
                  <c:v>9000</c:v>
                </c:pt>
                <c:pt idx="22">
                  <c:v>9000</c:v>
                </c:pt>
                <c:pt idx="23">
                  <c:v>10000</c:v>
                </c:pt>
                <c:pt idx="24">
                  <c:v>10000</c:v>
                </c:pt>
                <c:pt idx="25">
                  <c:v>11000</c:v>
                </c:pt>
                <c:pt idx="26">
                  <c:v>12000</c:v>
                </c:pt>
                <c:pt idx="27">
                  <c:v>13000</c:v>
                </c:pt>
              </c:numCache>
            </c:numRef>
          </c:xVal>
          <c:yVal>
            <c:numRef>
              <c:f>'Figure 22e DATA for chart'!$H$3:$H$30</c:f>
              <c:numCache>
                <c:formatCode>General</c:formatCode>
                <c:ptCount val="28"/>
                <c:pt idx="0">
                  <c:v>1.9529390574946288</c:v>
                </c:pt>
                <c:pt idx="1">
                  <c:v>1.9529390574946288</c:v>
                </c:pt>
                <c:pt idx="2">
                  <c:v>1.9529390574946288</c:v>
                </c:pt>
                <c:pt idx="3">
                  <c:v>1.9529390574946288</c:v>
                </c:pt>
                <c:pt idx="4">
                  <c:v>1.9529390574946288</c:v>
                </c:pt>
                <c:pt idx="5">
                  <c:v>1.9529390574946288</c:v>
                </c:pt>
                <c:pt idx="6">
                  <c:v>1.9529390574946288</c:v>
                </c:pt>
                <c:pt idx="7">
                  <c:v>1.9529390574946288</c:v>
                </c:pt>
                <c:pt idx="8">
                  <c:v>1.9529390574946288</c:v>
                </c:pt>
                <c:pt idx="9">
                  <c:v>1.9529390574946288</c:v>
                </c:pt>
                <c:pt idx="10">
                  <c:v>1.9529390574946288</c:v>
                </c:pt>
                <c:pt idx="11">
                  <c:v>1.9529390574946288</c:v>
                </c:pt>
                <c:pt idx="12">
                  <c:v>1.9529390574946288</c:v>
                </c:pt>
                <c:pt idx="13">
                  <c:v>1.9529390574946288</c:v>
                </c:pt>
                <c:pt idx="14">
                  <c:v>1.9529390574946288</c:v>
                </c:pt>
                <c:pt idx="15">
                  <c:v>1.9529390574946288</c:v>
                </c:pt>
                <c:pt idx="16">
                  <c:v>1.9529390574946288</c:v>
                </c:pt>
                <c:pt idx="17">
                  <c:v>1.9529390574946288</c:v>
                </c:pt>
                <c:pt idx="18">
                  <c:v>1.9529390574946288</c:v>
                </c:pt>
                <c:pt idx="19">
                  <c:v>1.9529390574946288</c:v>
                </c:pt>
                <c:pt idx="20">
                  <c:v>1.9529390574946288</c:v>
                </c:pt>
                <c:pt idx="21">
                  <c:v>1.9529390574946288</c:v>
                </c:pt>
                <c:pt idx="22">
                  <c:v>1.9529390574946288</c:v>
                </c:pt>
                <c:pt idx="23">
                  <c:v>1.9529390574946288</c:v>
                </c:pt>
                <c:pt idx="24">
                  <c:v>1.9529390574946288</c:v>
                </c:pt>
                <c:pt idx="25">
                  <c:v>1.9529390574946288</c:v>
                </c:pt>
                <c:pt idx="26">
                  <c:v>1.9529390574946288</c:v>
                </c:pt>
                <c:pt idx="27">
                  <c:v>1.9529390574946288</c:v>
                </c:pt>
              </c:numCache>
            </c:numRef>
          </c:yVal>
        </c:ser>
        <c:axId val="100560896"/>
        <c:axId val="100562816"/>
      </c:scatterChart>
      <c:valAx>
        <c:axId val="100560896"/>
        <c:scaling>
          <c:orientation val="minMax"/>
          <c:max val="1225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  <c:layout/>
        </c:title>
        <c:numFmt formatCode="General" sourceLinked="1"/>
        <c:tickLblPos val="nextTo"/>
        <c:crossAx val="100562816"/>
        <c:crosses val="autoZero"/>
        <c:crossBetween val="midCat"/>
      </c:valAx>
      <c:valAx>
        <c:axId val="100562816"/>
        <c:scaling>
          <c:orientation val="minMax"/>
          <c:max val="10"/>
          <c:min val="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Revisions </a:t>
                </a:r>
              </a:p>
              <a:p>
                <a:pPr>
                  <a:defRPr/>
                </a:pPr>
                <a:r>
                  <a:rPr lang="en-GB" b="0"/>
                  <a:t>&lt;</a:t>
                </a:r>
                <a:r>
                  <a:rPr lang="en-GB" b="0" baseline="0"/>
                  <a:t> 7 years </a:t>
                </a:r>
                <a:r>
                  <a:rPr lang="en-GB" b="0"/>
                  <a:t>(%)</a:t>
                </a:r>
              </a:p>
            </c:rich>
          </c:tx>
          <c:layout/>
        </c:title>
        <c:numFmt formatCode="General" sourceLinked="0"/>
        <c:tickLblPos val="nextTo"/>
        <c:crossAx val="100560896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2"/>
          <c:order val="0"/>
          <c:tx>
            <c:strRef>
              <c:f>'Figure 1cd DATA'!$D$2</c:f>
              <c:strCache>
                <c:ptCount val="1"/>
                <c:pt idx="0">
                  <c:v>Hip revision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triangle"/>
            <c:size val="4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Pos val="t"/>
            <c:showVal val="1"/>
          </c:dLbls>
          <c:cat>
            <c:numRef>
              <c:f>'Figure 1cd DATA'!$C$3:$C$18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1cd DATA'!$D$3:$D$18</c:f>
              <c:numCache>
                <c:formatCode>###0</c:formatCode>
                <c:ptCount val="16"/>
                <c:pt idx="0">
                  <c:v>789</c:v>
                </c:pt>
                <c:pt idx="1">
                  <c:v>772</c:v>
                </c:pt>
                <c:pt idx="2">
                  <c:v>712</c:v>
                </c:pt>
                <c:pt idx="3">
                  <c:v>803</c:v>
                </c:pt>
                <c:pt idx="4">
                  <c:v>746</c:v>
                </c:pt>
                <c:pt idx="5">
                  <c:v>845</c:v>
                </c:pt>
                <c:pt idx="6">
                  <c:v>908</c:v>
                </c:pt>
                <c:pt idx="7">
                  <c:v>915</c:v>
                </c:pt>
                <c:pt idx="8">
                  <c:v>986</c:v>
                </c:pt>
                <c:pt idx="9">
                  <c:v>847</c:v>
                </c:pt>
                <c:pt idx="10">
                  <c:v>892</c:v>
                </c:pt>
                <c:pt idx="11">
                  <c:v>951</c:v>
                </c:pt>
                <c:pt idx="12">
                  <c:v>963</c:v>
                </c:pt>
                <c:pt idx="13">
                  <c:v>847</c:v>
                </c:pt>
                <c:pt idx="14">
                  <c:v>833</c:v>
                </c:pt>
                <c:pt idx="15">
                  <c:v>781</c:v>
                </c:pt>
              </c:numCache>
            </c:numRef>
          </c:val>
        </c:ser>
        <c:ser>
          <c:idx val="3"/>
          <c:order val="1"/>
          <c:tx>
            <c:strRef>
              <c:f>'Figure 1cd DATA'!$E$2</c:f>
              <c:strCache>
                <c:ptCount val="1"/>
                <c:pt idx="0">
                  <c:v>Knee revision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Pos val="t"/>
            <c:showVal val="1"/>
          </c:dLbls>
          <c:cat>
            <c:numRef>
              <c:f>'Figure 1cd DATA'!$C$3:$C$18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1cd DATA'!$E$3:$E$18</c:f>
              <c:numCache>
                <c:formatCode>###0</c:formatCode>
                <c:ptCount val="16"/>
                <c:pt idx="0">
                  <c:v>249</c:v>
                </c:pt>
                <c:pt idx="1">
                  <c:v>297</c:v>
                </c:pt>
                <c:pt idx="2">
                  <c:v>282</c:v>
                </c:pt>
                <c:pt idx="3">
                  <c:v>314</c:v>
                </c:pt>
                <c:pt idx="4">
                  <c:v>331</c:v>
                </c:pt>
                <c:pt idx="5">
                  <c:v>405</c:v>
                </c:pt>
                <c:pt idx="6">
                  <c:v>384</c:v>
                </c:pt>
                <c:pt idx="7">
                  <c:v>466</c:v>
                </c:pt>
                <c:pt idx="8">
                  <c:v>567</c:v>
                </c:pt>
                <c:pt idx="9">
                  <c:v>537</c:v>
                </c:pt>
                <c:pt idx="10">
                  <c:v>508</c:v>
                </c:pt>
                <c:pt idx="11">
                  <c:v>444</c:v>
                </c:pt>
                <c:pt idx="12">
                  <c:v>472</c:v>
                </c:pt>
                <c:pt idx="13">
                  <c:v>478</c:v>
                </c:pt>
                <c:pt idx="14">
                  <c:v>477</c:v>
                </c:pt>
                <c:pt idx="15">
                  <c:v>462</c:v>
                </c:pt>
              </c:numCache>
            </c:numRef>
          </c:val>
        </c:ser>
        <c:marker val="1"/>
        <c:axId val="75017600"/>
        <c:axId val="75016448"/>
      </c:lineChart>
      <c:catAx>
        <c:axId val="75017600"/>
        <c:scaling>
          <c:orientation val="minMax"/>
        </c:scaling>
        <c:axPos val="b"/>
        <c:numFmt formatCode="General" sourceLinked="1"/>
        <c:tickLblPos val="nextTo"/>
        <c:txPr>
          <a:bodyPr rot="-1980000"/>
          <a:lstStyle/>
          <a:p>
            <a:pPr>
              <a:defRPr/>
            </a:pPr>
            <a:endParaRPr lang="en-US"/>
          </a:p>
        </c:txPr>
        <c:crossAx val="75016448"/>
        <c:crosses val="autoZero"/>
        <c:auto val="1"/>
        <c:lblAlgn val="ctr"/>
        <c:lblOffset val="100"/>
      </c:catAx>
      <c:valAx>
        <c:axId val="75016448"/>
        <c:scaling>
          <c:orientation val="minMax"/>
        </c:scaling>
        <c:axPos val="l"/>
        <c:numFmt formatCode="###0" sourceLinked="1"/>
        <c:tickLblPos val="nextTo"/>
        <c:crossAx val="750176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22D DATA'!$C$2</c:f>
              <c:strCache>
                <c:ptCount val="1"/>
                <c:pt idx="0">
                  <c:v>DVT/PE within 90 days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'Figure 22D DATA'!$B$3:$B$19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22D DATA'!$C$3:$C$19</c:f>
              <c:numCache>
                <c:formatCode>0.0%</c:formatCode>
                <c:ptCount val="17"/>
                <c:pt idx="0">
                  <c:v>1.2500000000000001E-2</c:v>
                </c:pt>
                <c:pt idx="1">
                  <c:v>2.0700636942675162E-2</c:v>
                </c:pt>
                <c:pt idx="2">
                  <c:v>1.5050167224080268E-2</c:v>
                </c:pt>
                <c:pt idx="3">
                  <c:v>1.2152777777777776E-2</c:v>
                </c:pt>
                <c:pt idx="4">
                  <c:v>6.2402496099843996E-3</c:v>
                </c:pt>
                <c:pt idx="5">
                  <c:v>1.0135135135135136E-2</c:v>
                </c:pt>
                <c:pt idx="6">
                  <c:v>7.5187969924812026E-3</c:v>
                </c:pt>
                <c:pt idx="7">
                  <c:v>7.1839080459770114E-3</c:v>
                </c:pt>
                <c:pt idx="8">
                  <c:v>4.2979942693409743E-3</c:v>
                </c:pt>
                <c:pt idx="9">
                  <c:v>1.3245033112582783E-2</c:v>
                </c:pt>
                <c:pt idx="10">
                  <c:v>3.1104199066874028E-3</c:v>
                </c:pt>
                <c:pt idx="11">
                  <c:v>1.1494252873563218E-2</c:v>
                </c:pt>
                <c:pt idx="12">
                  <c:v>4.1958041958041958E-3</c:v>
                </c:pt>
                <c:pt idx="13">
                  <c:v>1.1560693641618498E-2</c:v>
                </c:pt>
                <c:pt idx="14">
                  <c:v>6.3391442155309027E-3</c:v>
                </c:pt>
                <c:pt idx="15">
                  <c:v>3.4246575342465752E-3</c:v>
                </c:pt>
                <c:pt idx="16">
                  <c:v>5.7142857142857143E-3</c:v>
                </c:pt>
              </c:numCache>
            </c:numRef>
          </c:val>
        </c:ser>
        <c:ser>
          <c:idx val="1"/>
          <c:order val="1"/>
          <c:tx>
            <c:strRef>
              <c:f>'Figure 22D DATA'!$D$2</c:f>
              <c:strCache>
                <c:ptCount val="1"/>
                <c:pt idx="0">
                  <c:v>Death within 90 days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cat>
            <c:strRef>
              <c:f>'Figure 22D DATA'!$B$3:$B$19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22D DATA'!$D$3:$D$19</c:f>
              <c:numCache>
                <c:formatCode>0.0%</c:formatCode>
                <c:ptCount val="17"/>
                <c:pt idx="0">
                  <c:v>1.0714285714285714E-2</c:v>
                </c:pt>
                <c:pt idx="1">
                  <c:v>1.2738853503184712E-2</c:v>
                </c:pt>
                <c:pt idx="2">
                  <c:v>8.3612040133779261E-3</c:v>
                </c:pt>
                <c:pt idx="3">
                  <c:v>1.2152777777777776E-2</c:v>
                </c:pt>
                <c:pt idx="4">
                  <c:v>1.0920436817472699E-2</c:v>
                </c:pt>
                <c:pt idx="5">
                  <c:v>8.4459459459459464E-3</c:v>
                </c:pt>
                <c:pt idx="6">
                  <c:v>1.0526315789473684E-2</c:v>
                </c:pt>
                <c:pt idx="7">
                  <c:v>7.1839080459770114E-3</c:v>
                </c:pt>
                <c:pt idx="8">
                  <c:v>7.1633237822349575E-3</c:v>
                </c:pt>
                <c:pt idx="9">
                  <c:v>5.2980132450331126E-3</c:v>
                </c:pt>
                <c:pt idx="10">
                  <c:v>7.7760497667185065E-3</c:v>
                </c:pt>
                <c:pt idx="11">
                  <c:v>5.7471264367816091E-3</c:v>
                </c:pt>
                <c:pt idx="12">
                  <c:v>2.7972027972027972E-3</c:v>
                </c:pt>
                <c:pt idx="13">
                  <c:v>0</c:v>
                </c:pt>
                <c:pt idx="14">
                  <c:v>6.3391442155309027E-3</c:v>
                </c:pt>
                <c:pt idx="15">
                  <c:v>6.8493150684931503E-3</c:v>
                </c:pt>
                <c:pt idx="16">
                  <c:v>3.8095238095238095E-3</c:v>
                </c:pt>
              </c:numCache>
            </c:numRef>
          </c:val>
        </c:ser>
        <c:marker val="1"/>
        <c:axId val="99444992"/>
        <c:axId val="99476224"/>
      </c:lineChart>
      <c:catAx>
        <c:axId val="99444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  <a:r>
                  <a:rPr lang="en-GB" baseline="0"/>
                  <a:t> of revision</a:t>
                </a:r>
                <a:endParaRPr lang="en-GB"/>
              </a:p>
            </c:rich>
          </c:tx>
          <c:layout/>
        </c:title>
        <c:tickLblPos val="nextTo"/>
        <c:crossAx val="99476224"/>
        <c:crosses val="autoZero"/>
        <c:auto val="1"/>
        <c:lblAlgn val="ctr"/>
        <c:lblOffset val="100"/>
      </c:catAx>
      <c:valAx>
        <c:axId val="9947622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Complication</a:t>
                </a:r>
                <a:r>
                  <a:rPr lang="en-GB" baseline="0"/>
                  <a:t> </a:t>
                </a:r>
              </a:p>
              <a:p>
                <a:pPr>
                  <a:defRPr/>
                </a:pPr>
                <a:r>
                  <a:rPr lang="en-GB" baseline="0"/>
                  <a:t>rate (%)</a:t>
                </a:r>
                <a:endParaRPr lang="en-GB"/>
              </a:p>
            </c:rich>
          </c:tx>
          <c:layout/>
        </c:title>
        <c:numFmt formatCode="0.0%" sourceLinked="0"/>
        <c:tickLblPos val="nextTo"/>
        <c:crossAx val="9944499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22E DATA'!$C$2</c:f>
              <c:strCache>
                <c:ptCount val="1"/>
                <c:pt idx="0">
                  <c:v>Dislocation within a year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circle"/>
            <c:size val="7"/>
            <c:spPr>
              <a:solidFill>
                <a:schemeClr val="tx2"/>
              </a:solidFill>
              <a:ln>
                <a:solidFill>
                  <a:srgbClr val="1F497D"/>
                </a:solidFill>
              </a:ln>
            </c:spPr>
          </c:marker>
          <c:cat>
            <c:strRef>
              <c:f>'Figure 22E DATA'!$B$3:$B$18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'Figure 22E DATA'!$C$3:$C$18</c:f>
              <c:numCache>
                <c:formatCode>0.0%</c:formatCode>
                <c:ptCount val="16"/>
                <c:pt idx="0">
                  <c:v>5.7142857142857141E-2</c:v>
                </c:pt>
                <c:pt idx="1">
                  <c:v>3.662420382165605E-2</c:v>
                </c:pt>
                <c:pt idx="2">
                  <c:v>3.8461538461538464E-2</c:v>
                </c:pt>
                <c:pt idx="3">
                  <c:v>3.6458333333333336E-2</c:v>
                </c:pt>
                <c:pt idx="4">
                  <c:v>2.8081123244929795E-2</c:v>
                </c:pt>
                <c:pt idx="5">
                  <c:v>3.5472972972972971E-2</c:v>
                </c:pt>
                <c:pt idx="6">
                  <c:v>4.3609022556390979E-2</c:v>
                </c:pt>
                <c:pt idx="7">
                  <c:v>3.7356321839080463E-2</c:v>
                </c:pt>
                <c:pt idx="8">
                  <c:v>3.0085959885386822E-2</c:v>
                </c:pt>
                <c:pt idx="9">
                  <c:v>3.0463576158940398E-2</c:v>
                </c:pt>
                <c:pt idx="10">
                  <c:v>2.0217729393468119E-2</c:v>
                </c:pt>
                <c:pt idx="11">
                  <c:v>3.5919540229885055E-2</c:v>
                </c:pt>
                <c:pt idx="12">
                  <c:v>4.0559440559440559E-2</c:v>
                </c:pt>
                <c:pt idx="13">
                  <c:v>4.1907514450867052E-2</c:v>
                </c:pt>
                <c:pt idx="14">
                  <c:v>2.0602218700475437E-2</c:v>
                </c:pt>
                <c:pt idx="15">
                  <c:v>3.0821917808219176E-2</c:v>
                </c:pt>
              </c:numCache>
            </c:numRef>
          </c:val>
        </c:ser>
        <c:ser>
          <c:idx val="1"/>
          <c:order val="1"/>
          <c:tx>
            <c:strRef>
              <c:f>'Figure 22E DATA'!$D$2</c:f>
              <c:strCache>
                <c:ptCount val="1"/>
                <c:pt idx="0">
                  <c:v>Infection within a year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cat>
            <c:strRef>
              <c:f>'Figure 22E DATA'!$B$3:$B$18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'Figure 22E DATA'!$D$3:$D$18</c:f>
              <c:numCache>
                <c:formatCode>0.0%</c:formatCode>
                <c:ptCount val="16"/>
                <c:pt idx="0">
                  <c:v>4.2857142857142858E-2</c:v>
                </c:pt>
                <c:pt idx="1">
                  <c:v>3.3439490445859872E-2</c:v>
                </c:pt>
                <c:pt idx="2">
                  <c:v>5.5183946488294319E-2</c:v>
                </c:pt>
                <c:pt idx="3">
                  <c:v>4.1666666666666671E-2</c:v>
                </c:pt>
                <c:pt idx="4">
                  <c:v>3.2761310452418098E-2</c:v>
                </c:pt>
                <c:pt idx="5">
                  <c:v>2.7027027027027025E-2</c:v>
                </c:pt>
                <c:pt idx="6">
                  <c:v>3.7593984962406013E-2</c:v>
                </c:pt>
                <c:pt idx="7">
                  <c:v>4.3103448275862072E-2</c:v>
                </c:pt>
                <c:pt idx="8">
                  <c:v>3.8681948424068767E-2</c:v>
                </c:pt>
                <c:pt idx="9">
                  <c:v>3.9735099337748346E-2</c:v>
                </c:pt>
                <c:pt idx="10">
                  <c:v>2.7993779160186624E-2</c:v>
                </c:pt>
                <c:pt idx="11">
                  <c:v>3.7356321839080463E-2</c:v>
                </c:pt>
                <c:pt idx="12">
                  <c:v>4.195804195804196E-2</c:v>
                </c:pt>
                <c:pt idx="13">
                  <c:v>3.7572254335260118E-2</c:v>
                </c:pt>
                <c:pt idx="14">
                  <c:v>2.2187004754358162E-2</c:v>
                </c:pt>
                <c:pt idx="15">
                  <c:v>3.0821917808219176E-2</c:v>
                </c:pt>
              </c:numCache>
            </c:numRef>
          </c:val>
        </c:ser>
        <c:marker val="1"/>
        <c:axId val="101069952"/>
        <c:axId val="101072256"/>
      </c:lineChart>
      <c:catAx>
        <c:axId val="101069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revision</a:t>
                </a:r>
              </a:p>
            </c:rich>
          </c:tx>
          <c:layout/>
        </c:title>
        <c:tickLblPos val="nextTo"/>
        <c:crossAx val="101072256"/>
        <c:crosses val="autoZero"/>
        <c:auto val="1"/>
        <c:lblAlgn val="ctr"/>
        <c:lblOffset val="100"/>
      </c:catAx>
      <c:valAx>
        <c:axId val="10107225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Complication</a:t>
                </a:r>
              </a:p>
              <a:p>
                <a:pPr>
                  <a:defRPr/>
                </a:pPr>
                <a:r>
                  <a:rPr lang="en-GB"/>
                  <a:t>rate (%)</a:t>
                </a:r>
              </a:p>
            </c:rich>
          </c:tx>
          <c:layout/>
        </c:title>
        <c:numFmt formatCode="0.0%" sourceLinked="0"/>
        <c:tickLblPos val="nextTo"/>
        <c:crossAx val="10106995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22h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3.1189894524397816E-2"/>
                  <c:y val="-2.4944493049479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b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layout>
                <c:manualLayout>
                  <c:x val="-2.5621050073626056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layout>
                <c:manualLayout>
                  <c:x val="-6.7166592264736924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3.7672520884857015E-2"/>
                  <c:y val="-2.74136288519491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2.2925485194917283E-2"/>
                  <c:y val="-2.74136288519491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-2.1514874816417826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r"/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>
                <c:manualLayout>
                  <c:x val="-3.0490722423750633E-2"/>
                  <c:y val="-3.23519004568874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22h DATA for chart'!$C$3:$C$18</c:f>
              <c:numCache>
                <c:formatCode>General</c:formatCode>
                <c:ptCount val="16"/>
                <c:pt idx="0">
                  <c:v>381</c:v>
                </c:pt>
                <c:pt idx="1">
                  <c:v>214</c:v>
                </c:pt>
                <c:pt idx="2">
                  <c:v>186</c:v>
                </c:pt>
                <c:pt idx="3">
                  <c:v>458</c:v>
                </c:pt>
                <c:pt idx="4">
                  <c:v>192</c:v>
                </c:pt>
                <c:pt idx="5">
                  <c:v>645</c:v>
                </c:pt>
                <c:pt idx="6">
                  <c:v>377</c:v>
                </c:pt>
                <c:pt idx="7">
                  <c:v>536</c:v>
                </c:pt>
                <c:pt idx="8">
                  <c:v>359</c:v>
                </c:pt>
                <c:pt idx="9">
                  <c:v>320</c:v>
                </c:pt>
                <c:pt idx="10">
                  <c:v>301</c:v>
                </c:pt>
                <c:pt idx="11">
                  <c:v>788</c:v>
                </c:pt>
                <c:pt idx="12">
                  <c:v>654</c:v>
                </c:pt>
                <c:pt idx="13">
                  <c:v>65</c:v>
                </c:pt>
                <c:pt idx="14">
                  <c:v>1646</c:v>
                </c:pt>
                <c:pt idx="15">
                  <c:v>336</c:v>
                </c:pt>
              </c:numCache>
            </c:numRef>
          </c:xVal>
          <c:yVal>
            <c:numRef>
              <c:f>'Figure 22h DATA for chart'!$G$3:$G$18</c:f>
              <c:numCache>
                <c:formatCode>General</c:formatCode>
                <c:ptCount val="16"/>
                <c:pt idx="0">
                  <c:v>0.79018482909158849</c:v>
                </c:pt>
                <c:pt idx="1">
                  <c:v>1.4456120306799272</c:v>
                </c:pt>
                <c:pt idx="2">
                  <c:v>0.55125931844125087</c:v>
                </c:pt>
                <c:pt idx="3">
                  <c:v>1.3569371128953553</c:v>
                </c:pt>
                <c:pt idx="4">
                  <c:v>0</c:v>
                </c:pt>
                <c:pt idx="5">
                  <c:v>1.1062704922001294</c:v>
                </c:pt>
                <c:pt idx="6">
                  <c:v>1.0527643454743816</c:v>
                </c:pt>
                <c:pt idx="7">
                  <c:v>1.3001228331015031</c:v>
                </c:pt>
                <c:pt idx="8">
                  <c:v>0.5715619004627347</c:v>
                </c:pt>
                <c:pt idx="9">
                  <c:v>0.61720521447520005</c:v>
                </c:pt>
                <c:pt idx="10">
                  <c:v>1.9072765472573283</c:v>
                </c:pt>
                <c:pt idx="11">
                  <c:v>1.0330055610940614</c:v>
                </c:pt>
                <c:pt idx="12">
                  <c:v>0.77192064948131345</c:v>
                </c:pt>
                <c:pt idx="13">
                  <c:v>0</c:v>
                </c:pt>
                <c:pt idx="14">
                  <c:v>0.75403941258802631</c:v>
                </c:pt>
                <c:pt idx="15">
                  <c:v>0.30036180035134791</c:v>
                </c:pt>
              </c:numCache>
            </c:numRef>
          </c:yVal>
        </c:ser>
        <c:ser>
          <c:idx val="1"/>
          <c:order val="1"/>
          <c:tx>
            <c:strRef>
              <c:f>'Figure 22h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22h DATA for chart'!$O$3:$O$28</c:f>
              <c:numCache>
                <c:formatCode>General</c:formatCode>
                <c:ptCount val="26"/>
                <c:pt idx="0">
                  <c:v>19</c:v>
                </c:pt>
                <c:pt idx="1">
                  <c:v>54</c:v>
                </c:pt>
                <c:pt idx="2">
                  <c:v>101</c:v>
                </c:pt>
                <c:pt idx="3">
                  <c:v>157</c:v>
                </c:pt>
                <c:pt idx="4">
                  <c:v>218</c:v>
                </c:pt>
                <c:pt idx="5">
                  <c:v>285</c:v>
                </c:pt>
                <c:pt idx="6">
                  <c:v>355</c:v>
                </c:pt>
                <c:pt idx="7">
                  <c:v>428</c:v>
                </c:pt>
                <c:pt idx="8">
                  <c:v>503</c:v>
                </c:pt>
                <c:pt idx="9">
                  <c:v>581</c:v>
                </c:pt>
                <c:pt idx="10">
                  <c:v>661</c:v>
                </c:pt>
                <c:pt idx="11">
                  <c:v>742</c:v>
                </c:pt>
                <c:pt idx="12">
                  <c:v>825</c:v>
                </c:pt>
                <c:pt idx="13">
                  <c:v>909</c:v>
                </c:pt>
                <c:pt idx="14">
                  <c:v>995</c:v>
                </c:pt>
                <c:pt idx="15">
                  <c:v>1082</c:v>
                </c:pt>
                <c:pt idx="16">
                  <c:v>1169</c:v>
                </c:pt>
                <c:pt idx="17">
                  <c:v>1258</c:v>
                </c:pt>
                <c:pt idx="18">
                  <c:v>1347</c:v>
                </c:pt>
                <c:pt idx="19">
                  <c:v>1437</c:v>
                </c:pt>
                <c:pt idx="20">
                  <c:v>1528</c:v>
                </c:pt>
                <c:pt idx="21">
                  <c:v>1619</c:v>
                </c:pt>
                <c:pt idx="22">
                  <c:v>1712</c:v>
                </c:pt>
                <c:pt idx="23">
                  <c:v>1804</c:v>
                </c:pt>
                <c:pt idx="24">
                  <c:v>1898</c:v>
                </c:pt>
                <c:pt idx="25">
                  <c:v>1992</c:v>
                </c:pt>
              </c:numCache>
            </c:numRef>
          </c:xVal>
          <c:yVal>
            <c:numRef>
              <c:f>'Figure 22h DATA for chart'!$P$3:$P$28</c:f>
              <c:numCache>
                <c:formatCode>General</c:formatCode>
                <c:ptCount val="26"/>
                <c:pt idx="0">
                  <c:v>11.111111111111111</c:v>
                </c:pt>
                <c:pt idx="1">
                  <c:v>5.6603773584905666</c:v>
                </c:pt>
                <c:pt idx="2">
                  <c:v>4</c:v>
                </c:pt>
                <c:pt idx="3">
                  <c:v>3.2051282051282048</c:v>
                </c:pt>
                <c:pt idx="4">
                  <c:v>2.7649769585253456</c:v>
                </c:pt>
                <c:pt idx="5">
                  <c:v>2.464788732394366</c:v>
                </c:pt>
                <c:pt idx="6">
                  <c:v>2.2598870056497176</c:v>
                </c:pt>
                <c:pt idx="7">
                  <c:v>2.1077283372365341</c:v>
                </c:pt>
                <c:pt idx="8">
                  <c:v>1.9920318725099602</c:v>
                </c:pt>
                <c:pt idx="9">
                  <c:v>1.896551724137931</c:v>
                </c:pt>
                <c:pt idx="10">
                  <c:v>1.8181818181818181</c:v>
                </c:pt>
                <c:pt idx="11">
                  <c:v>1.7543859649122806</c:v>
                </c:pt>
                <c:pt idx="12">
                  <c:v>1.6990291262135921</c:v>
                </c:pt>
                <c:pt idx="13">
                  <c:v>1.6519823788546255</c:v>
                </c:pt>
                <c:pt idx="14">
                  <c:v>1.6096579476861168</c:v>
                </c:pt>
                <c:pt idx="15">
                  <c:v>1.572617946345976</c:v>
                </c:pt>
                <c:pt idx="16">
                  <c:v>1.5410958904109588</c:v>
                </c:pt>
                <c:pt idx="17">
                  <c:v>1.511535401750199</c:v>
                </c:pt>
                <c:pt idx="18">
                  <c:v>1.4858841010401187</c:v>
                </c:pt>
                <c:pt idx="19">
                  <c:v>1.4623955431754874</c:v>
                </c:pt>
                <c:pt idx="20">
                  <c:v>1.4407334643091028</c:v>
                </c:pt>
                <c:pt idx="21">
                  <c:v>1.4215080346106306</c:v>
                </c:pt>
                <c:pt idx="22">
                  <c:v>1.4026884862653419</c:v>
                </c:pt>
                <c:pt idx="23">
                  <c:v>1.3865779256794231</c:v>
                </c:pt>
                <c:pt idx="24">
                  <c:v>1.3705851344227729</c:v>
                </c:pt>
                <c:pt idx="25">
                  <c:v>1.3561024610748369</c:v>
                </c:pt>
              </c:numCache>
            </c:numRef>
          </c:yVal>
        </c:ser>
        <c:ser>
          <c:idx val="2"/>
          <c:order val="2"/>
          <c:tx>
            <c:strRef>
              <c:f>'Figure 22h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22h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22h DATA for chart'!$H$3:$H$18</c:f>
              <c:numCache>
                <c:formatCode>General</c:formatCode>
                <c:ptCount val="16"/>
                <c:pt idx="0">
                  <c:v>0.82549809715692857</c:v>
                </c:pt>
                <c:pt idx="1">
                  <c:v>0.82549809715692857</c:v>
                </c:pt>
                <c:pt idx="2">
                  <c:v>0.82549809715692857</c:v>
                </c:pt>
                <c:pt idx="3">
                  <c:v>0.82549809715692857</c:v>
                </c:pt>
                <c:pt idx="4">
                  <c:v>0.82549809715692857</c:v>
                </c:pt>
                <c:pt idx="5">
                  <c:v>0.82549809715692857</c:v>
                </c:pt>
                <c:pt idx="6">
                  <c:v>0.82549809715692857</c:v>
                </c:pt>
                <c:pt idx="7">
                  <c:v>0.82549809715692857</c:v>
                </c:pt>
                <c:pt idx="8">
                  <c:v>0.82549809715692857</c:v>
                </c:pt>
                <c:pt idx="9">
                  <c:v>0.82549809715692857</c:v>
                </c:pt>
                <c:pt idx="10">
                  <c:v>0.82549809715692857</c:v>
                </c:pt>
                <c:pt idx="11">
                  <c:v>0.82549809715692857</c:v>
                </c:pt>
                <c:pt idx="12">
                  <c:v>0.82549809715692857</c:v>
                </c:pt>
                <c:pt idx="13">
                  <c:v>0.82549809715692857</c:v>
                </c:pt>
                <c:pt idx="14">
                  <c:v>0.82549809715692857</c:v>
                </c:pt>
                <c:pt idx="15">
                  <c:v>0.82549809715692857</c:v>
                </c:pt>
              </c:numCache>
            </c:numRef>
          </c:yVal>
        </c:ser>
        <c:axId val="101152256"/>
        <c:axId val="101154176"/>
      </c:scatterChart>
      <c:valAx>
        <c:axId val="101152256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  <c:layout/>
        </c:title>
        <c:numFmt formatCode="General" sourceLinked="1"/>
        <c:tickLblPos val="nextTo"/>
        <c:crossAx val="101154176"/>
        <c:crosses val="autoZero"/>
        <c:crossBetween val="midCat"/>
      </c:valAx>
      <c:valAx>
        <c:axId val="101154176"/>
        <c:scaling>
          <c:orientation val="minMax"/>
          <c:max val="2.5"/>
          <c:min val="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Standardised</a:t>
                </a:r>
              </a:p>
              <a:p>
                <a:pPr>
                  <a:defRPr/>
                </a:pPr>
                <a:r>
                  <a:rPr lang="en-GB" b="0"/>
                  <a:t> rate (%)</a:t>
                </a:r>
              </a:p>
            </c:rich>
          </c:tx>
          <c:layout/>
        </c:title>
        <c:numFmt formatCode="General" sourceLinked="0"/>
        <c:tickLblPos val="nextTo"/>
        <c:crossAx val="101152256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22i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1.7510692339743361E-3"/>
                  <c:y val="-5.19140662972684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layout>
                <c:manualLayout>
                  <c:x val="-1.2267143045067916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r"/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t"/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22i DATA for chart'!$C$3:$C$18</c:f>
              <c:numCache>
                <c:formatCode>General</c:formatCode>
                <c:ptCount val="16"/>
                <c:pt idx="0">
                  <c:v>427</c:v>
                </c:pt>
                <c:pt idx="1">
                  <c:v>194</c:v>
                </c:pt>
                <c:pt idx="2">
                  <c:v>160</c:v>
                </c:pt>
                <c:pt idx="3">
                  <c:v>415</c:v>
                </c:pt>
                <c:pt idx="4">
                  <c:v>170</c:v>
                </c:pt>
                <c:pt idx="5">
                  <c:v>631</c:v>
                </c:pt>
                <c:pt idx="6">
                  <c:v>630</c:v>
                </c:pt>
                <c:pt idx="7">
                  <c:v>357</c:v>
                </c:pt>
                <c:pt idx="8">
                  <c:v>366</c:v>
                </c:pt>
                <c:pt idx="9">
                  <c:v>392</c:v>
                </c:pt>
                <c:pt idx="10">
                  <c:v>399</c:v>
                </c:pt>
                <c:pt idx="11">
                  <c:v>728</c:v>
                </c:pt>
                <c:pt idx="12">
                  <c:v>788</c:v>
                </c:pt>
                <c:pt idx="13">
                  <c:v>50</c:v>
                </c:pt>
                <c:pt idx="14">
                  <c:v>1207</c:v>
                </c:pt>
                <c:pt idx="15">
                  <c:v>228</c:v>
                </c:pt>
              </c:numCache>
            </c:numRef>
          </c:xVal>
          <c:yVal>
            <c:numRef>
              <c:f>'Figure 22i DATA for chart'!$G$3:$G$18</c:f>
              <c:numCache>
                <c:formatCode>General</c:formatCode>
                <c:ptCount val="16"/>
                <c:pt idx="0">
                  <c:v>0.7131035907177079</c:v>
                </c:pt>
                <c:pt idx="1">
                  <c:v>3.2660160030626195</c:v>
                </c:pt>
                <c:pt idx="2">
                  <c:v>1.2940339790852611</c:v>
                </c:pt>
                <c:pt idx="3">
                  <c:v>1.813398358071584</c:v>
                </c:pt>
                <c:pt idx="4">
                  <c:v>0.56150764786522411</c:v>
                </c:pt>
                <c:pt idx="5">
                  <c:v>0.79764437369282359</c:v>
                </c:pt>
                <c:pt idx="6">
                  <c:v>0.78079536404604666</c:v>
                </c:pt>
                <c:pt idx="7">
                  <c:v>3.0198483843840442</c:v>
                </c:pt>
                <c:pt idx="8">
                  <c:v>1.3707049174628891</c:v>
                </c:pt>
                <c:pt idx="9">
                  <c:v>1.0324214082968637</c:v>
                </c:pt>
                <c:pt idx="10">
                  <c:v>1.9000661833952903</c:v>
                </c:pt>
                <c:pt idx="11">
                  <c:v>2.1670741308352373</c:v>
                </c:pt>
                <c:pt idx="12">
                  <c:v>1.3982730986956691</c:v>
                </c:pt>
                <c:pt idx="13">
                  <c:v>6.4476277454494451</c:v>
                </c:pt>
                <c:pt idx="14">
                  <c:v>1.2934370511114794</c:v>
                </c:pt>
                <c:pt idx="15">
                  <c:v>1.5390058787046095</c:v>
                </c:pt>
              </c:numCache>
            </c:numRef>
          </c:yVal>
        </c:ser>
        <c:ser>
          <c:idx val="1"/>
          <c:order val="1"/>
          <c:tx>
            <c:strRef>
              <c:f>'Figure 22i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22i DATA for chart'!$O$3:$O$46</c:f>
              <c:numCache>
                <c:formatCode>General</c:formatCode>
                <c:ptCount val="44"/>
                <c:pt idx="0">
                  <c:v>10</c:v>
                </c:pt>
                <c:pt idx="1">
                  <c:v>29</c:v>
                </c:pt>
                <c:pt idx="2">
                  <c:v>54</c:v>
                </c:pt>
                <c:pt idx="3">
                  <c:v>83</c:v>
                </c:pt>
                <c:pt idx="4">
                  <c:v>115</c:v>
                </c:pt>
                <c:pt idx="5">
                  <c:v>150</c:v>
                </c:pt>
                <c:pt idx="6">
                  <c:v>187</c:v>
                </c:pt>
                <c:pt idx="7">
                  <c:v>225</c:v>
                </c:pt>
                <c:pt idx="8">
                  <c:v>265</c:v>
                </c:pt>
                <c:pt idx="9">
                  <c:v>306</c:v>
                </c:pt>
                <c:pt idx="10">
                  <c:v>348</c:v>
                </c:pt>
                <c:pt idx="11">
                  <c:v>390</c:v>
                </c:pt>
                <c:pt idx="12">
                  <c:v>434</c:v>
                </c:pt>
                <c:pt idx="13">
                  <c:v>478</c:v>
                </c:pt>
                <c:pt idx="14">
                  <c:v>523</c:v>
                </c:pt>
                <c:pt idx="15">
                  <c:v>568</c:v>
                </c:pt>
                <c:pt idx="16">
                  <c:v>614</c:v>
                </c:pt>
                <c:pt idx="17">
                  <c:v>661</c:v>
                </c:pt>
                <c:pt idx="18">
                  <c:v>708</c:v>
                </c:pt>
                <c:pt idx="19">
                  <c:v>755</c:v>
                </c:pt>
                <c:pt idx="20">
                  <c:v>803</c:v>
                </c:pt>
                <c:pt idx="21">
                  <c:v>851</c:v>
                </c:pt>
                <c:pt idx="22">
                  <c:v>899</c:v>
                </c:pt>
                <c:pt idx="23">
                  <c:v>947</c:v>
                </c:pt>
                <c:pt idx="24">
                  <c:v>996</c:v>
                </c:pt>
                <c:pt idx="25">
                  <c:v>1046</c:v>
                </c:pt>
                <c:pt idx="26">
                  <c:v>1095</c:v>
                </c:pt>
                <c:pt idx="27">
                  <c:v>1145</c:v>
                </c:pt>
                <c:pt idx="28">
                  <c:v>1195</c:v>
                </c:pt>
                <c:pt idx="29">
                  <c:v>1245</c:v>
                </c:pt>
                <c:pt idx="30">
                  <c:v>1295</c:v>
                </c:pt>
                <c:pt idx="31">
                  <c:v>1346</c:v>
                </c:pt>
                <c:pt idx="32">
                  <c:v>1397</c:v>
                </c:pt>
                <c:pt idx="33">
                  <c:v>1448</c:v>
                </c:pt>
                <c:pt idx="34">
                  <c:v>1499</c:v>
                </c:pt>
                <c:pt idx="35">
                  <c:v>1550</c:v>
                </c:pt>
                <c:pt idx="36">
                  <c:v>1602</c:v>
                </c:pt>
                <c:pt idx="37">
                  <c:v>1653</c:v>
                </c:pt>
                <c:pt idx="38">
                  <c:v>1705</c:v>
                </c:pt>
                <c:pt idx="39">
                  <c:v>1757</c:v>
                </c:pt>
                <c:pt idx="40">
                  <c:v>1809</c:v>
                </c:pt>
                <c:pt idx="41">
                  <c:v>1861</c:v>
                </c:pt>
                <c:pt idx="42">
                  <c:v>1914</c:v>
                </c:pt>
                <c:pt idx="43">
                  <c:v>1966</c:v>
                </c:pt>
              </c:numCache>
            </c:numRef>
          </c:xVal>
          <c:yVal>
            <c:numRef>
              <c:f>'Figure 22i DATA for chart'!$P$3:$P$46</c:f>
              <c:numCache>
                <c:formatCode>General</c:formatCode>
                <c:ptCount val="44"/>
                <c:pt idx="0">
                  <c:v>22.222222222222221</c:v>
                </c:pt>
                <c:pt idx="1">
                  <c:v>10.714285714285714</c:v>
                </c:pt>
                <c:pt idx="2">
                  <c:v>7.5471698113207548</c:v>
                </c:pt>
                <c:pt idx="3">
                  <c:v>6.0975609756097562</c:v>
                </c:pt>
                <c:pt idx="4">
                  <c:v>5.2631578947368416</c:v>
                </c:pt>
                <c:pt idx="5">
                  <c:v>4.6979865771812079</c:v>
                </c:pt>
                <c:pt idx="6">
                  <c:v>4.3010752688172049</c:v>
                </c:pt>
                <c:pt idx="7">
                  <c:v>4.0178571428571432</c:v>
                </c:pt>
                <c:pt idx="8">
                  <c:v>3.7878787878787881</c:v>
                </c:pt>
                <c:pt idx="9">
                  <c:v>3.6065573770491808</c:v>
                </c:pt>
                <c:pt idx="10">
                  <c:v>3.4582132564841501</c:v>
                </c:pt>
                <c:pt idx="11">
                  <c:v>3.3419023136246784</c:v>
                </c:pt>
                <c:pt idx="12">
                  <c:v>3.2332563510392611</c:v>
                </c:pt>
                <c:pt idx="13">
                  <c:v>3.1446540880503147</c:v>
                </c:pt>
                <c:pt idx="14">
                  <c:v>3.0651340996168579</c:v>
                </c:pt>
                <c:pt idx="15">
                  <c:v>2.9982363315696645</c:v>
                </c:pt>
                <c:pt idx="16">
                  <c:v>2.9363784665579118</c:v>
                </c:pt>
                <c:pt idx="17">
                  <c:v>2.8787878787878789</c:v>
                </c:pt>
                <c:pt idx="18">
                  <c:v>2.8288543140028288</c:v>
                </c:pt>
                <c:pt idx="19">
                  <c:v>2.7851458885941645</c:v>
                </c:pt>
                <c:pt idx="20">
                  <c:v>2.7431421446384037</c:v>
                </c:pt>
                <c:pt idx="21">
                  <c:v>2.7058823529411762</c:v>
                </c:pt>
                <c:pt idx="22">
                  <c:v>2.6726057906458798</c:v>
                </c:pt>
                <c:pt idx="23">
                  <c:v>2.6427061310782243</c:v>
                </c:pt>
                <c:pt idx="24">
                  <c:v>2.613065326633166</c:v>
                </c:pt>
                <c:pt idx="25">
                  <c:v>2.5837320574162681</c:v>
                </c:pt>
                <c:pt idx="26">
                  <c:v>2.5594149908592323</c:v>
                </c:pt>
                <c:pt idx="27">
                  <c:v>2.534965034965035</c:v>
                </c:pt>
                <c:pt idx="28">
                  <c:v>2.512562814070352</c:v>
                </c:pt>
                <c:pt idx="29">
                  <c:v>2.491961414790997</c:v>
                </c:pt>
                <c:pt idx="30">
                  <c:v>2.472952086553323</c:v>
                </c:pt>
                <c:pt idx="31">
                  <c:v>2.4535315985130111</c:v>
                </c:pt>
                <c:pt idx="32">
                  <c:v>2.4355300859598854</c:v>
                </c:pt>
                <c:pt idx="33">
                  <c:v>2.4187975120939877</c:v>
                </c:pt>
                <c:pt idx="34">
                  <c:v>2.4032042723631508</c:v>
                </c:pt>
                <c:pt idx="35">
                  <c:v>2.3886378308586185</c:v>
                </c:pt>
                <c:pt idx="36">
                  <c:v>2.3735165521549031</c:v>
                </c:pt>
                <c:pt idx="37">
                  <c:v>2.360774818401937</c:v>
                </c:pt>
                <c:pt idx="38">
                  <c:v>2.3474178403755865</c:v>
                </c:pt>
                <c:pt idx="39">
                  <c:v>2.334851936218679</c:v>
                </c:pt>
                <c:pt idx="40">
                  <c:v>2.3230088495575223</c:v>
                </c:pt>
                <c:pt idx="41">
                  <c:v>2.311827956989247</c:v>
                </c:pt>
                <c:pt idx="42">
                  <c:v>2.3000522739153162</c:v>
                </c:pt>
                <c:pt idx="43">
                  <c:v>2.2900763358778624</c:v>
                </c:pt>
              </c:numCache>
            </c:numRef>
          </c:yVal>
        </c:ser>
        <c:ser>
          <c:idx val="2"/>
          <c:order val="2"/>
          <c:tx>
            <c:strRef>
              <c:f>'Figure 22i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22i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22i DATA for chart'!$H$3:$H$18</c:f>
              <c:numCache>
                <c:formatCode>General</c:formatCode>
                <c:ptCount val="16"/>
                <c:pt idx="0">
                  <c:v>1.5761410909943165</c:v>
                </c:pt>
                <c:pt idx="1">
                  <c:v>1.5761410909943165</c:v>
                </c:pt>
                <c:pt idx="2">
                  <c:v>1.5761410909943165</c:v>
                </c:pt>
                <c:pt idx="3">
                  <c:v>1.5761410909943165</c:v>
                </c:pt>
                <c:pt idx="4">
                  <c:v>1.5761410909943165</c:v>
                </c:pt>
                <c:pt idx="5">
                  <c:v>1.5761410909943165</c:v>
                </c:pt>
                <c:pt idx="6">
                  <c:v>1.5761410909943165</c:v>
                </c:pt>
                <c:pt idx="7">
                  <c:v>1.5761410909943165</c:v>
                </c:pt>
                <c:pt idx="8">
                  <c:v>1.5761410909943165</c:v>
                </c:pt>
                <c:pt idx="9">
                  <c:v>1.5761410909943165</c:v>
                </c:pt>
                <c:pt idx="10">
                  <c:v>1.5761410909943165</c:v>
                </c:pt>
                <c:pt idx="11">
                  <c:v>1.5761410909943165</c:v>
                </c:pt>
                <c:pt idx="12">
                  <c:v>1.5761410909943165</c:v>
                </c:pt>
                <c:pt idx="13">
                  <c:v>1.5761410909943165</c:v>
                </c:pt>
                <c:pt idx="14">
                  <c:v>1.5761410909943165</c:v>
                </c:pt>
                <c:pt idx="15">
                  <c:v>1.5761410909943165</c:v>
                </c:pt>
              </c:numCache>
            </c:numRef>
          </c:yVal>
        </c:ser>
        <c:axId val="100043008"/>
        <c:axId val="100073856"/>
      </c:scatterChart>
      <c:valAx>
        <c:axId val="100043008"/>
        <c:scaling>
          <c:orientation val="minMax"/>
          <c:max val="122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  <c:layout/>
        </c:title>
        <c:numFmt formatCode="General" sourceLinked="1"/>
        <c:tickLblPos val="nextTo"/>
        <c:crossAx val="100073856"/>
        <c:crosses val="autoZero"/>
        <c:crossBetween val="midCat"/>
      </c:valAx>
      <c:valAx>
        <c:axId val="100073856"/>
        <c:scaling>
          <c:orientation val="minMax"/>
          <c:max val="7"/>
          <c:min val="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Standardised </a:t>
                </a:r>
              </a:p>
              <a:p>
                <a:pPr>
                  <a:defRPr/>
                </a:pPr>
                <a:r>
                  <a:rPr lang="en-GB" b="0"/>
                  <a:t>rate (%)</a:t>
                </a:r>
              </a:p>
            </c:rich>
          </c:tx>
          <c:layout/>
        </c:title>
        <c:numFmt formatCode="General" sourceLinked="0"/>
        <c:tickLblPos val="nextTo"/>
        <c:crossAx val="100043008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22j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r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l"/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l"/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>
                <c:manualLayout>
                  <c:x val="-3.0490722423750633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r"/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Lbl>
              <c:idx val="15"/>
              <c:delete val="1"/>
            </c:dLbl>
            <c:delete val="1"/>
            <c:dLblPos val="t"/>
          </c:dLbls>
          <c:xVal>
            <c:numRef>
              <c:f>'Figure 22j DATA for chart'!$C$3:$C$18</c:f>
              <c:numCache>
                <c:formatCode>General</c:formatCode>
                <c:ptCount val="16"/>
                <c:pt idx="0">
                  <c:v>354</c:v>
                </c:pt>
                <c:pt idx="1">
                  <c:v>150</c:v>
                </c:pt>
                <c:pt idx="2">
                  <c:v>162</c:v>
                </c:pt>
                <c:pt idx="3">
                  <c:v>426</c:v>
                </c:pt>
                <c:pt idx="4">
                  <c:v>168</c:v>
                </c:pt>
                <c:pt idx="5">
                  <c:v>668</c:v>
                </c:pt>
                <c:pt idx="6">
                  <c:v>674</c:v>
                </c:pt>
                <c:pt idx="7">
                  <c:v>390</c:v>
                </c:pt>
                <c:pt idx="8">
                  <c:v>331</c:v>
                </c:pt>
                <c:pt idx="9">
                  <c:v>406</c:v>
                </c:pt>
                <c:pt idx="10">
                  <c:v>361</c:v>
                </c:pt>
                <c:pt idx="11">
                  <c:v>865</c:v>
                </c:pt>
                <c:pt idx="12">
                  <c:v>751</c:v>
                </c:pt>
                <c:pt idx="13">
                  <c:v>29</c:v>
                </c:pt>
                <c:pt idx="14">
                  <c:v>1036</c:v>
                </c:pt>
                <c:pt idx="15">
                  <c:v>23</c:v>
                </c:pt>
              </c:numCache>
            </c:numRef>
          </c:xVal>
          <c:yVal>
            <c:numRef>
              <c:f>'Figure 22j DATA for chart'!$G$3:$G$18</c:f>
              <c:numCache>
                <c:formatCode>General</c:formatCode>
                <c:ptCount val="16"/>
                <c:pt idx="0">
                  <c:v>0.86941780444279815</c:v>
                </c:pt>
                <c:pt idx="1">
                  <c:v>1.5404750406993402</c:v>
                </c:pt>
                <c:pt idx="2">
                  <c:v>3.5902991987548671</c:v>
                </c:pt>
                <c:pt idx="3">
                  <c:v>2.3929619678814262</c:v>
                </c:pt>
                <c:pt idx="4">
                  <c:v>2.2652971818668859</c:v>
                </c:pt>
                <c:pt idx="5">
                  <c:v>2.0376733488413001</c:v>
                </c:pt>
                <c:pt idx="6">
                  <c:v>1.866091005604376</c:v>
                </c:pt>
                <c:pt idx="7">
                  <c:v>1.6764422173029194</c:v>
                </c:pt>
                <c:pt idx="8">
                  <c:v>2.8270846677630423</c:v>
                </c:pt>
                <c:pt idx="9">
                  <c:v>1.0173972212470104</c:v>
                </c:pt>
                <c:pt idx="10">
                  <c:v>2.1479603613355391</c:v>
                </c:pt>
                <c:pt idx="11">
                  <c:v>1.1575269333371681</c:v>
                </c:pt>
                <c:pt idx="12">
                  <c:v>1.843690485773285</c:v>
                </c:pt>
                <c:pt idx="13">
                  <c:v>5.1980476586248496</c:v>
                </c:pt>
                <c:pt idx="14">
                  <c:v>1.8598841031829634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22j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22j DATA for chart'!$O$3:$O$62</c:f>
              <c:numCache>
                <c:formatCode>General</c:formatCode>
                <c:ptCount val="60"/>
                <c:pt idx="0">
                  <c:v>8</c:v>
                </c:pt>
                <c:pt idx="1">
                  <c:v>21</c:v>
                </c:pt>
                <c:pt idx="2">
                  <c:v>38</c:v>
                </c:pt>
                <c:pt idx="3">
                  <c:v>59</c:v>
                </c:pt>
                <c:pt idx="4">
                  <c:v>82</c:v>
                </c:pt>
                <c:pt idx="5">
                  <c:v>106</c:v>
                </c:pt>
                <c:pt idx="6">
                  <c:v>132</c:v>
                </c:pt>
                <c:pt idx="7">
                  <c:v>159</c:v>
                </c:pt>
                <c:pt idx="8">
                  <c:v>187</c:v>
                </c:pt>
                <c:pt idx="9">
                  <c:v>216</c:v>
                </c:pt>
                <c:pt idx="10">
                  <c:v>246</c:v>
                </c:pt>
                <c:pt idx="11">
                  <c:v>276</c:v>
                </c:pt>
                <c:pt idx="12">
                  <c:v>306</c:v>
                </c:pt>
                <c:pt idx="13">
                  <c:v>338</c:v>
                </c:pt>
                <c:pt idx="14">
                  <c:v>369</c:v>
                </c:pt>
                <c:pt idx="15">
                  <c:v>401</c:v>
                </c:pt>
                <c:pt idx="16">
                  <c:v>434</c:v>
                </c:pt>
                <c:pt idx="17">
                  <c:v>466</c:v>
                </c:pt>
                <c:pt idx="18">
                  <c:v>499</c:v>
                </c:pt>
                <c:pt idx="19">
                  <c:v>533</c:v>
                </c:pt>
                <c:pt idx="20">
                  <c:v>566</c:v>
                </c:pt>
                <c:pt idx="21">
                  <c:v>600</c:v>
                </c:pt>
                <c:pt idx="22">
                  <c:v>634</c:v>
                </c:pt>
                <c:pt idx="23">
                  <c:v>668</c:v>
                </c:pt>
                <c:pt idx="24">
                  <c:v>703</c:v>
                </c:pt>
                <c:pt idx="25">
                  <c:v>737</c:v>
                </c:pt>
                <c:pt idx="26">
                  <c:v>772</c:v>
                </c:pt>
                <c:pt idx="27">
                  <c:v>807</c:v>
                </c:pt>
                <c:pt idx="28">
                  <c:v>842</c:v>
                </c:pt>
                <c:pt idx="29">
                  <c:v>878</c:v>
                </c:pt>
                <c:pt idx="30">
                  <c:v>913</c:v>
                </c:pt>
                <c:pt idx="31">
                  <c:v>949</c:v>
                </c:pt>
                <c:pt idx="32">
                  <c:v>985</c:v>
                </c:pt>
                <c:pt idx="33">
                  <c:v>1021</c:v>
                </c:pt>
                <c:pt idx="34">
                  <c:v>1057</c:v>
                </c:pt>
                <c:pt idx="35">
                  <c:v>1093</c:v>
                </c:pt>
                <c:pt idx="36">
                  <c:v>1129</c:v>
                </c:pt>
                <c:pt idx="37">
                  <c:v>1165</c:v>
                </c:pt>
                <c:pt idx="38">
                  <c:v>1202</c:v>
                </c:pt>
                <c:pt idx="39">
                  <c:v>1238</c:v>
                </c:pt>
                <c:pt idx="40">
                  <c:v>1275</c:v>
                </c:pt>
                <c:pt idx="41">
                  <c:v>1312</c:v>
                </c:pt>
                <c:pt idx="42">
                  <c:v>1349</c:v>
                </c:pt>
                <c:pt idx="43">
                  <c:v>1386</c:v>
                </c:pt>
                <c:pt idx="44">
                  <c:v>1423</c:v>
                </c:pt>
                <c:pt idx="45">
                  <c:v>1460</c:v>
                </c:pt>
                <c:pt idx="46">
                  <c:v>1497</c:v>
                </c:pt>
                <c:pt idx="47">
                  <c:v>1534</c:v>
                </c:pt>
                <c:pt idx="48">
                  <c:v>1571</c:v>
                </c:pt>
                <c:pt idx="49">
                  <c:v>1609</c:v>
                </c:pt>
                <c:pt idx="50">
                  <c:v>1646</c:v>
                </c:pt>
                <c:pt idx="51">
                  <c:v>1684</c:v>
                </c:pt>
                <c:pt idx="52">
                  <c:v>1722</c:v>
                </c:pt>
                <c:pt idx="53">
                  <c:v>1759</c:v>
                </c:pt>
                <c:pt idx="54">
                  <c:v>1797</c:v>
                </c:pt>
                <c:pt idx="55">
                  <c:v>1835</c:v>
                </c:pt>
                <c:pt idx="56">
                  <c:v>1873</c:v>
                </c:pt>
                <c:pt idx="57">
                  <c:v>1911</c:v>
                </c:pt>
                <c:pt idx="58">
                  <c:v>1949</c:v>
                </c:pt>
                <c:pt idx="59">
                  <c:v>1987</c:v>
                </c:pt>
              </c:numCache>
            </c:numRef>
          </c:xVal>
          <c:yVal>
            <c:numRef>
              <c:f>'Figure 22j DATA for chart'!$P$3:$P$62</c:f>
              <c:numCache>
                <c:formatCode>General</c:formatCode>
                <c:ptCount val="60"/>
                <c:pt idx="0">
                  <c:v>28.571428571428569</c:v>
                </c:pt>
                <c:pt idx="1">
                  <c:v>15</c:v>
                </c:pt>
                <c:pt idx="2">
                  <c:v>10.810810810810811</c:v>
                </c:pt>
                <c:pt idx="3">
                  <c:v>8.6206896551724146</c:v>
                </c:pt>
                <c:pt idx="4">
                  <c:v>7.4074074074074066</c:v>
                </c:pt>
                <c:pt idx="5">
                  <c:v>6.666666666666667</c:v>
                </c:pt>
                <c:pt idx="6">
                  <c:v>6.1068702290076331</c:v>
                </c:pt>
                <c:pt idx="7">
                  <c:v>5.6962025316455698</c:v>
                </c:pt>
                <c:pt idx="8">
                  <c:v>5.376344086021505</c:v>
                </c:pt>
                <c:pt idx="9">
                  <c:v>5.1162790697674421</c:v>
                </c:pt>
                <c:pt idx="10">
                  <c:v>4.8979591836734695</c:v>
                </c:pt>
                <c:pt idx="11">
                  <c:v>4.7272727272727275</c:v>
                </c:pt>
                <c:pt idx="12">
                  <c:v>4.5901639344262293</c:v>
                </c:pt>
                <c:pt idx="13">
                  <c:v>4.4510385756676563</c:v>
                </c:pt>
                <c:pt idx="14">
                  <c:v>4.3478260869565215</c:v>
                </c:pt>
                <c:pt idx="15">
                  <c:v>4.25</c:v>
                </c:pt>
                <c:pt idx="16">
                  <c:v>4.1570438799076213</c:v>
                </c:pt>
                <c:pt idx="17">
                  <c:v>4.086021505376344</c:v>
                </c:pt>
                <c:pt idx="18">
                  <c:v>4.0160642570281126</c:v>
                </c:pt>
                <c:pt idx="19">
                  <c:v>3.9473684210526314</c:v>
                </c:pt>
                <c:pt idx="20">
                  <c:v>3.8938053097345131</c:v>
                </c:pt>
                <c:pt idx="21">
                  <c:v>3.8397328881469113</c:v>
                </c:pt>
                <c:pt idx="22">
                  <c:v>3.7914691943127963</c:v>
                </c:pt>
                <c:pt idx="23">
                  <c:v>3.7481259370314843</c:v>
                </c:pt>
                <c:pt idx="24">
                  <c:v>3.7037037037037033</c:v>
                </c:pt>
                <c:pt idx="25">
                  <c:v>3.6684782608695654</c:v>
                </c:pt>
                <c:pt idx="26">
                  <c:v>3.6316472114137488</c:v>
                </c:pt>
                <c:pt idx="27">
                  <c:v>3.598014888337469</c:v>
                </c:pt>
                <c:pt idx="28">
                  <c:v>3.56718192627824</c:v>
                </c:pt>
                <c:pt idx="29">
                  <c:v>3.534777651083238</c:v>
                </c:pt>
                <c:pt idx="30">
                  <c:v>3.5087719298245612</c:v>
                </c:pt>
                <c:pt idx="31">
                  <c:v>3.481012658227848</c:v>
                </c:pt>
                <c:pt idx="32">
                  <c:v>3.4552845528455287</c:v>
                </c:pt>
                <c:pt idx="33">
                  <c:v>3.4313725490196081</c:v>
                </c:pt>
                <c:pt idx="34">
                  <c:v>3.4090909090909087</c:v>
                </c:pt>
                <c:pt idx="35">
                  <c:v>3.3882783882783882</c:v>
                </c:pt>
                <c:pt idx="36">
                  <c:v>3.3687943262411348</c:v>
                </c:pt>
                <c:pt idx="37">
                  <c:v>3.3505154639175259</c:v>
                </c:pt>
                <c:pt idx="38">
                  <c:v>3.330557868442964</c:v>
                </c:pt>
                <c:pt idx="39">
                  <c:v>3.3144704931285367</c:v>
                </c:pt>
                <c:pt idx="40">
                  <c:v>3.296703296703297</c:v>
                </c:pt>
                <c:pt idx="41">
                  <c:v>3.279938977879481</c:v>
                </c:pt>
                <c:pt idx="42">
                  <c:v>3.2640949554896146</c:v>
                </c:pt>
                <c:pt idx="43">
                  <c:v>3.2490974729241873</c:v>
                </c:pt>
                <c:pt idx="44">
                  <c:v>3.2348804500703237</c:v>
                </c:pt>
                <c:pt idx="45">
                  <c:v>3.2213845099383138</c:v>
                </c:pt>
                <c:pt idx="46">
                  <c:v>3.2085561497326207</c:v>
                </c:pt>
                <c:pt idx="47">
                  <c:v>3.1963470319634704</c:v>
                </c:pt>
                <c:pt idx="48">
                  <c:v>3.1847133757961785</c:v>
                </c:pt>
                <c:pt idx="49">
                  <c:v>3.1716417910447761</c:v>
                </c:pt>
                <c:pt idx="50">
                  <c:v>3.1610942249240126</c:v>
                </c:pt>
                <c:pt idx="51">
                  <c:v>3.1491384432560903</c:v>
                </c:pt>
                <c:pt idx="52">
                  <c:v>3.1377106333527021</c:v>
                </c:pt>
                <c:pt idx="53">
                  <c:v>3.1285551763367461</c:v>
                </c:pt>
                <c:pt idx="54">
                  <c:v>3.1180400890868598</c:v>
                </c:pt>
                <c:pt idx="55">
                  <c:v>3.1079607415485277</c:v>
                </c:pt>
                <c:pt idx="56">
                  <c:v>3.0982905982905984</c:v>
                </c:pt>
                <c:pt idx="57">
                  <c:v>3.0890052356020945</c:v>
                </c:pt>
                <c:pt idx="58">
                  <c:v>3.0800821355236137</c:v>
                </c:pt>
                <c:pt idx="59">
                  <c:v>3.0715005035246725</c:v>
                </c:pt>
              </c:numCache>
            </c:numRef>
          </c:yVal>
        </c:ser>
        <c:ser>
          <c:idx val="2"/>
          <c:order val="2"/>
          <c:tx>
            <c:strRef>
              <c:f>'Figure 22j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22j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22j DATA for chart'!$H$3:$H$18</c:f>
              <c:numCache>
                <c:formatCode>General</c:formatCode>
                <c:ptCount val="16"/>
                <c:pt idx="0">
                  <c:v>2.2400049434591858</c:v>
                </c:pt>
                <c:pt idx="1">
                  <c:v>2.2400049434591858</c:v>
                </c:pt>
                <c:pt idx="2">
                  <c:v>2.2400049434591858</c:v>
                </c:pt>
                <c:pt idx="3">
                  <c:v>2.2400049434591858</c:v>
                </c:pt>
                <c:pt idx="4">
                  <c:v>2.2400049434591858</c:v>
                </c:pt>
                <c:pt idx="5">
                  <c:v>2.2400049434591858</c:v>
                </c:pt>
                <c:pt idx="6">
                  <c:v>2.2400049434591858</c:v>
                </c:pt>
                <c:pt idx="7">
                  <c:v>2.2400049434591858</c:v>
                </c:pt>
                <c:pt idx="8">
                  <c:v>2.2400049434591858</c:v>
                </c:pt>
                <c:pt idx="9">
                  <c:v>2.2400049434591858</c:v>
                </c:pt>
                <c:pt idx="10">
                  <c:v>2.2400049434591858</c:v>
                </c:pt>
                <c:pt idx="11">
                  <c:v>2.2400049434591858</c:v>
                </c:pt>
                <c:pt idx="12">
                  <c:v>2.2400049434591858</c:v>
                </c:pt>
                <c:pt idx="13">
                  <c:v>2.2400049434591858</c:v>
                </c:pt>
                <c:pt idx="14">
                  <c:v>2.2400049434591858</c:v>
                </c:pt>
                <c:pt idx="15">
                  <c:v>2.2400049434591858</c:v>
                </c:pt>
              </c:numCache>
            </c:numRef>
          </c:yVal>
        </c:ser>
        <c:axId val="100198656"/>
        <c:axId val="100893056"/>
      </c:scatterChart>
      <c:valAx>
        <c:axId val="100198656"/>
        <c:scaling>
          <c:orientation val="minMax"/>
          <c:max val="105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  <c:layout/>
        </c:title>
        <c:numFmt formatCode="General" sourceLinked="1"/>
        <c:tickLblPos val="nextTo"/>
        <c:crossAx val="100893056"/>
        <c:crosses val="autoZero"/>
        <c:crossBetween val="midCat"/>
      </c:valAx>
      <c:valAx>
        <c:axId val="100893056"/>
        <c:scaling>
          <c:orientation val="minMax"/>
          <c:max val="5.5"/>
          <c:min val="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Standardised </a:t>
                </a:r>
              </a:p>
              <a:p>
                <a:pPr>
                  <a:defRPr/>
                </a:pPr>
                <a:r>
                  <a:rPr lang="en-GB" b="0"/>
                  <a:t>rate (%)</a:t>
                </a:r>
              </a:p>
            </c:rich>
          </c:tx>
          <c:layout/>
        </c:title>
        <c:numFmt formatCode="General" sourceLinked="0"/>
        <c:tickLblPos val="nextTo"/>
        <c:crossAx val="100198656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23a DATA'!$B$6:$D$6</c:f>
              <c:strCache>
                <c:ptCount val="1"/>
                <c:pt idx="0">
                  <c:v>Revisions within 1 year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showVal val="1"/>
          </c:dLbls>
          <c:cat>
            <c:strRef>
              <c:f>'Figure 23a DATA'!$E$4:$O$4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'Figure 23a DATA'!$E$6:$O$6</c:f>
              <c:numCache>
                <c:formatCode>General</c:formatCode>
                <c:ptCount val="11"/>
                <c:pt idx="0">
                  <c:v>25</c:v>
                </c:pt>
                <c:pt idx="1">
                  <c:v>39</c:v>
                </c:pt>
                <c:pt idx="2">
                  <c:v>34</c:v>
                </c:pt>
                <c:pt idx="3">
                  <c:v>46</c:v>
                </c:pt>
                <c:pt idx="4">
                  <c:v>49</c:v>
                </c:pt>
                <c:pt idx="5">
                  <c:v>33</c:v>
                </c:pt>
                <c:pt idx="6">
                  <c:v>36</c:v>
                </c:pt>
                <c:pt idx="7">
                  <c:v>37</c:v>
                </c:pt>
                <c:pt idx="8">
                  <c:v>23</c:v>
                </c:pt>
                <c:pt idx="9">
                  <c:v>36</c:v>
                </c:pt>
                <c:pt idx="10">
                  <c:v>29</c:v>
                </c:pt>
              </c:numCache>
            </c:numRef>
          </c:val>
        </c:ser>
        <c:ser>
          <c:idx val="1"/>
          <c:order val="1"/>
          <c:tx>
            <c:strRef>
              <c:f>'Figure 23a DATA'!$B$7:$D$7</c:f>
              <c:strCache>
                <c:ptCount val="1"/>
                <c:pt idx="0">
                  <c:v>Revisions within 3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showVal val="1"/>
          </c:dLbls>
          <c:cat>
            <c:strRef>
              <c:f>'Figure 23a DATA'!$E$4:$O$4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'Figure 23a DATA'!$E$7:$M$7</c:f>
              <c:numCache>
                <c:formatCode>General</c:formatCode>
                <c:ptCount val="9"/>
                <c:pt idx="0">
                  <c:v>89</c:v>
                </c:pt>
                <c:pt idx="1">
                  <c:v>128</c:v>
                </c:pt>
                <c:pt idx="2">
                  <c:v>116</c:v>
                </c:pt>
                <c:pt idx="3">
                  <c:v>146</c:v>
                </c:pt>
                <c:pt idx="4">
                  <c:v>153</c:v>
                </c:pt>
                <c:pt idx="5">
                  <c:v>111</c:v>
                </c:pt>
                <c:pt idx="6">
                  <c:v>120</c:v>
                </c:pt>
                <c:pt idx="7">
                  <c:v>111</c:v>
                </c:pt>
                <c:pt idx="8">
                  <c:v>103</c:v>
                </c:pt>
              </c:numCache>
            </c:numRef>
          </c:val>
        </c:ser>
        <c:ser>
          <c:idx val="2"/>
          <c:order val="2"/>
          <c:tx>
            <c:strRef>
              <c:f>'Figure 23a DATA'!$B$8:$D$8</c:f>
              <c:strCache>
                <c:ptCount val="1"/>
                <c:pt idx="0">
                  <c:v>Revisions within 5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Val val="1"/>
          </c:dLbls>
          <c:cat>
            <c:strRef>
              <c:f>'Figure 23a DATA'!$E$4:$O$4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'Figure 23a DATA'!$E$8:$K$8</c:f>
              <c:numCache>
                <c:formatCode>General</c:formatCode>
                <c:ptCount val="7"/>
                <c:pt idx="0">
                  <c:v>137</c:v>
                </c:pt>
                <c:pt idx="1">
                  <c:v>166</c:v>
                </c:pt>
                <c:pt idx="2">
                  <c:v>170</c:v>
                </c:pt>
                <c:pt idx="3">
                  <c:v>176</c:v>
                </c:pt>
                <c:pt idx="4">
                  <c:v>197</c:v>
                </c:pt>
                <c:pt idx="5">
                  <c:v>162</c:v>
                </c:pt>
                <c:pt idx="6">
                  <c:v>152</c:v>
                </c:pt>
              </c:numCache>
            </c:numRef>
          </c:val>
        </c:ser>
        <c:ser>
          <c:idx val="3"/>
          <c:order val="3"/>
          <c:tx>
            <c:strRef>
              <c:f>'Figure 23a DATA'!$B$9:$D$9</c:f>
              <c:strCache>
                <c:ptCount val="1"/>
                <c:pt idx="0">
                  <c:v>Revisions within 7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Val val="1"/>
          </c:dLbls>
          <c:cat>
            <c:strRef>
              <c:f>'Figure 23a DATA'!$E$4:$O$4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'Figure 23a DATA'!$E$9:$I$9</c:f>
              <c:numCache>
                <c:formatCode>General</c:formatCode>
                <c:ptCount val="5"/>
                <c:pt idx="0">
                  <c:v>173</c:v>
                </c:pt>
                <c:pt idx="1">
                  <c:v>200</c:v>
                </c:pt>
                <c:pt idx="2">
                  <c:v>200</c:v>
                </c:pt>
                <c:pt idx="3">
                  <c:v>214</c:v>
                </c:pt>
                <c:pt idx="4">
                  <c:v>218</c:v>
                </c:pt>
              </c:numCache>
            </c:numRef>
          </c:val>
        </c:ser>
        <c:marker val="1"/>
        <c:axId val="101536128"/>
        <c:axId val="101538048"/>
      </c:lineChart>
      <c:catAx>
        <c:axId val="101536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primary operation</a:t>
                </a:r>
              </a:p>
            </c:rich>
          </c:tx>
          <c:layout/>
        </c:title>
        <c:tickLblPos val="nextTo"/>
        <c:crossAx val="101538048"/>
        <c:crosses val="autoZero"/>
        <c:auto val="1"/>
        <c:lblAlgn val="ctr"/>
        <c:lblOffset val="100"/>
      </c:catAx>
      <c:valAx>
        <c:axId val="10153804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Total number</a:t>
                </a:r>
              </a:p>
              <a:p>
                <a:pPr>
                  <a:defRPr/>
                </a:pPr>
                <a:r>
                  <a:rPr lang="en-GB"/>
                  <a:t> of revisions</a:t>
                </a:r>
              </a:p>
            </c:rich>
          </c:tx>
          <c:layout/>
        </c:title>
        <c:numFmt formatCode="General" sourceLinked="1"/>
        <c:tickLblPos val="nextTo"/>
        <c:crossAx val="10153612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23b DATA'!$C$2</c:f>
              <c:strCache>
                <c:ptCount val="1"/>
                <c:pt idx="0">
                  <c:v>DVT/PE within 90 days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'Figure 23b DATA'!$B$3:$B$19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23b DATA'!$C$3:$C$19</c:f>
              <c:numCache>
                <c:formatCode>0.0%</c:formatCode>
                <c:ptCount val="17"/>
                <c:pt idx="0">
                  <c:v>9.2592592592592587E-3</c:v>
                </c:pt>
                <c:pt idx="1">
                  <c:v>9.0497737556561094E-3</c:v>
                </c:pt>
                <c:pt idx="2">
                  <c:v>0</c:v>
                </c:pt>
                <c:pt idx="3">
                  <c:v>0</c:v>
                </c:pt>
                <c:pt idx="4">
                  <c:v>1.4285714285714285E-2</c:v>
                </c:pt>
                <c:pt idx="5">
                  <c:v>3.2894736842105266E-3</c:v>
                </c:pt>
                <c:pt idx="6">
                  <c:v>2.7472527472527475E-3</c:v>
                </c:pt>
                <c:pt idx="7">
                  <c:v>1.1461318051575931E-2</c:v>
                </c:pt>
                <c:pt idx="8">
                  <c:v>1.2135922330097087E-2</c:v>
                </c:pt>
                <c:pt idx="9">
                  <c:v>0</c:v>
                </c:pt>
                <c:pt idx="10">
                  <c:v>1.2121212121212121E-2</c:v>
                </c:pt>
                <c:pt idx="11">
                  <c:v>6.4935064935064931E-3</c:v>
                </c:pt>
                <c:pt idx="12">
                  <c:v>7.4441687344913151E-3</c:v>
                </c:pt>
                <c:pt idx="13">
                  <c:v>7.2289156626506026E-3</c:v>
                </c:pt>
                <c:pt idx="14">
                  <c:v>4.6189376443418013E-3</c:v>
                </c:pt>
                <c:pt idx="15">
                  <c:v>4.6511627906976744E-3</c:v>
                </c:pt>
                <c:pt idx="16">
                  <c:v>4.8661800486618006E-3</c:v>
                </c:pt>
              </c:numCache>
            </c:numRef>
          </c:val>
        </c:ser>
        <c:ser>
          <c:idx val="1"/>
          <c:order val="1"/>
          <c:tx>
            <c:strRef>
              <c:f>'Figure 23b DATA'!$D$2</c:f>
              <c:strCache>
                <c:ptCount val="1"/>
                <c:pt idx="0">
                  <c:v>Death within 90 days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triang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C0504D">
                    <a:lumMod val="60000"/>
                    <a:lumOff val="40000"/>
                  </a:srgbClr>
                </a:solidFill>
              </a:ln>
            </c:spPr>
          </c:marker>
          <c:cat>
            <c:strRef>
              <c:f>'Figure 23b DATA'!$B$3:$B$19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23b DATA'!$D$3:$D$19</c:f>
              <c:numCache>
                <c:formatCode>0.0%</c:formatCode>
                <c:ptCount val="17"/>
                <c:pt idx="0">
                  <c:v>4.6296296296296294E-3</c:v>
                </c:pt>
                <c:pt idx="1">
                  <c:v>0</c:v>
                </c:pt>
                <c:pt idx="2">
                  <c:v>3.8167938931297713E-3</c:v>
                </c:pt>
                <c:pt idx="3">
                  <c:v>0.02</c:v>
                </c:pt>
                <c:pt idx="4">
                  <c:v>3.5714285714285713E-3</c:v>
                </c:pt>
                <c:pt idx="5">
                  <c:v>1.3157894736842106E-2</c:v>
                </c:pt>
                <c:pt idx="6">
                  <c:v>2.7472527472527475E-3</c:v>
                </c:pt>
                <c:pt idx="7">
                  <c:v>2.8653295128939827E-3</c:v>
                </c:pt>
                <c:pt idx="8">
                  <c:v>2.4271844660194177E-3</c:v>
                </c:pt>
                <c:pt idx="9">
                  <c:v>4.0080160320641288E-3</c:v>
                </c:pt>
                <c:pt idx="10">
                  <c:v>6.0606060606060606E-3</c:v>
                </c:pt>
                <c:pt idx="11">
                  <c:v>0</c:v>
                </c:pt>
                <c:pt idx="12">
                  <c:v>2.4813895781637717E-3</c:v>
                </c:pt>
                <c:pt idx="13">
                  <c:v>0</c:v>
                </c:pt>
                <c:pt idx="14">
                  <c:v>4.6189376443418013E-3</c:v>
                </c:pt>
                <c:pt idx="15">
                  <c:v>1.3953488372093023E-2</c:v>
                </c:pt>
                <c:pt idx="16">
                  <c:v>2.4330900243309003E-3</c:v>
                </c:pt>
              </c:numCache>
            </c:numRef>
          </c:val>
        </c:ser>
        <c:marker val="1"/>
        <c:axId val="98806400"/>
        <c:axId val="98821248"/>
      </c:lineChart>
      <c:catAx>
        <c:axId val="98806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revision</a:t>
                </a:r>
              </a:p>
            </c:rich>
          </c:tx>
          <c:layout/>
        </c:title>
        <c:tickLblPos val="nextTo"/>
        <c:crossAx val="98821248"/>
        <c:crosses val="autoZero"/>
        <c:auto val="1"/>
        <c:lblAlgn val="ctr"/>
        <c:lblOffset val="100"/>
      </c:catAx>
      <c:valAx>
        <c:axId val="9882124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Complication</a:t>
                </a:r>
              </a:p>
              <a:p>
                <a:pPr>
                  <a:defRPr/>
                </a:pPr>
                <a:r>
                  <a:rPr lang="en-GB"/>
                  <a:t>rate (%)</a:t>
                </a:r>
              </a:p>
            </c:rich>
          </c:tx>
          <c:layout/>
        </c:title>
        <c:numFmt formatCode="0.0%" sourceLinked="0"/>
        <c:tickLblPos val="nextTo"/>
        <c:crossAx val="9880640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23c DATA'!$C$2</c:f>
              <c:strCache>
                <c:ptCount val="1"/>
                <c:pt idx="0">
                  <c:v>Infection within a year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'Figure 23c DATA'!$B$3:$B$18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'Figure 23c DATA'!$C$3:$C$18</c:f>
              <c:numCache>
                <c:formatCode>0.0%</c:formatCode>
                <c:ptCount val="16"/>
                <c:pt idx="0">
                  <c:v>0.12037037037037036</c:v>
                </c:pt>
                <c:pt idx="1">
                  <c:v>9.9547511312217202E-2</c:v>
                </c:pt>
                <c:pt idx="2">
                  <c:v>9.160305343511449E-2</c:v>
                </c:pt>
                <c:pt idx="3">
                  <c:v>0.10400000000000001</c:v>
                </c:pt>
                <c:pt idx="4">
                  <c:v>6.7857142857142852E-2</c:v>
                </c:pt>
                <c:pt idx="5">
                  <c:v>4.2763157894736843E-2</c:v>
                </c:pt>
                <c:pt idx="6">
                  <c:v>6.8681318681318673E-2</c:v>
                </c:pt>
                <c:pt idx="7">
                  <c:v>8.0229226361031525E-2</c:v>
                </c:pt>
                <c:pt idx="8">
                  <c:v>6.3106796116504854E-2</c:v>
                </c:pt>
                <c:pt idx="9">
                  <c:v>7.2144288577154311E-2</c:v>
                </c:pt>
                <c:pt idx="10">
                  <c:v>4.8484848484848485E-2</c:v>
                </c:pt>
                <c:pt idx="11">
                  <c:v>5.627705627705628E-2</c:v>
                </c:pt>
                <c:pt idx="12">
                  <c:v>5.9553349875930521E-2</c:v>
                </c:pt>
                <c:pt idx="13">
                  <c:v>9.3975903614457831E-2</c:v>
                </c:pt>
                <c:pt idx="14">
                  <c:v>6.4665127020785224E-2</c:v>
                </c:pt>
                <c:pt idx="15">
                  <c:v>5.8139534883720929E-2</c:v>
                </c:pt>
              </c:numCache>
            </c:numRef>
          </c:val>
        </c:ser>
        <c:marker val="1"/>
        <c:axId val="100844288"/>
        <c:axId val="100846592"/>
      </c:lineChart>
      <c:catAx>
        <c:axId val="100844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revision</a:t>
                </a:r>
              </a:p>
            </c:rich>
          </c:tx>
          <c:layout/>
        </c:title>
        <c:tickLblPos val="nextTo"/>
        <c:crossAx val="100846592"/>
        <c:crosses val="autoZero"/>
        <c:auto val="1"/>
        <c:lblAlgn val="ctr"/>
        <c:lblOffset val="100"/>
      </c:catAx>
      <c:valAx>
        <c:axId val="1008465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Complication</a:t>
                </a:r>
              </a:p>
              <a:p>
                <a:pPr>
                  <a:defRPr/>
                </a:pPr>
                <a:r>
                  <a:rPr lang="en-GB"/>
                  <a:t>rate (%)</a:t>
                </a:r>
              </a:p>
            </c:rich>
          </c:tx>
          <c:layout/>
        </c:title>
        <c:numFmt formatCode="0%" sourceLinked="0"/>
        <c:tickLblPos val="nextTo"/>
        <c:crossAx val="10084428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23d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>
                <c:manualLayout>
                  <c:x val="-6.6761808416992849E-2"/>
                  <c:y val="-2.98827646544181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layout>
                <c:manualLayout>
                  <c:x val="-6.18705978187069E-2"/>
                  <c:y val="-2.24753572470109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3.6798531613028897E-3"/>
                  <c:y val="9.876543209876506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4.0340462718837782E-2"/>
                  <c:y val="-2.24753572470109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r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layout>
                <c:manualLayout>
                  <c:x val="-4.3860855576484246E-2"/>
                  <c:y val="-2.74138232720910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6.711134617528039E-2"/>
                  <c:y val="-3.4821036259356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2.7831956076654691E-2"/>
                  <c:y val="2.0006027024399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r"/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t"/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t"/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23d DATA for chart'!$C$3:$C$18</c:f>
              <c:numCache>
                <c:formatCode>General</c:formatCode>
                <c:ptCount val="16"/>
                <c:pt idx="0">
                  <c:v>405</c:v>
                </c:pt>
                <c:pt idx="1">
                  <c:v>172</c:v>
                </c:pt>
                <c:pt idx="2">
                  <c:v>191</c:v>
                </c:pt>
                <c:pt idx="3">
                  <c:v>519</c:v>
                </c:pt>
                <c:pt idx="4">
                  <c:v>231</c:v>
                </c:pt>
                <c:pt idx="5">
                  <c:v>667</c:v>
                </c:pt>
                <c:pt idx="6">
                  <c:v>534</c:v>
                </c:pt>
                <c:pt idx="7">
                  <c:v>446</c:v>
                </c:pt>
                <c:pt idx="8">
                  <c:v>490</c:v>
                </c:pt>
                <c:pt idx="9">
                  <c:v>302</c:v>
                </c:pt>
                <c:pt idx="10">
                  <c:v>478</c:v>
                </c:pt>
                <c:pt idx="11">
                  <c:v>821</c:v>
                </c:pt>
                <c:pt idx="12">
                  <c:v>526</c:v>
                </c:pt>
                <c:pt idx="13">
                  <c:v>57</c:v>
                </c:pt>
                <c:pt idx="14">
                  <c:v>1724</c:v>
                </c:pt>
                <c:pt idx="15">
                  <c:v>324</c:v>
                </c:pt>
              </c:numCache>
            </c:numRef>
          </c:xVal>
          <c:yVal>
            <c:numRef>
              <c:f>'Figure 23d DATA for chart'!$G$3:$G$18</c:f>
              <c:numCache>
                <c:formatCode>General</c:formatCode>
                <c:ptCount val="16"/>
                <c:pt idx="0">
                  <c:v>0.72055851650853842</c:v>
                </c:pt>
                <c:pt idx="1">
                  <c:v>1.1367632976282218</c:v>
                </c:pt>
                <c:pt idx="2">
                  <c:v>1.0155604567391114</c:v>
                </c:pt>
                <c:pt idx="3">
                  <c:v>0.39405605503598351</c:v>
                </c:pt>
                <c:pt idx="4">
                  <c:v>0.84617746948274242</c:v>
                </c:pt>
                <c:pt idx="5">
                  <c:v>0.31470850500344238</c:v>
                </c:pt>
                <c:pt idx="6">
                  <c:v>0.17566340703929523</c:v>
                </c:pt>
                <c:pt idx="7">
                  <c:v>0.44225248519165467</c:v>
                </c:pt>
                <c:pt idx="8">
                  <c:v>0.39677391608274026</c:v>
                </c:pt>
                <c:pt idx="9">
                  <c:v>0.35413265414400091</c:v>
                </c:pt>
                <c:pt idx="10">
                  <c:v>0.77824267255204138</c:v>
                </c:pt>
                <c:pt idx="11">
                  <c:v>0.12567482906183519</c:v>
                </c:pt>
                <c:pt idx="12">
                  <c:v>0.42543894346110006</c:v>
                </c:pt>
                <c:pt idx="13">
                  <c:v>1.683408148434518</c:v>
                </c:pt>
                <c:pt idx="14">
                  <c:v>5.8749714481098315E-2</c:v>
                </c:pt>
                <c:pt idx="15">
                  <c:v>0.30877371777229123</c:v>
                </c:pt>
              </c:numCache>
            </c:numRef>
          </c:yVal>
        </c:ser>
        <c:ser>
          <c:idx val="1"/>
          <c:order val="1"/>
          <c:tx>
            <c:strRef>
              <c:f>'Figure 23d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23d DATA for chart'!$O$3:$O$18</c:f>
              <c:numCache>
                <c:formatCode>General</c:formatCode>
                <c:ptCount val="16"/>
                <c:pt idx="0">
                  <c:v>3</c:v>
                </c:pt>
                <c:pt idx="1">
                  <c:v>35</c:v>
                </c:pt>
                <c:pt idx="2">
                  <c:v>102</c:v>
                </c:pt>
                <c:pt idx="3">
                  <c:v>191</c:v>
                </c:pt>
                <c:pt idx="4">
                  <c:v>297</c:v>
                </c:pt>
                <c:pt idx="5">
                  <c:v>414</c:v>
                </c:pt>
                <c:pt idx="6">
                  <c:v>540</c:v>
                </c:pt>
                <c:pt idx="7">
                  <c:v>673</c:v>
                </c:pt>
                <c:pt idx="8">
                  <c:v>811</c:v>
                </c:pt>
                <c:pt idx="9">
                  <c:v>955</c:v>
                </c:pt>
                <c:pt idx="10">
                  <c:v>1103</c:v>
                </c:pt>
                <c:pt idx="11">
                  <c:v>1255</c:v>
                </c:pt>
                <c:pt idx="12">
                  <c:v>1410</c:v>
                </c:pt>
                <c:pt idx="13">
                  <c:v>1567</c:v>
                </c:pt>
                <c:pt idx="14">
                  <c:v>1728</c:v>
                </c:pt>
                <c:pt idx="15">
                  <c:v>1890</c:v>
                </c:pt>
              </c:numCache>
            </c:numRef>
          </c:xVal>
          <c:yVal>
            <c:numRef>
              <c:f>'Figure 23d DATA for chart'!$P$3:$P$18</c:f>
              <c:numCache>
                <c:formatCode>General</c:formatCode>
                <c:ptCount val="16"/>
                <c:pt idx="0">
                  <c:v>50</c:v>
                </c:pt>
                <c:pt idx="1">
                  <c:v>5.8823529411764701</c:v>
                </c:pt>
                <c:pt idx="2">
                  <c:v>2.9702970297029703</c:v>
                </c:pt>
                <c:pt idx="3">
                  <c:v>2.1052631578947367</c:v>
                </c:pt>
                <c:pt idx="4">
                  <c:v>1.6891891891891893</c:v>
                </c:pt>
                <c:pt idx="5">
                  <c:v>1.4527845036319613</c:v>
                </c:pt>
                <c:pt idx="6">
                  <c:v>1.2987012987012987</c:v>
                </c:pt>
                <c:pt idx="7">
                  <c:v>1.1904761904761905</c:v>
                </c:pt>
                <c:pt idx="8">
                  <c:v>1.1111111111111112</c:v>
                </c:pt>
                <c:pt idx="9">
                  <c:v>1.0482180293501049</c:v>
                </c:pt>
                <c:pt idx="10">
                  <c:v>0.99818511796733211</c:v>
                </c:pt>
                <c:pt idx="11">
                  <c:v>0.9569377990430622</c:v>
                </c:pt>
                <c:pt idx="12">
                  <c:v>0.92264017033356993</c:v>
                </c:pt>
                <c:pt idx="13">
                  <c:v>0.89399744572158357</c:v>
                </c:pt>
                <c:pt idx="14">
                  <c:v>0.86855819339895779</c:v>
                </c:pt>
                <c:pt idx="15">
                  <c:v>0.84700899947061947</c:v>
                </c:pt>
              </c:numCache>
            </c:numRef>
          </c:yVal>
        </c:ser>
        <c:ser>
          <c:idx val="2"/>
          <c:order val="2"/>
          <c:tx>
            <c:strRef>
              <c:f>'Figure 23d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23d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23d DATA for chart'!$H$3:$H$18</c:f>
              <c:numCache>
                <c:formatCode>General</c:formatCode>
                <c:ptCount val="16"/>
                <c:pt idx="0">
                  <c:v>0.43369339762411446</c:v>
                </c:pt>
                <c:pt idx="1">
                  <c:v>0.43369339762411446</c:v>
                </c:pt>
                <c:pt idx="2">
                  <c:v>0.43369339762411446</c:v>
                </c:pt>
                <c:pt idx="3">
                  <c:v>0.43369339762411446</c:v>
                </c:pt>
                <c:pt idx="4">
                  <c:v>0.43369339762411446</c:v>
                </c:pt>
                <c:pt idx="5">
                  <c:v>0.43369339762411446</c:v>
                </c:pt>
                <c:pt idx="6">
                  <c:v>0.43369339762411446</c:v>
                </c:pt>
                <c:pt idx="7">
                  <c:v>0.43369339762411446</c:v>
                </c:pt>
                <c:pt idx="8">
                  <c:v>0.43369339762411446</c:v>
                </c:pt>
                <c:pt idx="9">
                  <c:v>0.43369339762411446</c:v>
                </c:pt>
                <c:pt idx="10">
                  <c:v>0.43369339762411446</c:v>
                </c:pt>
                <c:pt idx="11">
                  <c:v>0.43369339762411446</c:v>
                </c:pt>
                <c:pt idx="12">
                  <c:v>0.43369339762411446</c:v>
                </c:pt>
                <c:pt idx="13">
                  <c:v>0.43369339762411446</c:v>
                </c:pt>
                <c:pt idx="14">
                  <c:v>0.43369339762411446</c:v>
                </c:pt>
                <c:pt idx="15">
                  <c:v>0.43369339762411446</c:v>
                </c:pt>
              </c:numCache>
            </c:numRef>
          </c:yVal>
        </c:ser>
        <c:axId val="101491840"/>
        <c:axId val="101493760"/>
      </c:scatterChart>
      <c:valAx>
        <c:axId val="101491840"/>
        <c:scaling>
          <c:orientation val="minMax"/>
          <c:max val="18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  <c:layout/>
        </c:title>
        <c:numFmt formatCode="General" sourceLinked="1"/>
        <c:tickLblPos val="nextTo"/>
        <c:crossAx val="101493760"/>
        <c:crosses val="autoZero"/>
        <c:crossBetween val="midCat"/>
      </c:valAx>
      <c:valAx>
        <c:axId val="101493760"/>
        <c:scaling>
          <c:orientation val="minMax"/>
          <c:max val="2"/>
          <c:min val="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Standardised </a:t>
                </a:r>
              </a:p>
              <a:p>
                <a:pPr>
                  <a:defRPr/>
                </a:pPr>
                <a:r>
                  <a:rPr lang="en-GB" b="0"/>
                  <a:t>rate (%)</a:t>
                </a:r>
              </a:p>
            </c:rich>
          </c:tx>
          <c:layout/>
        </c:title>
        <c:numFmt formatCode="General" sourceLinked="0"/>
        <c:tickLblPos val="nextTo"/>
        <c:crossAx val="101491840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23e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l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layout>
                <c:manualLayout>
                  <c:x val="-4.2634237856050139E-2"/>
                  <c:y val="-2.74136288519491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r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t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r"/>
              <c:showVal val="1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layout>
                <c:manualLayout>
                  <c:x val="-3.5341947216031802E-2"/>
                  <c:y val="-3.23519004568874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r"/>
              <c:showVal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t"/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23e DATA for chart'!$C$3:$C$18</c:f>
              <c:numCache>
                <c:formatCode>General</c:formatCode>
                <c:ptCount val="16"/>
                <c:pt idx="0">
                  <c:v>474</c:v>
                </c:pt>
                <c:pt idx="1">
                  <c:v>184</c:v>
                </c:pt>
                <c:pt idx="2">
                  <c:v>158</c:v>
                </c:pt>
                <c:pt idx="3">
                  <c:v>471</c:v>
                </c:pt>
                <c:pt idx="4">
                  <c:v>191</c:v>
                </c:pt>
                <c:pt idx="5">
                  <c:v>560</c:v>
                </c:pt>
                <c:pt idx="6">
                  <c:v>746</c:v>
                </c:pt>
                <c:pt idx="7">
                  <c:v>348</c:v>
                </c:pt>
                <c:pt idx="8">
                  <c:v>401</c:v>
                </c:pt>
                <c:pt idx="9">
                  <c:v>321</c:v>
                </c:pt>
                <c:pt idx="10">
                  <c:v>487</c:v>
                </c:pt>
                <c:pt idx="11">
                  <c:v>708</c:v>
                </c:pt>
                <c:pt idx="12">
                  <c:v>688</c:v>
                </c:pt>
                <c:pt idx="13">
                  <c:v>55</c:v>
                </c:pt>
                <c:pt idx="14">
                  <c:v>1158</c:v>
                </c:pt>
                <c:pt idx="15">
                  <c:v>221</c:v>
                </c:pt>
              </c:numCache>
            </c:numRef>
          </c:xVal>
          <c:yVal>
            <c:numRef>
              <c:f>'Figure 23e DATA for chart'!$G$3:$G$18</c:f>
              <c:numCache>
                <c:formatCode>General</c:formatCode>
                <c:ptCount val="16"/>
                <c:pt idx="0">
                  <c:v>1.9708774033044794</c:v>
                </c:pt>
                <c:pt idx="1">
                  <c:v>2.7421101537562431</c:v>
                </c:pt>
                <c:pt idx="2">
                  <c:v>0.629908986167517</c:v>
                </c:pt>
                <c:pt idx="3">
                  <c:v>1.6632461097343039</c:v>
                </c:pt>
                <c:pt idx="4">
                  <c:v>0.96400884191905345</c:v>
                </c:pt>
                <c:pt idx="5">
                  <c:v>0.90834118531371344</c:v>
                </c:pt>
                <c:pt idx="6">
                  <c:v>1.3261350842571686</c:v>
                </c:pt>
                <c:pt idx="7">
                  <c:v>1.6652119032638877</c:v>
                </c:pt>
                <c:pt idx="8">
                  <c:v>2.6165301140441311</c:v>
                </c:pt>
                <c:pt idx="9">
                  <c:v>1.0033339034248467</c:v>
                </c:pt>
                <c:pt idx="10">
                  <c:v>1.669134672626702</c:v>
                </c:pt>
                <c:pt idx="11">
                  <c:v>1.5500239471466415</c:v>
                </c:pt>
                <c:pt idx="12">
                  <c:v>1.2738674666191043</c:v>
                </c:pt>
                <c:pt idx="13">
                  <c:v>0</c:v>
                </c:pt>
                <c:pt idx="14">
                  <c:v>1.0162467274374529</c:v>
                </c:pt>
                <c:pt idx="15">
                  <c:v>1.2561040666760923</c:v>
                </c:pt>
              </c:numCache>
            </c:numRef>
          </c:yVal>
        </c:ser>
        <c:ser>
          <c:idx val="1"/>
          <c:order val="1"/>
          <c:tx>
            <c:strRef>
              <c:f>'Figure 23e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23e DATA for chart'!$O$3:$O$49</c:f>
              <c:numCache>
                <c:formatCode>General</c:formatCode>
                <c:ptCount val="47"/>
                <c:pt idx="0">
                  <c:v>10</c:v>
                </c:pt>
                <c:pt idx="1">
                  <c:v>27</c:v>
                </c:pt>
                <c:pt idx="2">
                  <c:v>50</c:v>
                </c:pt>
                <c:pt idx="3">
                  <c:v>76</c:v>
                </c:pt>
                <c:pt idx="4">
                  <c:v>106</c:v>
                </c:pt>
                <c:pt idx="5">
                  <c:v>138</c:v>
                </c:pt>
                <c:pt idx="6">
                  <c:v>172</c:v>
                </c:pt>
                <c:pt idx="7">
                  <c:v>207</c:v>
                </c:pt>
                <c:pt idx="8">
                  <c:v>244</c:v>
                </c:pt>
                <c:pt idx="9">
                  <c:v>281</c:v>
                </c:pt>
                <c:pt idx="10">
                  <c:v>320</c:v>
                </c:pt>
                <c:pt idx="11">
                  <c:v>359</c:v>
                </c:pt>
                <c:pt idx="12">
                  <c:v>399</c:v>
                </c:pt>
                <c:pt idx="13">
                  <c:v>440</c:v>
                </c:pt>
                <c:pt idx="14">
                  <c:v>481</c:v>
                </c:pt>
                <c:pt idx="15">
                  <c:v>523</c:v>
                </c:pt>
                <c:pt idx="16">
                  <c:v>565</c:v>
                </c:pt>
                <c:pt idx="17">
                  <c:v>607</c:v>
                </c:pt>
                <c:pt idx="18">
                  <c:v>650</c:v>
                </c:pt>
                <c:pt idx="19">
                  <c:v>694</c:v>
                </c:pt>
                <c:pt idx="20">
                  <c:v>738</c:v>
                </c:pt>
                <c:pt idx="21">
                  <c:v>782</c:v>
                </c:pt>
                <c:pt idx="22">
                  <c:v>826</c:v>
                </c:pt>
                <c:pt idx="23">
                  <c:v>871</c:v>
                </c:pt>
                <c:pt idx="24">
                  <c:v>916</c:v>
                </c:pt>
                <c:pt idx="25">
                  <c:v>961</c:v>
                </c:pt>
                <c:pt idx="26">
                  <c:v>1007</c:v>
                </c:pt>
                <c:pt idx="27">
                  <c:v>1052</c:v>
                </c:pt>
                <c:pt idx="28">
                  <c:v>1098</c:v>
                </c:pt>
                <c:pt idx="29">
                  <c:v>1144</c:v>
                </c:pt>
                <c:pt idx="30">
                  <c:v>1191</c:v>
                </c:pt>
                <c:pt idx="31">
                  <c:v>1237</c:v>
                </c:pt>
                <c:pt idx="32">
                  <c:v>1284</c:v>
                </c:pt>
                <c:pt idx="33">
                  <c:v>1331</c:v>
                </c:pt>
                <c:pt idx="34">
                  <c:v>1378</c:v>
                </c:pt>
                <c:pt idx="35">
                  <c:v>1425</c:v>
                </c:pt>
                <c:pt idx="36">
                  <c:v>1472</c:v>
                </c:pt>
                <c:pt idx="37">
                  <c:v>1520</c:v>
                </c:pt>
                <c:pt idx="38">
                  <c:v>1567</c:v>
                </c:pt>
                <c:pt idx="39">
                  <c:v>1615</c:v>
                </c:pt>
                <c:pt idx="40">
                  <c:v>1663</c:v>
                </c:pt>
                <c:pt idx="41">
                  <c:v>1711</c:v>
                </c:pt>
                <c:pt idx="42">
                  <c:v>1759</c:v>
                </c:pt>
                <c:pt idx="43">
                  <c:v>1807</c:v>
                </c:pt>
                <c:pt idx="44">
                  <c:v>1855</c:v>
                </c:pt>
                <c:pt idx="45">
                  <c:v>1904</c:v>
                </c:pt>
                <c:pt idx="46">
                  <c:v>1952</c:v>
                </c:pt>
              </c:numCache>
            </c:numRef>
          </c:xVal>
          <c:yVal>
            <c:numRef>
              <c:f>'Figure 23e DATA for chart'!$P$3:$P$49</c:f>
              <c:numCache>
                <c:formatCode>General</c:formatCode>
                <c:ptCount val="47"/>
                <c:pt idx="0">
                  <c:v>22.222222222222221</c:v>
                </c:pt>
                <c:pt idx="1">
                  <c:v>11.538461538461538</c:v>
                </c:pt>
                <c:pt idx="2">
                  <c:v>8.1632653061224492</c:v>
                </c:pt>
                <c:pt idx="3">
                  <c:v>6.666666666666667</c:v>
                </c:pt>
                <c:pt idx="4">
                  <c:v>5.7142857142857144</c:v>
                </c:pt>
                <c:pt idx="5">
                  <c:v>5.1094890510948909</c:v>
                </c:pt>
                <c:pt idx="6">
                  <c:v>4.6783625730994149</c:v>
                </c:pt>
                <c:pt idx="7">
                  <c:v>4.3689320388349513</c:v>
                </c:pt>
                <c:pt idx="8">
                  <c:v>4.1152263374485596</c:v>
                </c:pt>
                <c:pt idx="9">
                  <c:v>3.9285714285714284</c:v>
                </c:pt>
                <c:pt idx="10">
                  <c:v>3.761755485893417</c:v>
                </c:pt>
                <c:pt idx="11">
                  <c:v>3.6312849162011176</c:v>
                </c:pt>
                <c:pt idx="12">
                  <c:v>3.5175879396984926</c:v>
                </c:pt>
                <c:pt idx="13">
                  <c:v>3.416856492027335</c:v>
                </c:pt>
                <c:pt idx="14">
                  <c:v>3.3333333333333335</c:v>
                </c:pt>
                <c:pt idx="15">
                  <c:v>3.2567049808429118</c:v>
                </c:pt>
                <c:pt idx="16">
                  <c:v>3.1914893617021276</c:v>
                </c:pt>
                <c:pt idx="17">
                  <c:v>3.1353135313531353</c:v>
                </c:pt>
                <c:pt idx="18">
                  <c:v>3.0816640986132513</c:v>
                </c:pt>
                <c:pt idx="19">
                  <c:v>3.0303030303030303</c:v>
                </c:pt>
                <c:pt idx="20">
                  <c:v>2.9850746268656714</c:v>
                </c:pt>
                <c:pt idx="21">
                  <c:v>2.9449423815620999</c:v>
                </c:pt>
                <c:pt idx="22">
                  <c:v>2.9090909090909092</c:v>
                </c:pt>
                <c:pt idx="23">
                  <c:v>2.8735632183908044</c:v>
                </c:pt>
                <c:pt idx="24">
                  <c:v>2.8415300546448088</c:v>
                </c:pt>
                <c:pt idx="25">
                  <c:v>2.8125</c:v>
                </c:pt>
                <c:pt idx="26">
                  <c:v>2.7833001988071571</c:v>
                </c:pt>
                <c:pt idx="27">
                  <c:v>2.759276879162702</c:v>
                </c:pt>
                <c:pt idx="28">
                  <c:v>2.7347310847766639</c:v>
                </c:pt>
                <c:pt idx="29">
                  <c:v>2.712160979877515</c:v>
                </c:pt>
                <c:pt idx="30">
                  <c:v>2.6890756302521011</c:v>
                </c:pt>
                <c:pt idx="31">
                  <c:v>2.6699029126213589</c:v>
                </c:pt>
                <c:pt idx="32">
                  <c:v>2.6500389711613406</c:v>
                </c:pt>
                <c:pt idx="33">
                  <c:v>2.6315789473684208</c:v>
                </c:pt>
                <c:pt idx="34">
                  <c:v>2.6143790849673203</c:v>
                </c:pt>
                <c:pt idx="35">
                  <c:v>2.5983146067415732</c:v>
                </c:pt>
                <c:pt idx="36">
                  <c:v>2.5832766825288922</c:v>
                </c:pt>
                <c:pt idx="37">
                  <c:v>2.5674786043449638</c:v>
                </c:pt>
                <c:pt idx="38">
                  <c:v>2.554278416347382</c:v>
                </c:pt>
                <c:pt idx="39">
                  <c:v>2.5402726146220571</c:v>
                </c:pt>
                <c:pt idx="40">
                  <c:v>2.5270758122743682</c:v>
                </c:pt>
                <c:pt idx="41">
                  <c:v>2.5146198830409356</c:v>
                </c:pt>
                <c:pt idx="42">
                  <c:v>2.5028441410693971</c:v>
                </c:pt>
                <c:pt idx="43">
                  <c:v>2.4916943521594686</c:v>
                </c:pt>
                <c:pt idx="44">
                  <c:v>2.4811218985976269</c:v>
                </c:pt>
                <c:pt idx="45">
                  <c:v>2.4697845507094063</c:v>
                </c:pt>
                <c:pt idx="46">
                  <c:v>2.4602767811378783</c:v>
                </c:pt>
              </c:numCache>
            </c:numRef>
          </c:yVal>
        </c:ser>
        <c:ser>
          <c:idx val="2"/>
          <c:order val="2"/>
          <c:tx>
            <c:strRef>
              <c:f>'Figure 23e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23e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23e DATA for chart'!$H$3:$H$18</c:f>
              <c:numCache>
                <c:formatCode>General</c:formatCode>
                <c:ptCount val="16"/>
                <c:pt idx="0">
                  <c:v>1.7154823718408447</c:v>
                </c:pt>
                <c:pt idx="1">
                  <c:v>1.7154823718408447</c:v>
                </c:pt>
                <c:pt idx="2">
                  <c:v>1.7154823718408447</c:v>
                </c:pt>
                <c:pt idx="3">
                  <c:v>1.7154823718408447</c:v>
                </c:pt>
                <c:pt idx="4">
                  <c:v>1.7154823718408447</c:v>
                </c:pt>
                <c:pt idx="5">
                  <c:v>1.7154823718408447</c:v>
                </c:pt>
                <c:pt idx="6">
                  <c:v>1.7154823718408447</c:v>
                </c:pt>
                <c:pt idx="7">
                  <c:v>1.7154823718408447</c:v>
                </c:pt>
                <c:pt idx="8">
                  <c:v>1.7154823718408447</c:v>
                </c:pt>
                <c:pt idx="9">
                  <c:v>1.7154823718408447</c:v>
                </c:pt>
                <c:pt idx="10">
                  <c:v>1.7154823718408447</c:v>
                </c:pt>
                <c:pt idx="11">
                  <c:v>1.7154823718408447</c:v>
                </c:pt>
                <c:pt idx="12">
                  <c:v>1.7154823718408447</c:v>
                </c:pt>
                <c:pt idx="13">
                  <c:v>1.7154823718408447</c:v>
                </c:pt>
                <c:pt idx="14">
                  <c:v>1.7154823718408447</c:v>
                </c:pt>
                <c:pt idx="15">
                  <c:v>1.7154823718408447</c:v>
                </c:pt>
              </c:numCache>
            </c:numRef>
          </c:yVal>
        </c:ser>
        <c:axId val="102233984"/>
        <c:axId val="102281216"/>
      </c:scatterChart>
      <c:valAx>
        <c:axId val="102233984"/>
        <c:scaling>
          <c:orientation val="minMax"/>
          <c:max val="12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General" sourceLinked="1"/>
        <c:tickLblPos val="nextTo"/>
        <c:crossAx val="102281216"/>
        <c:crosses val="autoZero"/>
        <c:crossBetween val="midCat"/>
      </c:valAx>
      <c:valAx>
        <c:axId val="102281216"/>
        <c:scaling>
          <c:orientation val="minMax"/>
          <c:max val="3.5"/>
          <c:min val="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Standardised </a:t>
                </a:r>
              </a:p>
              <a:p>
                <a:pPr>
                  <a:defRPr/>
                </a:pPr>
                <a:r>
                  <a:rPr lang="en-GB" b="0"/>
                  <a:t>rate (%)</a:t>
                </a:r>
              </a:p>
            </c:rich>
          </c:tx>
        </c:title>
        <c:numFmt formatCode="General" sourceLinked="0"/>
        <c:tickLblPos val="nextTo"/>
        <c:crossAx val="102233984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2"/>
          <c:order val="0"/>
          <c:tx>
            <c:strRef>
              <c:f>'Figure 1cd DATA'!$F$2</c:f>
              <c:strCache>
                <c:ptCount val="1"/>
                <c:pt idx="0">
                  <c:v>Shoulder revision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Val val="1"/>
          </c:dLbls>
          <c:cat>
            <c:numRef>
              <c:f>'Figure 1cd DATA'!$C$3:$C$18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1cd DATA'!$F$3:$F$18</c:f>
              <c:numCache>
                <c:formatCode>###0</c:formatCode>
                <c:ptCount val="16"/>
                <c:pt idx="0">
                  <c:v>6</c:v>
                </c:pt>
                <c:pt idx="1">
                  <c:v>12</c:v>
                </c:pt>
                <c:pt idx="2">
                  <c:v>22</c:v>
                </c:pt>
                <c:pt idx="3">
                  <c:v>16</c:v>
                </c:pt>
                <c:pt idx="4">
                  <c:v>13</c:v>
                </c:pt>
                <c:pt idx="5">
                  <c:v>15</c:v>
                </c:pt>
                <c:pt idx="6">
                  <c:v>24</c:v>
                </c:pt>
                <c:pt idx="7">
                  <c:v>15</c:v>
                </c:pt>
                <c:pt idx="8">
                  <c:v>25</c:v>
                </c:pt>
                <c:pt idx="9">
                  <c:v>22</c:v>
                </c:pt>
                <c:pt idx="10">
                  <c:v>29</c:v>
                </c:pt>
                <c:pt idx="11">
                  <c:v>30</c:v>
                </c:pt>
                <c:pt idx="12">
                  <c:v>25</c:v>
                </c:pt>
                <c:pt idx="13">
                  <c:v>45</c:v>
                </c:pt>
                <c:pt idx="14">
                  <c:v>41</c:v>
                </c:pt>
                <c:pt idx="15">
                  <c:v>42</c:v>
                </c:pt>
              </c:numCache>
            </c:numRef>
          </c:val>
        </c:ser>
        <c:ser>
          <c:idx val="0"/>
          <c:order val="1"/>
          <c:tx>
            <c:strRef>
              <c:f>'Figure 1cd DATA'!$G$2</c:f>
              <c:strCache>
                <c:ptCount val="1"/>
                <c:pt idx="0">
                  <c:v>Elbow revision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Val val="1"/>
          </c:dLbls>
          <c:cat>
            <c:numRef>
              <c:f>'Figure 1cd DATA'!$C$3:$C$18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1cd DATA'!$G$3:$G$18</c:f>
              <c:numCache>
                <c:formatCode>###0</c:formatCode>
                <c:ptCount val="16"/>
                <c:pt idx="0">
                  <c:v>17</c:v>
                </c:pt>
                <c:pt idx="1">
                  <c:v>9</c:v>
                </c:pt>
                <c:pt idx="2">
                  <c:v>12</c:v>
                </c:pt>
                <c:pt idx="3">
                  <c:v>13</c:v>
                </c:pt>
                <c:pt idx="4">
                  <c:v>9</c:v>
                </c:pt>
                <c:pt idx="5">
                  <c:v>13</c:v>
                </c:pt>
                <c:pt idx="6">
                  <c:v>13</c:v>
                </c:pt>
                <c:pt idx="7">
                  <c:v>7</c:v>
                </c:pt>
                <c:pt idx="8">
                  <c:v>12</c:v>
                </c:pt>
                <c:pt idx="9">
                  <c:v>16</c:v>
                </c:pt>
                <c:pt idx="10">
                  <c:v>11</c:v>
                </c:pt>
                <c:pt idx="11">
                  <c:v>11</c:v>
                </c:pt>
                <c:pt idx="12">
                  <c:v>15</c:v>
                </c:pt>
                <c:pt idx="13">
                  <c:v>10</c:v>
                </c:pt>
                <c:pt idx="14">
                  <c:v>12</c:v>
                </c:pt>
                <c:pt idx="15">
                  <c:v>10</c:v>
                </c:pt>
              </c:numCache>
            </c:numRef>
          </c:val>
        </c:ser>
        <c:ser>
          <c:idx val="1"/>
          <c:order val="2"/>
          <c:tx>
            <c:strRef>
              <c:f>'Figure 1cd DATA'!$H$2</c:f>
              <c:strCache>
                <c:ptCount val="1"/>
                <c:pt idx="0">
                  <c:v>Ankle revision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Val val="1"/>
          </c:dLbls>
          <c:cat>
            <c:numRef>
              <c:f>'Figure 1cd DATA'!$C$3:$C$18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1cd DATA'!$H$3:$H$18</c:f>
              <c:numCache>
                <c:formatCode>General</c:formatCode>
                <c:ptCount val="16"/>
                <c:pt idx="0" formatCode="###0">
                  <c:v>2</c:v>
                </c:pt>
                <c:pt idx="1">
                  <c:v>0</c:v>
                </c:pt>
                <c:pt idx="2" formatCode="###0">
                  <c:v>1</c:v>
                </c:pt>
                <c:pt idx="3">
                  <c:v>0</c:v>
                </c:pt>
                <c:pt idx="4" formatCode="###0">
                  <c:v>4</c:v>
                </c:pt>
                <c:pt idx="5" formatCode="###0">
                  <c:v>6</c:v>
                </c:pt>
                <c:pt idx="6" formatCode="###0">
                  <c:v>3</c:v>
                </c:pt>
                <c:pt idx="7" formatCode="###0">
                  <c:v>1</c:v>
                </c:pt>
                <c:pt idx="8" formatCode="###0">
                  <c:v>2</c:v>
                </c:pt>
                <c:pt idx="9" formatCode="###0">
                  <c:v>3</c:v>
                </c:pt>
                <c:pt idx="10" formatCode="###0">
                  <c:v>8</c:v>
                </c:pt>
                <c:pt idx="11" formatCode="###0">
                  <c:v>6</c:v>
                </c:pt>
                <c:pt idx="12" formatCode="###0">
                  <c:v>5</c:v>
                </c:pt>
                <c:pt idx="13" formatCode="###0">
                  <c:v>14</c:v>
                </c:pt>
                <c:pt idx="14" formatCode="###0">
                  <c:v>12</c:v>
                </c:pt>
                <c:pt idx="15" formatCode="###0">
                  <c:v>12</c:v>
                </c:pt>
              </c:numCache>
            </c:numRef>
          </c:val>
        </c:ser>
        <c:marker val="1"/>
        <c:axId val="75184384"/>
        <c:axId val="75047296"/>
      </c:lineChart>
      <c:catAx>
        <c:axId val="75184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operation</a:t>
                </a:r>
              </a:p>
            </c:rich>
          </c:tx>
        </c:title>
        <c:numFmt formatCode="General" sourceLinked="1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75047296"/>
        <c:crosses val="autoZero"/>
        <c:auto val="1"/>
        <c:lblAlgn val="ctr"/>
        <c:lblOffset val="100"/>
      </c:catAx>
      <c:valAx>
        <c:axId val="7504729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Number of operations</a:t>
                </a:r>
              </a:p>
            </c:rich>
          </c:tx>
        </c:title>
        <c:numFmt formatCode="###0" sourceLinked="1"/>
        <c:tickLblPos val="nextTo"/>
        <c:crossAx val="751843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'Figure 23f DATA for chart'!$B$2</c:f>
              <c:strCache>
                <c:ptCount val="1"/>
                <c:pt idx="0">
                  <c:v>NHS Board of Treatment (NHS GG&amp;C split)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dPt>
            <c:idx val="15"/>
            <c:marker>
              <c:symbol val="none"/>
            </c:marke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Ayrshire &amp; Arran</a:t>
                    </a:r>
                  </a:p>
                </c:rich>
              </c:tx>
              <c:dLblPos val="r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Borders</a:t>
                    </a:r>
                  </a:p>
                </c:rich>
              </c:tx>
              <c:dLblPos val="t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Dumfries &amp; Galloway</a:t>
                    </a:r>
                  </a:p>
                </c:rich>
              </c:tx>
              <c:dLblPos val="t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Fife</a:t>
                    </a:r>
                  </a:p>
                </c:rich>
              </c:tx>
              <c:dLblPos val="t"/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Forth Valley</a:t>
                    </a:r>
                  </a:p>
                </c:rich>
              </c:tx>
              <c:dLblPos val="t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Grampian</a:t>
                    </a:r>
                  </a:p>
                </c:rich>
              </c:tx>
              <c:dLblPos val="t"/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North Glasgow</a:t>
                    </a:r>
                  </a:p>
                </c:rich>
              </c:tx>
              <c:dLblPos val="t"/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South Glasgow</a:t>
                    </a:r>
                  </a:p>
                </c:rich>
              </c:tx>
              <c:dLblPos val="t"/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Clyde</a:t>
                    </a:r>
                  </a:p>
                </c:rich>
              </c:tx>
              <c:dLblPos val="l"/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Highland</a:t>
                    </a:r>
                  </a:p>
                </c:rich>
              </c:tx>
              <c:dLblPos val="t"/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Lanarkshire</a:t>
                    </a:r>
                  </a:p>
                </c:rich>
              </c:tx>
              <c:dLblPos val="b"/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Lothian</a:t>
                    </a:r>
                  </a:p>
                </c:rich>
              </c:tx>
              <c:dLblPos val="t"/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Tayside</a:t>
                    </a:r>
                  </a:p>
                </c:rich>
              </c:tx>
              <c:dLblPos val="t"/>
              <c:showVal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Western Isles</a:t>
                    </a:r>
                  </a:p>
                </c:rich>
              </c:tx>
              <c:dLblPos val="t"/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GJNH</a:t>
                    </a:r>
                  </a:p>
                </c:rich>
              </c:tx>
              <c:dLblPos val="t"/>
              <c:showVal val="1"/>
            </c:dLbl>
            <c:delete val="1"/>
            <c:dLblPos val="t"/>
          </c:dLbls>
          <c:xVal>
            <c:numRef>
              <c:f>'Figure 23f DATA for chart'!$C$3:$C$18</c:f>
              <c:numCache>
                <c:formatCode>General</c:formatCode>
                <c:ptCount val="16"/>
                <c:pt idx="0">
                  <c:v>423</c:v>
                </c:pt>
                <c:pt idx="1">
                  <c:v>143</c:v>
                </c:pt>
                <c:pt idx="2">
                  <c:v>164</c:v>
                </c:pt>
                <c:pt idx="3">
                  <c:v>420</c:v>
                </c:pt>
                <c:pt idx="4">
                  <c:v>199</c:v>
                </c:pt>
                <c:pt idx="5">
                  <c:v>662</c:v>
                </c:pt>
                <c:pt idx="6">
                  <c:v>816</c:v>
                </c:pt>
                <c:pt idx="7">
                  <c:v>360</c:v>
                </c:pt>
                <c:pt idx="8">
                  <c:v>369</c:v>
                </c:pt>
                <c:pt idx="9">
                  <c:v>240</c:v>
                </c:pt>
                <c:pt idx="10">
                  <c:v>386</c:v>
                </c:pt>
                <c:pt idx="11">
                  <c:v>737</c:v>
                </c:pt>
                <c:pt idx="12">
                  <c:v>680</c:v>
                </c:pt>
                <c:pt idx="13">
                  <c:v>13</c:v>
                </c:pt>
                <c:pt idx="14">
                  <c:v>1120</c:v>
                </c:pt>
                <c:pt idx="15">
                  <c:v>10</c:v>
                </c:pt>
              </c:numCache>
            </c:numRef>
          </c:xVal>
          <c:yVal>
            <c:numRef>
              <c:f>'Figure 23f DATA for chart'!$G$3:$G$18</c:f>
              <c:numCache>
                <c:formatCode>General</c:formatCode>
                <c:ptCount val="16"/>
                <c:pt idx="0">
                  <c:v>2.6224486733394277</c:v>
                </c:pt>
                <c:pt idx="1">
                  <c:v>4.0272989123630554</c:v>
                </c:pt>
                <c:pt idx="2">
                  <c:v>2.9065343707623459</c:v>
                </c:pt>
                <c:pt idx="3">
                  <c:v>2.975582082627886</c:v>
                </c:pt>
                <c:pt idx="4">
                  <c:v>3.5726100503440779</c:v>
                </c:pt>
                <c:pt idx="5">
                  <c:v>1.9833646001400869</c:v>
                </c:pt>
                <c:pt idx="6">
                  <c:v>2.1175105663515432</c:v>
                </c:pt>
                <c:pt idx="7">
                  <c:v>3.1635818965126572</c:v>
                </c:pt>
                <c:pt idx="8">
                  <c:v>2.4592322515020197</c:v>
                </c:pt>
                <c:pt idx="9">
                  <c:v>2.1289456836510907</c:v>
                </c:pt>
                <c:pt idx="10">
                  <c:v>2.4758490530788673</c:v>
                </c:pt>
                <c:pt idx="11">
                  <c:v>1.0786982799825211</c:v>
                </c:pt>
                <c:pt idx="12">
                  <c:v>3.2054895547810687</c:v>
                </c:pt>
                <c:pt idx="13">
                  <c:v>0</c:v>
                </c:pt>
                <c:pt idx="14">
                  <c:v>1.2953004650427509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'Figure 23f DATA for chart'!$O$2</c:f>
              <c:strCache>
                <c:ptCount val="1"/>
                <c:pt idx="0">
                  <c:v>Upper confidence limit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'Figure 23f DATA for chart'!$O$3:$O$71</c:f>
              <c:numCache>
                <c:formatCode>General</c:formatCode>
                <c:ptCount val="69"/>
                <c:pt idx="0">
                  <c:v>7</c:v>
                </c:pt>
                <c:pt idx="1">
                  <c:v>18</c:v>
                </c:pt>
                <c:pt idx="2">
                  <c:v>33</c:v>
                </c:pt>
                <c:pt idx="3">
                  <c:v>51</c:v>
                </c:pt>
                <c:pt idx="4">
                  <c:v>70</c:v>
                </c:pt>
                <c:pt idx="5">
                  <c:v>91</c:v>
                </c:pt>
                <c:pt idx="6">
                  <c:v>113</c:v>
                </c:pt>
                <c:pt idx="7">
                  <c:v>136</c:v>
                </c:pt>
                <c:pt idx="8">
                  <c:v>160</c:v>
                </c:pt>
                <c:pt idx="9">
                  <c:v>185</c:v>
                </c:pt>
                <c:pt idx="10">
                  <c:v>210</c:v>
                </c:pt>
                <c:pt idx="11">
                  <c:v>236</c:v>
                </c:pt>
                <c:pt idx="12">
                  <c:v>262</c:v>
                </c:pt>
                <c:pt idx="13">
                  <c:v>289</c:v>
                </c:pt>
                <c:pt idx="14">
                  <c:v>316</c:v>
                </c:pt>
                <c:pt idx="15">
                  <c:v>343</c:v>
                </c:pt>
                <c:pt idx="16">
                  <c:v>371</c:v>
                </c:pt>
                <c:pt idx="17">
                  <c:v>398</c:v>
                </c:pt>
                <c:pt idx="18">
                  <c:v>427</c:v>
                </c:pt>
                <c:pt idx="19">
                  <c:v>455</c:v>
                </c:pt>
                <c:pt idx="20">
                  <c:v>484</c:v>
                </c:pt>
                <c:pt idx="21">
                  <c:v>513</c:v>
                </c:pt>
                <c:pt idx="22">
                  <c:v>542</c:v>
                </c:pt>
                <c:pt idx="23">
                  <c:v>571</c:v>
                </c:pt>
                <c:pt idx="24">
                  <c:v>600</c:v>
                </c:pt>
                <c:pt idx="25">
                  <c:v>630</c:v>
                </c:pt>
                <c:pt idx="26">
                  <c:v>660</c:v>
                </c:pt>
                <c:pt idx="27">
                  <c:v>690</c:v>
                </c:pt>
                <c:pt idx="28">
                  <c:v>720</c:v>
                </c:pt>
                <c:pt idx="29">
                  <c:v>750</c:v>
                </c:pt>
                <c:pt idx="30">
                  <c:v>780</c:v>
                </c:pt>
                <c:pt idx="31">
                  <c:v>811</c:v>
                </c:pt>
                <c:pt idx="32">
                  <c:v>841</c:v>
                </c:pt>
                <c:pt idx="33">
                  <c:v>872</c:v>
                </c:pt>
                <c:pt idx="34">
                  <c:v>902</c:v>
                </c:pt>
                <c:pt idx="35">
                  <c:v>933</c:v>
                </c:pt>
                <c:pt idx="36">
                  <c:v>964</c:v>
                </c:pt>
                <c:pt idx="37">
                  <c:v>995</c:v>
                </c:pt>
                <c:pt idx="38">
                  <c:v>1026</c:v>
                </c:pt>
                <c:pt idx="39">
                  <c:v>1058</c:v>
                </c:pt>
                <c:pt idx="40">
                  <c:v>1089</c:v>
                </c:pt>
                <c:pt idx="41">
                  <c:v>1120</c:v>
                </c:pt>
                <c:pt idx="42">
                  <c:v>1152</c:v>
                </c:pt>
                <c:pt idx="43">
                  <c:v>1183</c:v>
                </c:pt>
                <c:pt idx="44">
                  <c:v>1215</c:v>
                </c:pt>
                <c:pt idx="45">
                  <c:v>1247</c:v>
                </c:pt>
                <c:pt idx="46">
                  <c:v>1278</c:v>
                </c:pt>
                <c:pt idx="47">
                  <c:v>1310</c:v>
                </c:pt>
                <c:pt idx="48">
                  <c:v>1342</c:v>
                </c:pt>
                <c:pt idx="49">
                  <c:v>1374</c:v>
                </c:pt>
                <c:pt idx="50">
                  <c:v>1406</c:v>
                </c:pt>
                <c:pt idx="51">
                  <c:v>1438</c:v>
                </c:pt>
                <c:pt idx="52">
                  <c:v>1470</c:v>
                </c:pt>
                <c:pt idx="53">
                  <c:v>1502</c:v>
                </c:pt>
                <c:pt idx="54">
                  <c:v>1535</c:v>
                </c:pt>
                <c:pt idx="55">
                  <c:v>1567</c:v>
                </c:pt>
                <c:pt idx="56">
                  <c:v>1599</c:v>
                </c:pt>
                <c:pt idx="57">
                  <c:v>1632</c:v>
                </c:pt>
                <c:pt idx="58">
                  <c:v>1664</c:v>
                </c:pt>
                <c:pt idx="59">
                  <c:v>1696</c:v>
                </c:pt>
                <c:pt idx="60">
                  <c:v>1729</c:v>
                </c:pt>
                <c:pt idx="61">
                  <c:v>1761</c:v>
                </c:pt>
                <c:pt idx="62">
                  <c:v>1794</c:v>
                </c:pt>
                <c:pt idx="63">
                  <c:v>1827</c:v>
                </c:pt>
                <c:pt idx="64">
                  <c:v>1859</c:v>
                </c:pt>
                <c:pt idx="65">
                  <c:v>1892</c:v>
                </c:pt>
                <c:pt idx="66">
                  <c:v>1925</c:v>
                </c:pt>
                <c:pt idx="67">
                  <c:v>1958</c:v>
                </c:pt>
                <c:pt idx="68">
                  <c:v>1991</c:v>
                </c:pt>
              </c:numCache>
            </c:numRef>
          </c:xVal>
          <c:yVal>
            <c:numRef>
              <c:f>'Figure 23f DATA for chart'!$P$3:$P$71</c:f>
              <c:numCache>
                <c:formatCode>General</c:formatCode>
                <c:ptCount val="69"/>
                <c:pt idx="0">
                  <c:v>33.333333333333329</c:v>
                </c:pt>
                <c:pt idx="1">
                  <c:v>17.647058823529413</c:v>
                </c:pt>
                <c:pt idx="2">
                  <c:v>12.5</c:v>
                </c:pt>
                <c:pt idx="3">
                  <c:v>10</c:v>
                </c:pt>
                <c:pt idx="4">
                  <c:v>8.695652173913043</c:v>
                </c:pt>
                <c:pt idx="5">
                  <c:v>7.7777777777777777</c:v>
                </c:pt>
                <c:pt idx="6">
                  <c:v>7.1428571428571423</c:v>
                </c:pt>
                <c:pt idx="7">
                  <c:v>6.666666666666667</c:v>
                </c:pt>
                <c:pt idx="8">
                  <c:v>6.2893081761006293</c:v>
                </c:pt>
                <c:pt idx="9">
                  <c:v>5.9782608695652177</c:v>
                </c:pt>
                <c:pt idx="10">
                  <c:v>5.741626794258373</c:v>
                </c:pt>
                <c:pt idx="11">
                  <c:v>5.5319148936170208</c:v>
                </c:pt>
                <c:pt idx="12">
                  <c:v>5.3639846743295019</c:v>
                </c:pt>
                <c:pt idx="13">
                  <c:v>5.2083333333333339</c:v>
                </c:pt>
                <c:pt idx="14">
                  <c:v>5.0793650793650791</c:v>
                </c:pt>
                <c:pt idx="15">
                  <c:v>4.9707602339181287</c:v>
                </c:pt>
                <c:pt idx="16">
                  <c:v>4.8648648648648649</c:v>
                </c:pt>
                <c:pt idx="17">
                  <c:v>4.7858942065491181</c:v>
                </c:pt>
                <c:pt idx="18">
                  <c:v>4.6948356807511731</c:v>
                </c:pt>
                <c:pt idx="19">
                  <c:v>4.6255506607929515</c:v>
                </c:pt>
                <c:pt idx="20">
                  <c:v>4.5548654244306412</c:v>
                </c:pt>
                <c:pt idx="21">
                  <c:v>4.4921875</c:v>
                </c:pt>
                <c:pt idx="22">
                  <c:v>4.4362292051756009</c:v>
                </c:pt>
                <c:pt idx="23">
                  <c:v>4.3859649122807012</c:v>
                </c:pt>
                <c:pt idx="24">
                  <c:v>4.3405676126878134</c:v>
                </c:pt>
                <c:pt idx="25">
                  <c:v>4.2925278219395864</c:v>
                </c:pt>
                <c:pt idx="26">
                  <c:v>4.2488619119878601</c:v>
                </c:pt>
                <c:pt idx="27">
                  <c:v>4.2089985486211905</c:v>
                </c:pt>
                <c:pt idx="28">
                  <c:v>4.1724617524339358</c:v>
                </c:pt>
                <c:pt idx="29">
                  <c:v>4.1388518024032042</c:v>
                </c:pt>
                <c:pt idx="30">
                  <c:v>4.1078305519897302</c:v>
                </c:pt>
                <c:pt idx="31">
                  <c:v>4.0740740740740744</c:v>
                </c:pt>
                <c:pt idx="32">
                  <c:v>4.0476190476190474</c:v>
                </c:pt>
                <c:pt idx="33">
                  <c:v>4.0183696900114816</c:v>
                </c:pt>
                <c:pt idx="34">
                  <c:v>3.9955604883462823</c:v>
                </c:pt>
                <c:pt idx="35">
                  <c:v>3.969957081545064</c:v>
                </c:pt>
                <c:pt idx="36">
                  <c:v>3.9460020768431985</c:v>
                </c:pt>
                <c:pt idx="37">
                  <c:v>3.9235412474849096</c:v>
                </c:pt>
                <c:pt idx="38">
                  <c:v>3.9024390243902438</c:v>
                </c:pt>
                <c:pt idx="39">
                  <c:v>3.878902554399243</c:v>
                </c:pt>
                <c:pt idx="40">
                  <c:v>3.8602941176470589</c:v>
                </c:pt>
                <c:pt idx="41">
                  <c:v>3.8427167113494192</c:v>
                </c:pt>
                <c:pt idx="42">
                  <c:v>3.8227628149435278</c:v>
                </c:pt>
                <c:pt idx="43">
                  <c:v>3.8071065989847721</c:v>
                </c:pt>
                <c:pt idx="44">
                  <c:v>3.7891268533772648</c:v>
                </c:pt>
                <c:pt idx="45">
                  <c:v>3.77207062600321</c:v>
                </c:pt>
                <c:pt idx="46">
                  <c:v>3.7588097102584186</c:v>
                </c:pt>
                <c:pt idx="47">
                  <c:v>3.7433155080213902</c:v>
                </c:pt>
                <c:pt idx="48">
                  <c:v>3.7285607755406418</c:v>
                </c:pt>
                <c:pt idx="49">
                  <c:v>3.7144938091769846</c:v>
                </c:pt>
                <c:pt idx="50">
                  <c:v>3.7010676156583626</c:v>
                </c:pt>
                <c:pt idx="51">
                  <c:v>3.6882393876130828</c:v>
                </c:pt>
                <c:pt idx="52">
                  <c:v>3.6759700476514632</c:v>
                </c:pt>
                <c:pt idx="53">
                  <c:v>3.664223850766156</c:v>
                </c:pt>
                <c:pt idx="54">
                  <c:v>3.6505867014341589</c:v>
                </c:pt>
                <c:pt idx="55">
                  <c:v>3.6398467432950192</c:v>
                </c:pt>
                <c:pt idx="56">
                  <c:v>3.629536921151439</c:v>
                </c:pt>
                <c:pt idx="57">
                  <c:v>3.6174126302881664</c:v>
                </c:pt>
                <c:pt idx="58">
                  <c:v>3.6079374624173184</c:v>
                </c:pt>
                <c:pt idx="59">
                  <c:v>3.5988200589970503</c:v>
                </c:pt>
                <c:pt idx="60">
                  <c:v>3.5879629629629628</c:v>
                </c:pt>
                <c:pt idx="61">
                  <c:v>3.5795454545454546</c:v>
                </c:pt>
                <c:pt idx="62">
                  <c:v>3.5694366982710544</c:v>
                </c:pt>
                <c:pt idx="63">
                  <c:v>3.5596933187294635</c:v>
                </c:pt>
                <c:pt idx="64">
                  <c:v>3.5522066738428419</c:v>
                </c:pt>
                <c:pt idx="65">
                  <c:v>3.5430988894764677</c:v>
                </c:pt>
                <c:pt idx="66">
                  <c:v>3.5343035343035343</c:v>
                </c:pt>
                <c:pt idx="67">
                  <c:v>3.525804803270312</c:v>
                </c:pt>
                <c:pt idx="68">
                  <c:v>3.5175879396984926</c:v>
                </c:pt>
              </c:numCache>
            </c:numRef>
          </c:yVal>
        </c:ser>
        <c:ser>
          <c:idx val="2"/>
          <c:order val="2"/>
          <c:tx>
            <c:strRef>
              <c:f>'Figure 23f DATA for chart'!$H$2</c:f>
              <c:strCache>
                <c:ptCount val="1"/>
                <c:pt idx="0">
                  <c:v>National complication rate (%)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'Figure 23f DATA for chart'!$I$3:$I$18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1000</c:v>
                </c:pt>
                <c:pt idx="10">
                  <c:v>1200</c:v>
                </c:pt>
                <c:pt idx="11">
                  <c:v>1400</c:v>
                </c:pt>
                <c:pt idx="12">
                  <c:v>1400</c:v>
                </c:pt>
                <c:pt idx="13">
                  <c:v>1600</c:v>
                </c:pt>
                <c:pt idx="14">
                  <c:v>1800</c:v>
                </c:pt>
                <c:pt idx="15">
                  <c:v>2000</c:v>
                </c:pt>
              </c:numCache>
            </c:numRef>
          </c:xVal>
          <c:yVal>
            <c:numRef>
              <c:f>'Figure 23f DATA for chart'!$H$3:$H$18</c:f>
              <c:numCache>
                <c:formatCode>General</c:formatCode>
                <c:ptCount val="16"/>
                <c:pt idx="0">
                  <c:v>2.6251301844023769</c:v>
                </c:pt>
                <c:pt idx="1">
                  <c:v>2.6251301844023769</c:v>
                </c:pt>
                <c:pt idx="2">
                  <c:v>2.6251301844023769</c:v>
                </c:pt>
                <c:pt idx="3">
                  <c:v>2.6251301844023769</c:v>
                </c:pt>
                <c:pt idx="4">
                  <c:v>2.6251301844023769</c:v>
                </c:pt>
                <c:pt idx="5">
                  <c:v>2.6251301844023769</c:v>
                </c:pt>
                <c:pt idx="6">
                  <c:v>2.6251301844023769</c:v>
                </c:pt>
                <c:pt idx="7">
                  <c:v>2.6251301844023769</c:v>
                </c:pt>
                <c:pt idx="8">
                  <c:v>2.6251301844023769</c:v>
                </c:pt>
                <c:pt idx="9">
                  <c:v>2.6251301844023769</c:v>
                </c:pt>
                <c:pt idx="10">
                  <c:v>2.6251301844023769</c:v>
                </c:pt>
                <c:pt idx="11">
                  <c:v>2.6251301844023769</c:v>
                </c:pt>
                <c:pt idx="12">
                  <c:v>2.6251301844023769</c:v>
                </c:pt>
                <c:pt idx="13">
                  <c:v>2.6251301844023769</c:v>
                </c:pt>
                <c:pt idx="14">
                  <c:v>2.6251301844023769</c:v>
                </c:pt>
                <c:pt idx="15">
                  <c:v>2.6251301844023769</c:v>
                </c:pt>
              </c:numCache>
            </c:numRef>
          </c:yVal>
        </c:ser>
        <c:axId val="101246848"/>
        <c:axId val="101355520"/>
      </c:scatterChart>
      <c:valAx>
        <c:axId val="101246848"/>
        <c:scaling>
          <c:orientation val="minMax"/>
          <c:max val="12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  <c:layout/>
        </c:title>
        <c:numFmt formatCode="General" sourceLinked="1"/>
        <c:tickLblPos val="nextTo"/>
        <c:crossAx val="101355520"/>
        <c:crosses val="autoZero"/>
        <c:crossBetween val="midCat"/>
      </c:valAx>
      <c:valAx>
        <c:axId val="101355520"/>
        <c:scaling>
          <c:orientation val="minMax"/>
          <c:max val="6"/>
          <c:min val="0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Standardised </a:t>
                </a:r>
              </a:p>
              <a:p>
                <a:pPr>
                  <a:defRPr/>
                </a:pPr>
                <a:r>
                  <a:rPr lang="en-GB" b="0"/>
                  <a:t>rate (%)</a:t>
                </a:r>
              </a:p>
            </c:rich>
          </c:tx>
          <c:layout/>
        </c:title>
        <c:numFmt formatCode="General" sourceLinked="0"/>
        <c:tickLblPos val="nextTo"/>
        <c:crossAx val="101246848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0"/>
          <c:order val="0"/>
          <c:tx>
            <c:strRef>
              <c:f>'Figure 24a DATA'!$B$6:$D$6</c:f>
              <c:strCache>
                <c:ptCount val="1"/>
                <c:pt idx="0">
                  <c:v>Revisions within 1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showVal val="1"/>
          </c:dLbls>
          <c:cat>
            <c:strRef>
              <c:f>'Figure 24a DATA'!$E$4:$O$4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'Figure 24a DATA'!$E$6:$O$6</c:f>
              <c:numCache>
                <c:formatCode>General</c:formatCode>
                <c:ptCount val="11"/>
                <c:pt idx="0">
                  <c:v>59</c:v>
                </c:pt>
                <c:pt idx="1">
                  <c:v>91</c:v>
                </c:pt>
                <c:pt idx="2">
                  <c:v>82</c:v>
                </c:pt>
                <c:pt idx="3">
                  <c:v>102</c:v>
                </c:pt>
                <c:pt idx="4">
                  <c:v>119</c:v>
                </c:pt>
                <c:pt idx="5">
                  <c:v>87</c:v>
                </c:pt>
                <c:pt idx="6">
                  <c:v>95</c:v>
                </c:pt>
                <c:pt idx="7">
                  <c:v>97</c:v>
                </c:pt>
                <c:pt idx="8">
                  <c:v>81</c:v>
                </c:pt>
                <c:pt idx="9">
                  <c:v>87</c:v>
                </c:pt>
                <c:pt idx="10">
                  <c:v>96</c:v>
                </c:pt>
              </c:numCache>
            </c:numRef>
          </c:val>
        </c:ser>
        <c:ser>
          <c:idx val="1"/>
          <c:order val="1"/>
          <c:tx>
            <c:strRef>
              <c:f>'Figure 24a DATA'!$B$7:$D$7</c:f>
              <c:strCache>
                <c:ptCount val="1"/>
                <c:pt idx="0">
                  <c:v>Revisions within 3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showVal val="1"/>
          </c:dLbls>
          <c:cat>
            <c:strRef>
              <c:f>'Figure 24a DATA'!$E$4:$O$4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'Figure 24a DATA'!$E$7:$M$7</c:f>
              <c:numCache>
                <c:formatCode>General</c:formatCode>
                <c:ptCount val="9"/>
                <c:pt idx="0">
                  <c:v>158</c:v>
                </c:pt>
                <c:pt idx="1">
                  <c:v>227</c:v>
                </c:pt>
                <c:pt idx="2">
                  <c:v>217</c:v>
                </c:pt>
                <c:pt idx="3">
                  <c:v>259</c:v>
                </c:pt>
                <c:pt idx="4">
                  <c:v>274</c:v>
                </c:pt>
                <c:pt idx="5">
                  <c:v>211</c:v>
                </c:pt>
                <c:pt idx="6">
                  <c:v>223</c:v>
                </c:pt>
                <c:pt idx="7">
                  <c:v>219</c:v>
                </c:pt>
                <c:pt idx="8">
                  <c:v>209</c:v>
                </c:pt>
              </c:numCache>
            </c:numRef>
          </c:val>
        </c:ser>
        <c:ser>
          <c:idx val="2"/>
          <c:order val="2"/>
          <c:tx>
            <c:strRef>
              <c:f>'Figure 24a DATA'!$B$8:$D$8</c:f>
              <c:strCache>
                <c:ptCount val="1"/>
                <c:pt idx="0">
                  <c:v>Revisions within 5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Val val="1"/>
          </c:dLbls>
          <c:cat>
            <c:strRef>
              <c:f>'Figure 24a DATA'!$E$4:$O$4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'Figure 24a DATA'!$E$8:$K$8</c:f>
              <c:numCache>
                <c:formatCode>General</c:formatCode>
                <c:ptCount val="7"/>
                <c:pt idx="0">
                  <c:v>243</c:v>
                </c:pt>
                <c:pt idx="1">
                  <c:v>310</c:v>
                </c:pt>
                <c:pt idx="2">
                  <c:v>321</c:v>
                </c:pt>
                <c:pt idx="3">
                  <c:v>341</c:v>
                </c:pt>
                <c:pt idx="4">
                  <c:v>363</c:v>
                </c:pt>
                <c:pt idx="5">
                  <c:v>283</c:v>
                </c:pt>
                <c:pt idx="6">
                  <c:v>274</c:v>
                </c:pt>
              </c:numCache>
            </c:numRef>
          </c:val>
        </c:ser>
        <c:ser>
          <c:idx val="3"/>
          <c:order val="3"/>
          <c:tx>
            <c:strRef>
              <c:f>'Figure 24a DATA'!$B$9:$D$9</c:f>
              <c:strCache>
                <c:ptCount val="1"/>
                <c:pt idx="0">
                  <c:v>Revisions within 7 years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Val val="1"/>
          </c:dLbls>
          <c:cat>
            <c:strRef>
              <c:f>'Figure 24a DATA'!$E$4:$O$4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'Figure 24a DATA'!$E$9:$I$9</c:f>
              <c:numCache>
                <c:formatCode>General</c:formatCode>
                <c:ptCount val="5"/>
                <c:pt idx="0">
                  <c:v>315</c:v>
                </c:pt>
                <c:pt idx="1">
                  <c:v>387</c:v>
                </c:pt>
                <c:pt idx="2">
                  <c:v>400</c:v>
                </c:pt>
                <c:pt idx="3">
                  <c:v>435</c:v>
                </c:pt>
                <c:pt idx="4">
                  <c:v>426</c:v>
                </c:pt>
              </c:numCache>
            </c:numRef>
          </c:val>
        </c:ser>
        <c:marker val="1"/>
        <c:axId val="102043648"/>
        <c:axId val="102045568"/>
      </c:lineChart>
      <c:catAx>
        <c:axId val="102043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primary operation</a:t>
                </a:r>
              </a:p>
            </c:rich>
          </c:tx>
        </c:title>
        <c:tickLblPos val="nextTo"/>
        <c:crossAx val="102045568"/>
        <c:crosses val="autoZero"/>
        <c:auto val="1"/>
        <c:lblAlgn val="ctr"/>
        <c:lblOffset val="100"/>
      </c:catAx>
      <c:valAx>
        <c:axId val="10204556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Total number </a:t>
                </a:r>
              </a:p>
              <a:p>
                <a:pPr>
                  <a:defRPr/>
                </a:pPr>
                <a:r>
                  <a:rPr lang="en-GB"/>
                  <a:t>of revisions</a:t>
                </a:r>
              </a:p>
            </c:rich>
          </c:tx>
        </c:title>
        <c:numFmt formatCode="General" sourceLinked="1"/>
        <c:tickLblPos val="nextTo"/>
        <c:crossAx val="10204364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24b DATA'!$C$2</c:f>
              <c:strCache>
                <c:ptCount val="1"/>
                <c:pt idx="0">
                  <c:v>Hip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rgbClr val="1F497D"/>
                </a:solidFill>
              </a:ln>
            </c:spPr>
          </c:marker>
          <c:cat>
            <c:strRef>
              <c:f>'Figure 24b DATA'!$B$3:$B$19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24b DATA'!$C$3:$C$19</c:f>
              <c:numCache>
                <c:formatCode>0.00%</c:formatCode>
                <c:ptCount val="17"/>
                <c:pt idx="0">
                  <c:v>1.2500000000000001E-2</c:v>
                </c:pt>
                <c:pt idx="1">
                  <c:v>3.1847133757961781E-3</c:v>
                </c:pt>
                <c:pt idx="2">
                  <c:v>1.0033444816053512E-2</c:v>
                </c:pt>
                <c:pt idx="3">
                  <c:v>8.6805555555555559E-3</c:v>
                </c:pt>
                <c:pt idx="4">
                  <c:v>9.3603744149765994E-3</c:v>
                </c:pt>
                <c:pt idx="5">
                  <c:v>6.7567567567567563E-3</c:v>
                </c:pt>
                <c:pt idx="6">
                  <c:v>9.0225563909774424E-3</c:v>
                </c:pt>
                <c:pt idx="7">
                  <c:v>4.3103448275862068E-3</c:v>
                </c:pt>
                <c:pt idx="8">
                  <c:v>7.1633237822349575E-3</c:v>
                </c:pt>
                <c:pt idx="9">
                  <c:v>6.6225165562913916E-3</c:v>
                </c:pt>
                <c:pt idx="10">
                  <c:v>9.3312597200622075E-3</c:v>
                </c:pt>
                <c:pt idx="11">
                  <c:v>1.0057471264367816E-2</c:v>
                </c:pt>
                <c:pt idx="12">
                  <c:v>1.2587412587412588E-2</c:v>
                </c:pt>
                <c:pt idx="13">
                  <c:v>1.4450867052023121E-2</c:v>
                </c:pt>
                <c:pt idx="14">
                  <c:v>1.9017432646592711E-2</c:v>
                </c:pt>
                <c:pt idx="15">
                  <c:v>1.7123287671232876E-2</c:v>
                </c:pt>
                <c:pt idx="16">
                  <c:v>3.3962264150943396E-2</c:v>
                </c:pt>
              </c:numCache>
            </c:numRef>
          </c:val>
        </c:ser>
        <c:ser>
          <c:idx val="1"/>
          <c:order val="1"/>
          <c:tx>
            <c:strRef>
              <c:f>'Figure 24b DATA'!$D$2</c:f>
              <c:strCache>
                <c:ptCount val="1"/>
                <c:pt idx="0">
                  <c:v>Knee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'Figure 24b DATA'!$B$3:$B$19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'Figure 24b DATA'!$D$3:$D$19</c:f>
              <c:numCache>
                <c:formatCode>0.00%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7.6335877862595426E-3</c:v>
                </c:pt>
                <c:pt idx="3">
                  <c:v>8.0000000000000002E-3</c:v>
                </c:pt>
                <c:pt idx="4">
                  <c:v>3.5714285714285713E-3</c:v>
                </c:pt>
                <c:pt idx="5">
                  <c:v>6.5789473684210531E-3</c:v>
                </c:pt>
                <c:pt idx="6">
                  <c:v>5.4945054945054949E-3</c:v>
                </c:pt>
                <c:pt idx="7">
                  <c:v>2.8653295128939827E-3</c:v>
                </c:pt>
                <c:pt idx="8">
                  <c:v>7.2815533980582527E-3</c:v>
                </c:pt>
                <c:pt idx="9">
                  <c:v>2.0040080160320644E-3</c:v>
                </c:pt>
                <c:pt idx="10">
                  <c:v>1.0101010101010102E-2</c:v>
                </c:pt>
                <c:pt idx="11">
                  <c:v>1.0822510822510822E-2</c:v>
                </c:pt>
                <c:pt idx="12">
                  <c:v>4.9627791563275434E-3</c:v>
                </c:pt>
                <c:pt idx="13">
                  <c:v>1.2048192771084338E-2</c:v>
                </c:pt>
                <c:pt idx="14">
                  <c:v>9.2378752886836026E-3</c:v>
                </c:pt>
                <c:pt idx="15">
                  <c:v>2.7906976744186046E-2</c:v>
                </c:pt>
                <c:pt idx="16">
                  <c:v>1.4598540145985401E-2</c:v>
                </c:pt>
              </c:numCache>
            </c:numRef>
          </c:val>
        </c:ser>
        <c:marker val="1"/>
        <c:axId val="102639872"/>
        <c:axId val="102675200"/>
      </c:lineChart>
      <c:catAx>
        <c:axId val="102639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of revision</a:t>
                </a:r>
              </a:p>
            </c:rich>
          </c:tx>
        </c:title>
        <c:tickLblPos val="nextTo"/>
        <c:crossAx val="102675200"/>
        <c:crosses val="autoZero"/>
        <c:auto val="1"/>
        <c:lblAlgn val="ctr"/>
        <c:lblOffset val="100"/>
      </c:catAx>
      <c:valAx>
        <c:axId val="10267520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Complication</a:t>
                </a:r>
              </a:p>
              <a:p>
                <a:pPr>
                  <a:defRPr/>
                </a:pPr>
                <a:r>
                  <a:rPr lang="en-GB"/>
                  <a:t>rate (%)</a:t>
                </a:r>
              </a:p>
            </c:rich>
          </c:tx>
        </c:title>
        <c:numFmt formatCode="0.0%" sourceLinked="0"/>
        <c:tickLblPos val="nextTo"/>
        <c:crossAx val="10263987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'Figure 26 DATA'!$F$2:$M$2</c:f>
              <c:strCache>
                <c:ptCount val="8"/>
                <c:pt idx="0">
                  <c:v>Jan-Mar 2015</c:v>
                </c:pt>
                <c:pt idx="1">
                  <c:v>Apr-Jun 2015</c:v>
                </c:pt>
                <c:pt idx="2">
                  <c:v>Jul-Sep 2015</c:v>
                </c:pt>
                <c:pt idx="3">
                  <c:v>Oct-Dec 2015</c:v>
                </c:pt>
                <c:pt idx="4">
                  <c:v>Jan-Mar 2016</c:v>
                </c:pt>
                <c:pt idx="5">
                  <c:v>Apr-Jun 2016</c:v>
                </c:pt>
                <c:pt idx="6">
                  <c:v>Jul-Sep 2016</c:v>
                </c:pt>
                <c:pt idx="7">
                  <c:v>Oct-Dec 2016</c:v>
                </c:pt>
              </c:strCache>
            </c:strRef>
          </c:cat>
          <c:val>
            <c:numRef>
              <c:f>'Figure 26 DATA'!$F$3:$M$3</c:f>
              <c:numCache>
                <c:formatCode>General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6</c:v>
                </c:pt>
                <c:pt idx="3">
                  <c:v>13</c:v>
                </c:pt>
                <c:pt idx="4">
                  <c:v>7</c:v>
                </c:pt>
                <c:pt idx="5">
                  <c:v>10</c:v>
                </c:pt>
                <c:pt idx="6">
                  <c:v>6</c:v>
                </c:pt>
                <c:pt idx="7">
                  <c:v>8</c:v>
                </c:pt>
              </c:numCache>
            </c:numRef>
          </c:val>
        </c:ser>
        <c:axId val="102761600"/>
        <c:axId val="102763136"/>
      </c:barChart>
      <c:catAx>
        <c:axId val="102761600"/>
        <c:scaling>
          <c:orientation val="minMax"/>
        </c:scaling>
        <c:axPos val="b"/>
        <c:tickLblPos val="nextTo"/>
        <c:crossAx val="102763136"/>
        <c:crosses val="autoZero"/>
        <c:auto val="1"/>
        <c:lblAlgn val="ctr"/>
        <c:lblOffset val="100"/>
      </c:catAx>
      <c:valAx>
        <c:axId val="10276313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Number </a:t>
                </a:r>
              </a:p>
              <a:p>
                <a:pPr>
                  <a:defRPr/>
                </a:pPr>
                <a:r>
                  <a:rPr lang="en-GB" b="0"/>
                  <a:t>of </a:t>
                </a:r>
              </a:p>
              <a:p>
                <a:pPr>
                  <a:defRPr/>
                </a:pPr>
                <a:r>
                  <a:rPr lang="en-GB" b="0"/>
                  <a:t>notifications</a:t>
                </a:r>
              </a:p>
            </c:rich>
          </c:tx>
        </c:title>
        <c:numFmt formatCode="General" sourceLinked="1"/>
        <c:tickLblPos val="nextTo"/>
        <c:crossAx val="102761600"/>
        <c:crosses val="autoZero"/>
        <c:crossBetween val="between"/>
      </c:valAx>
    </c:plotArea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tx>
            <c:strRef>
              <c:f>'Figure 26 DATA'!$F$10</c:f>
              <c:strCache>
                <c:ptCount val="1"/>
                <c:pt idx="0">
                  <c:v>2015</c:v>
                </c:pt>
              </c:strCache>
            </c:strRef>
          </c:tx>
          <c:dLbls>
            <c:showVal val="1"/>
          </c:dLbls>
          <c:cat>
            <c:strRef>
              <c:f>'Figure 26 DATA'!$G$9:$M$9</c:f>
              <c:strCache>
                <c:ptCount val="7"/>
                <c:pt idx="0">
                  <c:v>Hip dislocations within 365 days:</c:v>
                </c:pt>
                <c:pt idx="1">
                  <c:v>Hip infections within 365 days:</c:v>
                </c:pt>
                <c:pt idx="2">
                  <c:v>Knee infections within 365 days:</c:v>
                </c:pt>
                <c:pt idx="3">
                  <c:v>Hip DVT/PE within 90 days:</c:v>
                </c:pt>
                <c:pt idx="4">
                  <c:v>Knee DVT/PE within 90 days:</c:v>
                </c:pt>
                <c:pt idx="5">
                  <c:v>Hip revisions within 3 years:</c:v>
                </c:pt>
                <c:pt idx="6">
                  <c:v>Knee revisions within 3 years:</c:v>
                </c:pt>
              </c:strCache>
            </c:strRef>
          </c:cat>
          <c:val>
            <c:numRef>
              <c:f>'Figure 26 DATA'!$G$10:$M$10</c:f>
              <c:numCache>
                <c:formatCode>General</c:formatCode>
                <c:ptCount val="7"/>
                <c:pt idx="0">
                  <c:v>7</c:v>
                </c:pt>
                <c:pt idx="1">
                  <c:v>3</c:v>
                </c:pt>
                <c:pt idx="2">
                  <c:v>7</c:v>
                </c:pt>
                <c:pt idx="3">
                  <c:v>1</c:v>
                </c:pt>
                <c:pt idx="4">
                  <c:v>5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</c:ser>
        <c:ser>
          <c:idx val="1"/>
          <c:order val="1"/>
          <c:tx>
            <c:strRef>
              <c:f>'Figure 26 DATA'!$F$11</c:f>
              <c:strCache>
                <c:ptCount val="1"/>
                <c:pt idx="0">
                  <c:v>2016</c:v>
                </c:pt>
              </c:strCache>
            </c:strRef>
          </c:tx>
          <c:dLbls>
            <c:showVal val="1"/>
          </c:dLbls>
          <c:cat>
            <c:strRef>
              <c:f>'Figure 26 DATA'!$G$9:$M$9</c:f>
              <c:strCache>
                <c:ptCount val="7"/>
                <c:pt idx="0">
                  <c:v>Hip dislocations within 365 days:</c:v>
                </c:pt>
                <c:pt idx="1">
                  <c:v>Hip infections within 365 days:</c:v>
                </c:pt>
                <c:pt idx="2">
                  <c:v>Knee infections within 365 days:</c:v>
                </c:pt>
                <c:pt idx="3">
                  <c:v>Hip DVT/PE within 90 days:</c:v>
                </c:pt>
                <c:pt idx="4">
                  <c:v>Knee DVT/PE within 90 days:</c:v>
                </c:pt>
                <c:pt idx="5">
                  <c:v>Hip revisions within 3 years:</c:v>
                </c:pt>
                <c:pt idx="6">
                  <c:v>Knee revisions within 3 years:</c:v>
                </c:pt>
              </c:strCache>
            </c:strRef>
          </c:cat>
          <c:val>
            <c:numRef>
              <c:f>'Figure 26 DATA'!$G$11:$M$11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</c:ser>
        <c:axId val="101855232"/>
        <c:axId val="101856768"/>
      </c:barChart>
      <c:catAx>
        <c:axId val="101855232"/>
        <c:scaling>
          <c:orientation val="minMax"/>
        </c:scaling>
        <c:axPos val="l"/>
        <c:tickLblPos val="nextTo"/>
        <c:crossAx val="101856768"/>
        <c:crosses val="autoZero"/>
        <c:auto val="1"/>
        <c:lblAlgn val="ctr"/>
        <c:lblOffset val="100"/>
      </c:catAx>
      <c:valAx>
        <c:axId val="101856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 notifications</a:t>
                </a:r>
              </a:p>
            </c:rich>
          </c:tx>
        </c:title>
        <c:numFmt formatCode="General" sourceLinked="1"/>
        <c:tickLblPos val="nextTo"/>
        <c:crossAx val="101855232"/>
        <c:crosses val="autoZero"/>
        <c:crossBetween val="between"/>
      </c:valAx>
    </c:plotArea>
    <c:legend>
      <c:legendPos val="tr"/>
      <c:overlay val="1"/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effectLst/>
          </c:spPr>
          <c:marker>
            <c:symbol val="diamond"/>
            <c:size val="3"/>
          </c:marker>
          <c:dPt>
            <c:idx val="21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22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24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Lbls>
            <c:dLbl>
              <c:idx val="21"/>
              <c:showCatName val="1"/>
            </c:dLbl>
            <c:dLbl>
              <c:idx val="22"/>
              <c:showCatName val="1"/>
            </c:dLbl>
            <c:dLbl>
              <c:idx val="24"/>
              <c:showCatName val="1"/>
            </c:dLbl>
            <c:delete val="1"/>
          </c:dLbls>
          <c:xVal>
            <c:numRef>
              <c:f>'Fig 27 Data'!$C$1:$C$25</c:f>
              <c:numCache>
                <c:formatCode>dd\-mmm\-yyyy</c:formatCode>
                <c:ptCount val="25"/>
                <c:pt idx="0">
                  <c:v>41128</c:v>
                </c:pt>
                <c:pt idx="1">
                  <c:v>41162</c:v>
                </c:pt>
                <c:pt idx="2">
                  <c:v>41183</c:v>
                </c:pt>
                <c:pt idx="3">
                  <c:v>41205</c:v>
                </c:pt>
                <c:pt idx="4">
                  <c:v>41224</c:v>
                </c:pt>
                <c:pt idx="5">
                  <c:v>41261</c:v>
                </c:pt>
                <c:pt idx="6">
                  <c:v>41287</c:v>
                </c:pt>
                <c:pt idx="7">
                  <c:v>41444</c:v>
                </c:pt>
                <c:pt idx="8">
                  <c:v>41455</c:v>
                </c:pt>
                <c:pt idx="9">
                  <c:v>41522</c:v>
                </c:pt>
                <c:pt idx="10">
                  <c:v>41544</c:v>
                </c:pt>
                <c:pt idx="11">
                  <c:v>41550</c:v>
                </c:pt>
                <c:pt idx="12">
                  <c:v>41569</c:v>
                </c:pt>
                <c:pt idx="13">
                  <c:v>41594</c:v>
                </c:pt>
                <c:pt idx="14">
                  <c:v>41738</c:v>
                </c:pt>
                <c:pt idx="15">
                  <c:v>41753</c:v>
                </c:pt>
                <c:pt idx="16">
                  <c:v>41827</c:v>
                </c:pt>
                <c:pt idx="17">
                  <c:v>41885</c:v>
                </c:pt>
                <c:pt idx="18">
                  <c:v>41947</c:v>
                </c:pt>
                <c:pt idx="19">
                  <c:v>42000</c:v>
                </c:pt>
                <c:pt idx="20">
                  <c:v>42008</c:v>
                </c:pt>
                <c:pt idx="21">
                  <c:v>42023</c:v>
                </c:pt>
                <c:pt idx="22">
                  <c:v>42058</c:v>
                </c:pt>
                <c:pt idx="23">
                  <c:v>42112</c:v>
                </c:pt>
                <c:pt idx="24">
                  <c:v>42185</c:v>
                </c:pt>
              </c:numCache>
            </c:numRef>
          </c:xVal>
          <c:yVal>
            <c:numRef>
              <c:f>'Fig 27 Data'!$D$1:$D$25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0.67</c:v>
                </c:pt>
                <c:pt idx="22">
                  <c:v>1.34</c:v>
                </c:pt>
                <c:pt idx="23">
                  <c:v>1.33</c:v>
                </c:pt>
                <c:pt idx="24">
                  <c:v>2.0699999999999998</c:v>
                </c:pt>
              </c:numCache>
            </c:numRef>
          </c:yVal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'Fig 27 Data'!$H$1:$H$18</c:f>
              <c:numCache>
                <c:formatCode>dd/mm/yyyy</c:formatCode>
                <c:ptCount val="18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</c:numCache>
            </c:numRef>
          </c:xVal>
          <c:yVal>
            <c:numRef>
              <c:f>'Fig 27 Data'!$J$1:$J$18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yVal>
          <c:smooth val="1"/>
        </c:ser>
        <c:axId val="101924864"/>
        <c:axId val="101926400"/>
      </c:scatterChart>
      <c:valAx>
        <c:axId val="101924864"/>
        <c:scaling>
          <c:orientation val="minMax"/>
          <c:max val="42563"/>
          <c:min val="41009"/>
        </c:scaling>
        <c:axPos val="b"/>
        <c:numFmt formatCode="yyyy" sourceLinked="0"/>
        <c:tickLblPos val="nextTo"/>
        <c:crossAx val="101926400"/>
        <c:crosses val="autoZero"/>
        <c:crossBetween val="midCat"/>
        <c:majorUnit val="365.35"/>
      </c:valAx>
      <c:valAx>
        <c:axId val="101926400"/>
        <c:scaling>
          <c:orientation val="minMax"/>
          <c:max val="2.4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CUSUM</a:t>
                </a:r>
                <a:endParaRPr/>
              </a:p>
            </c:rich>
          </c:tx>
        </c:title>
        <c:numFmt formatCode="0.0" sourceLinked="0"/>
        <c:tickLblPos val="nextTo"/>
        <c:crossAx val="101924864"/>
        <c:crossesAt val="37256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</c:chart>
  <c:spPr>
    <a:ln w="12700">
      <a:solidFill>
        <a:srgbClr val="C0C0C0"/>
      </a:solidFill>
      <a:prstDash val="solid"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effectLst/>
          </c:spPr>
          <c:marker>
            <c:symbol val="diamond"/>
            <c:size val="3"/>
          </c:marker>
          <c:dPt>
            <c:idx val="21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22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24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Lbls>
            <c:dLbl>
              <c:idx val="21"/>
              <c:showCatName val="1"/>
            </c:dLbl>
            <c:dLbl>
              <c:idx val="22"/>
              <c:showCatName val="1"/>
            </c:dLbl>
            <c:dLbl>
              <c:idx val="24"/>
              <c:showCatName val="1"/>
            </c:dLbl>
            <c:delete val="1"/>
          </c:dLbls>
          <c:xVal>
            <c:numRef>
              <c:f>'Fig 27 Data'!$C$1:$C$25</c:f>
              <c:numCache>
                <c:formatCode>dd\-mmm\-yyyy</c:formatCode>
                <c:ptCount val="25"/>
                <c:pt idx="0">
                  <c:v>41128</c:v>
                </c:pt>
                <c:pt idx="1">
                  <c:v>41162</c:v>
                </c:pt>
                <c:pt idx="2">
                  <c:v>41183</c:v>
                </c:pt>
                <c:pt idx="3">
                  <c:v>41205</c:v>
                </c:pt>
                <c:pt idx="4">
                  <c:v>41224</c:v>
                </c:pt>
                <c:pt idx="5">
                  <c:v>41261</c:v>
                </c:pt>
                <c:pt idx="6">
                  <c:v>41287</c:v>
                </c:pt>
                <c:pt idx="7">
                  <c:v>41444</c:v>
                </c:pt>
                <c:pt idx="8">
                  <c:v>41455</c:v>
                </c:pt>
                <c:pt idx="9">
                  <c:v>41522</c:v>
                </c:pt>
                <c:pt idx="10">
                  <c:v>41544</c:v>
                </c:pt>
                <c:pt idx="11">
                  <c:v>41550</c:v>
                </c:pt>
                <c:pt idx="12">
                  <c:v>41569</c:v>
                </c:pt>
                <c:pt idx="13">
                  <c:v>41594</c:v>
                </c:pt>
                <c:pt idx="14">
                  <c:v>41738</c:v>
                </c:pt>
                <c:pt idx="15">
                  <c:v>41753</c:v>
                </c:pt>
                <c:pt idx="16">
                  <c:v>41827</c:v>
                </c:pt>
                <c:pt idx="17">
                  <c:v>41885</c:v>
                </c:pt>
                <c:pt idx="18">
                  <c:v>41947</c:v>
                </c:pt>
                <c:pt idx="19">
                  <c:v>42000</c:v>
                </c:pt>
                <c:pt idx="20">
                  <c:v>42008</c:v>
                </c:pt>
                <c:pt idx="21">
                  <c:v>42023</c:v>
                </c:pt>
                <c:pt idx="22">
                  <c:v>42058</c:v>
                </c:pt>
                <c:pt idx="23">
                  <c:v>42112</c:v>
                </c:pt>
                <c:pt idx="24">
                  <c:v>42185</c:v>
                </c:pt>
              </c:numCache>
            </c:numRef>
          </c:xVal>
          <c:yVal>
            <c:numRef>
              <c:f>'Fig 27 Data'!$D$1:$D$25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0.67</c:v>
                </c:pt>
                <c:pt idx="22">
                  <c:v>1.34</c:v>
                </c:pt>
                <c:pt idx="23">
                  <c:v>1.33</c:v>
                </c:pt>
                <c:pt idx="24">
                  <c:v>2.0699999999999998</c:v>
                </c:pt>
              </c:numCache>
            </c:numRef>
          </c:yVal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'Fig 27 Data'!$H$1:$H$18</c:f>
              <c:numCache>
                <c:formatCode>dd/mm/yyyy</c:formatCode>
                <c:ptCount val="18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</c:numCache>
            </c:numRef>
          </c:xVal>
          <c:yVal>
            <c:numRef>
              <c:f>'Fig 27 Data'!$J$1:$J$18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yVal>
          <c:smooth val="1"/>
        </c:ser>
        <c:axId val="102694272"/>
        <c:axId val="102499456"/>
      </c:scatterChart>
      <c:valAx>
        <c:axId val="102694272"/>
        <c:scaling>
          <c:orientation val="minMax"/>
          <c:max val="42563"/>
          <c:min val="41009"/>
        </c:scaling>
        <c:axPos val="b"/>
        <c:numFmt formatCode="yyyy" sourceLinked="0"/>
        <c:tickLblPos val="nextTo"/>
        <c:crossAx val="102499456"/>
        <c:crosses val="autoZero"/>
        <c:crossBetween val="midCat"/>
        <c:majorUnit val="365.35"/>
      </c:valAx>
      <c:valAx>
        <c:axId val="102499456"/>
        <c:scaling>
          <c:orientation val="minMax"/>
          <c:max val="2.4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CUSUM</a:t>
                </a:r>
                <a:endParaRPr/>
              </a:p>
            </c:rich>
          </c:tx>
        </c:title>
        <c:numFmt formatCode="0.0" sourceLinked="0"/>
        <c:tickLblPos val="nextTo"/>
        <c:crossAx val="102694272"/>
        <c:crossesAt val="37256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</c:chart>
  <c:spPr>
    <a:ln w="12700">
      <a:solidFill>
        <a:srgbClr val="C0C0C0"/>
      </a:solidFill>
      <a:prstDash val="solid"/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effectLst/>
          </c:spPr>
          <c:marker>
            <c:symbol val="diamond"/>
            <c:size val="3"/>
          </c:marker>
          <c:dPt>
            <c:idx val="9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14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28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84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128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Lbls>
            <c:dLbl>
              <c:idx val="9"/>
              <c:showCatName val="1"/>
            </c:dLbl>
            <c:dLbl>
              <c:idx val="14"/>
              <c:showCatName val="1"/>
            </c:dLbl>
            <c:dLbl>
              <c:idx val="28"/>
              <c:showCatName val="1"/>
            </c:dLbl>
            <c:dLbl>
              <c:idx val="84"/>
              <c:showCatName val="1"/>
            </c:dLbl>
            <c:dLbl>
              <c:idx val="128"/>
              <c:showCatName val="1"/>
            </c:dLbl>
            <c:delete val="1"/>
          </c:dLbls>
          <c:xVal>
            <c:numRef>
              <c:f>'Fig 28 Data'!$C$1:$C$129</c:f>
              <c:numCache>
                <c:formatCode>dd\-mmm\-yyyy</c:formatCode>
                <c:ptCount val="129"/>
                <c:pt idx="0">
                  <c:v>41147</c:v>
                </c:pt>
                <c:pt idx="1">
                  <c:v>41179</c:v>
                </c:pt>
                <c:pt idx="2">
                  <c:v>41190</c:v>
                </c:pt>
                <c:pt idx="3">
                  <c:v>41215</c:v>
                </c:pt>
                <c:pt idx="4">
                  <c:v>41234</c:v>
                </c:pt>
                <c:pt idx="5">
                  <c:v>41253</c:v>
                </c:pt>
                <c:pt idx="6">
                  <c:v>41275</c:v>
                </c:pt>
                <c:pt idx="7">
                  <c:v>41277</c:v>
                </c:pt>
                <c:pt idx="8">
                  <c:v>41284</c:v>
                </c:pt>
                <c:pt idx="9">
                  <c:v>41290</c:v>
                </c:pt>
                <c:pt idx="10">
                  <c:v>41294</c:v>
                </c:pt>
                <c:pt idx="11">
                  <c:v>41296</c:v>
                </c:pt>
                <c:pt idx="12">
                  <c:v>41305</c:v>
                </c:pt>
                <c:pt idx="13">
                  <c:v>41316</c:v>
                </c:pt>
                <c:pt idx="14">
                  <c:v>41339</c:v>
                </c:pt>
                <c:pt idx="15">
                  <c:v>41342</c:v>
                </c:pt>
                <c:pt idx="16">
                  <c:v>41351</c:v>
                </c:pt>
                <c:pt idx="17">
                  <c:v>41353</c:v>
                </c:pt>
                <c:pt idx="18">
                  <c:v>41379</c:v>
                </c:pt>
                <c:pt idx="19">
                  <c:v>41395</c:v>
                </c:pt>
                <c:pt idx="20">
                  <c:v>41411</c:v>
                </c:pt>
                <c:pt idx="21">
                  <c:v>41413</c:v>
                </c:pt>
                <c:pt idx="22">
                  <c:v>41414</c:v>
                </c:pt>
                <c:pt idx="23">
                  <c:v>41419</c:v>
                </c:pt>
                <c:pt idx="24">
                  <c:v>41427</c:v>
                </c:pt>
                <c:pt idx="25">
                  <c:v>41427</c:v>
                </c:pt>
                <c:pt idx="26">
                  <c:v>41443</c:v>
                </c:pt>
                <c:pt idx="27">
                  <c:v>41448</c:v>
                </c:pt>
                <c:pt idx="28">
                  <c:v>41478</c:v>
                </c:pt>
                <c:pt idx="29">
                  <c:v>41497</c:v>
                </c:pt>
                <c:pt idx="30">
                  <c:v>41498</c:v>
                </c:pt>
                <c:pt idx="31">
                  <c:v>41508</c:v>
                </c:pt>
                <c:pt idx="32">
                  <c:v>41508</c:v>
                </c:pt>
                <c:pt idx="33">
                  <c:v>41510</c:v>
                </c:pt>
                <c:pt idx="34">
                  <c:v>41534</c:v>
                </c:pt>
                <c:pt idx="35">
                  <c:v>41543</c:v>
                </c:pt>
                <c:pt idx="36">
                  <c:v>41543</c:v>
                </c:pt>
                <c:pt idx="37">
                  <c:v>41555</c:v>
                </c:pt>
                <c:pt idx="38">
                  <c:v>41556</c:v>
                </c:pt>
                <c:pt idx="39">
                  <c:v>41561</c:v>
                </c:pt>
                <c:pt idx="40">
                  <c:v>41565</c:v>
                </c:pt>
                <c:pt idx="41">
                  <c:v>41566</c:v>
                </c:pt>
                <c:pt idx="42">
                  <c:v>41582</c:v>
                </c:pt>
                <c:pt idx="43">
                  <c:v>41590</c:v>
                </c:pt>
                <c:pt idx="44">
                  <c:v>41601</c:v>
                </c:pt>
                <c:pt idx="45">
                  <c:v>41605</c:v>
                </c:pt>
                <c:pt idx="46">
                  <c:v>41605</c:v>
                </c:pt>
                <c:pt idx="47">
                  <c:v>41607</c:v>
                </c:pt>
                <c:pt idx="48">
                  <c:v>41608</c:v>
                </c:pt>
                <c:pt idx="49">
                  <c:v>41610</c:v>
                </c:pt>
                <c:pt idx="50">
                  <c:v>41621</c:v>
                </c:pt>
                <c:pt idx="51">
                  <c:v>41630</c:v>
                </c:pt>
                <c:pt idx="52">
                  <c:v>41630</c:v>
                </c:pt>
                <c:pt idx="53">
                  <c:v>41633</c:v>
                </c:pt>
                <c:pt idx="54">
                  <c:v>41645</c:v>
                </c:pt>
                <c:pt idx="55">
                  <c:v>41650</c:v>
                </c:pt>
                <c:pt idx="56">
                  <c:v>41664</c:v>
                </c:pt>
                <c:pt idx="57">
                  <c:v>41677</c:v>
                </c:pt>
                <c:pt idx="58">
                  <c:v>41678</c:v>
                </c:pt>
                <c:pt idx="59">
                  <c:v>41679</c:v>
                </c:pt>
                <c:pt idx="60">
                  <c:v>41679</c:v>
                </c:pt>
                <c:pt idx="61">
                  <c:v>41682</c:v>
                </c:pt>
                <c:pt idx="62">
                  <c:v>41682</c:v>
                </c:pt>
                <c:pt idx="63">
                  <c:v>41683</c:v>
                </c:pt>
                <c:pt idx="64">
                  <c:v>41687</c:v>
                </c:pt>
                <c:pt idx="65">
                  <c:v>41701</c:v>
                </c:pt>
                <c:pt idx="66">
                  <c:v>41710</c:v>
                </c:pt>
                <c:pt idx="67">
                  <c:v>41714</c:v>
                </c:pt>
                <c:pt idx="68">
                  <c:v>41730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41747</c:v>
                </c:pt>
                <c:pt idx="73">
                  <c:v>41753</c:v>
                </c:pt>
                <c:pt idx="74">
                  <c:v>41754</c:v>
                </c:pt>
                <c:pt idx="75">
                  <c:v>41759</c:v>
                </c:pt>
                <c:pt idx="76">
                  <c:v>41777</c:v>
                </c:pt>
                <c:pt idx="77">
                  <c:v>41782</c:v>
                </c:pt>
                <c:pt idx="78">
                  <c:v>41782</c:v>
                </c:pt>
                <c:pt idx="79">
                  <c:v>41800</c:v>
                </c:pt>
                <c:pt idx="80">
                  <c:v>41801</c:v>
                </c:pt>
                <c:pt idx="81">
                  <c:v>41816</c:v>
                </c:pt>
                <c:pt idx="82">
                  <c:v>41817</c:v>
                </c:pt>
                <c:pt idx="83">
                  <c:v>41820</c:v>
                </c:pt>
                <c:pt idx="84">
                  <c:v>41829</c:v>
                </c:pt>
                <c:pt idx="85">
                  <c:v>41841</c:v>
                </c:pt>
                <c:pt idx="86">
                  <c:v>41852</c:v>
                </c:pt>
                <c:pt idx="87">
                  <c:v>41875</c:v>
                </c:pt>
                <c:pt idx="88">
                  <c:v>41878</c:v>
                </c:pt>
                <c:pt idx="89">
                  <c:v>41878</c:v>
                </c:pt>
                <c:pt idx="90">
                  <c:v>41884</c:v>
                </c:pt>
                <c:pt idx="91">
                  <c:v>41888</c:v>
                </c:pt>
                <c:pt idx="92">
                  <c:v>41907</c:v>
                </c:pt>
                <c:pt idx="93">
                  <c:v>41909</c:v>
                </c:pt>
                <c:pt idx="94">
                  <c:v>41916</c:v>
                </c:pt>
                <c:pt idx="95">
                  <c:v>41918</c:v>
                </c:pt>
                <c:pt idx="96">
                  <c:v>41918</c:v>
                </c:pt>
                <c:pt idx="97">
                  <c:v>41921</c:v>
                </c:pt>
                <c:pt idx="98">
                  <c:v>41921</c:v>
                </c:pt>
                <c:pt idx="99">
                  <c:v>41922</c:v>
                </c:pt>
                <c:pt idx="100">
                  <c:v>41923</c:v>
                </c:pt>
                <c:pt idx="101">
                  <c:v>41926</c:v>
                </c:pt>
                <c:pt idx="102">
                  <c:v>41933</c:v>
                </c:pt>
                <c:pt idx="103">
                  <c:v>41933</c:v>
                </c:pt>
                <c:pt idx="104">
                  <c:v>41934</c:v>
                </c:pt>
                <c:pt idx="105">
                  <c:v>41937</c:v>
                </c:pt>
                <c:pt idx="106">
                  <c:v>41938</c:v>
                </c:pt>
                <c:pt idx="107">
                  <c:v>41945</c:v>
                </c:pt>
                <c:pt idx="108">
                  <c:v>41950</c:v>
                </c:pt>
                <c:pt idx="109">
                  <c:v>41958</c:v>
                </c:pt>
                <c:pt idx="110">
                  <c:v>41969</c:v>
                </c:pt>
                <c:pt idx="111">
                  <c:v>41984</c:v>
                </c:pt>
                <c:pt idx="112">
                  <c:v>41987</c:v>
                </c:pt>
                <c:pt idx="113">
                  <c:v>42009</c:v>
                </c:pt>
                <c:pt idx="114">
                  <c:v>42015</c:v>
                </c:pt>
                <c:pt idx="115">
                  <c:v>42026</c:v>
                </c:pt>
                <c:pt idx="116">
                  <c:v>42033</c:v>
                </c:pt>
                <c:pt idx="117">
                  <c:v>42045</c:v>
                </c:pt>
                <c:pt idx="118">
                  <c:v>42080</c:v>
                </c:pt>
                <c:pt idx="119">
                  <c:v>42084</c:v>
                </c:pt>
                <c:pt idx="120">
                  <c:v>42088</c:v>
                </c:pt>
                <c:pt idx="121">
                  <c:v>42113</c:v>
                </c:pt>
                <c:pt idx="122">
                  <c:v>42119</c:v>
                </c:pt>
                <c:pt idx="123">
                  <c:v>42129</c:v>
                </c:pt>
                <c:pt idx="124">
                  <c:v>42133</c:v>
                </c:pt>
                <c:pt idx="125">
                  <c:v>42140</c:v>
                </c:pt>
                <c:pt idx="126">
                  <c:v>42145</c:v>
                </c:pt>
                <c:pt idx="127">
                  <c:v>42174</c:v>
                </c:pt>
                <c:pt idx="128">
                  <c:v>42179</c:v>
                </c:pt>
              </c:numCache>
            </c:numRef>
          </c:xVal>
          <c:yVal>
            <c:numRef>
              <c:f>'Fig 28 Data'!$D$1:$D$129</c:f>
              <c:numCache>
                <c:formatCode>0.00</c:formatCode>
                <c:ptCount val="1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0.67</c:v>
                </c:pt>
                <c:pt idx="10">
                  <c:v>0.66</c:v>
                </c:pt>
                <c:pt idx="11">
                  <c:v>0.65</c:v>
                </c:pt>
                <c:pt idx="12">
                  <c:v>0.64</c:v>
                </c:pt>
                <c:pt idx="13">
                  <c:v>0.63</c:v>
                </c:pt>
                <c:pt idx="14">
                  <c:v>1.3</c:v>
                </c:pt>
                <c:pt idx="15">
                  <c:v>1.29</c:v>
                </c:pt>
                <c:pt idx="16">
                  <c:v>1.28</c:v>
                </c:pt>
                <c:pt idx="17">
                  <c:v>1.27</c:v>
                </c:pt>
                <c:pt idx="18">
                  <c:v>1.25</c:v>
                </c:pt>
                <c:pt idx="19">
                  <c:v>1.23</c:v>
                </c:pt>
                <c:pt idx="20">
                  <c:v>1.22</c:v>
                </c:pt>
                <c:pt idx="21">
                  <c:v>1.2</c:v>
                </c:pt>
                <c:pt idx="22">
                  <c:v>1.19</c:v>
                </c:pt>
                <c:pt idx="23">
                  <c:v>1.18</c:v>
                </c:pt>
                <c:pt idx="24">
                  <c:v>1.1599999999999999</c:v>
                </c:pt>
                <c:pt idx="25">
                  <c:v>1.1499999999999999</c:v>
                </c:pt>
                <c:pt idx="26">
                  <c:v>1.1399999999999999</c:v>
                </c:pt>
                <c:pt idx="27">
                  <c:v>1.1299999999999999</c:v>
                </c:pt>
                <c:pt idx="28">
                  <c:v>1.7999999999999998</c:v>
                </c:pt>
                <c:pt idx="29">
                  <c:v>1.79</c:v>
                </c:pt>
                <c:pt idx="30">
                  <c:v>1.77</c:v>
                </c:pt>
                <c:pt idx="31">
                  <c:v>1.76</c:v>
                </c:pt>
                <c:pt idx="32">
                  <c:v>1.75</c:v>
                </c:pt>
                <c:pt idx="33">
                  <c:v>1.74</c:v>
                </c:pt>
                <c:pt idx="34">
                  <c:v>1.73</c:v>
                </c:pt>
                <c:pt idx="35">
                  <c:v>1.72</c:v>
                </c:pt>
                <c:pt idx="36">
                  <c:v>1.71</c:v>
                </c:pt>
                <c:pt idx="37">
                  <c:v>1.7</c:v>
                </c:pt>
                <c:pt idx="38">
                  <c:v>1.69</c:v>
                </c:pt>
                <c:pt idx="39">
                  <c:v>1.68</c:v>
                </c:pt>
                <c:pt idx="40">
                  <c:v>1.67</c:v>
                </c:pt>
                <c:pt idx="41">
                  <c:v>1.66</c:v>
                </c:pt>
                <c:pt idx="42">
                  <c:v>1.65</c:v>
                </c:pt>
                <c:pt idx="43">
                  <c:v>1.64</c:v>
                </c:pt>
                <c:pt idx="44">
                  <c:v>1.63</c:v>
                </c:pt>
                <c:pt idx="45">
                  <c:v>1.62</c:v>
                </c:pt>
                <c:pt idx="46">
                  <c:v>1.61</c:v>
                </c:pt>
                <c:pt idx="47">
                  <c:v>1.6</c:v>
                </c:pt>
                <c:pt idx="48">
                  <c:v>1.59</c:v>
                </c:pt>
                <c:pt idx="49">
                  <c:v>1.58</c:v>
                </c:pt>
                <c:pt idx="50">
                  <c:v>1.57</c:v>
                </c:pt>
                <c:pt idx="51">
                  <c:v>1.56</c:v>
                </c:pt>
                <c:pt idx="52">
                  <c:v>1.55</c:v>
                </c:pt>
                <c:pt idx="53">
                  <c:v>1.54</c:v>
                </c:pt>
                <c:pt idx="54">
                  <c:v>1.53</c:v>
                </c:pt>
                <c:pt idx="55">
                  <c:v>1.52</c:v>
                </c:pt>
                <c:pt idx="56">
                  <c:v>1.51</c:v>
                </c:pt>
                <c:pt idx="57">
                  <c:v>1.5</c:v>
                </c:pt>
                <c:pt idx="58">
                  <c:v>1.49</c:v>
                </c:pt>
                <c:pt idx="59">
                  <c:v>1.48</c:v>
                </c:pt>
                <c:pt idx="60">
                  <c:v>1.47</c:v>
                </c:pt>
                <c:pt idx="61">
                  <c:v>1.46</c:v>
                </c:pt>
                <c:pt idx="62">
                  <c:v>1.45</c:v>
                </c:pt>
                <c:pt idx="63">
                  <c:v>1.44</c:v>
                </c:pt>
                <c:pt idx="64">
                  <c:v>1.43</c:v>
                </c:pt>
                <c:pt idx="65">
                  <c:v>1.42</c:v>
                </c:pt>
                <c:pt idx="66">
                  <c:v>1.41</c:v>
                </c:pt>
                <c:pt idx="67">
                  <c:v>1.4</c:v>
                </c:pt>
                <c:pt idx="68">
                  <c:v>1.39</c:v>
                </c:pt>
                <c:pt idx="69">
                  <c:v>1.38</c:v>
                </c:pt>
                <c:pt idx="70">
                  <c:v>1.37</c:v>
                </c:pt>
                <c:pt idx="71">
                  <c:v>1.36</c:v>
                </c:pt>
                <c:pt idx="72">
                  <c:v>1.35</c:v>
                </c:pt>
                <c:pt idx="73">
                  <c:v>1.34</c:v>
                </c:pt>
                <c:pt idx="74">
                  <c:v>1.33</c:v>
                </c:pt>
                <c:pt idx="75">
                  <c:v>1.32</c:v>
                </c:pt>
                <c:pt idx="76">
                  <c:v>1.31</c:v>
                </c:pt>
                <c:pt idx="77">
                  <c:v>1.3</c:v>
                </c:pt>
                <c:pt idx="78">
                  <c:v>1.29</c:v>
                </c:pt>
                <c:pt idx="79">
                  <c:v>1.28</c:v>
                </c:pt>
                <c:pt idx="80">
                  <c:v>1.27</c:v>
                </c:pt>
                <c:pt idx="81">
                  <c:v>1.26</c:v>
                </c:pt>
                <c:pt idx="82">
                  <c:v>1.25</c:v>
                </c:pt>
                <c:pt idx="83">
                  <c:v>1.24</c:v>
                </c:pt>
                <c:pt idx="84">
                  <c:v>1.9</c:v>
                </c:pt>
                <c:pt idx="85">
                  <c:v>1.88</c:v>
                </c:pt>
                <c:pt idx="86">
                  <c:v>1.86</c:v>
                </c:pt>
                <c:pt idx="87">
                  <c:v>1.85</c:v>
                </c:pt>
                <c:pt idx="88">
                  <c:v>1.84</c:v>
                </c:pt>
                <c:pt idx="89">
                  <c:v>1.83</c:v>
                </c:pt>
                <c:pt idx="90">
                  <c:v>1.82</c:v>
                </c:pt>
                <c:pt idx="91">
                  <c:v>1.81</c:v>
                </c:pt>
                <c:pt idx="92">
                  <c:v>1.8</c:v>
                </c:pt>
                <c:pt idx="93">
                  <c:v>1.79</c:v>
                </c:pt>
                <c:pt idx="94">
                  <c:v>1.78</c:v>
                </c:pt>
                <c:pt idx="95">
                  <c:v>1.77</c:v>
                </c:pt>
                <c:pt idx="96">
                  <c:v>1.76</c:v>
                </c:pt>
                <c:pt idx="97">
                  <c:v>1.75</c:v>
                </c:pt>
                <c:pt idx="98">
                  <c:v>1.74</c:v>
                </c:pt>
                <c:pt idx="99">
                  <c:v>1.73</c:v>
                </c:pt>
                <c:pt idx="100">
                  <c:v>1.72</c:v>
                </c:pt>
                <c:pt idx="101">
                  <c:v>1.71</c:v>
                </c:pt>
                <c:pt idx="102">
                  <c:v>1.7</c:v>
                </c:pt>
                <c:pt idx="103">
                  <c:v>1.69</c:v>
                </c:pt>
                <c:pt idx="104">
                  <c:v>1.68</c:v>
                </c:pt>
                <c:pt idx="105">
                  <c:v>1.67</c:v>
                </c:pt>
                <c:pt idx="106">
                  <c:v>1.66</c:v>
                </c:pt>
                <c:pt idx="107">
                  <c:v>1.65</c:v>
                </c:pt>
                <c:pt idx="108">
                  <c:v>1.64</c:v>
                </c:pt>
                <c:pt idx="109">
                  <c:v>1.63</c:v>
                </c:pt>
                <c:pt idx="110">
                  <c:v>1.62</c:v>
                </c:pt>
                <c:pt idx="111">
                  <c:v>1.61</c:v>
                </c:pt>
                <c:pt idx="112">
                  <c:v>1.6</c:v>
                </c:pt>
                <c:pt idx="113">
                  <c:v>1.59</c:v>
                </c:pt>
                <c:pt idx="114">
                  <c:v>1.58</c:v>
                </c:pt>
                <c:pt idx="115">
                  <c:v>1.57</c:v>
                </c:pt>
                <c:pt idx="116">
                  <c:v>1.56</c:v>
                </c:pt>
                <c:pt idx="117">
                  <c:v>1.55</c:v>
                </c:pt>
                <c:pt idx="118">
                  <c:v>1.54</c:v>
                </c:pt>
                <c:pt idx="119">
                  <c:v>1.53</c:v>
                </c:pt>
                <c:pt idx="120">
                  <c:v>1.52</c:v>
                </c:pt>
                <c:pt idx="121">
                  <c:v>1.51</c:v>
                </c:pt>
                <c:pt idx="122">
                  <c:v>1.5</c:v>
                </c:pt>
                <c:pt idx="123">
                  <c:v>1.49</c:v>
                </c:pt>
                <c:pt idx="124">
                  <c:v>1.48</c:v>
                </c:pt>
                <c:pt idx="125">
                  <c:v>1.47</c:v>
                </c:pt>
                <c:pt idx="126">
                  <c:v>1.46</c:v>
                </c:pt>
                <c:pt idx="127">
                  <c:v>1.45</c:v>
                </c:pt>
                <c:pt idx="128">
                  <c:v>2.12</c:v>
                </c:pt>
              </c:numCache>
            </c:numRef>
          </c:yVal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'Fig 28 Data'!$H$1:$H$18</c:f>
              <c:numCache>
                <c:formatCode>dd/mm/yyyy</c:formatCode>
                <c:ptCount val="18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</c:numCache>
            </c:numRef>
          </c:xVal>
          <c:yVal>
            <c:numRef>
              <c:f>'Fig 28 Data'!$J$1:$J$18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yVal>
          <c:smooth val="1"/>
        </c:ser>
        <c:axId val="103256064"/>
        <c:axId val="103257600"/>
      </c:scatterChart>
      <c:valAx>
        <c:axId val="103256064"/>
        <c:scaling>
          <c:orientation val="minMax"/>
          <c:max val="42563"/>
          <c:min val="41009"/>
        </c:scaling>
        <c:axPos val="b"/>
        <c:numFmt formatCode="yyyy" sourceLinked="0"/>
        <c:tickLblPos val="nextTo"/>
        <c:crossAx val="103257600"/>
        <c:crosses val="autoZero"/>
        <c:crossBetween val="midCat"/>
        <c:majorUnit val="365.35"/>
      </c:valAx>
      <c:valAx>
        <c:axId val="103257600"/>
        <c:scaling>
          <c:orientation val="minMax"/>
          <c:max val="2.4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CUSUM</a:t>
                </a:r>
                <a:endParaRPr/>
              </a:p>
            </c:rich>
          </c:tx>
        </c:title>
        <c:numFmt formatCode="0.0" sourceLinked="0"/>
        <c:tickLblPos val="nextTo"/>
        <c:crossAx val="103256064"/>
        <c:crossesAt val="37256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</c:chart>
  <c:spPr>
    <a:ln w="12700">
      <a:solidFill>
        <a:srgbClr val="C0C0C0"/>
      </a:solidFill>
      <a:prstDash val="solid"/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effectLst/>
          </c:spPr>
          <c:marker>
            <c:symbol val="diamond"/>
            <c:size val="3"/>
          </c:marker>
          <c:dPt>
            <c:idx val="9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14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28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84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Pt>
            <c:idx val="128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dLbls>
            <c:dLbl>
              <c:idx val="9"/>
              <c:showCatName val="1"/>
            </c:dLbl>
            <c:dLbl>
              <c:idx val="14"/>
              <c:showCatName val="1"/>
            </c:dLbl>
            <c:dLbl>
              <c:idx val="28"/>
              <c:showCatName val="1"/>
            </c:dLbl>
            <c:dLbl>
              <c:idx val="84"/>
              <c:showCatName val="1"/>
            </c:dLbl>
            <c:dLbl>
              <c:idx val="128"/>
              <c:showCatName val="1"/>
            </c:dLbl>
            <c:delete val="1"/>
          </c:dLbls>
          <c:xVal>
            <c:numRef>
              <c:f>'Fig 28 Data'!$C$1:$C$129</c:f>
              <c:numCache>
                <c:formatCode>dd\-mmm\-yyyy</c:formatCode>
                <c:ptCount val="129"/>
                <c:pt idx="0">
                  <c:v>41147</c:v>
                </c:pt>
                <c:pt idx="1">
                  <c:v>41179</c:v>
                </c:pt>
                <c:pt idx="2">
                  <c:v>41190</c:v>
                </c:pt>
                <c:pt idx="3">
                  <c:v>41215</c:v>
                </c:pt>
                <c:pt idx="4">
                  <c:v>41234</c:v>
                </c:pt>
                <c:pt idx="5">
                  <c:v>41253</c:v>
                </c:pt>
                <c:pt idx="6">
                  <c:v>41275</c:v>
                </c:pt>
                <c:pt idx="7">
                  <c:v>41277</c:v>
                </c:pt>
                <c:pt idx="8">
                  <c:v>41284</c:v>
                </c:pt>
                <c:pt idx="9">
                  <c:v>41290</c:v>
                </c:pt>
                <c:pt idx="10">
                  <c:v>41294</c:v>
                </c:pt>
                <c:pt idx="11">
                  <c:v>41296</c:v>
                </c:pt>
                <c:pt idx="12">
                  <c:v>41305</c:v>
                </c:pt>
                <c:pt idx="13">
                  <c:v>41316</c:v>
                </c:pt>
                <c:pt idx="14">
                  <c:v>41339</c:v>
                </c:pt>
                <c:pt idx="15">
                  <c:v>41342</c:v>
                </c:pt>
                <c:pt idx="16">
                  <c:v>41351</c:v>
                </c:pt>
                <c:pt idx="17">
                  <c:v>41353</c:v>
                </c:pt>
                <c:pt idx="18">
                  <c:v>41379</c:v>
                </c:pt>
                <c:pt idx="19">
                  <c:v>41395</c:v>
                </c:pt>
                <c:pt idx="20">
                  <c:v>41411</c:v>
                </c:pt>
                <c:pt idx="21">
                  <c:v>41413</c:v>
                </c:pt>
                <c:pt idx="22">
                  <c:v>41414</c:v>
                </c:pt>
                <c:pt idx="23">
                  <c:v>41419</c:v>
                </c:pt>
                <c:pt idx="24">
                  <c:v>41427</c:v>
                </c:pt>
                <c:pt idx="25">
                  <c:v>41427</c:v>
                </c:pt>
                <c:pt idx="26">
                  <c:v>41443</c:v>
                </c:pt>
                <c:pt idx="27">
                  <c:v>41448</c:v>
                </c:pt>
                <c:pt idx="28">
                  <c:v>41478</c:v>
                </c:pt>
                <c:pt idx="29">
                  <c:v>41497</c:v>
                </c:pt>
                <c:pt idx="30">
                  <c:v>41498</c:v>
                </c:pt>
                <c:pt idx="31">
                  <c:v>41508</c:v>
                </c:pt>
                <c:pt idx="32">
                  <c:v>41508</c:v>
                </c:pt>
                <c:pt idx="33">
                  <c:v>41510</c:v>
                </c:pt>
                <c:pt idx="34">
                  <c:v>41534</c:v>
                </c:pt>
                <c:pt idx="35">
                  <c:v>41543</c:v>
                </c:pt>
                <c:pt idx="36">
                  <c:v>41543</c:v>
                </c:pt>
                <c:pt idx="37">
                  <c:v>41555</c:v>
                </c:pt>
                <c:pt idx="38">
                  <c:v>41556</c:v>
                </c:pt>
                <c:pt idx="39">
                  <c:v>41561</c:v>
                </c:pt>
                <c:pt idx="40">
                  <c:v>41565</c:v>
                </c:pt>
                <c:pt idx="41">
                  <c:v>41566</c:v>
                </c:pt>
                <c:pt idx="42">
                  <c:v>41582</c:v>
                </c:pt>
                <c:pt idx="43">
                  <c:v>41590</c:v>
                </c:pt>
                <c:pt idx="44">
                  <c:v>41601</c:v>
                </c:pt>
                <c:pt idx="45">
                  <c:v>41605</c:v>
                </c:pt>
                <c:pt idx="46">
                  <c:v>41605</c:v>
                </c:pt>
                <c:pt idx="47">
                  <c:v>41607</c:v>
                </c:pt>
                <c:pt idx="48">
                  <c:v>41608</c:v>
                </c:pt>
                <c:pt idx="49">
                  <c:v>41610</c:v>
                </c:pt>
                <c:pt idx="50">
                  <c:v>41621</c:v>
                </c:pt>
                <c:pt idx="51">
                  <c:v>41630</c:v>
                </c:pt>
                <c:pt idx="52">
                  <c:v>41630</c:v>
                </c:pt>
                <c:pt idx="53">
                  <c:v>41633</c:v>
                </c:pt>
                <c:pt idx="54">
                  <c:v>41645</c:v>
                </c:pt>
                <c:pt idx="55">
                  <c:v>41650</c:v>
                </c:pt>
                <c:pt idx="56">
                  <c:v>41664</c:v>
                </c:pt>
                <c:pt idx="57">
                  <c:v>41677</c:v>
                </c:pt>
                <c:pt idx="58">
                  <c:v>41678</c:v>
                </c:pt>
                <c:pt idx="59">
                  <c:v>41679</c:v>
                </c:pt>
                <c:pt idx="60">
                  <c:v>41679</c:v>
                </c:pt>
                <c:pt idx="61">
                  <c:v>41682</c:v>
                </c:pt>
                <c:pt idx="62">
                  <c:v>41682</c:v>
                </c:pt>
                <c:pt idx="63">
                  <c:v>41683</c:v>
                </c:pt>
                <c:pt idx="64">
                  <c:v>41687</c:v>
                </c:pt>
                <c:pt idx="65">
                  <c:v>41701</c:v>
                </c:pt>
                <c:pt idx="66">
                  <c:v>41710</c:v>
                </c:pt>
                <c:pt idx="67">
                  <c:v>41714</c:v>
                </c:pt>
                <c:pt idx="68">
                  <c:v>41730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41747</c:v>
                </c:pt>
                <c:pt idx="73">
                  <c:v>41753</c:v>
                </c:pt>
                <c:pt idx="74">
                  <c:v>41754</c:v>
                </c:pt>
                <c:pt idx="75">
                  <c:v>41759</c:v>
                </c:pt>
                <c:pt idx="76">
                  <c:v>41777</c:v>
                </c:pt>
                <c:pt idx="77">
                  <c:v>41782</c:v>
                </c:pt>
                <c:pt idx="78">
                  <c:v>41782</c:v>
                </c:pt>
                <c:pt idx="79">
                  <c:v>41800</c:v>
                </c:pt>
                <c:pt idx="80">
                  <c:v>41801</c:v>
                </c:pt>
                <c:pt idx="81">
                  <c:v>41816</c:v>
                </c:pt>
                <c:pt idx="82">
                  <c:v>41817</c:v>
                </c:pt>
                <c:pt idx="83">
                  <c:v>41820</c:v>
                </c:pt>
                <c:pt idx="84">
                  <c:v>41829</c:v>
                </c:pt>
                <c:pt idx="85">
                  <c:v>41841</c:v>
                </c:pt>
                <c:pt idx="86">
                  <c:v>41852</c:v>
                </c:pt>
                <c:pt idx="87">
                  <c:v>41875</c:v>
                </c:pt>
                <c:pt idx="88">
                  <c:v>41878</c:v>
                </c:pt>
                <c:pt idx="89">
                  <c:v>41878</c:v>
                </c:pt>
                <c:pt idx="90">
                  <c:v>41884</c:v>
                </c:pt>
                <c:pt idx="91">
                  <c:v>41888</c:v>
                </c:pt>
                <c:pt idx="92">
                  <c:v>41907</c:v>
                </c:pt>
                <c:pt idx="93">
                  <c:v>41909</c:v>
                </c:pt>
                <c:pt idx="94">
                  <c:v>41916</c:v>
                </c:pt>
                <c:pt idx="95">
                  <c:v>41918</c:v>
                </c:pt>
                <c:pt idx="96">
                  <c:v>41918</c:v>
                </c:pt>
                <c:pt idx="97">
                  <c:v>41921</c:v>
                </c:pt>
                <c:pt idx="98">
                  <c:v>41921</c:v>
                </c:pt>
                <c:pt idx="99">
                  <c:v>41922</c:v>
                </c:pt>
                <c:pt idx="100">
                  <c:v>41923</c:v>
                </c:pt>
                <c:pt idx="101">
                  <c:v>41926</c:v>
                </c:pt>
                <c:pt idx="102">
                  <c:v>41933</c:v>
                </c:pt>
                <c:pt idx="103">
                  <c:v>41933</c:v>
                </c:pt>
                <c:pt idx="104">
                  <c:v>41934</c:v>
                </c:pt>
                <c:pt idx="105">
                  <c:v>41937</c:v>
                </c:pt>
                <c:pt idx="106">
                  <c:v>41938</c:v>
                </c:pt>
                <c:pt idx="107">
                  <c:v>41945</c:v>
                </c:pt>
                <c:pt idx="108">
                  <c:v>41950</c:v>
                </c:pt>
                <c:pt idx="109">
                  <c:v>41958</c:v>
                </c:pt>
                <c:pt idx="110">
                  <c:v>41969</c:v>
                </c:pt>
                <c:pt idx="111">
                  <c:v>41984</c:v>
                </c:pt>
                <c:pt idx="112">
                  <c:v>41987</c:v>
                </c:pt>
                <c:pt idx="113">
                  <c:v>42009</c:v>
                </c:pt>
                <c:pt idx="114">
                  <c:v>42015</c:v>
                </c:pt>
                <c:pt idx="115">
                  <c:v>42026</c:v>
                </c:pt>
                <c:pt idx="116">
                  <c:v>42033</c:v>
                </c:pt>
                <c:pt idx="117">
                  <c:v>42045</c:v>
                </c:pt>
                <c:pt idx="118">
                  <c:v>42080</c:v>
                </c:pt>
                <c:pt idx="119">
                  <c:v>42084</c:v>
                </c:pt>
                <c:pt idx="120">
                  <c:v>42088</c:v>
                </c:pt>
                <c:pt idx="121">
                  <c:v>42113</c:v>
                </c:pt>
                <c:pt idx="122">
                  <c:v>42119</c:v>
                </c:pt>
                <c:pt idx="123">
                  <c:v>42129</c:v>
                </c:pt>
                <c:pt idx="124">
                  <c:v>42133</c:v>
                </c:pt>
                <c:pt idx="125">
                  <c:v>42140</c:v>
                </c:pt>
                <c:pt idx="126">
                  <c:v>42145</c:v>
                </c:pt>
                <c:pt idx="127">
                  <c:v>42174</c:v>
                </c:pt>
                <c:pt idx="128">
                  <c:v>42179</c:v>
                </c:pt>
              </c:numCache>
            </c:numRef>
          </c:xVal>
          <c:yVal>
            <c:numRef>
              <c:f>'Fig 28 Data'!$D$1:$D$129</c:f>
              <c:numCache>
                <c:formatCode>0.00</c:formatCode>
                <c:ptCount val="1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0.67</c:v>
                </c:pt>
                <c:pt idx="10">
                  <c:v>0.66</c:v>
                </c:pt>
                <c:pt idx="11">
                  <c:v>0.65</c:v>
                </c:pt>
                <c:pt idx="12">
                  <c:v>0.64</c:v>
                </c:pt>
                <c:pt idx="13">
                  <c:v>0.63</c:v>
                </c:pt>
                <c:pt idx="14">
                  <c:v>1.3</c:v>
                </c:pt>
                <c:pt idx="15">
                  <c:v>1.29</c:v>
                </c:pt>
                <c:pt idx="16">
                  <c:v>1.28</c:v>
                </c:pt>
                <c:pt idx="17">
                  <c:v>1.27</c:v>
                </c:pt>
                <c:pt idx="18">
                  <c:v>1.25</c:v>
                </c:pt>
                <c:pt idx="19">
                  <c:v>1.23</c:v>
                </c:pt>
                <c:pt idx="20">
                  <c:v>1.22</c:v>
                </c:pt>
                <c:pt idx="21">
                  <c:v>1.2</c:v>
                </c:pt>
                <c:pt idx="22">
                  <c:v>1.19</c:v>
                </c:pt>
                <c:pt idx="23">
                  <c:v>1.18</c:v>
                </c:pt>
                <c:pt idx="24">
                  <c:v>1.1599999999999999</c:v>
                </c:pt>
                <c:pt idx="25">
                  <c:v>1.1499999999999999</c:v>
                </c:pt>
                <c:pt idx="26">
                  <c:v>1.1399999999999999</c:v>
                </c:pt>
                <c:pt idx="27">
                  <c:v>1.1299999999999999</c:v>
                </c:pt>
                <c:pt idx="28">
                  <c:v>1.7999999999999998</c:v>
                </c:pt>
                <c:pt idx="29">
                  <c:v>1.79</c:v>
                </c:pt>
                <c:pt idx="30">
                  <c:v>1.77</c:v>
                </c:pt>
                <c:pt idx="31">
                  <c:v>1.76</c:v>
                </c:pt>
                <c:pt idx="32">
                  <c:v>1.75</c:v>
                </c:pt>
                <c:pt idx="33">
                  <c:v>1.74</c:v>
                </c:pt>
                <c:pt idx="34">
                  <c:v>1.73</c:v>
                </c:pt>
                <c:pt idx="35">
                  <c:v>1.72</c:v>
                </c:pt>
                <c:pt idx="36">
                  <c:v>1.71</c:v>
                </c:pt>
                <c:pt idx="37">
                  <c:v>1.7</c:v>
                </c:pt>
                <c:pt idx="38">
                  <c:v>1.69</c:v>
                </c:pt>
                <c:pt idx="39">
                  <c:v>1.68</c:v>
                </c:pt>
                <c:pt idx="40">
                  <c:v>1.67</c:v>
                </c:pt>
                <c:pt idx="41">
                  <c:v>1.66</c:v>
                </c:pt>
                <c:pt idx="42">
                  <c:v>1.65</c:v>
                </c:pt>
                <c:pt idx="43">
                  <c:v>1.64</c:v>
                </c:pt>
                <c:pt idx="44">
                  <c:v>1.63</c:v>
                </c:pt>
                <c:pt idx="45">
                  <c:v>1.62</c:v>
                </c:pt>
                <c:pt idx="46">
                  <c:v>1.61</c:v>
                </c:pt>
                <c:pt idx="47">
                  <c:v>1.6</c:v>
                </c:pt>
                <c:pt idx="48">
                  <c:v>1.59</c:v>
                </c:pt>
                <c:pt idx="49">
                  <c:v>1.58</c:v>
                </c:pt>
                <c:pt idx="50">
                  <c:v>1.57</c:v>
                </c:pt>
                <c:pt idx="51">
                  <c:v>1.56</c:v>
                </c:pt>
                <c:pt idx="52">
                  <c:v>1.55</c:v>
                </c:pt>
                <c:pt idx="53">
                  <c:v>1.54</c:v>
                </c:pt>
                <c:pt idx="54">
                  <c:v>1.53</c:v>
                </c:pt>
                <c:pt idx="55">
                  <c:v>1.52</c:v>
                </c:pt>
                <c:pt idx="56">
                  <c:v>1.51</c:v>
                </c:pt>
                <c:pt idx="57">
                  <c:v>1.5</c:v>
                </c:pt>
                <c:pt idx="58">
                  <c:v>1.49</c:v>
                </c:pt>
                <c:pt idx="59">
                  <c:v>1.48</c:v>
                </c:pt>
                <c:pt idx="60">
                  <c:v>1.47</c:v>
                </c:pt>
                <c:pt idx="61">
                  <c:v>1.46</c:v>
                </c:pt>
                <c:pt idx="62">
                  <c:v>1.45</c:v>
                </c:pt>
                <c:pt idx="63">
                  <c:v>1.44</c:v>
                </c:pt>
                <c:pt idx="64">
                  <c:v>1.43</c:v>
                </c:pt>
                <c:pt idx="65">
                  <c:v>1.42</c:v>
                </c:pt>
                <c:pt idx="66">
                  <c:v>1.41</c:v>
                </c:pt>
                <c:pt idx="67">
                  <c:v>1.4</c:v>
                </c:pt>
                <c:pt idx="68">
                  <c:v>1.39</c:v>
                </c:pt>
                <c:pt idx="69">
                  <c:v>1.38</c:v>
                </c:pt>
                <c:pt idx="70">
                  <c:v>1.37</c:v>
                </c:pt>
                <c:pt idx="71">
                  <c:v>1.36</c:v>
                </c:pt>
                <c:pt idx="72">
                  <c:v>1.35</c:v>
                </c:pt>
                <c:pt idx="73">
                  <c:v>1.34</c:v>
                </c:pt>
                <c:pt idx="74">
                  <c:v>1.33</c:v>
                </c:pt>
                <c:pt idx="75">
                  <c:v>1.32</c:v>
                </c:pt>
                <c:pt idx="76">
                  <c:v>1.31</c:v>
                </c:pt>
                <c:pt idx="77">
                  <c:v>1.3</c:v>
                </c:pt>
                <c:pt idx="78">
                  <c:v>1.29</c:v>
                </c:pt>
                <c:pt idx="79">
                  <c:v>1.28</c:v>
                </c:pt>
                <c:pt idx="80">
                  <c:v>1.27</c:v>
                </c:pt>
                <c:pt idx="81">
                  <c:v>1.26</c:v>
                </c:pt>
                <c:pt idx="82">
                  <c:v>1.25</c:v>
                </c:pt>
                <c:pt idx="83">
                  <c:v>1.24</c:v>
                </c:pt>
                <c:pt idx="84">
                  <c:v>1.9</c:v>
                </c:pt>
                <c:pt idx="85">
                  <c:v>1.88</c:v>
                </c:pt>
                <c:pt idx="86">
                  <c:v>1.86</c:v>
                </c:pt>
                <c:pt idx="87">
                  <c:v>1.85</c:v>
                </c:pt>
                <c:pt idx="88">
                  <c:v>1.84</c:v>
                </c:pt>
                <c:pt idx="89">
                  <c:v>1.83</c:v>
                </c:pt>
                <c:pt idx="90">
                  <c:v>1.82</c:v>
                </c:pt>
                <c:pt idx="91">
                  <c:v>1.81</c:v>
                </c:pt>
                <c:pt idx="92">
                  <c:v>1.8</c:v>
                </c:pt>
                <c:pt idx="93">
                  <c:v>1.79</c:v>
                </c:pt>
                <c:pt idx="94">
                  <c:v>1.78</c:v>
                </c:pt>
                <c:pt idx="95">
                  <c:v>1.77</c:v>
                </c:pt>
                <c:pt idx="96">
                  <c:v>1.76</c:v>
                </c:pt>
                <c:pt idx="97">
                  <c:v>1.75</c:v>
                </c:pt>
                <c:pt idx="98">
                  <c:v>1.74</c:v>
                </c:pt>
                <c:pt idx="99">
                  <c:v>1.73</c:v>
                </c:pt>
                <c:pt idx="100">
                  <c:v>1.72</c:v>
                </c:pt>
                <c:pt idx="101">
                  <c:v>1.71</c:v>
                </c:pt>
                <c:pt idx="102">
                  <c:v>1.7</c:v>
                </c:pt>
                <c:pt idx="103">
                  <c:v>1.69</c:v>
                </c:pt>
                <c:pt idx="104">
                  <c:v>1.68</c:v>
                </c:pt>
                <c:pt idx="105">
                  <c:v>1.67</c:v>
                </c:pt>
                <c:pt idx="106">
                  <c:v>1.66</c:v>
                </c:pt>
                <c:pt idx="107">
                  <c:v>1.65</c:v>
                </c:pt>
                <c:pt idx="108">
                  <c:v>1.64</c:v>
                </c:pt>
                <c:pt idx="109">
                  <c:v>1.63</c:v>
                </c:pt>
                <c:pt idx="110">
                  <c:v>1.62</c:v>
                </c:pt>
                <c:pt idx="111">
                  <c:v>1.61</c:v>
                </c:pt>
                <c:pt idx="112">
                  <c:v>1.6</c:v>
                </c:pt>
                <c:pt idx="113">
                  <c:v>1.59</c:v>
                </c:pt>
                <c:pt idx="114">
                  <c:v>1.58</c:v>
                </c:pt>
                <c:pt idx="115">
                  <c:v>1.57</c:v>
                </c:pt>
                <c:pt idx="116">
                  <c:v>1.56</c:v>
                </c:pt>
                <c:pt idx="117">
                  <c:v>1.55</c:v>
                </c:pt>
                <c:pt idx="118">
                  <c:v>1.54</c:v>
                </c:pt>
                <c:pt idx="119">
                  <c:v>1.53</c:v>
                </c:pt>
                <c:pt idx="120">
                  <c:v>1.52</c:v>
                </c:pt>
                <c:pt idx="121">
                  <c:v>1.51</c:v>
                </c:pt>
                <c:pt idx="122">
                  <c:v>1.5</c:v>
                </c:pt>
                <c:pt idx="123">
                  <c:v>1.49</c:v>
                </c:pt>
                <c:pt idx="124">
                  <c:v>1.48</c:v>
                </c:pt>
                <c:pt idx="125">
                  <c:v>1.47</c:v>
                </c:pt>
                <c:pt idx="126">
                  <c:v>1.46</c:v>
                </c:pt>
                <c:pt idx="127">
                  <c:v>1.45</c:v>
                </c:pt>
                <c:pt idx="128">
                  <c:v>2.12</c:v>
                </c:pt>
              </c:numCache>
            </c:numRef>
          </c:yVal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'Fig 28 Data'!$H$1:$H$18</c:f>
              <c:numCache>
                <c:formatCode>dd/mm/yyyy</c:formatCode>
                <c:ptCount val="18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</c:numCache>
            </c:numRef>
          </c:xVal>
          <c:yVal>
            <c:numRef>
              <c:f>'Fig 28 Data'!$J$1:$J$18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yVal>
          <c:smooth val="1"/>
        </c:ser>
        <c:axId val="103342464"/>
        <c:axId val="103344000"/>
      </c:scatterChart>
      <c:valAx>
        <c:axId val="103342464"/>
        <c:scaling>
          <c:orientation val="minMax"/>
          <c:max val="42563"/>
          <c:min val="41009"/>
        </c:scaling>
        <c:axPos val="b"/>
        <c:numFmt formatCode="yyyy" sourceLinked="0"/>
        <c:tickLblPos val="nextTo"/>
        <c:crossAx val="103344000"/>
        <c:crosses val="autoZero"/>
        <c:crossBetween val="midCat"/>
        <c:majorUnit val="365.35"/>
      </c:valAx>
      <c:valAx>
        <c:axId val="103344000"/>
        <c:scaling>
          <c:orientation val="minMax"/>
          <c:max val="2.4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CUSUM</a:t>
                </a:r>
                <a:endParaRPr/>
              </a:p>
            </c:rich>
          </c:tx>
        </c:title>
        <c:numFmt formatCode="0.0" sourceLinked="0"/>
        <c:tickLblPos val="nextTo"/>
        <c:crossAx val="103342464"/>
        <c:crossesAt val="37256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</c:chart>
  <c:spPr>
    <a:ln w="12700">
      <a:solidFill>
        <a:srgbClr val="C0C0C0"/>
      </a:solidFill>
      <a:prstDash val="solid"/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1e DATA'!$D$2</c:f>
              <c:strCache>
                <c:ptCount val="1"/>
                <c:pt idx="0">
                  <c:v>Hip arthroplasty non-elective</c:v>
                </c:pt>
              </c:strCache>
            </c:strRef>
          </c:tx>
          <c:marker>
            <c:symbol val="circle"/>
            <c:size val="7"/>
          </c:marker>
          <c:cat>
            <c:numRef>
              <c:f>'Figure 1e DATA'!$C$3:$C$18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1e DATA'!$D$3:$D$18</c:f>
              <c:numCache>
                <c:formatCode>###0.0%</c:formatCode>
                <c:ptCount val="16"/>
                <c:pt idx="0">
                  <c:v>6.3996207632140326E-2</c:v>
                </c:pt>
                <c:pt idx="1">
                  <c:v>6.9778296382730462E-2</c:v>
                </c:pt>
                <c:pt idx="2">
                  <c:v>6.2566730728165709E-2</c:v>
                </c:pt>
                <c:pt idx="3">
                  <c:v>5.5848467096270261E-2</c:v>
                </c:pt>
                <c:pt idx="4">
                  <c:v>5.1954645456083942E-2</c:v>
                </c:pt>
                <c:pt idx="5">
                  <c:v>5.5489081663176787E-2</c:v>
                </c:pt>
                <c:pt idx="6">
                  <c:v>7.4881805703827964E-2</c:v>
                </c:pt>
                <c:pt idx="7">
                  <c:v>6.9589524790348689E-2</c:v>
                </c:pt>
                <c:pt idx="8">
                  <c:v>5.9422513600223187E-2</c:v>
                </c:pt>
                <c:pt idx="9">
                  <c:v>7.0717275220089484E-2</c:v>
                </c:pt>
                <c:pt idx="10">
                  <c:v>6.1602209944751386E-2</c:v>
                </c:pt>
                <c:pt idx="11">
                  <c:v>6.5405621420007998E-2</c:v>
                </c:pt>
                <c:pt idx="12">
                  <c:v>6.8353769893034183E-2</c:v>
                </c:pt>
                <c:pt idx="13">
                  <c:v>6.2691914022517906E-2</c:v>
                </c:pt>
                <c:pt idx="14">
                  <c:v>6.3771026864172728E-2</c:v>
                </c:pt>
                <c:pt idx="15">
                  <c:v>7.1566234099961448E-2</c:v>
                </c:pt>
              </c:numCache>
            </c:numRef>
          </c:val>
        </c:ser>
        <c:ser>
          <c:idx val="1"/>
          <c:order val="1"/>
          <c:tx>
            <c:strRef>
              <c:f>'Figure 1e DATA'!$E$2</c:f>
              <c:strCache>
                <c:ptCount val="1"/>
                <c:pt idx="0">
                  <c:v>Hip revision non-elective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'Figure 1e DATA'!$C$3:$C$18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1e DATA'!$E$3:$E$18</c:f>
              <c:numCache>
                <c:formatCode>###0.0%</c:formatCode>
                <c:ptCount val="16"/>
                <c:pt idx="0">
                  <c:v>0.20405576679340939</c:v>
                </c:pt>
                <c:pt idx="1">
                  <c:v>0.22538860103626943</c:v>
                </c:pt>
                <c:pt idx="2">
                  <c:v>0.1910112359550562</c:v>
                </c:pt>
                <c:pt idx="3">
                  <c:v>0.20174346201743462</c:v>
                </c:pt>
                <c:pt idx="4">
                  <c:v>0.2064343163538874</c:v>
                </c:pt>
                <c:pt idx="5">
                  <c:v>0.21183431952662723</c:v>
                </c:pt>
                <c:pt idx="6">
                  <c:v>0.23348017621145373</c:v>
                </c:pt>
                <c:pt idx="7">
                  <c:v>0.23606557377049181</c:v>
                </c:pt>
                <c:pt idx="8">
                  <c:v>0.23326572008113591</c:v>
                </c:pt>
                <c:pt idx="9">
                  <c:v>0.2408500590318772</c:v>
                </c:pt>
                <c:pt idx="10">
                  <c:v>0.21748878923766818</c:v>
                </c:pt>
                <c:pt idx="11">
                  <c:v>0.24815983175604625</c:v>
                </c:pt>
                <c:pt idx="12">
                  <c:v>0.28037383177570091</c:v>
                </c:pt>
                <c:pt idx="13">
                  <c:v>0.25501770956316411</c:v>
                </c:pt>
                <c:pt idx="14">
                  <c:v>0.29891956782713086</c:v>
                </c:pt>
                <c:pt idx="15">
                  <c:v>0.32010243277848915</c:v>
                </c:pt>
              </c:numCache>
            </c:numRef>
          </c:val>
        </c:ser>
        <c:ser>
          <c:idx val="2"/>
          <c:order val="2"/>
          <c:tx>
            <c:strRef>
              <c:f>'Figure 1e DATA'!$F$2</c:f>
              <c:strCache>
                <c:ptCount val="1"/>
                <c:pt idx="0">
                  <c:v>Knee arthroplasty non-elective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cat>
            <c:numRef>
              <c:f>'Figure 1e DATA'!$C$3:$C$18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1e DATA'!$F$3:$F$18</c:f>
              <c:numCache>
                <c:formatCode>###0.0%</c:formatCode>
                <c:ptCount val="16"/>
                <c:pt idx="0">
                  <c:v>1.2862698175291653E-2</c:v>
                </c:pt>
                <c:pt idx="1">
                  <c:v>1.698886936145284E-2</c:v>
                </c:pt>
                <c:pt idx="2">
                  <c:v>1.3007698433766923E-2</c:v>
                </c:pt>
                <c:pt idx="3">
                  <c:v>1.078971533516988E-2</c:v>
                </c:pt>
                <c:pt idx="4">
                  <c:v>1.4393939393939395E-2</c:v>
                </c:pt>
                <c:pt idx="5">
                  <c:v>1.1994242763473533E-2</c:v>
                </c:pt>
                <c:pt idx="6">
                  <c:v>1.0763052208835342E-2</c:v>
                </c:pt>
                <c:pt idx="7">
                  <c:v>8.9721391468597506E-3</c:v>
                </c:pt>
                <c:pt idx="8">
                  <c:v>7.6822727931584291E-3</c:v>
                </c:pt>
                <c:pt idx="9">
                  <c:v>8.2594984231866633E-3</c:v>
                </c:pt>
                <c:pt idx="10">
                  <c:v>8.5294117647058826E-3</c:v>
                </c:pt>
                <c:pt idx="11">
                  <c:v>7.0207974566167709E-3</c:v>
                </c:pt>
                <c:pt idx="12">
                  <c:v>7.6114032659839468E-3</c:v>
                </c:pt>
                <c:pt idx="13">
                  <c:v>7.4816129850367738E-3</c:v>
                </c:pt>
                <c:pt idx="14">
                  <c:v>5.422446406052963E-3</c:v>
                </c:pt>
                <c:pt idx="15">
                  <c:v>4.5182724252491695E-3</c:v>
                </c:pt>
              </c:numCache>
            </c:numRef>
          </c:val>
        </c:ser>
        <c:ser>
          <c:idx val="3"/>
          <c:order val="3"/>
          <c:tx>
            <c:strRef>
              <c:f>'Figure 1e DATA'!$G$2</c:f>
              <c:strCache>
                <c:ptCount val="1"/>
                <c:pt idx="0">
                  <c:v>Knee revision non-elective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cat>
            <c:numRef>
              <c:f>'Figure 1e DATA'!$C$3:$C$18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1e DATA'!$G$3:$G$18</c:f>
              <c:numCache>
                <c:formatCode>###0.0%</c:formatCode>
                <c:ptCount val="16"/>
                <c:pt idx="0">
                  <c:v>0.11244979919678715</c:v>
                </c:pt>
                <c:pt idx="1">
                  <c:v>0.11447811447811448</c:v>
                </c:pt>
                <c:pt idx="2">
                  <c:v>0.11347517730496454</c:v>
                </c:pt>
                <c:pt idx="3">
                  <c:v>0.10509554140127389</c:v>
                </c:pt>
                <c:pt idx="4">
                  <c:v>8.1570996978851951E-2</c:v>
                </c:pt>
                <c:pt idx="5">
                  <c:v>0.10123456790123457</c:v>
                </c:pt>
                <c:pt idx="6">
                  <c:v>8.59375E-2</c:v>
                </c:pt>
                <c:pt idx="7">
                  <c:v>0.11158798283261802</c:v>
                </c:pt>
                <c:pt idx="8">
                  <c:v>0.11816578483245151</c:v>
                </c:pt>
                <c:pt idx="9">
                  <c:v>7.6350093109869649E-2</c:v>
                </c:pt>
                <c:pt idx="10">
                  <c:v>9.055118110236221E-2</c:v>
                </c:pt>
                <c:pt idx="11">
                  <c:v>9.2342342342342343E-2</c:v>
                </c:pt>
                <c:pt idx="12">
                  <c:v>0.12076271186440678</c:v>
                </c:pt>
                <c:pt idx="13">
                  <c:v>9.4142259414225937E-2</c:v>
                </c:pt>
                <c:pt idx="14">
                  <c:v>9.853249475890985E-2</c:v>
                </c:pt>
                <c:pt idx="15">
                  <c:v>0.10822510822510824</c:v>
                </c:pt>
              </c:numCache>
            </c:numRef>
          </c:val>
        </c:ser>
        <c:marker val="1"/>
        <c:axId val="75322496"/>
        <c:axId val="75324800"/>
      </c:lineChart>
      <c:catAx>
        <c:axId val="75322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</c:title>
        <c:numFmt formatCode="General" sourceLinked="1"/>
        <c:tickLblPos val="nextTo"/>
        <c:crossAx val="75324800"/>
        <c:crosses val="autoZero"/>
        <c:auto val="1"/>
        <c:lblAlgn val="ctr"/>
        <c:lblOffset val="100"/>
      </c:catAx>
      <c:valAx>
        <c:axId val="75324800"/>
        <c:scaling>
          <c:orientation val="minMax"/>
          <c:max val="0.35000000000000031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  of operations</a:t>
                </a:r>
              </a:p>
            </c:rich>
          </c:tx>
        </c:title>
        <c:numFmt formatCode="0%" sourceLinked="0"/>
        <c:tickLblPos val="nextTo"/>
        <c:crossAx val="7532249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1e DATA'!$H$2</c:f>
              <c:strCache>
                <c:ptCount val="1"/>
                <c:pt idx="0">
                  <c:v>Shoulder arthroplasty non-elective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'Figure 1e DATA'!$C$3:$C$18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1e DATA'!$H$3:$H$18</c:f>
              <c:numCache>
                <c:formatCode>###0.0%</c:formatCode>
                <c:ptCount val="16"/>
                <c:pt idx="0">
                  <c:v>0.29487179487179488</c:v>
                </c:pt>
                <c:pt idx="1">
                  <c:v>0.28855721393034828</c:v>
                </c:pt>
                <c:pt idx="2">
                  <c:v>0.36563876651982374</c:v>
                </c:pt>
                <c:pt idx="3">
                  <c:v>0.32888888888888884</c:v>
                </c:pt>
                <c:pt idx="4">
                  <c:v>0.32720588235294118</c:v>
                </c:pt>
                <c:pt idx="5">
                  <c:v>0.34782608695652173</c:v>
                </c:pt>
                <c:pt idx="6">
                  <c:v>0.33514986376021794</c:v>
                </c:pt>
                <c:pt idx="7">
                  <c:v>0.31428571428571428</c:v>
                </c:pt>
                <c:pt idx="8">
                  <c:v>0.32425742574257427</c:v>
                </c:pt>
                <c:pt idx="9">
                  <c:v>0.27889447236180903</c:v>
                </c:pt>
                <c:pt idx="10">
                  <c:v>0.32160804020100497</c:v>
                </c:pt>
                <c:pt idx="11">
                  <c:v>0.23690205011389523</c:v>
                </c:pt>
                <c:pt idx="12">
                  <c:v>0.23529411764705885</c:v>
                </c:pt>
                <c:pt idx="13">
                  <c:v>0.26326963906581741</c:v>
                </c:pt>
                <c:pt idx="14">
                  <c:v>0.21861471861471862</c:v>
                </c:pt>
                <c:pt idx="15">
                  <c:v>0.21088435374149661</c:v>
                </c:pt>
              </c:numCache>
            </c:numRef>
          </c:val>
        </c:ser>
        <c:ser>
          <c:idx val="1"/>
          <c:order val="1"/>
          <c:tx>
            <c:strRef>
              <c:f>'Figure 1e DATA'!$I$2</c:f>
              <c:strCache>
                <c:ptCount val="1"/>
                <c:pt idx="0">
                  <c:v>Shoulder revision non-elective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'Figure 1e DATA'!$C$3:$C$18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1e DATA'!$I$3:$I$18</c:f>
              <c:numCache>
                <c:formatCode>###0.0%</c:formatCode>
                <c:ptCount val="16"/>
                <c:pt idx="0">
                  <c:v>#N/A</c:v>
                </c:pt>
                <c:pt idx="1">
                  <c:v>8.3333333333333343E-2</c:v>
                </c:pt>
                <c:pt idx="2">
                  <c:v>0.22727272727272727</c:v>
                </c:pt>
                <c:pt idx="3">
                  <c:v>0.1875</c:v>
                </c:pt>
                <c:pt idx="4">
                  <c:v>7.6923076923076927E-2</c:v>
                </c:pt>
                <c:pt idx="5">
                  <c:v>0.13333333333333333</c:v>
                </c:pt>
                <c:pt idx="6">
                  <c:v>8.3333333333333343E-2</c:v>
                </c:pt>
                <c:pt idx="7">
                  <c:v>6.6666666666666666E-2</c:v>
                </c:pt>
                <c:pt idx="8">
                  <c:v>0.04</c:v>
                </c:pt>
                <c:pt idx="9">
                  <c:v>9.0909090909090912E-2</c:v>
                </c:pt>
                <c:pt idx="10">
                  <c:v>6.8965517241379309E-2</c:v>
                </c:pt>
                <c:pt idx="11">
                  <c:v>#N/A</c:v>
                </c:pt>
                <c:pt idx="12">
                  <c:v>#N/A</c:v>
                </c:pt>
                <c:pt idx="13">
                  <c:v>0.13333333333333333</c:v>
                </c:pt>
                <c:pt idx="14">
                  <c:v>4.878048780487805E-2</c:v>
                </c:pt>
                <c:pt idx="15">
                  <c:v>0.11904761904761905</c:v>
                </c:pt>
              </c:numCache>
            </c:numRef>
          </c:val>
        </c:ser>
        <c:ser>
          <c:idx val="2"/>
          <c:order val="2"/>
          <c:tx>
            <c:strRef>
              <c:f>'Figure 1e DATA'!$J$2</c:f>
              <c:strCache>
                <c:ptCount val="1"/>
                <c:pt idx="0">
                  <c:v>Elbow arthroplasty non-elective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numRef>
              <c:f>'Figure 1e DATA'!$C$3:$C$18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1e DATA'!$J$3:$J$18</c:f>
              <c:numCache>
                <c:formatCode>###0.0%</c:formatCode>
                <c:ptCount val="16"/>
                <c:pt idx="0">
                  <c:v>0.11320754716981131</c:v>
                </c:pt>
                <c:pt idx="1">
                  <c:v>0.13333333333333333</c:v>
                </c:pt>
                <c:pt idx="2">
                  <c:v>0.20754716981132076</c:v>
                </c:pt>
                <c:pt idx="3">
                  <c:v>9.5890410958904104E-2</c:v>
                </c:pt>
                <c:pt idx="4">
                  <c:v>7.3529411764705885E-2</c:v>
                </c:pt>
                <c:pt idx="5">
                  <c:v>7.2289156626506021E-2</c:v>
                </c:pt>
                <c:pt idx="6">
                  <c:v>0.1</c:v>
                </c:pt>
                <c:pt idx="7">
                  <c:v>9.6153846153846145E-2</c:v>
                </c:pt>
                <c:pt idx="8">
                  <c:v>0.15625</c:v>
                </c:pt>
                <c:pt idx="9">
                  <c:v>0.11904761904761905</c:v>
                </c:pt>
                <c:pt idx="10">
                  <c:v>0.15555555555555556</c:v>
                </c:pt>
                <c:pt idx="11">
                  <c:v>0.10526315789473685</c:v>
                </c:pt>
                <c:pt idx="12">
                  <c:v>0.17741935483870969</c:v>
                </c:pt>
                <c:pt idx="13">
                  <c:v>0.11538461538461538</c:v>
                </c:pt>
                <c:pt idx="14">
                  <c:v>0.18965517241379309</c:v>
                </c:pt>
                <c:pt idx="15">
                  <c:v>8.8888888888888892E-2</c:v>
                </c:pt>
              </c:numCache>
            </c:numRef>
          </c:val>
        </c:ser>
        <c:ser>
          <c:idx val="3"/>
          <c:order val="3"/>
          <c:tx>
            <c:strRef>
              <c:f>'Figure 1e DATA'!$K$2</c:f>
              <c:strCache>
                <c:ptCount val="1"/>
                <c:pt idx="0">
                  <c:v>Elbow revision non-elective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numRef>
              <c:f>'Figure 1e DATA'!$C$3:$C$18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1e DATA'!$K$3:$K$18</c:f>
              <c:numCache>
                <c:formatCode>###0.0%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8.3333333333333343E-2</c:v>
                </c:pt>
                <c:pt idx="3">
                  <c:v>0.23076923076923075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0.28571428571428575</c:v>
                </c:pt>
                <c:pt idx="8">
                  <c:v>#N/A</c:v>
                </c:pt>
                <c:pt idx="9">
                  <c:v>#N/A</c:v>
                </c:pt>
                <c:pt idx="10">
                  <c:v>9.0909090909090912E-2</c:v>
                </c:pt>
                <c:pt idx="11">
                  <c:v>#N/A</c:v>
                </c:pt>
                <c:pt idx="12">
                  <c:v>6.6666666666666666E-2</c:v>
                </c:pt>
                <c:pt idx="13">
                  <c:v>0.3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'Figure 1e DATA'!$L$2</c:f>
              <c:strCache>
                <c:ptCount val="1"/>
                <c:pt idx="0">
                  <c:v>Ankle arthroplasty non-elective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cat>
            <c:numRef>
              <c:f>'Figure 1e DATA'!$C$3:$C$18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1e DATA'!$L$3:$L$18</c:f>
              <c:numCache>
                <c:formatCode>###0.0%</c:formatCode>
                <c:ptCount val="16"/>
                <c:pt idx="0">
                  <c:v>7.1428571428571438E-2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2.3255813953488372E-2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1.3513513513513513E-2</c:v>
                </c:pt>
              </c:numCache>
            </c:numRef>
          </c:val>
        </c:ser>
        <c:ser>
          <c:idx val="5"/>
          <c:order val="5"/>
          <c:tx>
            <c:strRef>
              <c:f>'Figure 1e DATA'!$M$2</c:f>
              <c:strCache>
                <c:ptCount val="1"/>
                <c:pt idx="0">
                  <c:v>Ankle revision non-elective</c:v>
                </c:pt>
              </c:strCache>
            </c:strRef>
          </c:tx>
          <c:spPr>
            <a:ln>
              <a:prstDash val="sysDash"/>
            </a:ln>
          </c:spPr>
          <c:marker>
            <c:symbol val="triangle"/>
            <c:size val="7"/>
          </c:marker>
          <c:cat>
            <c:numRef>
              <c:f>'Figure 1e DATA'!$C$3:$C$18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1e DATA'!$M$3:$M$18</c:f>
              <c:numCache>
                <c:formatCode>###0.0%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0.16666666666666669</c:v>
                </c:pt>
                <c:pt idx="6">
                  <c:v>0.33333333333333337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0.16666666666666669</c:v>
                </c:pt>
                <c:pt idx="12">
                  <c:v>0.2</c:v>
                </c:pt>
                <c:pt idx="13">
                  <c:v>7.1428571428571438E-2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marker val="1"/>
        <c:axId val="75398528"/>
        <c:axId val="75404800"/>
      </c:lineChart>
      <c:catAx>
        <c:axId val="75398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</c:title>
        <c:numFmt formatCode="General" sourceLinked="1"/>
        <c:tickLblPos val="nextTo"/>
        <c:crossAx val="75404800"/>
        <c:crosses val="autoZero"/>
        <c:auto val="1"/>
        <c:lblAlgn val="ctr"/>
        <c:lblOffset val="100"/>
      </c:catAx>
      <c:valAx>
        <c:axId val="7540480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  <a:r>
                  <a:rPr lang="en-GB" baseline="0"/>
                  <a:t> of non-elective</a:t>
                </a:r>
              </a:p>
              <a:p>
                <a:pPr>
                  <a:defRPr/>
                </a:pPr>
                <a:r>
                  <a:rPr lang="en-GB" baseline="0"/>
                  <a:t>operations</a:t>
                </a:r>
                <a:endParaRPr lang="en-GB"/>
              </a:p>
            </c:rich>
          </c:tx>
        </c:title>
        <c:numFmt formatCode="0%" sourceLinked="0"/>
        <c:tickLblPos val="nextTo"/>
        <c:crossAx val="75398528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'Figure 2a DATA'!$C$2</c:f>
              <c:strCache>
                <c:ptCount val="1"/>
                <c:pt idx="0">
                  <c:v>Hip primary arthroplasties 2015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14"/>
              <c:layout>
                <c:manualLayout>
                  <c:x val="0"/>
                  <c:y val="-7.6923076923077014E-3"/>
                </c:manualLayout>
              </c:layout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'Figure 2a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2a DATA'!$C$3:$C$18</c:f>
              <c:numCache>
                <c:formatCode>###0</c:formatCode>
                <c:ptCount val="16"/>
                <c:pt idx="0">
                  <c:v>448</c:v>
                </c:pt>
                <c:pt idx="1">
                  <c:v>226</c:v>
                </c:pt>
                <c:pt idx="2">
                  <c:v>190</c:v>
                </c:pt>
                <c:pt idx="3">
                  <c:v>476</c:v>
                </c:pt>
                <c:pt idx="4">
                  <c:v>214</c:v>
                </c:pt>
                <c:pt idx="5">
                  <c:v>725</c:v>
                </c:pt>
                <c:pt idx="6">
                  <c:v>397</c:v>
                </c:pt>
                <c:pt idx="7">
                  <c:v>562</c:v>
                </c:pt>
                <c:pt idx="8">
                  <c:v>402</c:v>
                </c:pt>
                <c:pt idx="9">
                  <c:v>323</c:v>
                </c:pt>
                <c:pt idx="10">
                  <c:v>360</c:v>
                </c:pt>
                <c:pt idx="11">
                  <c:v>863</c:v>
                </c:pt>
                <c:pt idx="12">
                  <c:v>727</c:v>
                </c:pt>
                <c:pt idx="13">
                  <c:v>68</c:v>
                </c:pt>
                <c:pt idx="14">
                  <c:v>1649</c:v>
                </c:pt>
                <c:pt idx="15">
                  <c:v>336</c:v>
                </c:pt>
              </c:numCache>
            </c:numRef>
          </c:val>
        </c:ser>
        <c:ser>
          <c:idx val="1"/>
          <c:order val="1"/>
          <c:tx>
            <c:strRef>
              <c:f>'Figure 2a DATA'!$D$2</c:f>
              <c:strCache>
                <c:ptCount val="1"/>
                <c:pt idx="0">
                  <c:v>Hip primary arthroplasties 2016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dLbls>
            <c:dLbl>
              <c:idx val="0"/>
              <c:layout>
                <c:manualLayout>
                  <c:x val="2.4532354408686231E-3"/>
                  <c:y val="0"/>
                </c:manualLayout>
              </c:layout>
              <c:showVal val="1"/>
            </c:dLbl>
            <c:dLbl>
              <c:idx val="14"/>
              <c:layout>
                <c:manualLayout>
                  <c:x val="0"/>
                  <c:y val="5.1282051282051282E-3"/>
                </c:manualLayout>
              </c:layout>
              <c:showVal val="1"/>
            </c:dLbl>
            <c:txPr>
              <a:bodyPr rot="0" vert="horz"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'Figure 2a DATA'!$B$3:$B$18</c:f>
              <c:strCache>
                <c:ptCount val="16"/>
                <c:pt idx="0">
                  <c:v>Ayrshire &amp; Arran</c:v>
                </c:pt>
                <c:pt idx="1">
                  <c:v>Borders</c:v>
                </c:pt>
                <c:pt idx="2">
                  <c:v>Dumfries &amp; Galloway</c:v>
                </c:pt>
                <c:pt idx="3">
                  <c:v>Fife</c:v>
                </c:pt>
                <c:pt idx="4">
                  <c:v>Forth Valley</c:v>
                </c:pt>
                <c:pt idx="5">
                  <c:v>Grampian</c:v>
                </c:pt>
                <c:pt idx="6">
                  <c:v>North Glasgow</c:v>
                </c:pt>
                <c:pt idx="7">
                  <c:v>South Glasgow</c:v>
                </c:pt>
                <c:pt idx="8">
                  <c:v>Clyde</c:v>
                </c:pt>
                <c:pt idx="9">
                  <c:v>Highland</c:v>
                </c:pt>
                <c:pt idx="10">
                  <c:v>Lanarkshire</c:v>
                </c:pt>
                <c:pt idx="11">
                  <c:v>Lothian</c:v>
                </c:pt>
                <c:pt idx="12">
                  <c:v>Tayside</c:v>
                </c:pt>
                <c:pt idx="13">
                  <c:v>Western Isles</c:v>
                </c:pt>
                <c:pt idx="14">
                  <c:v>GJNH</c:v>
                </c:pt>
                <c:pt idx="15">
                  <c:v>Independent hospital</c:v>
                </c:pt>
              </c:strCache>
            </c:strRef>
          </c:cat>
          <c:val>
            <c:numRef>
              <c:f>'Figure 2a DATA'!$D$3:$D$18</c:f>
              <c:numCache>
                <c:formatCode>###0</c:formatCode>
                <c:ptCount val="16"/>
                <c:pt idx="0">
                  <c:v>448</c:v>
                </c:pt>
                <c:pt idx="1">
                  <c:v>174</c:v>
                </c:pt>
                <c:pt idx="2">
                  <c:v>205</c:v>
                </c:pt>
                <c:pt idx="3">
                  <c:v>445</c:v>
                </c:pt>
                <c:pt idx="4">
                  <c:v>201</c:v>
                </c:pt>
                <c:pt idx="5">
                  <c:v>730</c:v>
                </c:pt>
                <c:pt idx="6">
                  <c:v>389</c:v>
                </c:pt>
                <c:pt idx="7">
                  <c:v>667</c:v>
                </c:pt>
                <c:pt idx="8">
                  <c:v>437</c:v>
                </c:pt>
                <c:pt idx="9">
                  <c:v>312</c:v>
                </c:pt>
                <c:pt idx="10">
                  <c:v>417</c:v>
                </c:pt>
                <c:pt idx="11">
                  <c:v>814</c:v>
                </c:pt>
                <c:pt idx="12">
                  <c:v>797</c:v>
                </c:pt>
                <c:pt idx="13">
                  <c:v>61</c:v>
                </c:pt>
                <c:pt idx="14">
                  <c:v>1633</c:v>
                </c:pt>
                <c:pt idx="15">
                  <c:v>53</c:v>
                </c:pt>
              </c:numCache>
            </c:numRef>
          </c:val>
        </c:ser>
        <c:axId val="75243904"/>
        <c:axId val="75245440"/>
      </c:barChart>
      <c:catAx>
        <c:axId val="7524390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5245440"/>
        <c:crosses val="autoZero"/>
        <c:auto val="1"/>
        <c:lblAlgn val="ctr"/>
        <c:lblOffset val="100"/>
      </c:catAx>
      <c:valAx>
        <c:axId val="7524544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Number of operations</a:t>
                </a:r>
              </a:p>
            </c:rich>
          </c:tx>
        </c:title>
        <c:numFmt formatCode="###0" sourceLinked="1"/>
        <c:tickLblPos val="nextTo"/>
        <c:crossAx val="7524390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33615</xdr:colOff>
      <xdr:row>1</xdr:row>
      <xdr:rowOff>123262</xdr:rowOff>
    </xdr:from>
    <xdr:to>
      <xdr:col>15</xdr:col>
      <xdr:colOff>561968</xdr:colOff>
      <xdr:row>24</xdr:row>
      <xdr:rowOff>61762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26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26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0</xdr:rowOff>
    </xdr:from>
    <xdr:to>
      <xdr:col>15</xdr:col>
      <xdr:colOff>517987</xdr:colOff>
      <xdr:row>25</xdr:row>
      <xdr:rowOff>108000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19049</xdr:rowOff>
    </xdr:from>
    <xdr:to>
      <xdr:col>15</xdr:col>
      <xdr:colOff>508462</xdr:colOff>
      <xdr:row>23</xdr:row>
      <xdr:rowOff>148049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17</xdr:col>
      <xdr:colOff>609599</xdr:colOff>
      <xdr:row>27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25</xdr:row>
      <xdr:rowOff>108000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9524</xdr:colOff>
      <xdr:row>55</xdr:row>
      <xdr:rowOff>9526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45</xdr:row>
      <xdr:rowOff>47626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498937</xdr:colOff>
      <xdr:row>25</xdr:row>
      <xdr:rowOff>108000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289671</xdr:colOff>
      <xdr:row>2</xdr:row>
      <xdr:rowOff>44823</xdr:rowOff>
    </xdr:from>
    <xdr:to>
      <xdr:col>15</xdr:col>
      <xdr:colOff>526671</xdr:colOff>
      <xdr:row>24</xdr:row>
      <xdr:rowOff>173823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26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9524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152400</xdr:rowOff>
    </xdr:from>
    <xdr:to>
      <xdr:col>15</xdr:col>
      <xdr:colOff>528353</xdr:colOff>
      <xdr:row>24</xdr:row>
      <xdr:rowOff>90900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17</xdr:col>
      <xdr:colOff>447675</xdr:colOff>
      <xdr:row>41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22</xdr:row>
      <xdr:rowOff>0</xdr:rowOff>
    </xdr:from>
    <xdr:to>
      <xdr:col>7</xdr:col>
      <xdr:colOff>333375</xdr:colOff>
      <xdr:row>35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466725</xdr:colOff>
      <xdr:row>21</xdr:row>
      <xdr:rowOff>85725</xdr:rowOff>
    </xdr:from>
    <xdr:to>
      <xdr:col>3</xdr:col>
      <xdr:colOff>466725</xdr:colOff>
      <xdr:row>23</xdr:row>
      <xdr:rowOff>28576</xdr:rowOff>
    </xdr:to>
    <xdr:cxnSp macro="">
      <xdr:nvCxnSpPr>
        <xdr:cNvPr id="4" name="Straight Connector 3"/>
        <xdr:cNvCxnSpPr/>
      </xdr:nvCxnSpPr>
      <xdr:spPr>
        <a:xfrm flipV="1">
          <a:off x="1685925" y="4391025"/>
          <a:ext cx="0" cy="3238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Straight Connector 6"/>
        <cdr:cNvSpPr/>
      </cdr:nvSpPr>
      <cdr:spPr>
        <a:xfrm xmlns:a="http://schemas.openxmlformats.org/drawingml/2006/main" flipH="1" flipV="1">
          <a:off x="0" y="-495300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0.19391</cdr:x>
      <cdr:y>0.77315</cdr:y>
    </cdr:from>
    <cdr:to>
      <cdr:x>0.19844</cdr:x>
      <cdr:y>0.81481</cdr:y>
    </cdr:to>
    <cdr:sp macro="" textlink="">
      <cdr:nvSpPr>
        <cdr:cNvPr id="9" name="Straight Connector 8"/>
        <cdr:cNvSpPr/>
      </cdr:nvSpPr>
      <cdr:spPr>
        <a:xfrm xmlns:a="http://schemas.openxmlformats.org/drawingml/2006/main" flipH="1" flipV="1">
          <a:off x="2000250" y="3976686"/>
          <a:ext cx="46805" cy="2142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0.20257</cdr:x>
      <cdr:y>0.74074</cdr:y>
    </cdr:from>
    <cdr:to>
      <cdr:x>0.22738</cdr:x>
      <cdr:y>0.82685</cdr:y>
    </cdr:to>
    <cdr:sp macro="" textlink="">
      <cdr:nvSpPr>
        <cdr:cNvPr id="10" name="Straight Connector 9"/>
        <cdr:cNvSpPr/>
      </cdr:nvSpPr>
      <cdr:spPr>
        <a:xfrm xmlns:a="http://schemas.openxmlformats.org/drawingml/2006/main" flipV="1">
          <a:off x="2089675" y="3810000"/>
          <a:ext cx="255855" cy="4429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0.21201</cdr:x>
      <cdr:y>0.775</cdr:y>
    </cdr:from>
    <cdr:to>
      <cdr:x>0.25433</cdr:x>
      <cdr:y>0.825</cdr:y>
    </cdr:to>
    <cdr:sp macro="" textlink="">
      <cdr:nvSpPr>
        <cdr:cNvPr id="12" name="Straight Connector 11"/>
        <cdr:cNvSpPr/>
      </cdr:nvSpPr>
      <cdr:spPr>
        <a:xfrm xmlns:a="http://schemas.openxmlformats.org/drawingml/2006/main" flipV="1">
          <a:off x="2186995" y="3986210"/>
          <a:ext cx="436555" cy="2571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447675</xdr:colOff>
      <xdr:row>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1681</xdr:colOff>
      <xdr:row>1</xdr:row>
      <xdr:rowOff>95251</xdr:rowOff>
    </xdr:from>
    <xdr:to>
      <xdr:col>15</xdr:col>
      <xdr:colOff>530034</xdr:colOff>
      <xdr:row>24</xdr:row>
      <xdr:rowOff>33751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0.1467</cdr:x>
      <cdr:y>0.78102</cdr:y>
    </cdr:from>
    <cdr:to>
      <cdr:x>0.1467</cdr:x>
      <cdr:y>0.82362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1513286" y="4017151"/>
          <a:ext cx="0" cy="2191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Straight Connector 3"/>
        <cdr:cNvSpPr/>
      </cdr:nvSpPr>
      <cdr:spPr>
        <a:xfrm xmlns:a="http://schemas.openxmlformats.org/drawingml/2006/main" flipV="1">
          <a:off x="0" y="-495300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" name="Straight Connector 4"/>
        <cdr:cNvSpPr/>
      </cdr:nvSpPr>
      <cdr:spPr>
        <a:xfrm xmlns:a="http://schemas.openxmlformats.org/drawingml/2006/main" flipV="1">
          <a:off x="0" y="-495300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0.05244</cdr:x>
      <cdr:y>0</cdr:y>
    </cdr:from>
    <cdr:to>
      <cdr:x>0.05244</cdr:x>
      <cdr:y>0</cdr:y>
    </cdr:to>
    <cdr:sp macro="" textlink="">
      <cdr:nvSpPr>
        <cdr:cNvPr id="6" name="Straight Connector 5"/>
        <cdr:cNvSpPr/>
      </cdr:nvSpPr>
      <cdr:spPr>
        <a:xfrm xmlns:a="http://schemas.openxmlformats.org/drawingml/2006/main" flipV="1">
          <a:off x="542925" y="0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Straight Connector 6"/>
        <cdr:cNvSpPr/>
      </cdr:nvSpPr>
      <cdr:spPr>
        <a:xfrm xmlns:a="http://schemas.openxmlformats.org/drawingml/2006/main" flipV="1">
          <a:off x="0" y="-495300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0.05336</cdr:x>
      <cdr:y>0</cdr:y>
    </cdr:from>
    <cdr:to>
      <cdr:x>0.05336</cdr:x>
      <cdr:y>0</cdr:y>
    </cdr:to>
    <cdr:sp macro="" textlink="">
      <cdr:nvSpPr>
        <cdr:cNvPr id="8" name="Straight Connector 7"/>
        <cdr:cNvSpPr/>
      </cdr:nvSpPr>
      <cdr:spPr>
        <a:xfrm xmlns:a="http://schemas.openxmlformats.org/drawingml/2006/main" flipV="1">
          <a:off x="552450" y="0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0.1058</cdr:x>
      <cdr:y>0</cdr:y>
    </cdr:from>
    <cdr:to>
      <cdr:x>0.1058</cdr:x>
      <cdr:y>0</cdr:y>
    </cdr:to>
    <cdr:sp macro="" textlink="">
      <cdr:nvSpPr>
        <cdr:cNvPr id="9" name="Straight Connector 8"/>
        <cdr:cNvSpPr/>
      </cdr:nvSpPr>
      <cdr:spPr>
        <a:xfrm xmlns:a="http://schemas.openxmlformats.org/drawingml/2006/main" flipV="1">
          <a:off x="1095375" y="0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0.20465</cdr:x>
      <cdr:y>0.74815</cdr:y>
    </cdr:from>
    <cdr:to>
      <cdr:x>0.20465</cdr:x>
      <cdr:y>0.82037</cdr:y>
    </cdr:to>
    <cdr:sp macro="" textlink="">
      <cdr:nvSpPr>
        <cdr:cNvPr id="11" name="Straight Connector 10"/>
        <cdr:cNvSpPr/>
      </cdr:nvSpPr>
      <cdr:spPr>
        <a:xfrm xmlns:a="http://schemas.openxmlformats.org/drawingml/2006/main" flipV="1">
          <a:off x="2111073" y="3848113"/>
          <a:ext cx="0" cy="3714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0.35364</cdr:x>
      <cdr:y>0.75926</cdr:y>
    </cdr:from>
    <cdr:to>
      <cdr:x>0.3564</cdr:x>
      <cdr:y>0.82593</cdr:y>
    </cdr:to>
    <cdr:sp macro="" textlink="">
      <cdr:nvSpPr>
        <cdr:cNvPr id="12" name="Straight Connector 11"/>
        <cdr:cNvSpPr/>
      </cdr:nvSpPr>
      <cdr:spPr>
        <a:xfrm xmlns:a="http://schemas.openxmlformats.org/drawingml/2006/main" flipH="1" flipV="1">
          <a:off x="3647986" y="3905254"/>
          <a:ext cx="28471" cy="3429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0.3978</cdr:x>
      <cdr:y>0.76343</cdr:y>
    </cdr:from>
    <cdr:to>
      <cdr:x>0.40792</cdr:x>
      <cdr:y>0.82084</cdr:y>
    </cdr:to>
    <cdr:sp macro="" textlink="">
      <cdr:nvSpPr>
        <cdr:cNvPr id="13" name="Straight Connector 12"/>
        <cdr:cNvSpPr/>
      </cdr:nvSpPr>
      <cdr:spPr>
        <a:xfrm xmlns:a="http://schemas.openxmlformats.org/drawingml/2006/main" flipV="1">
          <a:off x="4103521" y="3926679"/>
          <a:ext cx="104394" cy="2952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0.13247</cdr:x>
      <cdr:y>0.80185</cdr:y>
    </cdr:from>
    <cdr:to>
      <cdr:x>0.13983</cdr:x>
      <cdr:y>0.82593</cdr:y>
    </cdr:to>
    <cdr:sp macro="" textlink="">
      <cdr:nvSpPr>
        <cdr:cNvPr id="5" name="Straight Connector 4"/>
        <cdr:cNvSpPr/>
      </cdr:nvSpPr>
      <cdr:spPr>
        <a:xfrm xmlns:a="http://schemas.openxmlformats.org/drawingml/2006/main" flipH="1" flipV="1">
          <a:off x="1371600" y="4124325"/>
          <a:ext cx="76200" cy="1238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0.16007</cdr:x>
      <cdr:y>0.7463</cdr:y>
    </cdr:from>
    <cdr:to>
      <cdr:x>0.19503</cdr:x>
      <cdr:y>0.82407</cdr:y>
    </cdr:to>
    <cdr:sp macro="" textlink="">
      <cdr:nvSpPr>
        <cdr:cNvPr id="9" name="Straight Connector 8"/>
        <cdr:cNvSpPr/>
      </cdr:nvSpPr>
      <cdr:spPr>
        <a:xfrm xmlns:a="http://schemas.openxmlformats.org/drawingml/2006/main" flipV="1">
          <a:off x="1657350" y="3838575"/>
          <a:ext cx="361950" cy="4000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" name="Straight Connector 9"/>
        <cdr:cNvSpPr/>
      </cdr:nvSpPr>
      <cdr:spPr>
        <a:xfrm xmlns:a="http://schemas.openxmlformats.org/drawingml/2006/main" flipH="1" flipV="1">
          <a:off x="0" y="-495300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0.15915</cdr:x>
      <cdr:y>0.7463</cdr:y>
    </cdr:from>
    <cdr:to>
      <cdr:x>0.19411</cdr:x>
      <cdr:y>0.82407</cdr:y>
    </cdr:to>
    <cdr:sp macro="" textlink="">
      <cdr:nvSpPr>
        <cdr:cNvPr id="11" name="Straight Connector 10"/>
        <cdr:cNvSpPr/>
      </cdr:nvSpPr>
      <cdr:spPr>
        <a:xfrm xmlns:a="http://schemas.openxmlformats.org/drawingml/2006/main" flipV="1">
          <a:off x="1647825" y="3838575"/>
          <a:ext cx="361950" cy="4000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0.15179</cdr:x>
      <cdr:y>0.77222</cdr:y>
    </cdr:from>
    <cdr:to>
      <cdr:x>0.15179</cdr:x>
      <cdr:y>0.82407</cdr:y>
    </cdr:to>
    <cdr:sp macro="" textlink="">
      <cdr:nvSpPr>
        <cdr:cNvPr id="13" name="Straight Connector 12"/>
        <cdr:cNvSpPr/>
      </cdr:nvSpPr>
      <cdr:spPr>
        <a:xfrm xmlns:a="http://schemas.openxmlformats.org/drawingml/2006/main" flipV="1">
          <a:off x="1571625" y="3971925"/>
          <a:ext cx="0" cy="2667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0.08648</cdr:x>
      <cdr:y>0.77593</cdr:y>
    </cdr:from>
    <cdr:to>
      <cdr:x>0.08648</cdr:x>
      <cdr:y>0.82778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895350" y="3990975"/>
          <a:ext cx="0" cy="2667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19049</xdr:rowOff>
    </xdr:from>
    <xdr:to>
      <xdr:col>15</xdr:col>
      <xdr:colOff>498938</xdr:colOff>
      <xdr:row>26</xdr:row>
      <xdr:rowOff>127049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0</xdr:rowOff>
    </xdr:from>
    <xdr:to>
      <xdr:col>17</xdr:col>
      <xdr:colOff>609599</xdr:colOff>
      <xdr:row>31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180975</xdr:rowOff>
    </xdr:from>
    <xdr:to>
      <xdr:col>17</xdr:col>
      <xdr:colOff>600075</xdr:colOff>
      <xdr:row>33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18</xdr:col>
      <xdr:colOff>9525</xdr:colOff>
      <xdr:row>29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488156</xdr:colOff>
      <xdr:row>17</xdr:row>
      <xdr:rowOff>23813</xdr:rowOff>
    </xdr:from>
    <xdr:to>
      <xdr:col>4</xdr:col>
      <xdr:colOff>500062</xdr:colOff>
      <xdr:row>19</xdr:row>
      <xdr:rowOff>71438</xdr:rowOff>
    </xdr:to>
    <xdr:cxnSp macro="">
      <xdr:nvCxnSpPr>
        <xdr:cNvPr id="5" name="Straight Connector 4"/>
        <xdr:cNvCxnSpPr/>
      </xdr:nvCxnSpPr>
      <xdr:spPr>
        <a:xfrm flipV="1">
          <a:off x="2619375" y="3274219"/>
          <a:ext cx="11906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559594</xdr:colOff>
      <xdr:row>17</xdr:row>
      <xdr:rowOff>154782</xdr:rowOff>
    </xdr:from>
    <xdr:to>
      <xdr:col>5</xdr:col>
      <xdr:colOff>95250</xdr:colOff>
      <xdr:row>18</xdr:row>
      <xdr:rowOff>166688</xdr:rowOff>
    </xdr:to>
    <xdr:cxnSp macro="">
      <xdr:nvCxnSpPr>
        <xdr:cNvPr id="7" name="Straight Connector 6"/>
        <xdr:cNvCxnSpPr/>
      </xdr:nvCxnSpPr>
      <xdr:spPr>
        <a:xfrm flipV="1">
          <a:off x="2690813" y="3405188"/>
          <a:ext cx="142875" cy="2024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15</xdr:col>
      <xdr:colOff>537877</xdr:colOff>
      <xdr:row>23</xdr:row>
      <xdr:rowOff>138525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18</xdr:col>
      <xdr:colOff>9525</xdr:colOff>
      <xdr:row>29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488157</xdr:colOff>
      <xdr:row>16</xdr:row>
      <xdr:rowOff>119063</xdr:rowOff>
    </xdr:from>
    <xdr:to>
      <xdr:col>4</xdr:col>
      <xdr:colOff>511970</xdr:colOff>
      <xdr:row>19</xdr:row>
      <xdr:rowOff>59532</xdr:rowOff>
    </xdr:to>
    <xdr:cxnSp macro="">
      <xdr:nvCxnSpPr>
        <xdr:cNvPr id="5" name="Straight Connector 4"/>
        <xdr:cNvCxnSpPr/>
      </xdr:nvCxnSpPr>
      <xdr:spPr>
        <a:xfrm flipH="1" flipV="1">
          <a:off x="2643188" y="3178969"/>
          <a:ext cx="23813" cy="511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583407</xdr:colOff>
      <xdr:row>17</xdr:row>
      <xdr:rowOff>35719</xdr:rowOff>
    </xdr:from>
    <xdr:to>
      <xdr:col>5</xdr:col>
      <xdr:colOff>23813</xdr:colOff>
      <xdr:row>19</xdr:row>
      <xdr:rowOff>35720</xdr:rowOff>
    </xdr:to>
    <xdr:cxnSp macro="">
      <xdr:nvCxnSpPr>
        <xdr:cNvPr id="7" name="Straight Connector 6"/>
        <xdr:cNvCxnSpPr/>
      </xdr:nvCxnSpPr>
      <xdr:spPr>
        <a:xfrm flipV="1">
          <a:off x="2738438" y="3286125"/>
          <a:ext cx="47625" cy="3810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18</xdr:row>
      <xdr:rowOff>0</xdr:rowOff>
    </xdr:from>
    <xdr:to>
      <xdr:col>5</xdr:col>
      <xdr:colOff>261938</xdr:colOff>
      <xdr:row>19</xdr:row>
      <xdr:rowOff>95250</xdr:rowOff>
    </xdr:to>
    <xdr:cxnSp macro="">
      <xdr:nvCxnSpPr>
        <xdr:cNvPr id="11" name="Straight Connector 10"/>
        <xdr:cNvCxnSpPr/>
      </xdr:nvCxnSpPr>
      <xdr:spPr>
        <a:xfrm flipV="1">
          <a:off x="2905125" y="3440906"/>
          <a:ext cx="119063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107156</xdr:colOff>
      <xdr:row>20</xdr:row>
      <xdr:rowOff>23813</xdr:rowOff>
    </xdr:from>
    <xdr:to>
      <xdr:col>6</xdr:col>
      <xdr:colOff>369094</xdr:colOff>
      <xdr:row>20</xdr:row>
      <xdr:rowOff>107157</xdr:rowOff>
    </xdr:to>
    <xdr:cxnSp macro="">
      <xdr:nvCxnSpPr>
        <xdr:cNvPr id="13" name="Straight Connector 12"/>
        <xdr:cNvCxnSpPr/>
      </xdr:nvCxnSpPr>
      <xdr:spPr>
        <a:xfrm flipV="1">
          <a:off x="3476625" y="3845719"/>
          <a:ext cx="261938" cy="833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20</xdr:row>
      <xdr:rowOff>119063</xdr:rowOff>
    </xdr:from>
    <xdr:to>
      <xdr:col>5</xdr:col>
      <xdr:colOff>464344</xdr:colOff>
      <xdr:row>21</xdr:row>
      <xdr:rowOff>47625</xdr:rowOff>
    </xdr:to>
    <xdr:cxnSp macro="">
      <xdr:nvCxnSpPr>
        <xdr:cNvPr id="15" name="Straight Connector 14"/>
        <xdr:cNvCxnSpPr/>
      </xdr:nvCxnSpPr>
      <xdr:spPr>
        <a:xfrm flipH="1" flipV="1">
          <a:off x="3048000" y="3940969"/>
          <a:ext cx="178594" cy="1190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166688</xdr:colOff>
      <xdr:row>21</xdr:row>
      <xdr:rowOff>0</xdr:rowOff>
    </xdr:from>
    <xdr:to>
      <xdr:col>5</xdr:col>
      <xdr:colOff>511969</xdr:colOff>
      <xdr:row>22</xdr:row>
      <xdr:rowOff>23813</xdr:rowOff>
    </xdr:to>
    <xdr:cxnSp macro="">
      <xdr:nvCxnSpPr>
        <xdr:cNvPr id="17" name="Straight Connector 16"/>
        <xdr:cNvCxnSpPr/>
      </xdr:nvCxnSpPr>
      <xdr:spPr>
        <a:xfrm flipH="1" flipV="1">
          <a:off x="2928938" y="4012406"/>
          <a:ext cx="345281" cy="2143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214313</xdr:colOff>
      <xdr:row>21</xdr:row>
      <xdr:rowOff>59532</xdr:rowOff>
    </xdr:from>
    <xdr:to>
      <xdr:col>5</xdr:col>
      <xdr:colOff>559594</xdr:colOff>
      <xdr:row>22</xdr:row>
      <xdr:rowOff>178594</xdr:rowOff>
    </xdr:to>
    <xdr:cxnSp macro="">
      <xdr:nvCxnSpPr>
        <xdr:cNvPr id="19" name="Straight Connector 18"/>
        <xdr:cNvCxnSpPr/>
      </xdr:nvCxnSpPr>
      <xdr:spPr>
        <a:xfrm flipH="1" flipV="1">
          <a:off x="2976563" y="4071938"/>
          <a:ext cx="345281" cy="3095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59531</xdr:colOff>
      <xdr:row>22</xdr:row>
      <xdr:rowOff>11908</xdr:rowOff>
    </xdr:from>
    <xdr:to>
      <xdr:col>5</xdr:col>
      <xdr:colOff>333375</xdr:colOff>
      <xdr:row>22</xdr:row>
      <xdr:rowOff>83344</xdr:rowOff>
    </xdr:to>
    <xdr:cxnSp macro="">
      <xdr:nvCxnSpPr>
        <xdr:cNvPr id="21" name="Straight Connector 20"/>
        <xdr:cNvCxnSpPr/>
      </xdr:nvCxnSpPr>
      <xdr:spPr>
        <a:xfrm flipV="1">
          <a:off x="2821781" y="4214814"/>
          <a:ext cx="273844" cy="714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21</xdr:row>
      <xdr:rowOff>107157</xdr:rowOff>
    </xdr:from>
    <xdr:to>
      <xdr:col>5</xdr:col>
      <xdr:colOff>119063</xdr:colOff>
      <xdr:row>23</xdr:row>
      <xdr:rowOff>35719</xdr:rowOff>
    </xdr:to>
    <xdr:cxnSp macro="">
      <xdr:nvCxnSpPr>
        <xdr:cNvPr id="23" name="Straight Connector 22"/>
        <xdr:cNvCxnSpPr/>
      </xdr:nvCxnSpPr>
      <xdr:spPr>
        <a:xfrm flipH="1" flipV="1">
          <a:off x="2809875" y="4119563"/>
          <a:ext cx="71438" cy="3095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321469</xdr:colOff>
      <xdr:row>20</xdr:row>
      <xdr:rowOff>166688</xdr:rowOff>
    </xdr:from>
    <xdr:to>
      <xdr:col>4</xdr:col>
      <xdr:colOff>369094</xdr:colOff>
      <xdr:row>23</xdr:row>
      <xdr:rowOff>142875</xdr:rowOff>
    </xdr:to>
    <xdr:cxnSp macro="">
      <xdr:nvCxnSpPr>
        <xdr:cNvPr id="25" name="Straight Connector 24"/>
        <xdr:cNvCxnSpPr/>
      </xdr:nvCxnSpPr>
      <xdr:spPr>
        <a:xfrm flipV="1">
          <a:off x="2476500" y="3988594"/>
          <a:ext cx="47625" cy="5476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304799</xdr:rowOff>
    </xdr:from>
    <xdr:to>
      <xdr:col>15</xdr:col>
      <xdr:colOff>498937</xdr:colOff>
      <xdr:row>22</xdr:row>
      <xdr:rowOff>64705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0</xdr:colOff>
      <xdr:row>25</xdr:row>
      <xdr:rowOff>108000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1</xdr:row>
      <xdr:rowOff>83344</xdr:rowOff>
    </xdr:from>
    <xdr:to>
      <xdr:col>15</xdr:col>
      <xdr:colOff>510844</xdr:colOff>
      <xdr:row>24</xdr:row>
      <xdr:rowOff>21844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23</xdr:row>
      <xdr:rowOff>178593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498938</xdr:colOff>
      <xdr:row>23</xdr:row>
      <xdr:rowOff>129000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57150</xdr:rowOff>
    </xdr:from>
    <xdr:to>
      <xdr:col>15</xdr:col>
      <xdr:colOff>546563</xdr:colOff>
      <xdr:row>25</xdr:row>
      <xdr:rowOff>165150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498937</xdr:colOff>
      <xdr:row>25</xdr:row>
      <xdr:rowOff>108000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304799</xdr:rowOff>
    </xdr:from>
    <xdr:to>
      <xdr:col>15</xdr:col>
      <xdr:colOff>498937</xdr:colOff>
      <xdr:row>25</xdr:row>
      <xdr:rowOff>103236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2</xdr:row>
      <xdr:rowOff>0</xdr:rowOff>
    </xdr:from>
    <xdr:to>
      <xdr:col>15</xdr:col>
      <xdr:colOff>528352</xdr:colOff>
      <xdr:row>24</xdr:row>
      <xdr:rowOff>129000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600074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15</xdr:col>
      <xdr:colOff>498938</xdr:colOff>
      <xdr:row>26</xdr:row>
      <xdr:rowOff>108000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15</xdr:col>
      <xdr:colOff>498937</xdr:colOff>
      <xdr:row>26</xdr:row>
      <xdr:rowOff>108000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498937</xdr:colOff>
      <xdr:row>25</xdr:row>
      <xdr:rowOff>108000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304799</xdr:rowOff>
    </xdr:from>
    <xdr:to>
      <xdr:col>15</xdr:col>
      <xdr:colOff>498938</xdr:colOff>
      <xdr:row>25</xdr:row>
      <xdr:rowOff>103236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19</xdr:row>
      <xdr:rowOff>0</xdr:rowOff>
    </xdr:from>
    <xdr:to>
      <xdr:col>15</xdr:col>
      <xdr:colOff>19050</xdr:colOff>
      <xdr:row>39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257175</xdr:colOff>
      <xdr:row>22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19</xdr:row>
      <xdr:rowOff>9525</xdr:rowOff>
    </xdr:from>
    <xdr:to>
      <xdr:col>15</xdr:col>
      <xdr:colOff>9524</xdr:colOff>
      <xdr:row>38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152400</xdr:rowOff>
    </xdr:from>
    <xdr:to>
      <xdr:col>10</xdr:col>
      <xdr:colOff>247650</xdr:colOff>
      <xdr:row>21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23</xdr:row>
      <xdr:rowOff>129000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26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26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sstats01.csa.scot.nhs.uk\quality\sap\Active\(04)%20Project%20Reports\Annual%20Reports\Syntax\2016\CUSUM%20charts%20for%20report\comp_V7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ex"/>
      <sheetName val="comp"/>
      <sheetName val="comp2"/>
      <sheetName val="indiv"/>
      <sheetName val="graph_data"/>
      <sheetName val="full_addresses"/>
      <sheetName val="graph"/>
      <sheetName val="mail mer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6" name="Table6" displayName="Table6" ref="B2:H19" totalsRowShown="0" headerRowDxfId="323" dataDxfId="321" totalsRowDxfId="319" headerRowBorderDxfId="322" tableBorderDxfId="320" totalsRowBorderDxfId="318">
  <tableColumns count="7">
    <tableColumn id="1" name="NHS Board" dataDxfId="317" totalsRowDxfId="316"/>
    <tableColumn id="2" name="Mean number of operations 2011-2014" dataDxfId="315" totalsRowDxfId="314"/>
    <tableColumn id="3" name="Number of operations 2015" dataDxfId="313" totalsRowDxfId="312"/>
    <tableColumn id="4" name="Number of operations 2016" dataDxfId="311" totalsRowDxfId="310"/>
    <tableColumn id="5" name="Mean number of revisions 2011-2014" dataDxfId="309" totalsRowDxfId="308"/>
    <tableColumn id="6" name="Number of revisions 2015" dataDxfId="307" totalsRowDxfId="306"/>
    <tableColumn id="7" name="Number of revisions 2016" dataDxfId="305" totalsRowDxfId="304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5" name="Table11416" displayName="Table11416" ref="B2:H20" totalsRowShown="0" headerRowDxfId="144" dataDxfId="142" totalsRowDxfId="140" headerRowBorderDxfId="143" tableBorderDxfId="141" totalsRowBorderDxfId="139">
  <tableColumns count="7">
    <tableColumn id="1" name="NHS Board" dataDxfId="138" totalsRowDxfId="137"/>
    <tableColumn id="2" name="Mean number of operations 2011-2014" dataDxfId="136" totalsRowDxfId="135"/>
    <tableColumn id="3" name="Number of operations 2015" dataDxfId="134" totalsRowDxfId="133"/>
    <tableColumn id="4" name="Number of operations 2016" dataDxfId="132" totalsRowDxfId="131"/>
    <tableColumn id="5" name="Mean number of revisions 2011-2014" dataDxfId="130" totalsRowDxfId="129"/>
    <tableColumn id="6" name="Number of revisions 2015" dataDxfId="128" totalsRowDxfId="127"/>
    <tableColumn id="7" name="Number of revisions 2016" dataDxfId="126" totalsRowDxfId="125"/>
  </tableColumns>
  <tableStyleInfo name="TableStyleMedium14" showFirstColumn="0" showLastColumn="0" showRowStripes="1" showColumnStripes="0"/>
</table>
</file>

<file path=xl/tables/table11.xml><?xml version="1.0" encoding="utf-8"?>
<table xmlns="http://schemas.openxmlformats.org/spreadsheetml/2006/main" id="3" name="Table3" displayName="Table3" ref="B2:H27" totalsRowShown="0" headerRowDxfId="124" dataDxfId="122" totalsRowDxfId="120" headerRowBorderDxfId="123" tableBorderDxfId="121">
  <tableColumns count="7">
    <tableColumn id="1" name=" " dataDxfId="119" totalsRowDxfId="118"/>
    <tableColumn id="2" name="Mean number of operations 2011-2014" dataDxfId="117" totalsRowDxfId="116"/>
    <tableColumn id="3" name="Number of operations 2015" dataDxfId="115" totalsRowDxfId="114"/>
    <tableColumn id="4" name="Number of operations 2016" dataDxfId="113" totalsRowDxfId="112"/>
    <tableColumn id="5" name="Mean number of consultants performing operations 2011-2014" dataDxfId="111" totalsRowDxfId="110"/>
    <tableColumn id="6" name="Number of consultants performing operations 2015" dataDxfId="109" totalsRowDxfId="108"/>
    <tableColumn id="7" name="Number of consultants performing operations 2016" dataDxfId="107" totalsRowDxfId="106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4" name="Table4" displayName="Table4" ref="B2:P7" totalsRowShown="0" headerRowDxfId="105" dataDxfId="103" headerRowBorderDxfId="104">
  <tableColumns count="15">
    <tableColumn id="1" name="Year" dataDxfId="102"/>
    <tableColumn id="2" name="Total number of hip arthroplasties" dataDxfId="101">
      <calculatedColumnFormula>'Table 3a DATA'!O15</calculatedColumnFormula>
    </tableColumn>
    <tableColumn id="3" name="Total number of surgeons" dataDxfId="100">
      <calculatedColumnFormula>'Table 3a DATA'!I37</calculatedColumnFormula>
    </tableColumn>
    <tableColumn id="4" name="Percentage of surgeons performing &lt;=10 operations per year" dataDxfId="99">
      <calculatedColumnFormula>'Table 3a DATA'!C37/'Table 3a DATA'!$I37</calculatedColumnFormula>
    </tableColumn>
    <tableColumn id="5" name="Percentage of operations by surgeons performing &lt;=10 operations per year" dataDxfId="98">
      <calculatedColumnFormula>'Table 3a DATA'!D14</calculatedColumnFormula>
    </tableColumn>
    <tableColumn id="6" name="Percentage of surgeons performing 11-30 operations per year" dataDxfId="97">
      <calculatedColumnFormula>'Table 3a DATA'!D37/'Table 3a DATA'!$I37</calculatedColumnFormula>
    </tableColumn>
    <tableColumn id="7" name="Percentage of operations by surgeons performing 11-30 operations per year" dataDxfId="96">
      <calculatedColumnFormula>'Table 3a DATA'!F14</calculatedColumnFormula>
    </tableColumn>
    <tableColumn id="8" name="Percentage of surgeons performing 31-50 operations per year" dataDxfId="95">
      <calculatedColumnFormula>'Table 3a DATA'!E37/'Table 3a DATA'!$I37</calculatedColumnFormula>
    </tableColumn>
    <tableColumn id="9" name="Percentage of operations by surgeons performing 31-50 operations per year" dataDxfId="94">
      <calculatedColumnFormula>'Table 3a DATA'!H14</calculatedColumnFormula>
    </tableColumn>
    <tableColumn id="10" name="Percentage of surgeons performing 51-80 operations per year" dataDxfId="93">
      <calculatedColumnFormula>'Table 3a DATA'!F37/'Table 3a DATA'!$I37</calculatedColumnFormula>
    </tableColumn>
    <tableColumn id="11" name="Percentage of operations by surgeons performing 51-80 operations per year" dataDxfId="92">
      <calculatedColumnFormula>'Table 3a DATA'!J14</calculatedColumnFormula>
    </tableColumn>
    <tableColumn id="12" name="Percentage of surgeons performing 81-100 operations per year" dataDxfId="91">
      <calculatedColumnFormula>'Table 3a DATA'!G37/'Table 3a DATA'!$I37</calculatedColumnFormula>
    </tableColumn>
    <tableColumn id="13" name="Percentage of operations by surgeons performing 81-100 operations per year" dataDxfId="90">
      <calculatedColumnFormula>'Table 3a DATA'!L14</calculatedColumnFormula>
    </tableColumn>
    <tableColumn id="14" name="Percentage of surgeons performing &gt;100 operations per year" dataDxfId="89">
      <calculatedColumnFormula>'Table 3a DATA'!H37/'Table 3a DATA'!$I37</calculatedColumnFormula>
    </tableColumn>
    <tableColumn id="15" name="Percentage of operations by surgeons performing &gt;100 operations per year" dataDxfId="88">
      <calculatedColumnFormula>'Table 3a DATA'!N14</calculatedColumnFormula>
    </tableColumn>
  </tableColumns>
  <tableStyleInfo name="TableStyleLight9" showFirstColumn="0" showLastColumn="0" showRowStripes="0" showColumnStripes="0"/>
</table>
</file>

<file path=xl/tables/table13.xml><?xml version="1.0" encoding="utf-8"?>
<table xmlns="http://schemas.openxmlformats.org/spreadsheetml/2006/main" id="5" name="Table5" displayName="Table5" ref="B2:P7" totalsRowShown="0" headerRowDxfId="87" dataDxfId="85" headerRowBorderDxfId="86" tableBorderDxfId="84">
  <tableColumns count="15">
    <tableColumn id="1" name="Year" dataDxfId="83"/>
    <tableColumn id="2" name="Total number of knee arthroplasties" dataDxfId="82">
      <calculatedColumnFormula>'Table 3b DATA'!O14</calculatedColumnFormula>
    </tableColumn>
    <tableColumn id="3" name="Total number of surgeons" dataDxfId="81">
      <calculatedColumnFormula>'Table 3b DATA'!I37</calculatedColumnFormula>
    </tableColumn>
    <tableColumn id="4" name="Percentage of surgeons performing &lt;=10 operations per year" dataDxfId="80">
      <calculatedColumnFormula>'Table 3b DATA'!C37/'Table 3b DATA'!$I37</calculatedColumnFormula>
    </tableColumn>
    <tableColumn id="5" name="Percentage of operations by surgeons performing &lt;=10 operations per year" dataDxfId="79">
      <calculatedColumnFormula>'Table 3b DATA'!D14</calculatedColumnFormula>
    </tableColumn>
    <tableColumn id="6" name="Percentage of surgeons performing 11-30 operations per year" dataDxfId="78">
      <calculatedColumnFormula>'Table 3b DATA'!D37/'Table 3b DATA'!$I37</calculatedColumnFormula>
    </tableColumn>
    <tableColumn id="7" name="Percentage of operations by surgeons performing 11-30 operations per year" dataDxfId="77">
      <calculatedColumnFormula>'Table 3b DATA'!F14</calculatedColumnFormula>
    </tableColumn>
    <tableColumn id="8" name="Percentage of surgeons performing 31-50 operations per year" dataDxfId="76">
      <calculatedColumnFormula>'Table 3b DATA'!E37/'Table 3b DATA'!$I37</calculatedColumnFormula>
    </tableColumn>
    <tableColumn id="9" name="Percentage of operations by surgeons performing 31-50 operations per year" dataDxfId="75">
      <calculatedColumnFormula>'Table 3b DATA'!H14</calculatedColumnFormula>
    </tableColumn>
    <tableColumn id="10" name="Percentage of surgeons performing 51-80 operations per year" dataDxfId="74">
      <calculatedColumnFormula>'Table 3b DATA'!F37/'Table 3b DATA'!$I37</calculatedColumnFormula>
    </tableColumn>
    <tableColumn id="11" name="Percentage of operations by surgeons performing 51-80 operations per year" dataDxfId="73">
      <calculatedColumnFormula>'Table 3b DATA'!J14</calculatedColumnFormula>
    </tableColumn>
    <tableColumn id="12" name="Percentage of surgeons performing 81-100 operations per year" dataDxfId="72">
      <calculatedColumnFormula>'Table 3b DATA'!G37/'Table 3b DATA'!$I37</calculatedColumnFormula>
    </tableColumn>
    <tableColumn id="13" name="Percentage of operations by surgeons performing 81-100 operations per year" dataDxfId="71">
      <calculatedColumnFormula>'Table 3b DATA'!L14</calculatedColumnFormula>
    </tableColumn>
    <tableColumn id="14" name="Percentage of surgeons performing &gt;100 operations per year" dataDxfId="70">
      <calculatedColumnFormula>'Table 3b DATA'!H37/'Table 3b DATA'!$I37</calculatedColumnFormula>
    </tableColumn>
    <tableColumn id="15" name="Percentage of operations by surgeons performing &gt;100 operations per year" dataDxfId="69">
      <calculatedColumnFormula>'Table 3b DATA'!N14</calculatedColumnFormula>
    </tableColumn>
  </tableColumns>
  <tableStyleInfo name="TableStyleLight9" showFirstColumn="0" showLastColumn="0" showRowStripes="0" showColumnStripes="0"/>
</table>
</file>

<file path=xl/tables/table14.xml><?xml version="1.0" encoding="utf-8"?>
<table xmlns="http://schemas.openxmlformats.org/spreadsheetml/2006/main" id="16" name="Table517" displayName="Table517" ref="B2:P7" totalsRowShown="0" headerRowDxfId="68" dataDxfId="66" headerRowBorderDxfId="67" tableBorderDxfId="65">
  <tableColumns count="15">
    <tableColumn id="1" name="Year" dataDxfId="64"/>
    <tableColumn id="2" name="Total number of shoulder arthroplasties" dataDxfId="63">
      <calculatedColumnFormula>'Table 3b DATA'!O15</calculatedColumnFormula>
    </tableColumn>
    <tableColumn id="3" name="Total number of surgeons" dataDxfId="62">
      <calculatedColumnFormula>'Table 3b DATA'!I37</calculatedColumnFormula>
    </tableColumn>
    <tableColumn id="4" name="Percentage of surgeons performing &lt;=10 operations per year" dataDxfId="61">
      <calculatedColumnFormula>'Table 3b DATA'!C37/'Table 3b DATA'!$I37</calculatedColumnFormula>
    </tableColumn>
    <tableColumn id="5" name="Percentage of operations by surgeons performing &lt;=10 operations per year" dataDxfId="60">
      <calculatedColumnFormula>'Table 3b DATA'!D15</calculatedColumnFormula>
    </tableColumn>
    <tableColumn id="6" name="Percentage of surgeons performing 11-30 operations per year" dataDxfId="59">
      <calculatedColumnFormula>'Table 3b DATA'!D37/'Table 3b DATA'!$I37</calculatedColumnFormula>
    </tableColumn>
    <tableColumn id="7" name="Percentage of operations by surgeons performing 11-30 operations per year" dataDxfId="58">
      <calculatedColumnFormula>'Table 3b DATA'!F15</calculatedColumnFormula>
    </tableColumn>
    <tableColumn id="8" name="Percentage of surgeons performing 31-50 operations per year" dataDxfId="57">
      <calculatedColumnFormula>'Table 3b DATA'!E37/'Table 3b DATA'!$I37</calculatedColumnFormula>
    </tableColumn>
    <tableColumn id="9" name="Percentage of operations by surgeons performing 31-50 operations per year" dataDxfId="56">
      <calculatedColumnFormula>'Table 3b DATA'!H15</calculatedColumnFormula>
    </tableColumn>
    <tableColumn id="10" name="Percentage of surgeons performing 51-80 operations per year" dataDxfId="55">
      <calculatedColumnFormula>'Table 3b DATA'!F37/'Table 3b DATA'!$I37</calculatedColumnFormula>
    </tableColumn>
    <tableColumn id="11" name="Percentage of operations by surgeons performing 51-80 operations per year" dataDxfId="54">
      <calculatedColumnFormula>'Table 3b DATA'!J15</calculatedColumnFormula>
    </tableColumn>
    <tableColumn id="12" name="Percentage of surgeons performing 81-100 operations per year" dataDxfId="53">
      <calculatedColumnFormula>'Table 3b DATA'!G37/'Table 3b DATA'!$I37</calculatedColumnFormula>
    </tableColumn>
    <tableColumn id="13" name="Percentage of operations by surgeons performing 81-100 operations per year" dataDxfId="52">
      <calculatedColumnFormula>'Table 3b DATA'!L15</calculatedColumnFormula>
    </tableColumn>
    <tableColumn id="14" name="Percentage of surgeons performing &gt;100 operations per year" dataDxfId="51">
      <calculatedColumnFormula>'Table 3b DATA'!H37/'Table 3b DATA'!$I37</calculatedColumnFormula>
    </tableColumn>
    <tableColumn id="15" name="Percentage of operations by surgeons performing &gt;100 operations per year" dataDxfId="50">
      <calculatedColumnFormula>'Table 3b DATA'!N15</calculatedColumnFormula>
    </tableColumn>
  </tableColumns>
  <tableStyleInfo name="TableStyleLight9" showFirstColumn="0" showLastColumn="0" showRowStripes="0" showColumnStripes="0"/>
</table>
</file>

<file path=xl/tables/table15.xml><?xml version="1.0" encoding="utf-8"?>
<table xmlns="http://schemas.openxmlformats.org/spreadsheetml/2006/main" id="8" name="Table8" displayName="Table8" ref="B2:J7" totalsRowShown="0" headerRowDxfId="49" dataDxfId="47" headerRowBorderDxfId="48" tableBorderDxfId="46">
  <tableColumns count="9">
    <tableColumn id="1" name="Year" dataDxfId="45"/>
    <tableColumn id="2" name="Total number of hip revisions" dataDxfId="44">
      <calculatedColumnFormula>'Table 3d DATA'!I14</calculatedColumnFormula>
    </tableColumn>
    <tableColumn id="3" name="Total number of surgeons" dataDxfId="43">
      <calculatedColumnFormula>'Table 3d DATA'!F36</calculatedColumnFormula>
    </tableColumn>
    <tableColumn id="4" name="Percentage of surgeons performing &lt;=10 operations per year" dataDxfId="42">
      <calculatedColumnFormula>'Table 3d DATA'!C36/'Table 3d DATA'!$F36</calculatedColumnFormula>
    </tableColumn>
    <tableColumn id="5" name="Percentage of operations by surgeons performing &lt;=10 operations per year" dataDxfId="41">
      <calculatedColumnFormula>'Table 3d DATA'!D14</calculatedColumnFormula>
    </tableColumn>
    <tableColumn id="6" name="Percentage of surgeons performing 11-20 operations per year" dataDxfId="40">
      <calculatedColumnFormula>'Table 3d DATA'!D36/'Table 3d DATA'!$F36</calculatedColumnFormula>
    </tableColumn>
    <tableColumn id="7" name="Percentage of operations by surgeons performing 11-20 operations per year" dataDxfId="39">
      <calculatedColumnFormula>'Table 3d DATA'!F14</calculatedColumnFormula>
    </tableColumn>
    <tableColumn id="8" name="Percentage of surgeons performing 21-80 operations per year" dataDxfId="38">
      <calculatedColumnFormula>'Table 3d DATA'!E36/'Table 3d DATA'!$F36</calculatedColumnFormula>
    </tableColumn>
    <tableColumn id="9" name="Percentage of operations by surgeons performing 21-80 operations per year" dataDxfId="37">
      <calculatedColumnFormula>'Table 3d DATA'!H14</calculatedColumnFormula>
    </tableColumn>
  </tableColumns>
  <tableStyleInfo name="TableStyleLight9" showFirstColumn="0" showLastColumn="0" showRowStripes="0" showColumnStripes="0"/>
</table>
</file>

<file path=xl/tables/table16.xml><?xml version="1.0" encoding="utf-8"?>
<table xmlns="http://schemas.openxmlformats.org/spreadsheetml/2006/main" id="17" name="Table818" displayName="Table818" ref="B2:J7" totalsRowShown="0" headerRowDxfId="36" dataDxfId="34" headerRowBorderDxfId="35" tableBorderDxfId="33">
  <tableColumns count="9">
    <tableColumn id="1" name="Year" dataDxfId="32"/>
    <tableColumn id="2" name="Total number of knee revisions" dataDxfId="31">
      <calculatedColumnFormula>'Table 3d DATA'!I15</calculatedColumnFormula>
    </tableColumn>
    <tableColumn id="3" name="Total number of surgeons" dataDxfId="30">
      <calculatedColumnFormula>'Table 3d DATA'!F37</calculatedColumnFormula>
    </tableColumn>
    <tableColumn id="4" name="Percentage of surgeons performing &lt;=10 operations per year" dataDxfId="29">
      <calculatedColumnFormula>'Table 3d DATA'!C37/'Table 3d DATA'!$F37</calculatedColumnFormula>
    </tableColumn>
    <tableColumn id="5" name="Percentage of operations by surgeons performing &lt;=10 operations per year" dataDxfId="28">
      <calculatedColumnFormula>'Table 3d DATA'!D15</calculatedColumnFormula>
    </tableColumn>
    <tableColumn id="6" name="Percentage of surgeons performing 11-20 operations per year" dataDxfId="27">
      <calculatedColumnFormula>'Table 3d DATA'!D37/'Table 3d DATA'!$F37</calculatedColumnFormula>
    </tableColumn>
    <tableColumn id="7" name="Percentage of operations by surgeons performing 11-20 operations per year" dataDxfId="26">
      <calculatedColumnFormula>'Table 3d DATA'!F15</calculatedColumnFormula>
    </tableColumn>
    <tableColumn id="8" name="Percentage of surgeons performing 21-80 operations per year" dataDxfId="25">
      <calculatedColumnFormula>'Table 3d DATA'!E37/'Table 3d DATA'!$F37</calculatedColumnFormula>
    </tableColumn>
    <tableColumn id="9" name="Percentage of operations by surgeons performing 21-80 operations per year" dataDxfId="24">
      <calculatedColumnFormula>'Table 3d DATA'!H15</calculatedColumnFormula>
    </tableColumn>
  </tableColumns>
  <tableStyleInfo name="TableStyleLight9" showFirstColumn="0" showLastColumn="0" showRowStripes="0" showColumnStripes="0"/>
</table>
</file>

<file path=xl/tables/table17.xml><?xml version="1.0" encoding="utf-8"?>
<table xmlns="http://schemas.openxmlformats.org/spreadsheetml/2006/main" id="18" name="Table81819" displayName="Table81819" ref="B2:J7" totalsRowShown="0" headerRowDxfId="23" dataDxfId="21" headerRowBorderDxfId="22" tableBorderDxfId="20">
  <tableColumns count="9">
    <tableColumn id="1" name="Year" dataDxfId="19"/>
    <tableColumn id="2" name="Total number of shoulder revisions" dataDxfId="18">
      <calculatedColumnFormula>'Table 3e DATA'!I15</calculatedColumnFormula>
    </tableColumn>
    <tableColumn id="3" name="Total number of surgeons" dataDxfId="17">
      <calculatedColumnFormula>'Table 3e DATA'!F37</calculatedColumnFormula>
    </tableColumn>
    <tableColumn id="4" name="Percentage of surgeons performing &lt;=10 operations per year" dataDxfId="16">
      <calculatedColumnFormula>'Table 3e DATA'!C37/'Table 3e DATA'!$F37</calculatedColumnFormula>
    </tableColumn>
    <tableColumn id="5" name="Percentage of operations by surgeons performing &lt;=10 operations per year" dataDxfId="15">
      <calculatedColumnFormula>'Table 3e DATA'!D15</calculatedColumnFormula>
    </tableColumn>
    <tableColumn id="6" name="Percentage of surgeons performing 11-20 operations per year" dataDxfId="14">
      <calculatedColumnFormula>'Table 3e DATA'!D37/'Table 3e DATA'!$F37</calculatedColumnFormula>
    </tableColumn>
    <tableColumn id="7" name="Percentage of operations by surgeons performing 11-20 operations per year" dataDxfId="13">
      <calculatedColumnFormula>'Table 3e DATA'!F15</calculatedColumnFormula>
    </tableColumn>
    <tableColumn id="8" name="Percentage of surgeons performing 21-80 operations per year" dataDxfId="12">
      <calculatedColumnFormula>'Table 3e DATA'!E37/'Table 3e DATA'!$F37</calculatedColumnFormula>
    </tableColumn>
    <tableColumn id="9" name="Percentage of operations by surgeons performing 21-80 operations per year" dataDxfId="11">
      <calculatedColumnFormula>'Table 3e DATA'!H15</calculatedColumnFormula>
    </tableColumn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id="7" name="Table7" displayName="Table7" ref="B2:H19" totalsRowShown="0" headerRowDxfId="303" dataDxfId="301" totalsRowDxfId="299" headerRowBorderDxfId="302" tableBorderDxfId="300" totalsRowBorderDxfId="298">
  <tableColumns count="7">
    <tableColumn id="1" name="NHS Board" dataDxfId="297" totalsRowDxfId="296"/>
    <tableColumn id="2" name="Mean number of operations 2011-2014" dataDxfId="295" totalsRowDxfId="294"/>
    <tableColumn id="3" name="Number of operations 2015" dataDxfId="293" totalsRowDxfId="292"/>
    <tableColumn id="4" name="Number of operations 2016" dataDxfId="291" totalsRowDxfId="290"/>
    <tableColumn id="5" name="Mean number of revisions 2011-2014" dataDxfId="289" totalsRowDxfId="288"/>
    <tableColumn id="6" name="Number of revisions 2015" dataDxfId="287" totalsRowDxfId="286"/>
    <tableColumn id="7" name="Number of revisions 2016" dataDxfId="285" totalsRowDxfId="284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10" name="Table611" displayName="Table611" ref="B2:H19" totalsRowShown="0" headerRowDxfId="283" dataDxfId="281" totalsRowDxfId="279" headerRowBorderDxfId="282" tableBorderDxfId="280" totalsRowBorderDxfId="278">
  <tableColumns count="7">
    <tableColumn id="1" name="NHS Board" dataDxfId="277" totalsRowDxfId="276"/>
    <tableColumn id="2" name="Mean number of operations 2011-2014" dataDxfId="275" totalsRowDxfId="274"/>
    <tableColumn id="3" name="Number of operations 2015" dataDxfId="273" totalsRowDxfId="272"/>
    <tableColumn id="4" name="Number of operations 2016" dataDxfId="271" totalsRowDxfId="270"/>
    <tableColumn id="5" name="Mean number of revisions 2011-2014" dataDxfId="269" totalsRowDxfId="268"/>
    <tableColumn id="6" name="Number of revisions 2015" dataDxfId="267" totalsRowDxfId="266"/>
    <tableColumn id="7" name="Number of revisions 2016" dataDxfId="265" totalsRowDxfId="264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11" name="Table612" displayName="Table612" ref="B2:H19" totalsRowShown="0" headerRowDxfId="263" dataDxfId="261" totalsRowDxfId="259" headerRowBorderDxfId="262" tableBorderDxfId="260" totalsRowBorderDxfId="258">
  <tableColumns count="7">
    <tableColumn id="1" name="NHS Board" dataDxfId="257" totalsRowDxfId="256"/>
    <tableColumn id="2" name="Mean number of operations 2011-2014" dataDxfId="255" totalsRowDxfId="254"/>
    <tableColumn id="3" name="Number of operations 2015" dataDxfId="253" totalsRowDxfId="252"/>
    <tableColumn id="4" name="Number of operations 2016" dataDxfId="251" totalsRowDxfId="250"/>
    <tableColumn id="5" name="Mean number of revisions 2011-2014" dataDxfId="249" totalsRowDxfId="248"/>
    <tableColumn id="6" name="Number of revisions 2015" dataDxfId="247" totalsRowDxfId="246"/>
    <tableColumn id="7" name="Number of revisions 2016" dataDxfId="245" totalsRowDxfId="244"/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id="12" name="Table613" displayName="Table613" ref="B2:H19" totalsRowShown="0" headerRowDxfId="243" dataDxfId="241" totalsRowDxfId="239" headerRowBorderDxfId="242" tableBorderDxfId="240" totalsRowBorderDxfId="238">
  <tableColumns count="7">
    <tableColumn id="1" name="NHS Board" dataDxfId="237" totalsRowDxfId="236"/>
    <tableColumn id="2" name="Mean number of operations 2011-2014" dataDxfId="235" totalsRowDxfId="234"/>
    <tableColumn id="3" name="Number of operations 2015" dataDxfId="233" totalsRowDxfId="232"/>
    <tableColumn id="4" name="Number of operations 2016" dataDxfId="231" totalsRowDxfId="230"/>
    <tableColumn id="5" name="Mean number of revisions 2011-2014" dataDxfId="229" totalsRowDxfId="228"/>
    <tableColumn id="6" name="Number of revisions 2015" dataDxfId="227" totalsRowDxfId="226"/>
    <tableColumn id="7" name="Number of revisions 2016" dataDxfId="225" totalsRowDxfId="224"/>
  </tableColumns>
  <tableStyleInfo name="TableStyleMedium14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B2:H20" totalsRowShown="0" headerRowDxfId="223" dataDxfId="221" totalsRowDxfId="219" headerRowBorderDxfId="222" tableBorderDxfId="220" totalsRowBorderDxfId="218">
  <tableColumns count="7">
    <tableColumn id="1" name="NHS Board" dataDxfId="217" totalsRowDxfId="216"/>
    <tableColumn id="2" name="Mean number of operations 2011-2014" dataDxfId="215" totalsRowDxfId="214"/>
    <tableColumn id="3" name="Number of operations 2015" dataDxfId="213" totalsRowDxfId="212"/>
    <tableColumn id="4" name="Number of operations 2016" dataDxfId="211" totalsRowDxfId="210"/>
    <tableColumn id="5" name="Mean number of revisions 2011-2014" dataDxfId="209" totalsRowDxfId="208"/>
    <tableColumn id="6" name="Number of revisions 2015" dataDxfId="207" totalsRowDxfId="206"/>
    <tableColumn id="7" name="Number of revisions 2016" dataDxfId="205" totalsRowDxfId="204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Table2" displayName="Table2" ref="B2:H20" totalsRowShown="0" headerRowDxfId="203" dataDxfId="202" totalsRowDxfId="200" tableBorderDxfId="201" totalsRowBorderDxfId="199">
  <tableColumns count="7">
    <tableColumn id="1" name="NHS Board" dataDxfId="198" totalsRowDxfId="197"/>
    <tableColumn id="2" name="Mean number of operations 2011-2014" dataDxfId="196" totalsRowDxfId="195"/>
    <tableColumn id="3" name="Number of operations 2015" dataDxfId="194" totalsRowDxfId="193"/>
    <tableColumn id="4" name="Number of operations 2016" dataDxfId="192" totalsRowDxfId="191"/>
    <tableColumn id="5" name="Mean number of revisions 2011-2014" dataDxfId="190" totalsRowDxfId="189"/>
    <tableColumn id="6" name="Number of revisions 2015" dataDxfId="188" totalsRowDxfId="187"/>
    <tableColumn id="7" name="Number of revisions 2016" dataDxfId="186" totalsRowDxfId="185"/>
  </tableColumns>
  <tableStyleInfo name="TableStyleMedium10" showFirstColumn="0" showLastColumn="0" showRowStripes="1" showColumnStripes="0"/>
</table>
</file>

<file path=xl/tables/table8.xml><?xml version="1.0" encoding="utf-8"?>
<table xmlns="http://schemas.openxmlformats.org/spreadsheetml/2006/main" id="13" name="Table114" displayName="Table114" ref="B2:H20" totalsRowShown="0" headerRowDxfId="184" dataDxfId="182" totalsRowDxfId="180" headerRowBorderDxfId="183" tableBorderDxfId="181" totalsRowBorderDxfId="179">
  <tableColumns count="7">
    <tableColumn id="1" name="NHS Board" dataDxfId="178" totalsRowDxfId="177"/>
    <tableColumn id="2" name="Mean number of operations 2011-2014" dataDxfId="176" totalsRowDxfId="175"/>
    <tableColumn id="3" name="Number of operations 2015" dataDxfId="174" totalsRowDxfId="173"/>
    <tableColumn id="4" name="Number of operations 2016" dataDxfId="172" totalsRowDxfId="171"/>
    <tableColumn id="5" name="Mean number of revisions 2011-2014" dataDxfId="170" totalsRowDxfId="169"/>
    <tableColumn id="6" name="Number of revisions 2015" dataDxfId="168" totalsRowDxfId="167"/>
    <tableColumn id="7" name="Number of revisions 2016" dataDxfId="166" totalsRowDxfId="165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id="14" name="Table11415" displayName="Table11415" ref="B2:H20" totalsRowShown="0" headerRowDxfId="164" dataDxfId="162" totalsRowDxfId="160" headerRowBorderDxfId="163" tableBorderDxfId="161" totalsRowBorderDxfId="159">
  <tableColumns count="7">
    <tableColumn id="1" name="NHS Board" dataDxfId="158" totalsRowDxfId="157"/>
    <tableColumn id="2" name="Mean number of operations 2011-2014" dataDxfId="156" totalsRowDxfId="155"/>
    <tableColumn id="3" name="Number of operations 2015" dataDxfId="154" totalsRowDxfId="153"/>
    <tableColumn id="4" name="Number of operations 2016" dataDxfId="152" totalsRowDxfId="151"/>
    <tableColumn id="5" name="Mean number of revisions 2011-2014" dataDxfId="150" totalsRowDxfId="149"/>
    <tableColumn id="6" name="Number of revisions 2015" dataDxfId="148" totalsRowDxfId="147"/>
    <tableColumn id="7" name="Number of revisions 2016" dataDxfId="146" totalsRowDxfId="145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1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9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1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6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0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1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1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1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53.bin"/></Relationships>
</file>

<file path=xl/worksheets/_rels/sheet1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54.bin"/></Relationships>
</file>

<file path=xl/worksheets/_rels/sheet1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5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5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3:I56"/>
  <sheetViews>
    <sheetView showGridLines="0" workbookViewId="0">
      <selection activeCell="C3" sqref="C3"/>
    </sheetView>
  </sheetViews>
  <sheetFormatPr defaultRowHeight="15"/>
  <cols>
    <col min="1" max="1" width="17.7109375" customWidth="1"/>
    <col min="2" max="2" width="124.140625" customWidth="1"/>
    <col min="3" max="11" width="12.42578125" customWidth="1"/>
  </cols>
  <sheetData>
    <row r="3" spans="1:6" ht="15.75">
      <c r="A3" s="417" t="s">
        <v>314</v>
      </c>
    </row>
    <row r="4" spans="1:6" ht="15.75" thickBot="1"/>
    <row r="5" spans="1:6" ht="39" customHeight="1">
      <c r="A5" s="419" t="s">
        <v>325</v>
      </c>
      <c r="B5" s="420" t="s">
        <v>312</v>
      </c>
      <c r="F5" s="414"/>
    </row>
    <row r="6" spans="1:6" ht="40.5" customHeight="1">
      <c r="A6" s="421" t="s">
        <v>315</v>
      </c>
      <c r="B6" s="422" t="s">
        <v>316</v>
      </c>
    </row>
    <row r="7" spans="1:6" ht="40.5" customHeight="1">
      <c r="A7" s="421" t="s">
        <v>317</v>
      </c>
      <c r="B7" s="422" t="s">
        <v>318</v>
      </c>
    </row>
    <row r="8" spans="1:6" ht="40.5" customHeight="1">
      <c r="A8" s="421" t="s">
        <v>319</v>
      </c>
      <c r="B8" s="422" t="s">
        <v>320</v>
      </c>
    </row>
    <row r="9" spans="1:6" ht="40.5" customHeight="1">
      <c r="A9" s="421" t="s">
        <v>321</v>
      </c>
      <c r="B9" s="423" t="s">
        <v>322</v>
      </c>
    </row>
    <row r="10" spans="1:6" ht="40.5" customHeight="1">
      <c r="A10" s="421" t="s">
        <v>323</v>
      </c>
      <c r="B10" s="423" t="s">
        <v>324</v>
      </c>
    </row>
    <row r="11" spans="1:6" ht="40.5" customHeight="1">
      <c r="A11" s="421" t="s">
        <v>326</v>
      </c>
      <c r="B11" s="422" t="s">
        <v>327</v>
      </c>
    </row>
    <row r="12" spans="1:6" ht="40.5" customHeight="1">
      <c r="A12" s="421" t="s">
        <v>328</v>
      </c>
      <c r="B12" s="422" t="s">
        <v>329</v>
      </c>
    </row>
    <row r="13" spans="1:6" ht="40.5" customHeight="1">
      <c r="A13" s="421" t="s">
        <v>330</v>
      </c>
      <c r="B13" s="422" t="s">
        <v>331</v>
      </c>
    </row>
    <row r="14" spans="1:6" ht="40.5" customHeight="1">
      <c r="A14" s="421" t="s">
        <v>332</v>
      </c>
      <c r="B14" s="422" t="s">
        <v>333</v>
      </c>
    </row>
    <row r="15" spans="1:6" ht="40.5" customHeight="1">
      <c r="A15" s="421" t="s">
        <v>313</v>
      </c>
      <c r="B15" s="422" t="s">
        <v>334</v>
      </c>
    </row>
    <row r="16" spans="1:6" ht="40.5" customHeight="1">
      <c r="A16" s="421" t="s">
        <v>335</v>
      </c>
      <c r="B16" s="422" t="s">
        <v>336</v>
      </c>
    </row>
    <row r="17" spans="1:9" ht="40.5" customHeight="1">
      <c r="A17" s="421" t="s">
        <v>338</v>
      </c>
      <c r="B17" s="422" t="s">
        <v>339</v>
      </c>
    </row>
    <row r="18" spans="1:9" ht="40.5" customHeight="1">
      <c r="A18" s="421" t="s">
        <v>340</v>
      </c>
      <c r="B18" s="422" t="s">
        <v>341</v>
      </c>
    </row>
    <row r="19" spans="1:9" ht="40.5" customHeight="1">
      <c r="A19" s="421" t="s">
        <v>342</v>
      </c>
      <c r="B19" s="422" t="s">
        <v>343</v>
      </c>
    </row>
    <row r="20" spans="1:9" ht="40.5" customHeight="1">
      <c r="A20" s="421" t="s">
        <v>344</v>
      </c>
      <c r="B20" s="422" t="s">
        <v>345</v>
      </c>
      <c r="I20" s="418"/>
    </row>
    <row r="21" spans="1:9" s="2" customFormat="1" ht="40.5" customHeight="1">
      <c r="A21" s="421" t="s">
        <v>337</v>
      </c>
      <c r="B21" s="422" t="s">
        <v>346</v>
      </c>
    </row>
    <row r="22" spans="1:9" ht="40.5" customHeight="1">
      <c r="A22" s="421" t="s">
        <v>347</v>
      </c>
      <c r="B22" s="422" t="s">
        <v>348</v>
      </c>
      <c r="I22" s="418"/>
    </row>
    <row r="23" spans="1:9" s="2" customFormat="1" ht="40.5" customHeight="1">
      <c r="A23" s="421" t="s">
        <v>349</v>
      </c>
      <c r="B23" s="422" t="s">
        <v>350</v>
      </c>
    </row>
    <row r="24" spans="1:9" ht="40.5" customHeight="1">
      <c r="A24" s="421" t="s">
        <v>351</v>
      </c>
      <c r="B24" s="422" t="s">
        <v>352</v>
      </c>
      <c r="I24" s="418"/>
    </row>
    <row r="25" spans="1:9" s="2" customFormat="1" ht="40.5" customHeight="1">
      <c r="A25" s="421" t="s">
        <v>353</v>
      </c>
      <c r="B25" s="422" t="s">
        <v>354</v>
      </c>
    </row>
    <row r="26" spans="1:9" ht="40.5" customHeight="1">
      <c r="A26" s="421" t="s">
        <v>355</v>
      </c>
      <c r="B26" s="422" t="s">
        <v>356</v>
      </c>
      <c r="I26" s="418"/>
    </row>
    <row r="27" spans="1:9" s="2" customFormat="1" ht="40.5" customHeight="1">
      <c r="A27" s="421" t="s">
        <v>357</v>
      </c>
      <c r="B27" s="422" t="s">
        <v>358</v>
      </c>
    </row>
    <row r="28" spans="1:9" ht="40.5" customHeight="1">
      <c r="A28" s="421" t="s">
        <v>359</v>
      </c>
      <c r="B28" s="422" t="s">
        <v>360</v>
      </c>
      <c r="I28" s="418"/>
    </row>
    <row r="29" spans="1:9" s="2" customFormat="1" ht="40.5" customHeight="1">
      <c r="A29" s="421" t="s">
        <v>361</v>
      </c>
      <c r="B29" s="422" t="s">
        <v>362</v>
      </c>
    </row>
    <row r="30" spans="1:9" ht="40.5" customHeight="1">
      <c r="A30" s="421" t="s">
        <v>363</v>
      </c>
      <c r="B30" s="422" t="s">
        <v>364</v>
      </c>
      <c r="I30" s="418"/>
    </row>
    <row r="31" spans="1:9" s="2" customFormat="1" ht="40.5" customHeight="1">
      <c r="A31" s="421" t="s">
        <v>365</v>
      </c>
      <c r="B31" s="422" t="s">
        <v>366</v>
      </c>
    </row>
    <row r="32" spans="1:9" ht="40.5" customHeight="1">
      <c r="A32" s="421" t="s">
        <v>367</v>
      </c>
      <c r="B32" s="422" t="s">
        <v>364</v>
      </c>
      <c r="I32" s="418"/>
    </row>
    <row r="33" spans="1:9" s="2" customFormat="1" ht="40.5" customHeight="1">
      <c r="A33" s="421" t="s">
        <v>368</v>
      </c>
      <c r="B33" s="422" t="s">
        <v>369</v>
      </c>
    </row>
    <row r="34" spans="1:9" ht="40.5" customHeight="1">
      <c r="A34" s="421" t="s">
        <v>370</v>
      </c>
      <c r="B34" s="422" t="s">
        <v>371</v>
      </c>
      <c r="I34" s="418"/>
    </row>
    <row r="35" spans="1:9" s="2" customFormat="1" ht="40.5" customHeight="1">
      <c r="A35" s="421" t="s">
        <v>372</v>
      </c>
      <c r="B35" s="422" t="s">
        <v>373</v>
      </c>
    </row>
    <row r="36" spans="1:9" ht="40.5" customHeight="1">
      <c r="A36" s="421" t="s">
        <v>374</v>
      </c>
      <c r="B36" s="422" t="s">
        <v>375</v>
      </c>
      <c r="I36" s="418"/>
    </row>
    <row r="37" spans="1:9" s="2" customFormat="1" ht="40.5" customHeight="1">
      <c r="A37" s="421" t="s">
        <v>376</v>
      </c>
      <c r="B37" s="422" t="s">
        <v>377</v>
      </c>
    </row>
    <row r="38" spans="1:9" ht="40.5" customHeight="1">
      <c r="A38" s="421" t="s">
        <v>378</v>
      </c>
      <c r="B38" s="422" t="s">
        <v>379</v>
      </c>
      <c r="I38" s="418"/>
    </row>
    <row r="39" spans="1:9" s="2" customFormat="1" ht="40.5" customHeight="1">
      <c r="A39" s="421" t="s">
        <v>380</v>
      </c>
      <c r="B39" s="422" t="s">
        <v>381</v>
      </c>
    </row>
    <row r="40" spans="1:9" ht="40.5" customHeight="1">
      <c r="A40" s="421" t="s">
        <v>382</v>
      </c>
      <c r="B40" s="422" t="s">
        <v>383</v>
      </c>
      <c r="I40" s="418"/>
    </row>
    <row r="41" spans="1:9" s="2" customFormat="1" ht="40.5" customHeight="1">
      <c r="A41" s="421" t="s">
        <v>384</v>
      </c>
      <c r="B41" s="422" t="s">
        <v>385</v>
      </c>
    </row>
    <row r="42" spans="1:9" ht="40.5" customHeight="1">
      <c r="A42" s="421" t="s">
        <v>386</v>
      </c>
      <c r="B42" s="422" t="s">
        <v>387</v>
      </c>
      <c r="I42" s="418"/>
    </row>
    <row r="43" spans="1:9" s="2" customFormat="1" ht="40.5" customHeight="1">
      <c r="A43" s="421" t="s">
        <v>388</v>
      </c>
      <c r="B43" s="422" t="s">
        <v>389</v>
      </c>
    </row>
    <row r="44" spans="1:9" ht="40.5" customHeight="1">
      <c r="A44" s="421" t="s">
        <v>390</v>
      </c>
      <c r="B44" s="422" t="s">
        <v>391</v>
      </c>
      <c r="I44" s="418"/>
    </row>
    <row r="45" spans="1:9" s="2" customFormat="1" ht="40.5" customHeight="1">
      <c r="A45" s="421" t="s">
        <v>392</v>
      </c>
      <c r="B45" s="422" t="s">
        <v>393</v>
      </c>
    </row>
    <row r="46" spans="1:9" ht="40.5" customHeight="1">
      <c r="A46" s="421" t="s">
        <v>394</v>
      </c>
      <c r="B46" s="422" t="s">
        <v>395</v>
      </c>
      <c r="I46" s="418"/>
    </row>
    <row r="47" spans="1:9" s="2" customFormat="1" ht="40.5" customHeight="1">
      <c r="A47" s="421" t="s">
        <v>396</v>
      </c>
      <c r="B47" s="422" t="s">
        <v>397</v>
      </c>
    </row>
    <row r="48" spans="1:9" ht="40.5" customHeight="1">
      <c r="A48" s="421" t="s">
        <v>398</v>
      </c>
      <c r="B48" s="422" t="s">
        <v>399</v>
      </c>
      <c r="I48" s="418"/>
    </row>
    <row r="49" spans="1:9" s="2" customFormat="1" ht="40.5" customHeight="1">
      <c r="A49" s="421" t="s">
        <v>400</v>
      </c>
      <c r="B49" s="422" t="s">
        <v>401</v>
      </c>
    </row>
    <row r="50" spans="1:9" ht="40.5" customHeight="1">
      <c r="A50" s="421" t="s">
        <v>402</v>
      </c>
      <c r="B50" s="422" t="s">
        <v>403</v>
      </c>
      <c r="I50" s="418"/>
    </row>
    <row r="51" spans="1:9" s="2" customFormat="1" ht="40.5" customHeight="1">
      <c r="A51" s="421" t="s">
        <v>404</v>
      </c>
      <c r="B51" s="422" t="s">
        <v>405</v>
      </c>
    </row>
    <row r="52" spans="1:9" ht="40.5" customHeight="1">
      <c r="A52" s="421" t="s">
        <v>406</v>
      </c>
      <c r="B52" s="422" t="s">
        <v>407</v>
      </c>
      <c r="I52" s="418"/>
    </row>
    <row r="53" spans="1:9" s="2" customFormat="1" ht="40.5" customHeight="1">
      <c r="A53" s="421" t="s">
        <v>408</v>
      </c>
      <c r="B53" s="422" t="s">
        <v>409</v>
      </c>
    </row>
    <row r="54" spans="1:9" ht="40.5" customHeight="1">
      <c r="A54" s="421" t="s">
        <v>410</v>
      </c>
      <c r="B54" s="422" t="s">
        <v>411</v>
      </c>
      <c r="I54" s="418"/>
    </row>
    <row r="55" spans="1:9" s="2" customFormat="1" ht="40.5" customHeight="1">
      <c r="A55" s="421" t="s">
        <v>412</v>
      </c>
      <c r="B55" s="422" t="s">
        <v>413</v>
      </c>
    </row>
    <row r="56" spans="1:9" s="2" customFormat="1" ht="40.5" customHeight="1" thickBot="1">
      <c r="A56" s="424" t="s">
        <v>414</v>
      </c>
      <c r="B56" s="425" t="s">
        <v>415</v>
      </c>
    </row>
  </sheetData>
  <hyperlinks>
    <hyperlink ref="A19" location="'Table 3c'!A1" display="Table 3c"/>
    <hyperlink ref="A20" location="'Table 3d'!A1" display="Table 3d"/>
    <hyperlink ref="A6" location="'Figure 1a'!A1" display="Figure 1a"/>
    <hyperlink ref="A7" location="'Figure 1b'!A1" display="Figure 1b"/>
    <hyperlink ref="A12" location="'Table 1b'!A1" display="Table 1b"/>
    <hyperlink ref="A11" location="'Table 1a'!A1" display="Table 1a"/>
    <hyperlink ref="A13" location="'Table 1c'!A1" display="Table 1c"/>
    <hyperlink ref="A14" location="'Table 1d'!A1" display="Table 1d"/>
    <hyperlink ref="A15" location="'Table 2'!A1" display="Table 2"/>
    <hyperlink ref="A16" location="'Figure 3'!A1" display="Figure 3"/>
    <hyperlink ref="A17" location="'Table 3a'!A1" display="Table 3a"/>
    <hyperlink ref="A18" location="'Table 3b'!A1" display="Table 3b"/>
    <hyperlink ref="A8" location="'Figure 1c'!A1" display="Figure 1c"/>
    <hyperlink ref="A9" location="'Figure 2a'!A1" display="Figure 2a"/>
    <hyperlink ref="A10" location="'Figure 2b'!A1" display="Figure 2b"/>
    <hyperlink ref="A21" location="'Figure 4'!A1" display="Figure 4"/>
    <hyperlink ref="A22" location="'Figure 5a'!A1" display="Figure 5"/>
    <hyperlink ref="A23" location="'Figure 5b'!A1" display="Figure 5b"/>
    <hyperlink ref="A24" location="'Figure 5c'!A1" display="Figure 5c"/>
    <hyperlink ref="A25" location="'Figure 5d'!A1" display="Figure 5d"/>
    <hyperlink ref="A26" location="'Figure 6'!A26" display="Figure 6"/>
    <hyperlink ref="A27" location="'Figure 7a'!A1" display="Figure 7a"/>
    <hyperlink ref="A28" location="'Figure 7b'!A1" display="Figure 7b"/>
    <hyperlink ref="A29" location="'Figure 8a'!A1" display="Figure 8a"/>
    <hyperlink ref="A30" location="'Figure 8b'!A1" display="Figure 8b"/>
    <hyperlink ref="A31" location="'Figure 8c'!A1" display="Figure 8c"/>
    <hyperlink ref="A32" location="'Figure 8d'!A1" display="Figure 8d"/>
    <hyperlink ref="A33" location="'Figure 8e'!A1" display="Figure 8e"/>
    <hyperlink ref="A34" location="'Figure 9'!A1" display="Figure 9"/>
    <hyperlink ref="A35" location="'Figure 10'!A1" display="Figure 10"/>
    <hyperlink ref="A36" location="'Figure 11'!A1" display="Figure 11"/>
    <hyperlink ref="A37" location="'Figure 12'!A1" display="Figure 12"/>
    <hyperlink ref="A38" location="'Figure 13'!A1" display="Figure 13"/>
    <hyperlink ref="A39" location="'Figure 14'!A1" display="Figure 14"/>
    <hyperlink ref="A40" location="'Figure 15'!A1" display="Figure 15"/>
    <hyperlink ref="A41" location="'Figure 16'!A1" display="Figure 16"/>
    <hyperlink ref="A42" location="'Figure 17'!A1" display="Figure 17"/>
    <hyperlink ref="A43" location="'Figure 18'!A1" display="Figure 18"/>
    <hyperlink ref="A44" location="'Figure 19'!A1" display="Figure 19"/>
    <hyperlink ref="A45" location="'Figure 20'!A1" display="Figure 20"/>
    <hyperlink ref="A46" location="'Figure 21'!A1" display="Figure 21"/>
    <hyperlink ref="A47" location="'Figure 22'!A1" display="Figure 22"/>
    <hyperlink ref="A48" location="'Figure 23'!A1" display="Figure 23"/>
    <hyperlink ref="A49" location="'Figure 24'!A1" display="Figure 24"/>
    <hyperlink ref="A50" location="'Figure 25'!A1" display="Figure 25"/>
    <hyperlink ref="A51" location="'Figure 26'!A1" display="Figure 26"/>
    <hyperlink ref="A52" location="'Figure 27'!A1" display="Figure 27"/>
    <hyperlink ref="A53" location="'Figure 28'!A1" display="Figure 28"/>
    <hyperlink ref="A54" location="'Figure 29'!A1" display="Figure 29"/>
    <hyperlink ref="A55" location="'Figure 30a'!A1" display="Figure 30a"/>
    <hyperlink ref="A56" location="'Figure 30b'!A1" display="Figure 30b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B1:O111"/>
  <sheetViews>
    <sheetView showGridLines="0" zoomScale="85" zoomScaleNormal="85" workbookViewId="0"/>
  </sheetViews>
  <sheetFormatPr defaultRowHeight="15"/>
  <cols>
    <col min="1" max="1" width="2.85546875" style="968" customWidth="1"/>
    <col min="2" max="2" width="15.5703125" style="968" customWidth="1"/>
    <col min="3" max="3" width="9.140625" style="968"/>
    <col min="4" max="13" width="17.42578125" style="968" customWidth="1"/>
    <col min="14" max="16384" width="9.140625" style="968"/>
  </cols>
  <sheetData>
    <row r="1" spans="2:15" ht="30.75" customHeight="1" thickBot="1">
      <c r="B1" s="993" t="s">
        <v>1021</v>
      </c>
      <c r="C1" s="993"/>
      <c r="D1" s="993"/>
      <c r="E1" s="993"/>
      <c r="F1" s="993"/>
      <c r="G1" s="993"/>
      <c r="H1" s="989"/>
      <c r="I1" s="989"/>
      <c r="J1" s="989"/>
      <c r="K1" s="989"/>
      <c r="L1" s="989"/>
      <c r="M1" s="989"/>
    </row>
    <row r="2" spans="2:15" ht="46.5" thickTop="1" thickBot="1">
      <c r="B2" s="1695"/>
      <c r="C2" s="1696"/>
      <c r="D2" s="970" t="s">
        <v>22</v>
      </c>
      <c r="E2" s="970" t="s">
        <v>23</v>
      </c>
      <c r="F2" s="970" t="s">
        <v>24</v>
      </c>
      <c r="G2" s="971" t="s">
        <v>25</v>
      </c>
      <c r="H2" s="970" t="s">
        <v>793</v>
      </c>
      <c r="I2" s="970" t="s">
        <v>794</v>
      </c>
      <c r="J2" s="970" t="s">
        <v>795</v>
      </c>
      <c r="K2" s="970" t="s">
        <v>796</v>
      </c>
      <c r="L2" s="970" t="s">
        <v>797</v>
      </c>
      <c r="M2" s="971" t="s">
        <v>798</v>
      </c>
      <c r="O2" s="972"/>
    </row>
    <row r="3" spans="2:15" ht="15.75" customHeight="1" thickTop="1">
      <c r="B3" s="1690" t="s">
        <v>3</v>
      </c>
      <c r="C3" s="990">
        <v>2001</v>
      </c>
      <c r="D3" s="973">
        <v>6.3996207632140326E-2</v>
      </c>
      <c r="E3" s="974">
        <v>0.20405576679340939</v>
      </c>
      <c r="F3" s="974">
        <v>1.2862698175291653E-2</v>
      </c>
      <c r="G3" s="975">
        <v>0.11244979919678715</v>
      </c>
      <c r="H3" s="974">
        <v>0.29487179487179488</v>
      </c>
      <c r="I3" s="974" t="e">
        <f>NA()</f>
        <v>#N/A</v>
      </c>
      <c r="J3" s="974">
        <v>0.11320754716981131</v>
      </c>
      <c r="K3" s="974" t="e">
        <f>NA()</f>
        <v>#N/A</v>
      </c>
      <c r="L3" s="974">
        <v>7.1428571428571438E-2</v>
      </c>
      <c r="M3" s="975" t="e">
        <f>NA()</f>
        <v>#N/A</v>
      </c>
      <c r="O3" s="972"/>
    </row>
    <row r="4" spans="2:15" ht="15.75" customHeight="1">
      <c r="B4" s="1691"/>
      <c r="C4" s="991">
        <v>2002</v>
      </c>
      <c r="D4" s="976">
        <v>6.9778296382730462E-2</v>
      </c>
      <c r="E4" s="977">
        <v>0.22538860103626943</v>
      </c>
      <c r="F4" s="977">
        <v>1.698886936145284E-2</v>
      </c>
      <c r="G4" s="978">
        <v>0.11447811447811448</v>
      </c>
      <c r="H4" s="977">
        <v>0.28855721393034828</v>
      </c>
      <c r="I4" s="977">
        <v>8.3333333333333343E-2</v>
      </c>
      <c r="J4" s="977">
        <v>0.13333333333333333</v>
      </c>
      <c r="K4" s="977" t="e">
        <f>NA()</f>
        <v>#N/A</v>
      </c>
      <c r="L4" s="977" t="e">
        <f>NA()</f>
        <v>#N/A</v>
      </c>
      <c r="M4" s="979" t="e">
        <f>NA()</f>
        <v>#N/A</v>
      </c>
      <c r="O4" s="972"/>
    </row>
    <row r="5" spans="2:15" ht="15.75" customHeight="1">
      <c r="B5" s="1691"/>
      <c r="C5" s="991">
        <v>2003</v>
      </c>
      <c r="D5" s="976">
        <v>6.2566730728165709E-2</v>
      </c>
      <c r="E5" s="977">
        <v>0.1910112359550562</v>
      </c>
      <c r="F5" s="977">
        <v>1.3007698433766923E-2</v>
      </c>
      <c r="G5" s="978">
        <v>0.11347517730496454</v>
      </c>
      <c r="H5" s="977">
        <v>0.36563876651982374</v>
      </c>
      <c r="I5" s="977">
        <v>0.22727272727272727</v>
      </c>
      <c r="J5" s="977">
        <v>0.20754716981132076</v>
      </c>
      <c r="K5" s="977">
        <v>8.3333333333333343E-2</v>
      </c>
      <c r="L5" s="977" t="e">
        <f>NA()</f>
        <v>#N/A</v>
      </c>
      <c r="M5" s="979" t="e">
        <f>NA()</f>
        <v>#N/A</v>
      </c>
      <c r="O5" s="972"/>
    </row>
    <row r="6" spans="2:15" ht="15.75" customHeight="1">
      <c r="B6" s="1691"/>
      <c r="C6" s="991">
        <v>2004</v>
      </c>
      <c r="D6" s="976">
        <v>5.5848467096270261E-2</v>
      </c>
      <c r="E6" s="977">
        <v>0.20174346201743462</v>
      </c>
      <c r="F6" s="977">
        <v>1.078971533516988E-2</v>
      </c>
      <c r="G6" s="978">
        <v>0.10509554140127389</v>
      </c>
      <c r="H6" s="977">
        <v>0.32888888888888884</v>
      </c>
      <c r="I6" s="977">
        <v>0.1875</v>
      </c>
      <c r="J6" s="977">
        <v>9.5890410958904104E-2</v>
      </c>
      <c r="K6" s="977">
        <v>0.23076923076923075</v>
      </c>
      <c r="L6" s="977" t="e">
        <f>NA()</f>
        <v>#N/A</v>
      </c>
      <c r="M6" s="979" t="e">
        <f>NA()</f>
        <v>#N/A</v>
      </c>
      <c r="O6" s="972"/>
    </row>
    <row r="7" spans="2:15">
      <c r="B7" s="1691"/>
      <c r="C7" s="991">
        <v>2005</v>
      </c>
      <c r="D7" s="976">
        <v>5.1954645456083942E-2</v>
      </c>
      <c r="E7" s="977">
        <v>0.2064343163538874</v>
      </c>
      <c r="F7" s="977">
        <v>1.4393939393939395E-2</v>
      </c>
      <c r="G7" s="978">
        <v>8.1570996978851951E-2</v>
      </c>
      <c r="H7" s="977">
        <v>0.32720588235294118</v>
      </c>
      <c r="I7" s="977">
        <v>7.6923076923076927E-2</v>
      </c>
      <c r="J7" s="977">
        <v>7.3529411764705885E-2</v>
      </c>
      <c r="K7" s="977" t="e">
        <f>NA()</f>
        <v>#N/A</v>
      </c>
      <c r="L7" s="977" t="e">
        <f>NA()</f>
        <v>#N/A</v>
      </c>
      <c r="M7" s="979" t="e">
        <f>NA()</f>
        <v>#N/A</v>
      </c>
      <c r="O7" s="972"/>
    </row>
    <row r="8" spans="2:15">
      <c r="B8" s="1691"/>
      <c r="C8" s="991">
        <v>2006</v>
      </c>
      <c r="D8" s="976">
        <v>5.5489081663176787E-2</v>
      </c>
      <c r="E8" s="977">
        <v>0.21183431952662723</v>
      </c>
      <c r="F8" s="977">
        <v>1.1994242763473533E-2</v>
      </c>
      <c r="G8" s="978">
        <v>0.10123456790123457</v>
      </c>
      <c r="H8" s="977">
        <v>0.34782608695652173</v>
      </c>
      <c r="I8" s="977">
        <v>0.13333333333333333</v>
      </c>
      <c r="J8" s="977">
        <v>7.2289156626506021E-2</v>
      </c>
      <c r="K8" s="977" t="e">
        <f>NA()</f>
        <v>#N/A</v>
      </c>
      <c r="L8" s="977" t="e">
        <f>NA()</f>
        <v>#N/A</v>
      </c>
      <c r="M8" s="979">
        <v>0.16666666666666669</v>
      </c>
      <c r="O8" s="972"/>
    </row>
    <row r="9" spans="2:15">
      <c r="B9" s="1691"/>
      <c r="C9" s="991">
        <v>2007</v>
      </c>
      <c r="D9" s="976">
        <v>7.4881805703827964E-2</v>
      </c>
      <c r="E9" s="977">
        <v>0.23348017621145373</v>
      </c>
      <c r="F9" s="977">
        <v>1.0763052208835342E-2</v>
      </c>
      <c r="G9" s="978">
        <v>8.59375E-2</v>
      </c>
      <c r="H9" s="977">
        <v>0.33514986376021794</v>
      </c>
      <c r="I9" s="977">
        <v>8.3333333333333343E-2</v>
      </c>
      <c r="J9" s="977">
        <v>0.1</v>
      </c>
      <c r="K9" s="977" t="e">
        <f>NA()</f>
        <v>#N/A</v>
      </c>
      <c r="L9" s="977">
        <v>2.3255813953488372E-2</v>
      </c>
      <c r="M9" s="979">
        <v>0.33333333333333337</v>
      </c>
      <c r="O9" s="972"/>
    </row>
    <row r="10" spans="2:15">
      <c r="B10" s="1691"/>
      <c r="C10" s="991">
        <v>2008</v>
      </c>
      <c r="D10" s="976">
        <v>6.9589524790348689E-2</v>
      </c>
      <c r="E10" s="977">
        <v>0.23606557377049181</v>
      </c>
      <c r="F10" s="977">
        <v>8.9721391468597506E-3</v>
      </c>
      <c r="G10" s="978">
        <v>0.11158798283261802</v>
      </c>
      <c r="H10" s="977">
        <v>0.31428571428571428</v>
      </c>
      <c r="I10" s="977">
        <v>6.6666666666666666E-2</v>
      </c>
      <c r="J10" s="977">
        <v>9.6153846153846145E-2</v>
      </c>
      <c r="K10" s="977">
        <v>0.28571428571428575</v>
      </c>
      <c r="L10" s="977" t="e">
        <f>NA()</f>
        <v>#N/A</v>
      </c>
      <c r="M10" s="979" t="e">
        <f>NA()</f>
        <v>#N/A</v>
      </c>
      <c r="O10" s="972"/>
    </row>
    <row r="11" spans="2:15">
      <c r="B11" s="1691"/>
      <c r="C11" s="991">
        <v>2009</v>
      </c>
      <c r="D11" s="976">
        <v>5.9422513600223187E-2</v>
      </c>
      <c r="E11" s="977">
        <v>0.23326572008113591</v>
      </c>
      <c r="F11" s="977">
        <v>7.6822727931584291E-3</v>
      </c>
      <c r="G11" s="978">
        <v>0.11816578483245151</v>
      </c>
      <c r="H11" s="977">
        <v>0.32425742574257427</v>
      </c>
      <c r="I11" s="977">
        <v>0.04</v>
      </c>
      <c r="J11" s="977">
        <v>0.15625</v>
      </c>
      <c r="K11" s="977" t="e">
        <f>NA()</f>
        <v>#N/A</v>
      </c>
      <c r="L11" s="977" t="e">
        <f>NA()</f>
        <v>#N/A</v>
      </c>
      <c r="M11" s="979" t="e">
        <f>NA()</f>
        <v>#N/A</v>
      </c>
      <c r="O11" s="972"/>
    </row>
    <row r="12" spans="2:15">
      <c r="B12" s="1691"/>
      <c r="C12" s="991">
        <v>2010</v>
      </c>
      <c r="D12" s="976">
        <v>7.0717275220089484E-2</v>
      </c>
      <c r="E12" s="977">
        <v>0.2408500590318772</v>
      </c>
      <c r="F12" s="977">
        <v>8.2594984231866633E-3</v>
      </c>
      <c r="G12" s="978">
        <v>7.6350093109869649E-2</v>
      </c>
      <c r="H12" s="977">
        <v>0.27889447236180903</v>
      </c>
      <c r="I12" s="977">
        <v>9.0909090909090912E-2</v>
      </c>
      <c r="J12" s="977">
        <v>0.11904761904761905</v>
      </c>
      <c r="K12" s="977" t="e">
        <f>NA()</f>
        <v>#N/A</v>
      </c>
      <c r="L12" s="977" t="e">
        <f>NA()</f>
        <v>#N/A</v>
      </c>
      <c r="M12" s="979" t="e">
        <f>NA()</f>
        <v>#N/A</v>
      </c>
      <c r="O12" s="972"/>
    </row>
    <row r="13" spans="2:15">
      <c r="B13" s="1691"/>
      <c r="C13" s="991">
        <v>2011</v>
      </c>
      <c r="D13" s="976">
        <v>6.1602209944751386E-2</v>
      </c>
      <c r="E13" s="977">
        <v>0.21748878923766818</v>
      </c>
      <c r="F13" s="977">
        <v>8.5294117647058826E-3</v>
      </c>
      <c r="G13" s="978">
        <v>9.055118110236221E-2</v>
      </c>
      <c r="H13" s="977">
        <v>0.32160804020100497</v>
      </c>
      <c r="I13" s="977">
        <v>6.8965517241379309E-2</v>
      </c>
      <c r="J13" s="977">
        <v>0.15555555555555556</v>
      </c>
      <c r="K13" s="977">
        <v>9.0909090909090912E-2</v>
      </c>
      <c r="L13" s="977" t="e">
        <f>NA()</f>
        <v>#N/A</v>
      </c>
      <c r="M13" s="979" t="e">
        <f>NA()</f>
        <v>#N/A</v>
      </c>
      <c r="O13" s="972"/>
    </row>
    <row r="14" spans="2:15">
      <c r="B14" s="1691"/>
      <c r="C14" s="991">
        <v>2012</v>
      </c>
      <c r="D14" s="976">
        <v>6.5405621420007998E-2</v>
      </c>
      <c r="E14" s="977">
        <v>0.24815983175604625</v>
      </c>
      <c r="F14" s="977">
        <v>7.0207974566167709E-3</v>
      </c>
      <c r="G14" s="978">
        <v>9.2342342342342343E-2</v>
      </c>
      <c r="H14" s="977">
        <v>0.23690205011389523</v>
      </c>
      <c r="I14" s="977" t="e">
        <f>NA()</f>
        <v>#N/A</v>
      </c>
      <c r="J14" s="977">
        <v>0.10526315789473685</v>
      </c>
      <c r="K14" s="977" t="e">
        <f>NA()</f>
        <v>#N/A</v>
      </c>
      <c r="L14" s="977" t="e">
        <f>NA()</f>
        <v>#N/A</v>
      </c>
      <c r="M14" s="979">
        <v>0.16666666666666669</v>
      </c>
      <c r="O14" s="972"/>
    </row>
    <row r="15" spans="2:15">
      <c r="B15" s="1691"/>
      <c r="C15" s="991">
        <v>2013</v>
      </c>
      <c r="D15" s="976">
        <v>6.8353769893034183E-2</v>
      </c>
      <c r="E15" s="977">
        <v>0.28037383177570091</v>
      </c>
      <c r="F15" s="977">
        <v>7.6114032659839468E-3</v>
      </c>
      <c r="G15" s="978">
        <v>0.12076271186440678</v>
      </c>
      <c r="H15" s="977">
        <v>0.23529411764705885</v>
      </c>
      <c r="I15" s="977" t="e">
        <f>NA()</f>
        <v>#N/A</v>
      </c>
      <c r="J15" s="977">
        <v>0.17741935483870969</v>
      </c>
      <c r="K15" s="977">
        <v>6.6666666666666666E-2</v>
      </c>
      <c r="L15" s="977" t="e">
        <f>NA()</f>
        <v>#N/A</v>
      </c>
      <c r="M15" s="979">
        <v>0.2</v>
      </c>
      <c r="O15" s="972"/>
    </row>
    <row r="16" spans="2:15">
      <c r="B16" s="1691"/>
      <c r="C16" s="991">
        <v>2014</v>
      </c>
      <c r="D16" s="976">
        <v>6.2691914022517906E-2</v>
      </c>
      <c r="E16" s="977">
        <v>0.25501770956316411</v>
      </c>
      <c r="F16" s="977">
        <v>7.4816129850367738E-3</v>
      </c>
      <c r="G16" s="978">
        <v>9.4142259414225937E-2</v>
      </c>
      <c r="H16" s="977">
        <v>0.26326963906581741</v>
      </c>
      <c r="I16" s="977">
        <v>0.13333333333333333</v>
      </c>
      <c r="J16" s="977">
        <v>0.11538461538461538</v>
      </c>
      <c r="K16" s="977">
        <v>0.3</v>
      </c>
      <c r="L16" s="977" t="e">
        <f>NA()</f>
        <v>#N/A</v>
      </c>
      <c r="M16" s="979">
        <v>7.1428571428571438E-2</v>
      </c>
      <c r="O16" s="972"/>
    </row>
    <row r="17" spans="2:15">
      <c r="B17" s="1691"/>
      <c r="C17" s="992">
        <v>2015</v>
      </c>
      <c r="D17" s="980">
        <v>6.3771026864172728E-2</v>
      </c>
      <c r="E17" s="981">
        <v>0.29891956782713086</v>
      </c>
      <c r="F17" s="981">
        <v>5.422446406052963E-3</v>
      </c>
      <c r="G17" s="982">
        <v>9.853249475890985E-2</v>
      </c>
      <c r="H17" s="981">
        <v>0.21861471861471862</v>
      </c>
      <c r="I17" s="981">
        <v>4.878048780487805E-2</v>
      </c>
      <c r="J17" s="981">
        <v>0.18965517241379309</v>
      </c>
      <c r="K17" s="977" t="e">
        <f>NA()</f>
        <v>#N/A</v>
      </c>
      <c r="L17" s="977" t="e">
        <f>NA()</f>
        <v>#N/A</v>
      </c>
      <c r="M17" s="979" t="e">
        <f>NA()</f>
        <v>#N/A</v>
      </c>
      <c r="O17" s="972"/>
    </row>
    <row r="18" spans="2:15" ht="15.75" thickBot="1">
      <c r="B18" s="1692"/>
      <c r="C18" s="983">
        <v>2016</v>
      </c>
      <c r="D18" s="984">
        <v>7.1566234099961448E-2</v>
      </c>
      <c r="E18" s="985">
        <v>0.32010243277848915</v>
      </c>
      <c r="F18" s="985">
        <v>4.5182724252491695E-3</v>
      </c>
      <c r="G18" s="986">
        <v>0.10822510822510824</v>
      </c>
      <c r="H18" s="985">
        <v>0.21088435374149661</v>
      </c>
      <c r="I18" s="985">
        <v>0.11904761904761905</v>
      </c>
      <c r="J18" s="985">
        <v>8.8888888888888892E-2</v>
      </c>
      <c r="K18" s="981" t="e">
        <f>NA()</f>
        <v>#N/A</v>
      </c>
      <c r="L18" s="985">
        <v>1.3513513513513513E-2</v>
      </c>
      <c r="M18" s="986" t="e">
        <f>NA()</f>
        <v>#N/A</v>
      </c>
      <c r="O18" s="972"/>
    </row>
    <row r="19" spans="2:15" ht="16.5" thickTop="1" thickBot="1">
      <c r="B19" s="1693" t="s">
        <v>21</v>
      </c>
      <c r="C19" s="1694"/>
      <c r="D19" s="987">
        <v>6.4428320857255139E-2</v>
      </c>
      <c r="E19" s="987">
        <v>0.23863134657836646</v>
      </c>
      <c r="F19" s="987">
        <v>9.0494023495613814E-3</v>
      </c>
      <c r="G19" s="988">
        <v>0.10100404615615165</v>
      </c>
      <c r="H19" s="987">
        <v>0.28593941516371912</v>
      </c>
      <c r="I19" s="987">
        <v>8.6387434554973816E-2</v>
      </c>
      <c r="J19" s="987">
        <v>0.12297734627831716</v>
      </c>
      <c r="K19" s="994">
        <v>5.7894736842105263E-2</v>
      </c>
      <c r="L19" s="987">
        <v>4.4776119402985077E-3</v>
      </c>
      <c r="M19" s="988">
        <v>6.3291139240506333E-2</v>
      </c>
      <c r="O19" s="972"/>
    </row>
    <row r="20" spans="2:15" ht="15.75" thickTop="1">
      <c r="O20" s="972"/>
    </row>
    <row r="21" spans="2:15">
      <c r="B21" s="968" t="s">
        <v>78</v>
      </c>
      <c r="O21" s="972"/>
    </row>
    <row r="22" spans="2:15">
      <c r="O22" s="972"/>
    </row>
    <row r="23" spans="2:15" ht="15" customHeight="1">
      <c r="O23" s="972"/>
    </row>
    <row r="24" spans="2:15">
      <c r="H24" s="972"/>
    </row>
    <row r="25" spans="2:15">
      <c r="H25" s="972"/>
    </row>
    <row r="26" spans="2:15">
      <c r="H26" s="972"/>
    </row>
    <row r="27" spans="2:15">
      <c r="H27" s="972"/>
    </row>
    <row r="28" spans="2:15">
      <c r="H28" s="972"/>
    </row>
    <row r="29" spans="2:15">
      <c r="H29" s="972"/>
    </row>
    <row r="30" spans="2:15">
      <c r="H30" s="972"/>
    </row>
    <row r="31" spans="2:15">
      <c r="H31" s="972"/>
    </row>
    <row r="32" spans="2:15">
      <c r="H32" s="972"/>
    </row>
    <row r="33" spans="8:14">
      <c r="H33" s="972"/>
    </row>
    <row r="34" spans="8:14">
      <c r="H34" s="972"/>
    </row>
    <row r="35" spans="8:14">
      <c r="H35" s="972"/>
    </row>
    <row r="36" spans="8:14">
      <c r="N36" s="972"/>
    </row>
    <row r="37" spans="8:14">
      <c r="N37" s="972"/>
    </row>
    <row r="38" spans="8:14">
      <c r="N38" s="972"/>
    </row>
    <row r="39" spans="8:14">
      <c r="N39" s="972"/>
    </row>
    <row r="40" spans="8:14">
      <c r="N40" s="972"/>
    </row>
    <row r="41" spans="8:14">
      <c r="N41" s="972"/>
    </row>
    <row r="42" spans="8:14">
      <c r="N42" s="972"/>
    </row>
    <row r="43" spans="8:14">
      <c r="N43" s="972"/>
    </row>
    <row r="44" spans="8:14">
      <c r="N44" s="972"/>
    </row>
    <row r="45" spans="8:14">
      <c r="N45" s="972"/>
    </row>
    <row r="46" spans="8:14">
      <c r="N46" s="972"/>
    </row>
    <row r="47" spans="8:14">
      <c r="N47" s="972"/>
    </row>
    <row r="48" spans="8:14">
      <c r="N48" s="972"/>
    </row>
    <row r="49" spans="14:14">
      <c r="N49" s="972"/>
    </row>
    <row r="50" spans="14:14">
      <c r="N50" s="972"/>
    </row>
    <row r="51" spans="14:14">
      <c r="N51" s="972"/>
    </row>
    <row r="52" spans="14:14">
      <c r="N52" s="972"/>
    </row>
    <row r="53" spans="14:14">
      <c r="N53" s="972"/>
    </row>
    <row r="54" spans="14:14">
      <c r="N54" s="972"/>
    </row>
    <row r="55" spans="14:14">
      <c r="N55" s="972"/>
    </row>
    <row r="56" spans="14:14">
      <c r="N56" s="972"/>
    </row>
    <row r="57" spans="14:14">
      <c r="N57" s="972"/>
    </row>
    <row r="58" spans="14:14">
      <c r="N58" s="972"/>
    </row>
    <row r="59" spans="14:14">
      <c r="N59" s="972"/>
    </row>
    <row r="60" spans="14:14">
      <c r="N60" s="972"/>
    </row>
    <row r="61" spans="14:14">
      <c r="N61" s="972"/>
    </row>
    <row r="62" spans="14:14">
      <c r="N62" s="972"/>
    </row>
    <row r="63" spans="14:14">
      <c r="N63" s="972"/>
    </row>
    <row r="64" spans="14:14">
      <c r="N64" s="972"/>
    </row>
    <row r="65" spans="14:14">
      <c r="N65" s="972"/>
    </row>
    <row r="66" spans="14:14">
      <c r="N66" s="972"/>
    </row>
    <row r="67" spans="14:14">
      <c r="N67" s="972"/>
    </row>
    <row r="68" spans="14:14">
      <c r="N68" s="972"/>
    </row>
    <row r="69" spans="14:14">
      <c r="N69" s="972"/>
    </row>
    <row r="70" spans="14:14">
      <c r="N70" s="972"/>
    </row>
    <row r="71" spans="14:14">
      <c r="N71" s="972"/>
    </row>
    <row r="72" spans="14:14">
      <c r="N72" s="972"/>
    </row>
    <row r="73" spans="14:14">
      <c r="N73" s="972"/>
    </row>
    <row r="74" spans="14:14">
      <c r="N74" s="972"/>
    </row>
    <row r="75" spans="14:14">
      <c r="N75" s="972"/>
    </row>
    <row r="76" spans="14:14">
      <c r="N76" s="972"/>
    </row>
    <row r="77" spans="14:14">
      <c r="N77" s="972"/>
    </row>
    <row r="78" spans="14:14">
      <c r="N78" s="972"/>
    </row>
    <row r="79" spans="14:14">
      <c r="N79" s="972"/>
    </row>
    <row r="80" spans="14:14">
      <c r="N80" s="972"/>
    </row>
    <row r="81" spans="14:14">
      <c r="N81" s="972"/>
    </row>
    <row r="82" spans="14:14">
      <c r="N82" s="972"/>
    </row>
    <row r="83" spans="14:14">
      <c r="N83" s="972"/>
    </row>
    <row r="84" spans="14:14">
      <c r="N84" s="972"/>
    </row>
    <row r="85" spans="14:14">
      <c r="N85" s="972"/>
    </row>
    <row r="86" spans="14:14">
      <c r="N86" s="972"/>
    </row>
    <row r="87" spans="14:14">
      <c r="N87" s="972"/>
    </row>
    <row r="88" spans="14:14">
      <c r="N88" s="972"/>
    </row>
    <row r="89" spans="14:14">
      <c r="N89" s="972"/>
    </row>
    <row r="90" spans="14:14">
      <c r="N90" s="972"/>
    </row>
    <row r="91" spans="14:14">
      <c r="N91" s="972"/>
    </row>
    <row r="92" spans="14:14">
      <c r="N92" s="972"/>
    </row>
    <row r="93" spans="14:14">
      <c r="N93" s="972"/>
    </row>
    <row r="94" spans="14:14">
      <c r="N94" s="972"/>
    </row>
    <row r="95" spans="14:14">
      <c r="N95" s="972"/>
    </row>
    <row r="96" spans="14:14">
      <c r="N96" s="972"/>
    </row>
    <row r="97" spans="14:14">
      <c r="N97" s="972"/>
    </row>
    <row r="98" spans="14:14">
      <c r="N98" s="972"/>
    </row>
    <row r="99" spans="14:14">
      <c r="N99" s="972"/>
    </row>
    <row r="100" spans="14:14">
      <c r="N100" s="972"/>
    </row>
    <row r="101" spans="14:14">
      <c r="N101" s="972"/>
    </row>
    <row r="102" spans="14:14">
      <c r="N102" s="972"/>
    </row>
    <row r="103" spans="14:14">
      <c r="N103" s="972"/>
    </row>
    <row r="104" spans="14:14">
      <c r="N104" s="972"/>
    </row>
    <row r="105" spans="14:14">
      <c r="N105" s="972"/>
    </row>
    <row r="106" spans="14:14">
      <c r="N106" s="972"/>
    </row>
    <row r="107" spans="14:14">
      <c r="N107" s="972"/>
    </row>
    <row r="108" spans="14:14">
      <c r="N108" s="972"/>
    </row>
    <row r="109" spans="14:14">
      <c r="N109" s="972"/>
    </row>
    <row r="110" spans="14:14">
      <c r="N110" s="972"/>
    </row>
    <row r="111" spans="14:14">
      <c r="N111" s="972"/>
    </row>
  </sheetData>
  <mergeCells count="3">
    <mergeCell ref="B3:B18"/>
    <mergeCell ref="B19:C19"/>
    <mergeCell ref="B2:C2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>
  <sheetPr codeName="Sheet67"/>
  <dimension ref="A1:P41"/>
  <sheetViews>
    <sheetView workbookViewId="0">
      <selection activeCell="R18" sqref="R18"/>
    </sheetView>
  </sheetViews>
  <sheetFormatPr defaultRowHeight="15"/>
  <sheetData>
    <row r="1" spans="1:16" ht="15.75" customHeight="1" thickBot="1">
      <c r="A1" s="1856" t="s">
        <v>240</v>
      </c>
      <c r="B1" s="1856"/>
      <c r="C1" s="1856"/>
      <c r="D1" s="1856"/>
      <c r="E1" s="1856"/>
      <c r="F1" s="1856"/>
      <c r="G1" s="1856"/>
      <c r="H1" s="1856"/>
      <c r="I1" s="1856"/>
      <c r="N1" s="1856" t="s">
        <v>207</v>
      </c>
      <c r="O1" s="1856"/>
      <c r="P1" s="1856"/>
    </row>
    <row r="2" spans="1:16" ht="74.25" thickTop="1" thickBot="1">
      <c r="A2" s="204" t="s">
        <v>0</v>
      </c>
      <c r="B2" s="144" t="s">
        <v>214</v>
      </c>
      <c r="C2" s="170" t="s">
        <v>181</v>
      </c>
      <c r="D2" s="412" t="s">
        <v>297</v>
      </c>
      <c r="E2" s="170" t="s">
        <v>183</v>
      </c>
      <c r="F2" s="170" t="s">
        <v>184</v>
      </c>
      <c r="G2" s="170" t="s">
        <v>185</v>
      </c>
      <c r="H2" s="170" t="s">
        <v>186</v>
      </c>
      <c r="I2" s="171" t="s">
        <v>187</v>
      </c>
      <c r="N2" s="194" t="s">
        <v>0</v>
      </c>
      <c r="O2" s="165" t="s">
        <v>215</v>
      </c>
      <c r="P2" s="171" t="s">
        <v>216</v>
      </c>
    </row>
    <row r="3" spans="1:16" ht="24.75" thickTop="1">
      <c r="A3" s="243" t="s">
        <v>189</v>
      </c>
      <c r="B3" s="244" t="s">
        <v>26</v>
      </c>
      <c r="C3" s="245">
        <v>435</v>
      </c>
      <c r="D3" s="245">
        <v>2</v>
      </c>
      <c r="E3" s="245">
        <v>0.94284747603171593</v>
      </c>
      <c r="F3" s="245">
        <v>0.45977011494252873</v>
      </c>
      <c r="G3" s="245">
        <v>0.44791242535021503</v>
      </c>
      <c r="H3" s="245">
        <v>0.2111565498623473</v>
      </c>
      <c r="I3" s="162">
        <v>0</v>
      </c>
      <c r="N3" s="243" t="s">
        <v>189</v>
      </c>
      <c r="O3" s="255">
        <v>5</v>
      </c>
      <c r="P3" s="246">
        <v>25</v>
      </c>
    </row>
    <row r="4" spans="1:16">
      <c r="A4" s="247" t="s">
        <v>190</v>
      </c>
      <c r="B4" s="248" t="s">
        <v>27</v>
      </c>
      <c r="C4" s="249">
        <v>135</v>
      </c>
      <c r="D4" s="249">
        <v>0</v>
      </c>
      <c r="E4" s="249">
        <v>0.31256387991946383</v>
      </c>
      <c r="F4" s="249">
        <v>0</v>
      </c>
      <c r="G4" s="249">
        <v>0</v>
      </c>
      <c r="H4" s="249">
        <v>0.2111565498623473</v>
      </c>
      <c r="I4" s="163">
        <v>0</v>
      </c>
      <c r="N4" s="247" t="s">
        <v>190</v>
      </c>
      <c r="O4" s="256">
        <v>71</v>
      </c>
      <c r="P4" s="250">
        <v>2.8571428571428572</v>
      </c>
    </row>
    <row r="5" spans="1:16" ht="36">
      <c r="A5" s="247" t="s">
        <v>191</v>
      </c>
      <c r="B5" s="248" t="s">
        <v>28</v>
      </c>
      <c r="C5" s="249">
        <v>182</v>
      </c>
      <c r="D5" s="249">
        <v>0</v>
      </c>
      <c r="E5" s="249">
        <v>0.41091264114773135</v>
      </c>
      <c r="F5" s="249">
        <v>0</v>
      </c>
      <c r="G5" s="249">
        <v>0</v>
      </c>
      <c r="H5" s="249">
        <v>0.2111565498623473</v>
      </c>
      <c r="I5" s="163">
        <v>200</v>
      </c>
      <c r="N5" s="247" t="s">
        <v>191</v>
      </c>
      <c r="O5" s="256">
        <v>208</v>
      </c>
      <c r="P5" s="250">
        <v>1.4492753623188406</v>
      </c>
    </row>
    <row r="6" spans="1:16">
      <c r="A6" s="247" t="s">
        <v>192</v>
      </c>
      <c r="B6" s="248" t="s">
        <v>29</v>
      </c>
      <c r="C6" s="249">
        <v>457</v>
      </c>
      <c r="D6" s="249">
        <v>2</v>
      </c>
      <c r="E6" s="249">
        <v>0.96173183137618101</v>
      </c>
      <c r="F6" s="249">
        <v>0.43763676148796499</v>
      </c>
      <c r="G6" s="249">
        <v>0.43911731518794561</v>
      </c>
      <c r="H6" s="249">
        <v>0.2111565498623473</v>
      </c>
      <c r="I6" s="163">
        <v>200</v>
      </c>
      <c r="N6" s="247" t="s">
        <v>192</v>
      </c>
      <c r="O6" s="256">
        <v>391</v>
      </c>
      <c r="P6" s="250">
        <v>1.0256410256410255</v>
      </c>
    </row>
    <row r="7" spans="1:16" ht="24">
      <c r="A7" s="247" t="s">
        <v>193</v>
      </c>
      <c r="B7" s="248" t="s">
        <v>30</v>
      </c>
      <c r="C7" s="249">
        <v>198</v>
      </c>
      <c r="D7" s="249">
        <v>1</v>
      </c>
      <c r="E7" s="249">
        <v>0.41559355271234977</v>
      </c>
      <c r="F7" s="249">
        <v>0.50505050505050508</v>
      </c>
      <c r="G7" s="249">
        <v>0.50808427725657679</v>
      </c>
      <c r="H7" s="249">
        <v>0.2111565498623473</v>
      </c>
      <c r="I7" s="163">
        <v>400</v>
      </c>
      <c r="N7" s="247" t="s">
        <v>193</v>
      </c>
      <c r="O7" s="256">
        <v>608</v>
      </c>
      <c r="P7" s="250">
        <v>0.82372322899505768</v>
      </c>
    </row>
    <row r="8" spans="1:16">
      <c r="A8" s="247" t="s">
        <v>194</v>
      </c>
      <c r="B8" s="248" t="s">
        <v>31</v>
      </c>
      <c r="C8" s="249">
        <v>594</v>
      </c>
      <c r="D8" s="249">
        <v>2</v>
      </c>
      <c r="E8" s="249">
        <v>1.2736682543604099</v>
      </c>
      <c r="F8" s="249">
        <v>0.33670033670033672</v>
      </c>
      <c r="G8" s="249">
        <v>0.33157228994198723</v>
      </c>
      <c r="H8" s="249">
        <v>0.2111565498623473</v>
      </c>
      <c r="I8" s="163">
        <v>400</v>
      </c>
      <c r="N8" s="247" t="s">
        <v>194</v>
      </c>
      <c r="O8" s="256">
        <v>848</v>
      </c>
      <c r="P8" s="250">
        <v>0.70838252656434475</v>
      </c>
    </row>
    <row r="9" spans="1:16" ht="24">
      <c r="A9" s="247" t="s">
        <v>195</v>
      </c>
      <c r="B9" s="248" t="s">
        <v>32</v>
      </c>
      <c r="C9" s="249">
        <v>512</v>
      </c>
      <c r="D9" s="249">
        <v>0</v>
      </c>
      <c r="E9" s="249">
        <v>0.96963729634274565</v>
      </c>
      <c r="F9" s="249">
        <v>0</v>
      </c>
      <c r="G9" s="249">
        <v>0</v>
      </c>
      <c r="H9" s="249">
        <v>0.2111565498623473</v>
      </c>
      <c r="I9" s="163">
        <v>600</v>
      </c>
      <c r="N9" s="247" t="s">
        <v>195</v>
      </c>
      <c r="O9" s="256">
        <v>1106</v>
      </c>
      <c r="P9" s="250">
        <v>0.63348416289592757</v>
      </c>
    </row>
    <row r="10" spans="1:16" ht="24">
      <c r="A10" s="247" t="s">
        <v>196</v>
      </c>
      <c r="B10" s="248" t="s">
        <v>33</v>
      </c>
      <c r="C10" s="249">
        <v>587</v>
      </c>
      <c r="D10" s="249">
        <v>0</v>
      </c>
      <c r="E10" s="249">
        <v>1.2213588471986045</v>
      </c>
      <c r="F10" s="249">
        <v>0</v>
      </c>
      <c r="G10" s="249">
        <v>0</v>
      </c>
      <c r="H10" s="249">
        <v>0.2111565498623473</v>
      </c>
      <c r="I10" s="163">
        <v>800</v>
      </c>
      <c r="N10" s="247" t="s">
        <v>196</v>
      </c>
      <c r="O10" s="256">
        <v>1379</v>
      </c>
      <c r="P10" s="250">
        <v>0.58055152394775034</v>
      </c>
    </row>
    <row r="11" spans="1:16">
      <c r="A11" s="247" t="s">
        <v>197</v>
      </c>
      <c r="B11" s="248" t="s">
        <v>34</v>
      </c>
      <c r="C11" s="249">
        <v>392</v>
      </c>
      <c r="D11" s="249">
        <v>1</v>
      </c>
      <c r="E11" s="249">
        <v>0.88520238547066132</v>
      </c>
      <c r="F11" s="249">
        <v>0.25510204081632654</v>
      </c>
      <c r="G11" s="249">
        <v>0.23854042118297678</v>
      </c>
      <c r="H11" s="249">
        <v>0.2111565498623473</v>
      </c>
      <c r="I11" s="163">
        <v>1000</v>
      </c>
      <c r="N11" s="247" t="s">
        <v>197</v>
      </c>
      <c r="O11" s="256">
        <v>1664</v>
      </c>
      <c r="P11" s="250">
        <v>0.54119061936259771</v>
      </c>
    </row>
    <row r="12" spans="1:16" ht="15.75" thickBot="1">
      <c r="A12" s="247" t="s">
        <v>198</v>
      </c>
      <c r="B12" s="248" t="s">
        <v>35</v>
      </c>
      <c r="C12" s="249">
        <v>261</v>
      </c>
      <c r="D12" s="249">
        <v>0</v>
      </c>
      <c r="E12" s="249">
        <v>0.61733282672094325</v>
      </c>
      <c r="F12" s="249">
        <v>0</v>
      </c>
      <c r="G12" s="249">
        <v>0</v>
      </c>
      <c r="H12" s="249">
        <v>0.2111565498623473</v>
      </c>
      <c r="I12" s="163">
        <v>1000</v>
      </c>
      <c r="N12" s="251" t="s">
        <v>198</v>
      </c>
      <c r="O12" s="257">
        <v>1959</v>
      </c>
      <c r="P12" s="254">
        <v>0.51072522982635338</v>
      </c>
    </row>
    <row r="13" spans="1:16" ht="24.75" thickTop="1">
      <c r="A13" s="247" t="s">
        <v>199</v>
      </c>
      <c r="B13" s="248" t="s">
        <v>36</v>
      </c>
      <c r="C13" s="249">
        <v>407</v>
      </c>
      <c r="D13" s="249">
        <v>2</v>
      </c>
      <c r="E13" s="249">
        <v>0.78334589698783208</v>
      </c>
      <c r="F13" s="249">
        <v>0.49140049140049141</v>
      </c>
      <c r="G13" s="249">
        <v>0.53911445933220292</v>
      </c>
      <c r="H13" s="249">
        <v>0.2111565498623473</v>
      </c>
      <c r="I13" s="163">
        <v>1200</v>
      </c>
    </row>
    <row r="14" spans="1:16">
      <c r="A14" s="247" t="s">
        <v>200</v>
      </c>
      <c r="B14" s="248" t="s">
        <v>37</v>
      </c>
      <c r="C14" s="249">
        <v>811</v>
      </c>
      <c r="D14" s="249">
        <v>0</v>
      </c>
      <c r="E14" s="249">
        <v>1.6908638984598534</v>
      </c>
      <c r="F14" s="249">
        <v>0</v>
      </c>
      <c r="G14" s="249">
        <v>0</v>
      </c>
      <c r="H14" s="249">
        <v>0.2111565498623473</v>
      </c>
      <c r="I14" s="163">
        <v>1400</v>
      </c>
    </row>
    <row r="15" spans="1:16">
      <c r="A15" s="247" t="s">
        <v>201</v>
      </c>
      <c r="B15" s="248" t="s">
        <v>38</v>
      </c>
      <c r="C15" s="249">
        <v>525</v>
      </c>
      <c r="D15" s="249">
        <v>0</v>
      </c>
      <c r="E15" s="249">
        <v>1.3191366207154704</v>
      </c>
      <c r="F15" s="249">
        <v>0</v>
      </c>
      <c r="G15" s="249">
        <v>0</v>
      </c>
      <c r="H15" s="249">
        <v>0.2111565498623473</v>
      </c>
      <c r="I15" s="163">
        <v>1400</v>
      </c>
    </row>
    <row r="16" spans="1:16" ht="24">
      <c r="A16" s="247" t="s">
        <v>202</v>
      </c>
      <c r="B16" s="248" t="s">
        <v>39</v>
      </c>
      <c r="C16" s="249">
        <v>65</v>
      </c>
      <c r="D16" s="249">
        <v>0</v>
      </c>
      <c r="E16" s="249">
        <v>0.1061001837751802</v>
      </c>
      <c r="F16" s="249">
        <v>0</v>
      </c>
      <c r="G16" s="249">
        <v>0</v>
      </c>
      <c r="H16" s="249">
        <v>0.2111565498623473</v>
      </c>
      <c r="I16" s="163">
        <v>1600</v>
      </c>
    </row>
    <row r="17" spans="1:9">
      <c r="A17" s="247" t="s">
        <v>203</v>
      </c>
      <c r="B17" s="248" t="s">
        <v>40</v>
      </c>
      <c r="C17" s="249">
        <v>1751</v>
      </c>
      <c r="D17" s="249">
        <v>2</v>
      </c>
      <c r="E17" s="249">
        <v>3.5557448933413491</v>
      </c>
      <c r="F17" s="249">
        <v>0.11422044545973729</v>
      </c>
      <c r="G17" s="249">
        <v>0.11876923468709398</v>
      </c>
      <c r="H17" s="249">
        <v>0.2111565498623473</v>
      </c>
      <c r="I17" s="163">
        <v>1800</v>
      </c>
    </row>
    <row r="18" spans="1:9" ht="36.75" thickBot="1">
      <c r="A18" s="251" t="s">
        <v>204</v>
      </c>
      <c r="B18" s="252" t="s">
        <v>41</v>
      </c>
      <c r="C18" s="253">
        <v>80</v>
      </c>
      <c r="D18" s="253">
        <v>0</v>
      </c>
      <c r="E18" s="253">
        <v>0.15892004712167204</v>
      </c>
      <c r="F18" s="253">
        <v>0</v>
      </c>
      <c r="G18" s="253">
        <v>0</v>
      </c>
      <c r="H18" s="253">
        <v>0.2111565498623473</v>
      </c>
      <c r="I18" s="164">
        <v>2000</v>
      </c>
    </row>
    <row r="19" spans="1:9" ht="15.75" thickTop="1">
      <c r="A19" s="1857" t="s">
        <v>205</v>
      </c>
      <c r="B19" s="1857"/>
      <c r="C19" s="1857"/>
      <c r="D19" s="1857"/>
      <c r="E19" s="1857"/>
      <c r="F19" s="1857"/>
      <c r="G19" s="1857"/>
      <c r="H19" s="1857"/>
      <c r="I19" s="1857"/>
    </row>
    <row r="21" spans="1:9">
      <c r="A21" t="s">
        <v>239</v>
      </c>
    </row>
    <row r="23" spans="1:9" ht="15.75" customHeight="1"/>
    <row r="41" ht="15.75" customHeight="1"/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>
  <sheetPr codeName="Sheet114"/>
  <dimension ref="B1:I39"/>
  <sheetViews>
    <sheetView showGridLines="0" workbookViewId="0"/>
  </sheetViews>
  <sheetFormatPr defaultRowHeight="14.25"/>
  <cols>
    <col min="1" max="1" width="4.5703125" style="995" customWidth="1"/>
    <col min="2" max="5" width="20.7109375" style="995" customWidth="1"/>
    <col min="6" max="16384" width="9.140625" style="995"/>
  </cols>
  <sheetData>
    <row r="1" spans="2:5" ht="30.75" customHeight="1" thickBot="1">
      <c r="B1" s="1858" t="s">
        <v>970</v>
      </c>
      <c r="C1" s="1858"/>
      <c r="D1" s="1858"/>
      <c r="E1" s="1858"/>
    </row>
    <row r="2" spans="2:5" ht="30.75" customHeight="1" thickTop="1" thickBot="1">
      <c r="B2" s="1338" t="s">
        <v>214</v>
      </c>
      <c r="C2" s="566" t="s">
        <v>231</v>
      </c>
      <c r="D2" s="564" t="s">
        <v>448</v>
      </c>
      <c r="E2" s="565" t="s">
        <v>185</v>
      </c>
    </row>
    <row r="3" spans="2:5" ht="15.75" customHeight="1" thickTop="1">
      <c r="B3" s="1424" t="s">
        <v>26</v>
      </c>
      <c r="C3" s="1425">
        <v>435</v>
      </c>
      <c r="D3" s="567">
        <v>2</v>
      </c>
      <c r="E3" s="1426">
        <v>0.44791242535021503</v>
      </c>
    </row>
    <row r="4" spans="2:5" ht="15.75" customHeight="1">
      <c r="B4" s="1427" t="s">
        <v>27</v>
      </c>
      <c r="C4" s="1428">
        <v>135</v>
      </c>
      <c r="D4" s="568">
        <v>0</v>
      </c>
      <c r="E4" s="1429">
        <v>0</v>
      </c>
    </row>
    <row r="5" spans="2:5" ht="15.75" customHeight="1">
      <c r="B5" s="1427" t="s">
        <v>28</v>
      </c>
      <c r="C5" s="1428">
        <v>182</v>
      </c>
      <c r="D5" s="568">
        <v>0</v>
      </c>
      <c r="E5" s="1429">
        <v>0</v>
      </c>
    </row>
    <row r="6" spans="2:5" ht="15.75" customHeight="1">
      <c r="B6" s="1427" t="s">
        <v>29</v>
      </c>
      <c r="C6" s="1428">
        <v>457</v>
      </c>
      <c r="D6" s="568">
        <v>2</v>
      </c>
      <c r="E6" s="1429">
        <v>0.43911731518794561</v>
      </c>
    </row>
    <row r="7" spans="2:5" ht="15.75" customHeight="1">
      <c r="B7" s="1427" t="s">
        <v>30</v>
      </c>
      <c r="C7" s="1428">
        <v>198</v>
      </c>
      <c r="D7" s="568">
        <v>1</v>
      </c>
      <c r="E7" s="1429">
        <v>0.50808427725657679</v>
      </c>
    </row>
    <row r="8" spans="2:5" ht="15.75" customHeight="1">
      <c r="B8" s="1427" t="s">
        <v>31</v>
      </c>
      <c r="C8" s="1428">
        <v>594</v>
      </c>
      <c r="D8" s="568">
        <v>2</v>
      </c>
      <c r="E8" s="1429">
        <v>0.33157228994198723</v>
      </c>
    </row>
    <row r="9" spans="2:5" ht="15.75" customHeight="1">
      <c r="B9" s="1427" t="s">
        <v>32</v>
      </c>
      <c r="C9" s="1428">
        <v>512</v>
      </c>
      <c r="D9" s="568">
        <v>0</v>
      </c>
      <c r="E9" s="1429">
        <v>0</v>
      </c>
    </row>
    <row r="10" spans="2:5" ht="15.75" customHeight="1">
      <c r="B10" s="1427" t="s">
        <v>33</v>
      </c>
      <c r="C10" s="1428">
        <v>587</v>
      </c>
      <c r="D10" s="568">
        <v>0</v>
      </c>
      <c r="E10" s="1429">
        <v>0</v>
      </c>
    </row>
    <row r="11" spans="2:5" ht="15.75" customHeight="1">
      <c r="B11" s="1427" t="s">
        <v>34</v>
      </c>
      <c r="C11" s="1428">
        <v>392</v>
      </c>
      <c r="D11" s="568">
        <v>1</v>
      </c>
      <c r="E11" s="1429">
        <v>0.23854042118297678</v>
      </c>
    </row>
    <row r="12" spans="2:5" ht="15.75" customHeight="1">
      <c r="B12" s="1427" t="s">
        <v>35</v>
      </c>
      <c r="C12" s="1428">
        <v>261</v>
      </c>
      <c r="D12" s="568">
        <v>0</v>
      </c>
      <c r="E12" s="1429">
        <v>0</v>
      </c>
    </row>
    <row r="13" spans="2:5" ht="15.75" customHeight="1">
      <c r="B13" s="1427" t="s">
        <v>36</v>
      </c>
      <c r="C13" s="1428">
        <v>407</v>
      </c>
      <c r="D13" s="568">
        <v>2</v>
      </c>
      <c r="E13" s="1429">
        <v>0.53911445933220292</v>
      </c>
    </row>
    <row r="14" spans="2:5" ht="15.75" customHeight="1">
      <c r="B14" s="1427" t="s">
        <v>37</v>
      </c>
      <c r="C14" s="1428">
        <v>811</v>
      </c>
      <c r="D14" s="568">
        <v>0</v>
      </c>
      <c r="E14" s="1429">
        <v>0</v>
      </c>
    </row>
    <row r="15" spans="2:5" ht="15.75" customHeight="1">
      <c r="B15" s="1427" t="s">
        <v>38</v>
      </c>
      <c r="C15" s="1428">
        <v>525</v>
      </c>
      <c r="D15" s="568">
        <v>0</v>
      </c>
      <c r="E15" s="1429">
        <v>0</v>
      </c>
    </row>
    <row r="16" spans="2:5" ht="15.75" customHeight="1">
      <c r="B16" s="1427" t="s">
        <v>39</v>
      </c>
      <c r="C16" s="1428">
        <v>65</v>
      </c>
      <c r="D16" s="568">
        <v>0</v>
      </c>
      <c r="E16" s="1429">
        <v>0</v>
      </c>
    </row>
    <row r="17" spans="2:9" ht="15.75" customHeight="1" thickBot="1">
      <c r="B17" s="1430" t="s">
        <v>40</v>
      </c>
      <c r="C17" s="1431">
        <v>1751</v>
      </c>
      <c r="D17" s="569">
        <v>2</v>
      </c>
      <c r="E17" s="1432">
        <v>0.11876923468709398</v>
      </c>
    </row>
    <row r="18" spans="2:9" ht="15" thickTop="1"/>
    <row r="19" spans="2:9" ht="30.75" customHeight="1">
      <c r="B19" s="1845"/>
      <c r="C19" s="1845"/>
      <c r="D19" s="1845"/>
      <c r="E19" s="1845"/>
      <c r="F19" s="1845"/>
      <c r="G19" s="1845"/>
      <c r="H19" s="1845"/>
      <c r="I19" s="1845"/>
    </row>
    <row r="21" spans="2:9" ht="15.75" customHeight="1"/>
    <row r="39" ht="15.75" customHeight="1"/>
  </sheetData>
  <mergeCells count="2">
    <mergeCell ref="B1:E1"/>
    <mergeCell ref="B19:I19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>
  <sheetPr codeName="Sheet68"/>
  <dimension ref="B1:B30"/>
  <sheetViews>
    <sheetView showGridLines="0" zoomScale="80" zoomScaleNormal="80" workbookViewId="0"/>
  </sheetViews>
  <sheetFormatPr defaultRowHeight="15"/>
  <cols>
    <col min="1" max="1" width="4" style="968" customWidth="1"/>
    <col min="2" max="16384" width="9.140625" style="968"/>
  </cols>
  <sheetData>
    <row r="1" spans="2:2" ht="24" customHeight="1">
      <c r="B1" s="967" t="s">
        <v>971</v>
      </c>
    </row>
    <row r="30" spans="2:2">
      <c r="B30" s="968" t="s">
        <v>835</v>
      </c>
    </row>
  </sheetData>
  <pageMargins left="0.7" right="0.7" top="0.75" bottom="0.75" header="0.3" footer="0.3"/>
  <drawing r:id="rId1"/>
</worksheet>
</file>

<file path=xl/worksheets/sheet103.xml><?xml version="1.0" encoding="utf-8"?>
<worksheet xmlns="http://schemas.openxmlformats.org/spreadsheetml/2006/main" xmlns:r="http://schemas.openxmlformats.org/officeDocument/2006/relationships">
  <sheetPr codeName="Sheet69"/>
  <dimension ref="A1:P42"/>
  <sheetViews>
    <sheetView topLeftCell="D1" zoomScaleNormal="100" workbookViewId="0">
      <selection activeCell="Q38" sqref="Q38"/>
    </sheetView>
  </sheetViews>
  <sheetFormatPr defaultRowHeight="15"/>
  <sheetData>
    <row r="1" spans="1:16" ht="15.75" customHeight="1" thickBot="1">
      <c r="A1" s="1859" t="s">
        <v>241</v>
      </c>
      <c r="B1" s="1859"/>
      <c r="C1" s="1859"/>
      <c r="D1" s="1859"/>
      <c r="E1" s="1859"/>
      <c r="F1" s="1859"/>
      <c r="G1" s="1859"/>
      <c r="H1" s="1859"/>
      <c r="I1" s="1859"/>
      <c r="N1" s="1859" t="s">
        <v>207</v>
      </c>
      <c r="O1" s="1859"/>
      <c r="P1" s="1859"/>
    </row>
    <row r="2" spans="1:16" ht="74.25" thickTop="1" thickBot="1">
      <c r="A2" s="204" t="s">
        <v>0</v>
      </c>
      <c r="B2" s="144" t="s">
        <v>214</v>
      </c>
      <c r="C2" s="170" t="s">
        <v>181</v>
      </c>
      <c r="D2" s="412" t="s">
        <v>296</v>
      </c>
      <c r="E2" s="170" t="s">
        <v>183</v>
      </c>
      <c r="F2" s="170" t="s">
        <v>184</v>
      </c>
      <c r="G2" s="170" t="s">
        <v>185</v>
      </c>
      <c r="H2" s="170" t="s">
        <v>186</v>
      </c>
      <c r="I2" s="171" t="s">
        <v>187</v>
      </c>
      <c r="N2" s="194" t="s">
        <v>0</v>
      </c>
      <c r="O2" s="165" t="s">
        <v>215</v>
      </c>
      <c r="P2" s="171" t="s">
        <v>216</v>
      </c>
    </row>
    <row r="3" spans="1:16" ht="24.75" thickTop="1">
      <c r="A3" s="258" t="s">
        <v>189</v>
      </c>
      <c r="B3" s="259" t="s">
        <v>26</v>
      </c>
      <c r="C3" s="260">
        <v>374</v>
      </c>
      <c r="D3" s="260">
        <v>7</v>
      </c>
      <c r="E3" s="260">
        <v>5.4699663302824559</v>
      </c>
      <c r="F3" s="260">
        <v>1.8716577540106951</v>
      </c>
      <c r="G3" s="260">
        <v>1.7372993237661583</v>
      </c>
      <c r="H3" s="260">
        <v>1.3575669723747665</v>
      </c>
      <c r="I3" s="162">
        <v>0</v>
      </c>
      <c r="N3" s="258" t="s">
        <v>189</v>
      </c>
      <c r="O3" s="269">
        <v>12</v>
      </c>
      <c r="P3" s="261">
        <v>18.181818181818183</v>
      </c>
    </row>
    <row r="4" spans="1:16">
      <c r="A4" s="262" t="s">
        <v>190</v>
      </c>
      <c r="B4" s="263" t="s">
        <v>27</v>
      </c>
      <c r="C4" s="264">
        <v>169</v>
      </c>
      <c r="D4" s="264">
        <v>9</v>
      </c>
      <c r="E4" s="264">
        <v>2.3642763090201231</v>
      </c>
      <c r="F4" s="264">
        <v>5.3254437869822482</v>
      </c>
      <c r="G4" s="264">
        <v>5.1677981565685549</v>
      </c>
      <c r="H4" s="264">
        <v>1.3575669723747665</v>
      </c>
      <c r="I4" s="163">
        <v>0</v>
      </c>
      <c r="N4" s="262" t="s">
        <v>190</v>
      </c>
      <c r="O4" s="270">
        <v>33</v>
      </c>
      <c r="P4" s="265">
        <v>9.375</v>
      </c>
    </row>
    <row r="5" spans="1:16" ht="36">
      <c r="A5" s="262" t="s">
        <v>191</v>
      </c>
      <c r="B5" s="263" t="s">
        <v>28</v>
      </c>
      <c r="C5" s="264">
        <v>200</v>
      </c>
      <c r="D5" s="264">
        <v>7</v>
      </c>
      <c r="E5" s="264">
        <v>3.1799457300156213</v>
      </c>
      <c r="F5" s="264">
        <v>3.5</v>
      </c>
      <c r="G5" s="264">
        <v>2.9884059708706672</v>
      </c>
      <c r="H5" s="264">
        <v>1.3575669723747665</v>
      </c>
      <c r="I5" s="163">
        <v>200</v>
      </c>
      <c r="N5" s="262" t="s">
        <v>191</v>
      </c>
      <c r="O5" s="270">
        <v>62</v>
      </c>
      <c r="P5" s="265">
        <v>6.557377049180328</v>
      </c>
    </row>
    <row r="6" spans="1:16">
      <c r="A6" s="262" t="s">
        <v>192</v>
      </c>
      <c r="B6" s="263" t="s">
        <v>29</v>
      </c>
      <c r="C6" s="264">
        <v>417</v>
      </c>
      <c r="D6" s="264">
        <v>32</v>
      </c>
      <c r="E6" s="264">
        <v>5.6275040574381245</v>
      </c>
      <c r="F6" s="264">
        <v>7.6738609112709835</v>
      </c>
      <c r="G6" s="264">
        <v>7.7196111584447644</v>
      </c>
      <c r="H6" s="264">
        <v>1.3575669723747665</v>
      </c>
      <c r="I6" s="163">
        <v>200</v>
      </c>
      <c r="N6" s="262" t="s">
        <v>192</v>
      </c>
      <c r="O6" s="270">
        <v>96</v>
      </c>
      <c r="P6" s="265">
        <v>5.2631578947368416</v>
      </c>
    </row>
    <row r="7" spans="1:16" ht="24">
      <c r="A7" s="262" t="s">
        <v>193</v>
      </c>
      <c r="B7" s="263" t="s">
        <v>30</v>
      </c>
      <c r="C7" s="264">
        <v>178</v>
      </c>
      <c r="D7" s="264">
        <v>1</v>
      </c>
      <c r="E7" s="264">
        <v>2.4066459763997625</v>
      </c>
      <c r="F7" s="264">
        <v>0.5617977528089888</v>
      </c>
      <c r="G7" s="264">
        <v>0.56409084912672847</v>
      </c>
      <c r="H7" s="264">
        <v>1.3575669723747665</v>
      </c>
      <c r="I7" s="163">
        <v>400</v>
      </c>
      <c r="N7" s="262" t="s">
        <v>193</v>
      </c>
      <c r="O7" s="270">
        <v>134</v>
      </c>
      <c r="P7" s="265">
        <v>4.5112781954887211</v>
      </c>
    </row>
    <row r="8" spans="1:16">
      <c r="A8" s="262" t="s">
        <v>194</v>
      </c>
      <c r="B8" s="263" t="s">
        <v>31</v>
      </c>
      <c r="C8" s="264">
        <v>653</v>
      </c>
      <c r="D8" s="264">
        <v>10</v>
      </c>
      <c r="E8" s="264">
        <v>9.0113139841887726</v>
      </c>
      <c r="F8" s="264">
        <v>1.5313935681470139</v>
      </c>
      <c r="G8" s="264">
        <v>1.5065138943740612</v>
      </c>
      <c r="H8" s="264">
        <v>1.3575669723747665</v>
      </c>
      <c r="I8" s="163">
        <v>400</v>
      </c>
      <c r="N8" s="262" t="s">
        <v>194</v>
      </c>
      <c r="O8" s="270">
        <v>174</v>
      </c>
      <c r="P8" s="265">
        <v>4.0462427745664744</v>
      </c>
    </row>
    <row r="9" spans="1:16" ht="24">
      <c r="A9" s="262" t="s">
        <v>195</v>
      </c>
      <c r="B9" s="263" t="s">
        <v>32</v>
      </c>
      <c r="C9" s="264">
        <v>346</v>
      </c>
      <c r="D9" s="264">
        <v>3</v>
      </c>
      <c r="E9" s="264">
        <v>4.279216147729362</v>
      </c>
      <c r="F9" s="264">
        <v>0.86705202312138729</v>
      </c>
      <c r="G9" s="264">
        <v>0.95173993940113444</v>
      </c>
      <c r="H9" s="264">
        <v>1.3575669723747665</v>
      </c>
      <c r="I9" s="163">
        <v>600</v>
      </c>
      <c r="N9" s="262" t="s">
        <v>195</v>
      </c>
      <c r="O9" s="270">
        <v>217</v>
      </c>
      <c r="P9" s="265">
        <v>3.7037037037037033</v>
      </c>
    </row>
    <row r="10" spans="1:16" ht="24">
      <c r="A10" s="262" t="s">
        <v>196</v>
      </c>
      <c r="B10" s="263" t="s">
        <v>33</v>
      </c>
      <c r="C10" s="264">
        <v>609</v>
      </c>
      <c r="D10" s="264">
        <v>18</v>
      </c>
      <c r="E10" s="264">
        <v>7.5987365954261836</v>
      </c>
      <c r="F10" s="264">
        <v>2.9556650246305418</v>
      </c>
      <c r="G10" s="264">
        <v>3.2158247882226094</v>
      </c>
      <c r="H10" s="264">
        <v>1.3575669723747665</v>
      </c>
      <c r="I10" s="163">
        <v>800</v>
      </c>
      <c r="N10" s="262" t="s">
        <v>196</v>
      </c>
      <c r="O10" s="270">
        <v>261</v>
      </c>
      <c r="P10" s="265">
        <v>3.4615384615384617</v>
      </c>
    </row>
    <row r="11" spans="1:16">
      <c r="A11" s="262" t="s">
        <v>197</v>
      </c>
      <c r="B11" s="263" t="s">
        <v>34</v>
      </c>
      <c r="C11" s="264">
        <v>375</v>
      </c>
      <c r="D11" s="264">
        <v>14</v>
      </c>
      <c r="E11" s="264">
        <v>5.1774471361632814</v>
      </c>
      <c r="F11" s="264">
        <v>3.7333333333333334</v>
      </c>
      <c r="G11" s="264">
        <v>3.6709090625946939</v>
      </c>
      <c r="H11" s="264">
        <v>1.3575669723747665</v>
      </c>
      <c r="I11" s="163">
        <v>1000</v>
      </c>
      <c r="N11" s="262" t="s">
        <v>197</v>
      </c>
      <c r="O11" s="270">
        <v>307</v>
      </c>
      <c r="P11" s="265">
        <v>3.2679738562091507</v>
      </c>
    </row>
    <row r="12" spans="1:16">
      <c r="A12" s="262" t="s">
        <v>198</v>
      </c>
      <c r="B12" s="263" t="s">
        <v>35</v>
      </c>
      <c r="C12" s="264">
        <v>306</v>
      </c>
      <c r="D12" s="264">
        <v>8</v>
      </c>
      <c r="E12" s="264">
        <v>4.283644257176884</v>
      </c>
      <c r="F12" s="264">
        <v>2.6143790849673203</v>
      </c>
      <c r="G12" s="264">
        <v>2.5353496058413869</v>
      </c>
      <c r="H12" s="264">
        <v>1.3575669723747665</v>
      </c>
      <c r="I12" s="163">
        <v>1000</v>
      </c>
      <c r="N12" s="262" t="s">
        <v>198</v>
      </c>
      <c r="O12" s="270">
        <v>355</v>
      </c>
      <c r="P12" s="265">
        <v>3.1073446327683616</v>
      </c>
    </row>
    <row r="13" spans="1:16" ht="24">
      <c r="A13" s="262" t="s">
        <v>199</v>
      </c>
      <c r="B13" s="263" t="s">
        <v>36</v>
      </c>
      <c r="C13" s="264">
        <v>351</v>
      </c>
      <c r="D13" s="264">
        <v>5</v>
      </c>
      <c r="E13" s="264">
        <v>4.6861568881496298</v>
      </c>
      <c r="F13" s="264">
        <v>1.4245014245014245</v>
      </c>
      <c r="G13" s="264">
        <v>1.4484864727937159</v>
      </c>
      <c r="H13" s="264">
        <v>1.3575669723747665</v>
      </c>
      <c r="I13" s="163">
        <v>1200</v>
      </c>
      <c r="N13" s="262" t="s">
        <v>199</v>
      </c>
      <c r="O13" s="270">
        <v>403</v>
      </c>
      <c r="P13" s="265">
        <v>2.9850746268656714</v>
      </c>
    </row>
    <row r="14" spans="1:16">
      <c r="A14" s="262" t="s">
        <v>200</v>
      </c>
      <c r="B14" s="263" t="s">
        <v>37</v>
      </c>
      <c r="C14" s="264">
        <v>732</v>
      </c>
      <c r="D14" s="264">
        <v>15</v>
      </c>
      <c r="E14" s="264">
        <v>9.8460184211815651</v>
      </c>
      <c r="F14" s="264">
        <v>2.0491803278688523</v>
      </c>
      <c r="G14" s="264">
        <v>2.0681968806613087</v>
      </c>
      <c r="H14" s="264">
        <v>1.3575669723747665</v>
      </c>
      <c r="I14" s="163">
        <v>1400</v>
      </c>
      <c r="N14" s="262" t="s">
        <v>200</v>
      </c>
      <c r="O14" s="270">
        <v>453</v>
      </c>
      <c r="P14" s="265">
        <v>2.8761061946902653</v>
      </c>
    </row>
    <row r="15" spans="1:16">
      <c r="A15" s="262" t="s">
        <v>201</v>
      </c>
      <c r="B15" s="263" t="s">
        <v>38</v>
      </c>
      <c r="C15" s="264">
        <v>732</v>
      </c>
      <c r="D15" s="264">
        <v>20</v>
      </c>
      <c r="E15" s="264">
        <v>11.466839709344573</v>
      </c>
      <c r="F15" s="264">
        <v>2.7322404371584699</v>
      </c>
      <c r="G15" s="264">
        <v>2.3678136379083705</v>
      </c>
      <c r="H15" s="264">
        <v>1.3575669723747665</v>
      </c>
      <c r="I15" s="163">
        <v>1400</v>
      </c>
      <c r="N15" s="262" t="s">
        <v>201</v>
      </c>
      <c r="O15" s="270">
        <v>503</v>
      </c>
      <c r="P15" s="265">
        <v>2.788844621513944</v>
      </c>
    </row>
    <row r="16" spans="1:16" ht="24">
      <c r="A16" s="262" t="s">
        <v>202</v>
      </c>
      <c r="B16" s="263" t="s">
        <v>39</v>
      </c>
      <c r="C16" s="264">
        <v>52</v>
      </c>
      <c r="D16" s="264">
        <v>2</v>
      </c>
      <c r="E16" s="264">
        <v>0.6925641005912121</v>
      </c>
      <c r="F16" s="264">
        <v>3.8461538461538463</v>
      </c>
      <c r="G16" s="264">
        <v>3.9204081505693704</v>
      </c>
      <c r="H16" s="264">
        <v>1.3575669723747665</v>
      </c>
      <c r="I16" s="163">
        <v>1600</v>
      </c>
      <c r="N16" s="262" t="s">
        <v>202</v>
      </c>
      <c r="O16" s="270">
        <v>555</v>
      </c>
      <c r="P16" s="265">
        <v>2.7075812274368229</v>
      </c>
    </row>
    <row r="17" spans="1:16">
      <c r="A17" s="262" t="s">
        <v>203</v>
      </c>
      <c r="B17" s="263" t="s">
        <v>40</v>
      </c>
      <c r="C17" s="264">
        <v>1608</v>
      </c>
      <c r="D17" s="264">
        <v>12</v>
      </c>
      <c r="E17" s="264">
        <v>22.174806184746597</v>
      </c>
      <c r="F17" s="264">
        <v>0.74626865671641796</v>
      </c>
      <c r="G17" s="264">
        <v>0.73465371163889448</v>
      </c>
      <c r="H17" s="264">
        <v>1.3575669723747665</v>
      </c>
      <c r="I17" s="163">
        <v>1800</v>
      </c>
      <c r="N17" s="262" t="s">
        <v>203</v>
      </c>
      <c r="O17" s="270">
        <v>607</v>
      </c>
      <c r="P17" s="265">
        <v>2.6402640264026402</v>
      </c>
    </row>
    <row r="18" spans="1:16" ht="36.75" thickBot="1">
      <c r="A18" s="266" t="s">
        <v>204</v>
      </c>
      <c r="B18" s="267" t="s">
        <v>41</v>
      </c>
      <c r="C18" s="268">
        <v>53</v>
      </c>
      <c r="D18" s="268">
        <v>0</v>
      </c>
      <c r="E18" s="268">
        <v>0.5998598002723996</v>
      </c>
      <c r="F18" s="268">
        <v>0</v>
      </c>
      <c r="G18" s="268">
        <v>0</v>
      </c>
      <c r="H18" s="268">
        <v>1.3575669723747665</v>
      </c>
      <c r="I18" s="164">
        <v>2000</v>
      </c>
      <c r="N18" s="262" t="s">
        <v>204</v>
      </c>
      <c r="O18" s="270">
        <v>659</v>
      </c>
      <c r="P18" s="265">
        <v>2.5835866261398177</v>
      </c>
    </row>
    <row r="19" spans="1:16" ht="15.75" thickTop="1">
      <c r="A19" s="1860" t="s">
        <v>205</v>
      </c>
      <c r="B19" s="1860"/>
      <c r="C19" s="1860"/>
      <c r="D19" s="1860"/>
      <c r="E19" s="1860"/>
      <c r="F19" s="1860"/>
      <c r="G19" s="1860"/>
      <c r="H19" s="1860"/>
      <c r="I19" s="1860"/>
      <c r="N19" s="262" t="s">
        <v>208</v>
      </c>
      <c r="O19" s="270">
        <v>713</v>
      </c>
      <c r="P19" s="265">
        <v>2.5280898876404492</v>
      </c>
    </row>
    <row r="20" spans="1:16">
      <c r="N20" s="262" t="s">
        <v>209</v>
      </c>
      <c r="O20" s="270">
        <v>766</v>
      </c>
      <c r="P20" s="265">
        <v>2.4836601307189543</v>
      </c>
    </row>
    <row r="21" spans="1:16">
      <c r="A21" t="s">
        <v>239</v>
      </c>
      <c r="N21" s="262" t="s">
        <v>210</v>
      </c>
      <c r="O21" s="270">
        <v>821</v>
      </c>
      <c r="P21" s="265">
        <v>2.4390243902439024</v>
      </c>
    </row>
    <row r="22" spans="1:16">
      <c r="N22" s="262" t="s">
        <v>211</v>
      </c>
      <c r="O22" s="270">
        <v>876</v>
      </c>
      <c r="P22" s="265">
        <v>2.4</v>
      </c>
    </row>
    <row r="23" spans="1:16" ht="15.75" customHeight="1">
      <c r="N23" s="262" t="s">
        <v>212</v>
      </c>
      <c r="O23" s="270">
        <v>931</v>
      </c>
      <c r="P23" s="265">
        <v>2.3655913978494625</v>
      </c>
    </row>
    <row r="24" spans="1:16" ht="15.75" customHeight="1">
      <c r="N24" s="262" t="s">
        <v>213</v>
      </c>
      <c r="O24" s="270">
        <v>987</v>
      </c>
      <c r="P24" s="265">
        <v>2.3326572008113589</v>
      </c>
    </row>
    <row r="25" spans="1:16">
      <c r="N25" s="262" t="s">
        <v>217</v>
      </c>
      <c r="O25" s="270">
        <v>1043</v>
      </c>
      <c r="P25" s="265">
        <v>2.3032629558541267</v>
      </c>
    </row>
    <row r="26" spans="1:16">
      <c r="N26" s="262" t="s">
        <v>218</v>
      </c>
      <c r="O26" s="270">
        <v>1099</v>
      </c>
      <c r="P26" s="265">
        <v>2.2768670309653913</v>
      </c>
    </row>
    <row r="27" spans="1:16">
      <c r="N27" s="262" t="s">
        <v>219</v>
      </c>
      <c r="O27" s="270">
        <v>1156</v>
      </c>
      <c r="P27" s="265">
        <v>2.2510822510822512</v>
      </c>
    </row>
    <row r="28" spans="1:16">
      <c r="N28" s="262" t="s">
        <v>220</v>
      </c>
      <c r="O28" s="270">
        <v>1213</v>
      </c>
      <c r="P28" s="265">
        <v>2.2277227722772275</v>
      </c>
    </row>
    <row r="29" spans="1:16">
      <c r="N29" s="262" t="s">
        <v>221</v>
      </c>
      <c r="O29" s="270">
        <v>1271</v>
      </c>
      <c r="P29" s="265">
        <v>2.204724409448819</v>
      </c>
    </row>
    <row r="30" spans="1:16">
      <c r="N30" s="262" t="s">
        <v>226</v>
      </c>
      <c r="O30" s="270">
        <v>1328</v>
      </c>
      <c r="P30" s="265">
        <v>2.1853805576488319</v>
      </c>
    </row>
    <row r="31" spans="1:16">
      <c r="N31" s="262" t="s">
        <v>227</v>
      </c>
      <c r="O31" s="270">
        <v>1386</v>
      </c>
      <c r="P31" s="265">
        <v>2.1660649819494582</v>
      </c>
    </row>
    <row r="32" spans="1:16">
      <c r="N32" s="262" t="s">
        <v>228</v>
      </c>
      <c r="O32" s="270">
        <v>1444</v>
      </c>
      <c r="P32" s="265">
        <v>2.1483021483021481</v>
      </c>
    </row>
    <row r="33" spans="13:16">
      <c r="M33" s="877"/>
      <c r="N33" s="919" t="s">
        <v>229</v>
      </c>
      <c r="O33" s="918">
        <v>1503</v>
      </c>
      <c r="P33" s="265">
        <v>2.1304926764314249</v>
      </c>
    </row>
    <row r="34" spans="13:16">
      <c r="M34" s="877"/>
      <c r="N34" s="920" t="s">
        <v>232</v>
      </c>
      <c r="O34" s="921">
        <v>1562</v>
      </c>
      <c r="P34" s="877">
        <v>2.1140294682895582</v>
      </c>
    </row>
    <row r="35" spans="13:16">
      <c r="M35" s="877"/>
      <c r="N35" s="920" t="s">
        <v>243</v>
      </c>
      <c r="O35" s="921">
        <v>1621</v>
      </c>
      <c r="P35" s="877">
        <v>2.0987654320987654</v>
      </c>
    </row>
    <row r="36" spans="13:16">
      <c r="M36" s="877"/>
      <c r="N36" s="920" t="s">
        <v>250</v>
      </c>
      <c r="O36" s="921">
        <v>1680</v>
      </c>
      <c r="P36" s="877">
        <v>2.084574151280524</v>
      </c>
    </row>
    <row r="37" spans="13:16">
      <c r="M37" s="877"/>
      <c r="N37" s="920" t="s">
        <v>251</v>
      </c>
      <c r="O37" s="921">
        <v>1739</v>
      </c>
      <c r="P37" s="877">
        <v>2.0713463751438432</v>
      </c>
    </row>
    <row r="38" spans="13:16">
      <c r="M38" s="877"/>
      <c r="N38" s="920" t="s">
        <v>252</v>
      </c>
      <c r="O38" s="921">
        <v>1799</v>
      </c>
      <c r="P38" s="877">
        <v>2.0578420467185761</v>
      </c>
    </row>
    <row r="39" spans="13:16">
      <c r="M39" s="877"/>
      <c r="N39" s="920" t="s">
        <v>253</v>
      </c>
      <c r="O39" s="921">
        <v>1859</v>
      </c>
      <c r="P39" s="877">
        <v>2.045209903121636</v>
      </c>
    </row>
    <row r="40" spans="13:16">
      <c r="M40" s="877"/>
      <c r="N40" s="920" t="s">
        <v>254</v>
      </c>
      <c r="O40" s="921">
        <v>1918</v>
      </c>
      <c r="P40" s="877">
        <v>2.0344287949921753</v>
      </c>
    </row>
    <row r="41" spans="13:16" ht="15.75" customHeight="1" thickBot="1">
      <c r="M41" s="877"/>
      <c r="N41" s="857" t="s">
        <v>255</v>
      </c>
      <c r="O41" s="858">
        <v>1979</v>
      </c>
      <c r="P41" s="736">
        <v>2.0222446916076846</v>
      </c>
    </row>
    <row r="42" spans="13:16" ht="15.75" customHeight="1" thickTop="1"/>
  </sheetData>
  <mergeCells count="3">
    <mergeCell ref="A1:I1"/>
    <mergeCell ref="A19:I19"/>
    <mergeCell ref="N1:P1"/>
  </mergeCells>
  <pageMargins left="0.7" right="0.7" top="0.75" bottom="0.75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>
  <sheetPr codeName="Sheet115"/>
  <dimension ref="B1:I39"/>
  <sheetViews>
    <sheetView showGridLines="0" zoomScaleNormal="100" workbookViewId="0"/>
  </sheetViews>
  <sheetFormatPr defaultRowHeight="14.25"/>
  <cols>
    <col min="1" max="1" width="3.140625" style="995" customWidth="1"/>
    <col min="2" max="5" width="20.7109375" style="995" customWidth="1"/>
    <col min="6" max="16384" width="9.140625" style="995"/>
  </cols>
  <sheetData>
    <row r="1" spans="2:5" ht="30.75" customHeight="1" thickBot="1">
      <c r="B1" s="1861" t="s">
        <v>972</v>
      </c>
      <c r="C1" s="1861"/>
      <c r="D1" s="1861"/>
      <c r="E1" s="1861"/>
    </row>
    <row r="2" spans="2:5" ht="30.75" customHeight="1" thickTop="1" thickBot="1">
      <c r="B2" s="1338" t="s">
        <v>214</v>
      </c>
      <c r="C2" s="552" t="s">
        <v>181</v>
      </c>
      <c r="D2" s="550" t="s">
        <v>449</v>
      </c>
      <c r="E2" s="551" t="s">
        <v>185</v>
      </c>
    </row>
    <row r="3" spans="2:5" ht="15.75" customHeight="1" thickTop="1">
      <c r="B3" s="1433" t="s">
        <v>26</v>
      </c>
      <c r="C3" s="1434">
        <v>374</v>
      </c>
      <c r="D3" s="1435">
        <v>7</v>
      </c>
      <c r="E3" s="1436">
        <v>1.7372993237661583</v>
      </c>
    </row>
    <row r="4" spans="2:5" ht="15.75" customHeight="1">
      <c r="B4" s="1437" t="s">
        <v>27</v>
      </c>
      <c r="C4" s="1438">
        <v>169</v>
      </c>
      <c r="D4" s="570">
        <v>9</v>
      </c>
      <c r="E4" s="1439">
        <v>5.1677981565685549</v>
      </c>
    </row>
    <row r="5" spans="2:5" ht="15.75" customHeight="1">
      <c r="B5" s="1437" t="s">
        <v>28</v>
      </c>
      <c r="C5" s="1438">
        <v>200</v>
      </c>
      <c r="D5" s="570">
        <v>7</v>
      </c>
      <c r="E5" s="1439">
        <v>2.9884059708706672</v>
      </c>
    </row>
    <row r="6" spans="2:5" ht="15.75" customHeight="1">
      <c r="B6" s="1437" t="s">
        <v>29</v>
      </c>
      <c r="C6" s="1438">
        <v>417</v>
      </c>
      <c r="D6" s="570">
        <v>32</v>
      </c>
      <c r="E6" s="1439">
        <v>7.7196111584447644</v>
      </c>
    </row>
    <row r="7" spans="2:5" ht="15.75" customHeight="1">
      <c r="B7" s="1437" t="s">
        <v>30</v>
      </c>
      <c r="C7" s="1438">
        <v>178</v>
      </c>
      <c r="D7" s="570">
        <v>1</v>
      </c>
      <c r="E7" s="1439">
        <v>0.56409084912672847</v>
      </c>
    </row>
    <row r="8" spans="2:5" ht="15.75" customHeight="1">
      <c r="B8" s="1437" t="s">
        <v>31</v>
      </c>
      <c r="C8" s="1438">
        <v>653</v>
      </c>
      <c r="D8" s="570">
        <v>10</v>
      </c>
      <c r="E8" s="1439">
        <v>1.5065138943740612</v>
      </c>
    </row>
    <row r="9" spans="2:5" ht="15.75" customHeight="1">
      <c r="B9" s="1437" t="s">
        <v>32</v>
      </c>
      <c r="C9" s="1438">
        <v>346</v>
      </c>
      <c r="D9" s="570">
        <v>3</v>
      </c>
      <c r="E9" s="1439">
        <v>0.95173993940113444</v>
      </c>
    </row>
    <row r="10" spans="2:5" ht="15.75" customHeight="1">
      <c r="B10" s="1437" t="s">
        <v>33</v>
      </c>
      <c r="C10" s="1438">
        <v>609</v>
      </c>
      <c r="D10" s="570">
        <v>18</v>
      </c>
      <c r="E10" s="1439">
        <v>3.2158247882226094</v>
      </c>
    </row>
    <row r="11" spans="2:5" ht="15.75" customHeight="1">
      <c r="B11" s="1437" t="s">
        <v>34</v>
      </c>
      <c r="C11" s="1438">
        <v>375</v>
      </c>
      <c r="D11" s="570">
        <v>14</v>
      </c>
      <c r="E11" s="1439">
        <v>3.6709090625946939</v>
      </c>
    </row>
    <row r="12" spans="2:5" ht="15.75" customHeight="1">
      <c r="B12" s="1437" t="s">
        <v>35</v>
      </c>
      <c r="C12" s="1438">
        <v>306</v>
      </c>
      <c r="D12" s="570">
        <v>8</v>
      </c>
      <c r="E12" s="1439">
        <v>2.5353496058413869</v>
      </c>
    </row>
    <row r="13" spans="2:5" ht="15.75" customHeight="1">
      <c r="B13" s="1437" t="s">
        <v>36</v>
      </c>
      <c r="C13" s="1438">
        <v>351</v>
      </c>
      <c r="D13" s="570">
        <v>5</v>
      </c>
      <c r="E13" s="1439">
        <v>1.4484864727937159</v>
      </c>
    </row>
    <row r="14" spans="2:5" ht="15.75" customHeight="1">
      <c r="B14" s="1437" t="s">
        <v>37</v>
      </c>
      <c r="C14" s="1438">
        <v>732</v>
      </c>
      <c r="D14" s="570">
        <v>15</v>
      </c>
      <c r="E14" s="1439">
        <v>2.0681968806613087</v>
      </c>
    </row>
    <row r="15" spans="2:5" ht="15.75" customHeight="1">
      <c r="B15" s="1437" t="s">
        <v>38</v>
      </c>
      <c r="C15" s="1438">
        <v>732</v>
      </c>
      <c r="D15" s="570">
        <v>20</v>
      </c>
      <c r="E15" s="1439">
        <v>2.3678136379083705</v>
      </c>
    </row>
    <row r="16" spans="2:5" ht="15.75" customHeight="1">
      <c r="B16" s="1437" t="s">
        <v>39</v>
      </c>
      <c r="C16" s="1438">
        <v>52</v>
      </c>
      <c r="D16" s="570">
        <v>2</v>
      </c>
      <c r="E16" s="1439">
        <v>3.9204081505693704</v>
      </c>
    </row>
    <row r="17" spans="2:9" ht="15.75" customHeight="1" thickBot="1">
      <c r="B17" s="1440" t="s">
        <v>40</v>
      </c>
      <c r="C17" s="1441">
        <v>1608</v>
      </c>
      <c r="D17" s="1442">
        <v>12</v>
      </c>
      <c r="E17" s="1443">
        <v>0.73465371163889448</v>
      </c>
    </row>
    <row r="18" spans="2:9" ht="15" thickTop="1"/>
    <row r="19" spans="2:9" ht="30.75" customHeight="1">
      <c r="B19" s="1845"/>
      <c r="C19" s="1845"/>
      <c r="D19" s="1845"/>
      <c r="E19" s="1845"/>
      <c r="F19" s="1845"/>
      <c r="G19" s="1845"/>
      <c r="H19" s="1845"/>
      <c r="I19" s="1845"/>
    </row>
    <row r="21" spans="2:9" ht="15.75" customHeight="1"/>
    <row r="39" ht="15.75" customHeight="1"/>
  </sheetData>
  <mergeCells count="2">
    <mergeCell ref="B1:E1"/>
    <mergeCell ref="B19:I19"/>
  </mergeCells>
  <pageMargins left="0.7" right="0.7" top="0.75" bottom="0.75" header="0.3" footer="0.3"/>
  <pageSetup paperSize="9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>
  <sheetPr codeName="Sheet70"/>
  <dimension ref="B1:B30"/>
  <sheetViews>
    <sheetView showGridLines="0" zoomScale="80" zoomScaleNormal="80" workbookViewId="0"/>
  </sheetViews>
  <sheetFormatPr defaultRowHeight="15"/>
  <cols>
    <col min="1" max="1" width="4.85546875" style="968" customWidth="1"/>
    <col min="2" max="16384" width="9.140625" style="968"/>
  </cols>
  <sheetData>
    <row r="1" spans="2:2" ht="24" customHeight="1">
      <c r="B1" s="967" t="s">
        <v>973</v>
      </c>
    </row>
    <row r="30" spans="2:2">
      <c r="B30" s="968" t="s">
        <v>835</v>
      </c>
    </row>
  </sheetData>
  <pageMargins left="0.7" right="0.7" top="0.75" bottom="0.75" header="0.3" footer="0.3"/>
  <drawing r:id="rId1"/>
</worksheet>
</file>

<file path=xl/worksheets/sheet106.xml><?xml version="1.0" encoding="utf-8"?>
<worksheet xmlns="http://schemas.openxmlformats.org/spreadsheetml/2006/main" xmlns:r="http://schemas.openxmlformats.org/officeDocument/2006/relationships">
  <sheetPr codeName="Sheet71"/>
  <dimension ref="A1:P42"/>
  <sheetViews>
    <sheetView workbookViewId="0">
      <selection activeCell="N46" sqref="N46"/>
    </sheetView>
  </sheetViews>
  <sheetFormatPr defaultRowHeight="15"/>
  <sheetData>
    <row r="1" spans="1:16" ht="15.75" customHeight="1" thickBot="1">
      <c r="A1" s="1862" t="s">
        <v>242</v>
      </c>
      <c r="B1" s="1862"/>
      <c r="C1" s="1862"/>
      <c r="D1" s="1862"/>
      <c r="E1" s="1862"/>
      <c r="F1" s="1862"/>
      <c r="G1" s="1862"/>
      <c r="H1" s="1862"/>
      <c r="I1" s="1862"/>
      <c r="N1" s="1862" t="s">
        <v>207</v>
      </c>
      <c r="O1" s="1862"/>
      <c r="P1" s="1862"/>
    </row>
    <row r="2" spans="1:16" ht="74.25" thickTop="1" thickBot="1">
      <c r="A2" s="204" t="s">
        <v>0</v>
      </c>
      <c r="B2" s="144" t="s">
        <v>214</v>
      </c>
      <c r="C2" s="170" t="s">
        <v>181</v>
      </c>
      <c r="D2" s="412" t="s">
        <v>296</v>
      </c>
      <c r="E2" s="170" t="s">
        <v>183</v>
      </c>
      <c r="F2" s="170" t="s">
        <v>184</v>
      </c>
      <c r="G2" s="170" t="s">
        <v>185</v>
      </c>
      <c r="H2" s="170" t="s">
        <v>186</v>
      </c>
      <c r="I2" s="171" t="s">
        <v>187</v>
      </c>
      <c r="N2" s="194" t="s">
        <v>0</v>
      </c>
      <c r="O2" s="165" t="s">
        <v>215</v>
      </c>
      <c r="P2" s="171" t="s">
        <v>216</v>
      </c>
    </row>
    <row r="3" spans="1:16" ht="24.75" thickTop="1">
      <c r="A3" s="271" t="s">
        <v>189</v>
      </c>
      <c r="B3" s="272" t="s">
        <v>26</v>
      </c>
      <c r="C3" s="273">
        <v>435</v>
      </c>
      <c r="D3" s="273">
        <v>6</v>
      </c>
      <c r="E3" s="273">
        <v>6.2893672792550053</v>
      </c>
      <c r="F3" s="273">
        <v>1.3793103448275863</v>
      </c>
      <c r="G3" s="273">
        <v>1.3718418111623962</v>
      </c>
      <c r="H3" s="273">
        <v>1.438002833239783</v>
      </c>
      <c r="I3" s="162">
        <v>0</v>
      </c>
      <c r="N3" s="271" t="s">
        <v>189</v>
      </c>
      <c r="O3" s="282">
        <v>11</v>
      </c>
      <c r="P3" s="274">
        <v>20</v>
      </c>
    </row>
    <row r="4" spans="1:16">
      <c r="A4" s="275" t="s">
        <v>190</v>
      </c>
      <c r="B4" s="276" t="s">
        <v>27</v>
      </c>
      <c r="C4" s="277">
        <v>135</v>
      </c>
      <c r="D4" s="277">
        <v>1</v>
      </c>
      <c r="E4" s="277">
        <v>2.146983909168489</v>
      </c>
      <c r="F4" s="277">
        <v>0.7407407407407407</v>
      </c>
      <c r="G4" s="277">
        <v>0.66977811389220465</v>
      </c>
      <c r="H4" s="277">
        <v>1.438002833239783</v>
      </c>
      <c r="I4" s="163">
        <v>0</v>
      </c>
      <c r="N4" s="275" t="s">
        <v>190</v>
      </c>
      <c r="O4" s="283">
        <v>32</v>
      </c>
      <c r="P4" s="278">
        <v>9.67741935483871</v>
      </c>
    </row>
    <row r="5" spans="1:16" ht="36">
      <c r="A5" s="275" t="s">
        <v>191</v>
      </c>
      <c r="B5" s="276" t="s">
        <v>28</v>
      </c>
      <c r="C5" s="277">
        <v>182</v>
      </c>
      <c r="D5" s="277">
        <v>11</v>
      </c>
      <c r="E5" s="277">
        <v>2.727260386955205</v>
      </c>
      <c r="F5" s="277">
        <v>6.0439560439560438</v>
      </c>
      <c r="G5" s="277">
        <v>5.7999710043445223</v>
      </c>
      <c r="H5" s="277">
        <v>1.438002833239783</v>
      </c>
      <c r="I5" s="163">
        <v>200</v>
      </c>
      <c r="N5" s="275" t="s">
        <v>191</v>
      </c>
      <c r="O5" s="283">
        <v>59</v>
      </c>
      <c r="P5" s="278">
        <v>6.8965517241379306</v>
      </c>
    </row>
    <row r="6" spans="1:16">
      <c r="A6" s="275" t="s">
        <v>192</v>
      </c>
      <c r="B6" s="276" t="s">
        <v>29</v>
      </c>
      <c r="C6" s="277">
        <v>457</v>
      </c>
      <c r="D6" s="277">
        <v>47</v>
      </c>
      <c r="E6" s="277">
        <v>6.5896982788074903</v>
      </c>
      <c r="F6" s="277">
        <v>10.284463894967177</v>
      </c>
      <c r="G6" s="277">
        <v>10.256331974959643</v>
      </c>
      <c r="H6" s="277">
        <v>1.438002833239783</v>
      </c>
      <c r="I6" s="163">
        <v>200</v>
      </c>
      <c r="N6" s="275" t="s">
        <v>192</v>
      </c>
      <c r="O6" s="283">
        <v>91</v>
      </c>
      <c r="P6" s="278">
        <v>5.5555555555555554</v>
      </c>
    </row>
    <row r="7" spans="1:16" ht="24">
      <c r="A7" s="275" t="s">
        <v>193</v>
      </c>
      <c r="B7" s="276" t="s">
        <v>30</v>
      </c>
      <c r="C7" s="277">
        <v>198</v>
      </c>
      <c r="D7" s="277">
        <v>6</v>
      </c>
      <c r="E7" s="277">
        <v>2.7156212582038983</v>
      </c>
      <c r="F7" s="277">
        <v>3.0303030303030303</v>
      </c>
      <c r="G7" s="277">
        <v>3.1771797975779714</v>
      </c>
      <c r="H7" s="277">
        <v>1.438002833239783</v>
      </c>
      <c r="I7" s="163">
        <v>400</v>
      </c>
      <c r="N7" s="275" t="s">
        <v>193</v>
      </c>
      <c r="O7" s="283">
        <v>126</v>
      </c>
      <c r="P7" s="278">
        <v>4.8</v>
      </c>
    </row>
    <row r="8" spans="1:16">
      <c r="A8" s="275" t="s">
        <v>194</v>
      </c>
      <c r="B8" s="276" t="s">
        <v>31</v>
      </c>
      <c r="C8" s="277">
        <v>594</v>
      </c>
      <c r="D8" s="277">
        <v>18</v>
      </c>
      <c r="E8" s="277">
        <v>8.5751962796559926</v>
      </c>
      <c r="F8" s="277">
        <v>3.0303030303030303</v>
      </c>
      <c r="G8" s="277">
        <v>3.0184791291278144</v>
      </c>
      <c r="H8" s="277">
        <v>1.438002833239783</v>
      </c>
      <c r="I8" s="163">
        <v>400</v>
      </c>
      <c r="N8" s="275" t="s">
        <v>194</v>
      </c>
      <c r="O8" s="283">
        <v>164</v>
      </c>
      <c r="P8" s="278">
        <v>4.294478527607362</v>
      </c>
    </row>
    <row r="9" spans="1:16" ht="24">
      <c r="A9" s="275" t="s">
        <v>195</v>
      </c>
      <c r="B9" s="276" t="s">
        <v>32</v>
      </c>
      <c r="C9" s="277">
        <v>512</v>
      </c>
      <c r="D9" s="277">
        <v>6</v>
      </c>
      <c r="E9" s="277">
        <v>6.713312141560408</v>
      </c>
      <c r="F9" s="277">
        <v>1.171875</v>
      </c>
      <c r="G9" s="277">
        <v>1.2852101641490554</v>
      </c>
      <c r="H9" s="277">
        <v>1.438002833239783</v>
      </c>
      <c r="I9" s="163">
        <v>600</v>
      </c>
      <c r="N9" s="275" t="s">
        <v>195</v>
      </c>
      <c r="O9" s="283">
        <v>205</v>
      </c>
      <c r="P9" s="278">
        <v>3.9215686274509802</v>
      </c>
    </row>
    <row r="10" spans="1:16" ht="24">
      <c r="A10" s="275" t="s">
        <v>196</v>
      </c>
      <c r="B10" s="276" t="s">
        <v>33</v>
      </c>
      <c r="C10" s="277">
        <v>587</v>
      </c>
      <c r="D10" s="277">
        <v>19</v>
      </c>
      <c r="E10" s="277">
        <v>8.2995803121742124</v>
      </c>
      <c r="F10" s="277">
        <v>3.2367972742759794</v>
      </c>
      <c r="G10" s="277">
        <v>3.2919801729586986</v>
      </c>
      <c r="H10" s="277">
        <v>1.438002833239783</v>
      </c>
      <c r="I10" s="163">
        <v>800</v>
      </c>
      <c r="N10" s="275" t="s">
        <v>196</v>
      </c>
      <c r="O10" s="283">
        <v>247</v>
      </c>
      <c r="P10" s="278">
        <v>3.6585365853658534</v>
      </c>
    </row>
    <row r="11" spans="1:16">
      <c r="A11" s="275" t="s">
        <v>197</v>
      </c>
      <c r="B11" s="276" t="s">
        <v>34</v>
      </c>
      <c r="C11" s="277">
        <v>392</v>
      </c>
      <c r="D11" s="277">
        <v>14</v>
      </c>
      <c r="E11" s="277">
        <v>5.9711895813380274</v>
      </c>
      <c r="F11" s="277">
        <v>3.5714285714285716</v>
      </c>
      <c r="G11" s="277">
        <v>3.3715291385616606</v>
      </c>
      <c r="H11" s="277">
        <v>1.438002833239783</v>
      </c>
      <c r="I11" s="163">
        <v>1000</v>
      </c>
      <c r="N11" s="275" t="s">
        <v>197</v>
      </c>
      <c r="O11" s="283">
        <v>290</v>
      </c>
      <c r="P11" s="278">
        <v>3.4602076124567476</v>
      </c>
    </row>
    <row r="12" spans="1:16">
      <c r="A12" s="275" t="s">
        <v>198</v>
      </c>
      <c r="B12" s="276" t="s">
        <v>35</v>
      </c>
      <c r="C12" s="277">
        <v>261</v>
      </c>
      <c r="D12" s="277">
        <v>4</v>
      </c>
      <c r="E12" s="277">
        <v>4.0788212427400197</v>
      </c>
      <c r="F12" s="277">
        <v>1.5325670498084292</v>
      </c>
      <c r="G12" s="277">
        <v>1.410214125759313</v>
      </c>
      <c r="H12" s="277">
        <v>1.438002833239783</v>
      </c>
      <c r="I12" s="163">
        <v>1000</v>
      </c>
      <c r="N12" s="275" t="s">
        <v>198</v>
      </c>
      <c r="O12" s="283">
        <v>335</v>
      </c>
      <c r="P12" s="278">
        <v>3.293413173652695</v>
      </c>
    </row>
    <row r="13" spans="1:16" ht="24">
      <c r="A13" s="275" t="s">
        <v>199</v>
      </c>
      <c r="B13" s="276" t="s">
        <v>36</v>
      </c>
      <c r="C13" s="277">
        <v>407</v>
      </c>
      <c r="D13" s="277">
        <v>4</v>
      </c>
      <c r="E13" s="277">
        <v>5.5927612465576084</v>
      </c>
      <c r="F13" s="277">
        <v>0.98280098280098283</v>
      </c>
      <c r="G13" s="277">
        <v>1.0284743223214727</v>
      </c>
      <c r="H13" s="277">
        <v>1.438002833239783</v>
      </c>
      <c r="I13" s="163">
        <v>1200</v>
      </c>
      <c r="N13" s="275" t="s">
        <v>199</v>
      </c>
      <c r="O13" s="283">
        <v>381</v>
      </c>
      <c r="P13" s="278">
        <v>3.1578947368421053</v>
      </c>
    </row>
    <row r="14" spans="1:16">
      <c r="A14" s="275" t="s">
        <v>200</v>
      </c>
      <c r="B14" s="276" t="s">
        <v>37</v>
      </c>
      <c r="C14" s="277">
        <v>811</v>
      </c>
      <c r="D14" s="277">
        <v>19</v>
      </c>
      <c r="E14" s="277">
        <v>11.648852198191447</v>
      </c>
      <c r="F14" s="277">
        <v>2.342786683107275</v>
      </c>
      <c r="G14" s="277">
        <v>2.3454717569339394</v>
      </c>
      <c r="H14" s="277">
        <v>1.438002833239783</v>
      </c>
      <c r="I14" s="163">
        <v>1400</v>
      </c>
      <c r="N14" s="275" t="s">
        <v>200</v>
      </c>
      <c r="O14" s="283">
        <v>428</v>
      </c>
      <c r="P14" s="278">
        <v>3.0444964871194378</v>
      </c>
    </row>
    <row r="15" spans="1:16">
      <c r="A15" s="275" t="s">
        <v>201</v>
      </c>
      <c r="B15" s="276" t="s">
        <v>38</v>
      </c>
      <c r="C15" s="277">
        <v>525</v>
      </c>
      <c r="D15" s="277">
        <v>13</v>
      </c>
      <c r="E15" s="277">
        <v>8.8502320870669937</v>
      </c>
      <c r="F15" s="277">
        <v>2.4761904761904763</v>
      </c>
      <c r="G15" s="277">
        <v>2.1122651528466823</v>
      </c>
      <c r="H15" s="277">
        <v>1.438002833239783</v>
      </c>
      <c r="I15" s="163">
        <v>1400</v>
      </c>
      <c r="N15" s="275" t="s">
        <v>201</v>
      </c>
      <c r="O15" s="283">
        <v>475</v>
      </c>
      <c r="P15" s="278">
        <v>2.9535864978902953</v>
      </c>
    </row>
    <row r="16" spans="1:16" ht="24">
      <c r="A16" s="275" t="s">
        <v>202</v>
      </c>
      <c r="B16" s="276" t="s">
        <v>39</v>
      </c>
      <c r="C16" s="277">
        <v>65</v>
      </c>
      <c r="D16" s="277">
        <v>0</v>
      </c>
      <c r="E16" s="277">
        <v>0.7674976732272063</v>
      </c>
      <c r="F16" s="277">
        <v>0</v>
      </c>
      <c r="G16" s="277">
        <v>0</v>
      </c>
      <c r="H16" s="277">
        <v>1.438002833239783</v>
      </c>
      <c r="I16" s="163">
        <v>1600</v>
      </c>
      <c r="N16" s="275" t="s">
        <v>202</v>
      </c>
      <c r="O16" s="283">
        <v>524</v>
      </c>
      <c r="P16" s="278">
        <v>2.8680688336520075</v>
      </c>
    </row>
    <row r="17" spans="1:16">
      <c r="A17" s="275" t="s">
        <v>203</v>
      </c>
      <c r="B17" s="276" t="s">
        <v>40</v>
      </c>
      <c r="C17" s="277">
        <v>1751</v>
      </c>
      <c r="D17" s="277">
        <v>7</v>
      </c>
      <c r="E17" s="277">
        <v>23.950985371948263</v>
      </c>
      <c r="F17" s="277">
        <v>0.39977155910908052</v>
      </c>
      <c r="G17" s="277">
        <v>0.42027581230407107</v>
      </c>
      <c r="H17" s="277">
        <v>1.438002833239783</v>
      </c>
      <c r="I17" s="163">
        <v>1800</v>
      </c>
      <c r="N17" s="275" t="s">
        <v>203</v>
      </c>
      <c r="O17" s="283">
        <v>573</v>
      </c>
      <c r="P17" s="278">
        <v>2.7972027972027971</v>
      </c>
    </row>
    <row r="18" spans="1:16" ht="36.75" thickBot="1">
      <c r="A18" s="279" t="s">
        <v>204</v>
      </c>
      <c r="B18" s="280" t="s">
        <v>41</v>
      </c>
      <c r="C18" s="281">
        <v>80</v>
      </c>
      <c r="D18" s="281">
        <v>0</v>
      </c>
      <c r="E18" s="281">
        <v>1.0810724907319327</v>
      </c>
      <c r="F18" s="281">
        <v>0</v>
      </c>
      <c r="G18" s="281">
        <v>0</v>
      </c>
      <c r="H18" s="281">
        <v>1.438002833239783</v>
      </c>
      <c r="I18" s="164">
        <v>2000</v>
      </c>
      <c r="N18" s="275" t="s">
        <v>204</v>
      </c>
      <c r="O18" s="283">
        <v>623</v>
      </c>
      <c r="P18" s="278">
        <v>2.7331189710610935</v>
      </c>
    </row>
    <row r="19" spans="1:16" ht="15.75" thickTop="1">
      <c r="A19" s="1863" t="s">
        <v>205</v>
      </c>
      <c r="B19" s="1863"/>
      <c r="C19" s="1863"/>
      <c r="D19" s="1863"/>
      <c r="E19" s="1863"/>
      <c r="F19" s="1863"/>
      <c r="G19" s="1863"/>
      <c r="H19" s="1863"/>
      <c r="I19" s="1863"/>
      <c r="N19" s="275" t="s">
        <v>208</v>
      </c>
      <c r="O19" s="283">
        <v>673</v>
      </c>
      <c r="P19" s="278">
        <v>2.6785714285714284</v>
      </c>
    </row>
    <row r="20" spans="1:16">
      <c r="N20" s="275" t="s">
        <v>209</v>
      </c>
      <c r="O20" s="283">
        <v>724</v>
      </c>
      <c r="P20" s="278">
        <v>2.627939142461964</v>
      </c>
    </row>
    <row r="21" spans="1:16">
      <c r="A21" t="s">
        <v>239</v>
      </c>
      <c r="N21" s="275" t="s">
        <v>210</v>
      </c>
      <c r="O21" s="283">
        <v>775</v>
      </c>
      <c r="P21" s="278">
        <v>2.5839793281653747</v>
      </c>
    </row>
    <row r="22" spans="1:16">
      <c r="N22" s="275" t="s">
        <v>211</v>
      </c>
      <c r="O22" s="283">
        <v>827</v>
      </c>
      <c r="P22" s="278">
        <v>2.5423728813559325</v>
      </c>
    </row>
    <row r="23" spans="1:16" ht="15.75" customHeight="1">
      <c r="N23" s="275" t="s">
        <v>212</v>
      </c>
      <c r="O23" s="283">
        <v>879</v>
      </c>
      <c r="P23" s="278">
        <v>2.5056947608200453</v>
      </c>
    </row>
    <row r="24" spans="1:16">
      <c r="N24" s="275" t="s">
        <v>213</v>
      </c>
      <c r="O24" s="283">
        <v>932</v>
      </c>
      <c r="P24" s="278">
        <v>2.4704618689581093</v>
      </c>
    </row>
    <row r="25" spans="1:16">
      <c r="N25" s="275" t="s">
        <v>217</v>
      </c>
      <c r="O25" s="283">
        <v>985</v>
      </c>
      <c r="P25" s="278">
        <v>2.4390243902439024</v>
      </c>
    </row>
    <row r="26" spans="1:16">
      <c r="N26" s="275" t="s">
        <v>218</v>
      </c>
      <c r="O26" s="283">
        <v>1038</v>
      </c>
      <c r="P26" s="278">
        <v>2.4108003857280615</v>
      </c>
    </row>
    <row r="27" spans="1:16">
      <c r="N27" s="275" t="s">
        <v>219</v>
      </c>
      <c r="O27" s="283">
        <v>1092</v>
      </c>
      <c r="P27" s="278">
        <v>2.3831347387717692</v>
      </c>
    </row>
    <row r="28" spans="1:16">
      <c r="N28" s="275" t="s">
        <v>220</v>
      </c>
      <c r="O28" s="283">
        <v>1146</v>
      </c>
      <c r="P28" s="278">
        <v>2.3580786026200875</v>
      </c>
    </row>
    <row r="29" spans="1:16">
      <c r="N29" s="275" t="s">
        <v>221</v>
      </c>
      <c r="O29" s="283">
        <v>1200</v>
      </c>
      <c r="P29" s="278">
        <v>2.3352793994995831</v>
      </c>
    </row>
    <row r="30" spans="1:16">
      <c r="N30" s="275" t="s">
        <v>226</v>
      </c>
      <c r="O30" s="283">
        <v>1254</v>
      </c>
      <c r="P30" s="278">
        <v>2.3144453312051079</v>
      </c>
    </row>
    <row r="31" spans="1:16">
      <c r="N31" s="275" t="s">
        <v>227</v>
      </c>
      <c r="O31" s="283">
        <v>1309</v>
      </c>
      <c r="P31" s="278">
        <v>2.2935779816513762</v>
      </c>
    </row>
    <row r="32" spans="1:16">
      <c r="N32" s="275" t="s">
        <v>228</v>
      </c>
      <c r="O32" s="283">
        <v>1364</v>
      </c>
      <c r="P32" s="278">
        <v>2.2743947175348498</v>
      </c>
    </row>
    <row r="33" spans="13:16">
      <c r="N33" s="275" t="s">
        <v>229</v>
      </c>
      <c r="O33" s="283">
        <v>1419</v>
      </c>
      <c r="P33" s="278">
        <v>2.2566995768688294</v>
      </c>
    </row>
    <row r="34" spans="13:16">
      <c r="N34" s="275" t="s">
        <v>232</v>
      </c>
      <c r="O34" s="283">
        <v>1475</v>
      </c>
      <c r="P34" s="278">
        <v>2.2388059701492535</v>
      </c>
    </row>
    <row r="35" spans="13:16">
      <c r="N35" s="275" t="s">
        <v>243</v>
      </c>
      <c r="O35" s="283">
        <v>1530</v>
      </c>
      <c r="P35" s="278">
        <v>2.2236756049705693</v>
      </c>
    </row>
    <row r="36" spans="13:16">
      <c r="M36" s="877"/>
      <c r="N36" s="275" t="s">
        <v>250</v>
      </c>
      <c r="O36" s="921">
        <v>1586</v>
      </c>
      <c r="P36" s="922">
        <v>2.2082018927444795</v>
      </c>
    </row>
    <row r="37" spans="13:16">
      <c r="M37" s="877"/>
      <c r="N37" s="275" t="s">
        <v>251</v>
      </c>
      <c r="O37" s="921">
        <v>1642</v>
      </c>
      <c r="P37" s="877">
        <v>2.1937842778793417</v>
      </c>
    </row>
    <row r="38" spans="13:16">
      <c r="M38" s="877"/>
      <c r="N38" s="275" t="s">
        <v>252</v>
      </c>
      <c r="O38" s="921">
        <v>1698</v>
      </c>
      <c r="P38" s="877">
        <v>2.1803182086034179</v>
      </c>
    </row>
    <row r="39" spans="13:16">
      <c r="M39" s="877"/>
      <c r="N39" s="275" t="s">
        <v>253</v>
      </c>
      <c r="O39" s="921">
        <v>1755</v>
      </c>
      <c r="P39" s="877">
        <v>2.1664766248574687</v>
      </c>
    </row>
    <row r="40" spans="13:16">
      <c r="M40" s="877"/>
      <c r="N40" s="275" t="s">
        <v>254</v>
      </c>
      <c r="O40" s="921">
        <v>1811</v>
      </c>
      <c r="P40" s="877">
        <v>2.1546961325966851</v>
      </c>
    </row>
    <row r="41" spans="13:16" ht="15.75" customHeight="1" thickBot="1">
      <c r="M41" s="877"/>
      <c r="N41" s="857" t="s">
        <v>255</v>
      </c>
      <c r="O41" s="858">
        <v>1868</v>
      </c>
      <c r="P41" s="736">
        <v>2.1424745581146225</v>
      </c>
    </row>
    <row r="42" spans="13:16" ht="15.75" thickTop="1"/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>
  <sheetPr codeName="Sheet116"/>
  <dimension ref="B1:I40"/>
  <sheetViews>
    <sheetView showGridLines="0" workbookViewId="0"/>
  </sheetViews>
  <sheetFormatPr defaultRowHeight="14.25"/>
  <cols>
    <col min="1" max="1" width="4.140625" style="995" customWidth="1"/>
    <col min="2" max="5" width="20.7109375" style="995" customWidth="1"/>
    <col min="6" max="16384" width="9.140625" style="995"/>
  </cols>
  <sheetData>
    <row r="1" spans="2:5" ht="30.75" customHeight="1" thickBot="1">
      <c r="B1" s="1864" t="s">
        <v>974</v>
      </c>
      <c r="C1" s="1864"/>
      <c r="D1" s="1864"/>
      <c r="E1" s="1864"/>
    </row>
    <row r="2" spans="2:5" ht="30.75" customHeight="1" thickTop="1" thickBot="1">
      <c r="B2" s="1338" t="s">
        <v>214</v>
      </c>
      <c r="C2" s="566" t="s">
        <v>231</v>
      </c>
      <c r="D2" s="564" t="s">
        <v>449</v>
      </c>
      <c r="E2" s="565" t="s">
        <v>185</v>
      </c>
    </row>
    <row r="3" spans="2:5" ht="15.75" customHeight="1" thickTop="1">
      <c r="B3" s="1444" t="s">
        <v>26</v>
      </c>
      <c r="C3" s="1445">
        <v>435</v>
      </c>
      <c r="D3" s="1446">
        <v>6</v>
      </c>
      <c r="E3" s="1447">
        <v>1.3793103448275863</v>
      </c>
    </row>
    <row r="4" spans="2:5" ht="15.75" customHeight="1">
      <c r="B4" s="1448" t="s">
        <v>27</v>
      </c>
      <c r="C4" s="1449">
        <v>135</v>
      </c>
      <c r="D4" s="571">
        <v>1</v>
      </c>
      <c r="E4" s="1450">
        <v>0.7407407407407407</v>
      </c>
    </row>
    <row r="5" spans="2:5" ht="15.75" customHeight="1">
      <c r="B5" s="1448" t="s">
        <v>28</v>
      </c>
      <c r="C5" s="1449">
        <v>182</v>
      </c>
      <c r="D5" s="571">
        <v>11</v>
      </c>
      <c r="E5" s="1450">
        <v>6.0439560439560438</v>
      </c>
    </row>
    <row r="6" spans="2:5" ht="15.75" customHeight="1">
      <c r="B6" s="1448" t="s">
        <v>29</v>
      </c>
      <c r="C6" s="1449">
        <v>457</v>
      </c>
      <c r="D6" s="571">
        <v>47</v>
      </c>
      <c r="E6" s="1450">
        <v>10.284463894967177</v>
      </c>
    </row>
    <row r="7" spans="2:5" ht="15.75" customHeight="1">
      <c r="B7" s="1448" t="s">
        <v>30</v>
      </c>
      <c r="C7" s="1449">
        <v>198</v>
      </c>
      <c r="D7" s="571">
        <v>6</v>
      </c>
      <c r="E7" s="1450">
        <v>3.0303030303030303</v>
      </c>
    </row>
    <row r="8" spans="2:5" ht="15.75" customHeight="1">
      <c r="B8" s="1448" t="s">
        <v>31</v>
      </c>
      <c r="C8" s="1449">
        <v>594</v>
      </c>
      <c r="D8" s="571">
        <v>18</v>
      </c>
      <c r="E8" s="1450">
        <v>3.0303030303030303</v>
      </c>
    </row>
    <row r="9" spans="2:5" ht="15.75" customHeight="1">
      <c r="B9" s="1448" t="s">
        <v>32</v>
      </c>
      <c r="C9" s="1449">
        <v>512</v>
      </c>
      <c r="D9" s="571">
        <v>6</v>
      </c>
      <c r="E9" s="1450">
        <v>1.171875</v>
      </c>
    </row>
    <row r="10" spans="2:5" ht="15.75" customHeight="1">
      <c r="B10" s="1448" t="s">
        <v>33</v>
      </c>
      <c r="C10" s="1449">
        <v>587</v>
      </c>
      <c r="D10" s="571">
        <v>19</v>
      </c>
      <c r="E10" s="1450">
        <v>3.2367972742759794</v>
      </c>
    </row>
    <row r="11" spans="2:5" ht="15.75" customHeight="1">
      <c r="B11" s="1448" t="s">
        <v>34</v>
      </c>
      <c r="C11" s="1449">
        <v>392</v>
      </c>
      <c r="D11" s="571">
        <v>14</v>
      </c>
      <c r="E11" s="1450">
        <v>3.5714285714285716</v>
      </c>
    </row>
    <row r="12" spans="2:5" ht="15.75" customHeight="1">
      <c r="B12" s="1448" t="s">
        <v>35</v>
      </c>
      <c r="C12" s="1449">
        <v>261</v>
      </c>
      <c r="D12" s="571">
        <v>4</v>
      </c>
      <c r="E12" s="1450">
        <v>1.5325670498084292</v>
      </c>
    </row>
    <row r="13" spans="2:5" ht="15.75" customHeight="1">
      <c r="B13" s="1448" t="s">
        <v>36</v>
      </c>
      <c r="C13" s="1449">
        <v>407</v>
      </c>
      <c r="D13" s="571">
        <v>4</v>
      </c>
      <c r="E13" s="1450">
        <v>0.98280098280098283</v>
      </c>
    </row>
    <row r="14" spans="2:5" ht="15.75" customHeight="1">
      <c r="B14" s="1448" t="s">
        <v>37</v>
      </c>
      <c r="C14" s="1449">
        <v>811</v>
      </c>
      <c r="D14" s="571">
        <v>19</v>
      </c>
      <c r="E14" s="1450">
        <v>2.342786683107275</v>
      </c>
    </row>
    <row r="15" spans="2:5" ht="15.75" customHeight="1">
      <c r="B15" s="1448" t="s">
        <v>38</v>
      </c>
      <c r="C15" s="1449">
        <v>525</v>
      </c>
      <c r="D15" s="571">
        <v>13</v>
      </c>
      <c r="E15" s="1450">
        <v>2.4761904761904763</v>
      </c>
    </row>
    <row r="16" spans="2:5" ht="15.75" customHeight="1">
      <c r="B16" s="1448" t="s">
        <v>39</v>
      </c>
      <c r="C16" s="1449">
        <v>65</v>
      </c>
      <c r="D16" s="571">
        <v>0</v>
      </c>
      <c r="E16" s="1450">
        <v>0</v>
      </c>
    </row>
    <row r="17" spans="2:9" ht="15.75" customHeight="1" thickBot="1">
      <c r="B17" s="1451" t="s">
        <v>40</v>
      </c>
      <c r="C17" s="1452">
        <v>1751</v>
      </c>
      <c r="D17" s="1453">
        <v>7</v>
      </c>
      <c r="E17" s="1454">
        <v>0.39977155910908052</v>
      </c>
    </row>
    <row r="18" spans="2:9" ht="15" thickTop="1"/>
    <row r="19" spans="2:9" ht="30.75" customHeight="1">
      <c r="B19" s="1845"/>
      <c r="C19" s="1845"/>
      <c r="D19" s="1845"/>
      <c r="E19" s="1845"/>
      <c r="F19" s="1845"/>
      <c r="G19" s="1845"/>
      <c r="H19" s="1845"/>
      <c r="I19" s="1845"/>
    </row>
    <row r="21" spans="2:9" ht="15.75" customHeight="1"/>
    <row r="22" spans="2:9" ht="15.75" customHeight="1"/>
    <row r="39" ht="15.75" customHeight="1"/>
    <row r="40" ht="15.75" customHeight="1"/>
  </sheetData>
  <mergeCells count="2">
    <mergeCell ref="B1:E1"/>
    <mergeCell ref="B19:I19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>
  <sheetPr codeName="Sheet72"/>
  <dimension ref="B1:B30"/>
  <sheetViews>
    <sheetView showGridLines="0" zoomScale="80" zoomScaleNormal="80" workbookViewId="0"/>
  </sheetViews>
  <sheetFormatPr defaultRowHeight="15"/>
  <cols>
    <col min="1" max="1" width="4.42578125" style="968" customWidth="1"/>
    <col min="2" max="16384" width="9.140625" style="968"/>
  </cols>
  <sheetData>
    <row r="1" spans="2:2" ht="24" customHeight="1">
      <c r="B1" s="967" t="s">
        <v>975</v>
      </c>
    </row>
    <row r="30" spans="2:2">
      <c r="B30" s="968" t="s">
        <v>835</v>
      </c>
    </row>
  </sheetData>
  <pageMargins left="0.7" right="0.7" top="0.75" bottom="0.75" header="0.3" footer="0.3"/>
  <drawing r:id="rId1"/>
</worksheet>
</file>

<file path=xl/worksheets/sheet109.xml><?xml version="1.0" encoding="utf-8"?>
<worksheet xmlns="http://schemas.openxmlformats.org/spreadsheetml/2006/main" xmlns:r="http://schemas.openxmlformats.org/officeDocument/2006/relationships">
  <sheetPr codeName="Sheet73"/>
  <dimension ref="A1:P41"/>
  <sheetViews>
    <sheetView workbookViewId="0">
      <selection activeCell="R1" sqref="R1:T16"/>
    </sheetView>
  </sheetViews>
  <sheetFormatPr defaultRowHeight="15"/>
  <sheetData>
    <row r="1" spans="1:16" ht="15.75" customHeight="1" thickBot="1">
      <c r="A1" s="1865" t="s">
        <v>244</v>
      </c>
      <c r="B1" s="1865"/>
      <c r="C1" s="1865"/>
      <c r="D1" s="1865"/>
      <c r="E1" s="1865"/>
      <c r="F1" s="1865"/>
      <c r="G1" s="1865"/>
      <c r="H1" s="1865"/>
      <c r="I1" s="1865"/>
      <c r="N1" s="1865" t="s">
        <v>207</v>
      </c>
      <c r="O1" s="1865"/>
      <c r="P1" s="1865"/>
    </row>
    <row r="2" spans="1:16" ht="74.25" thickTop="1" thickBot="1">
      <c r="A2" s="204" t="s">
        <v>0</v>
      </c>
      <c r="B2" s="144" t="s">
        <v>214</v>
      </c>
      <c r="C2" s="170" t="s">
        <v>181</v>
      </c>
      <c r="D2" s="412" t="s">
        <v>295</v>
      </c>
      <c r="E2" s="170" t="s">
        <v>183</v>
      </c>
      <c r="F2" s="170" t="s">
        <v>184</v>
      </c>
      <c r="G2" s="170" t="s">
        <v>185</v>
      </c>
      <c r="H2" s="170" t="s">
        <v>186</v>
      </c>
      <c r="I2" s="171" t="s">
        <v>187</v>
      </c>
      <c r="N2" s="194" t="s">
        <v>0</v>
      </c>
      <c r="O2" s="165" t="s">
        <v>215</v>
      </c>
      <c r="P2" s="171" t="s">
        <v>216</v>
      </c>
    </row>
    <row r="3" spans="1:16" ht="24.75" thickTop="1">
      <c r="A3" s="284" t="s">
        <v>189</v>
      </c>
      <c r="B3" s="285" t="s">
        <v>26</v>
      </c>
      <c r="C3" s="286">
        <v>374</v>
      </c>
      <c r="D3" s="286">
        <v>5</v>
      </c>
      <c r="E3" s="286">
        <v>1.4819790151997967</v>
      </c>
      <c r="F3" s="286">
        <v>1.3368983957219251</v>
      </c>
      <c r="G3" s="286">
        <v>1.2132490586545908</v>
      </c>
      <c r="H3" s="286">
        <v>0.35960192902740218</v>
      </c>
      <c r="I3" s="162">
        <v>0</v>
      </c>
      <c r="N3" s="284" t="s">
        <v>189</v>
      </c>
      <c r="O3" s="296">
        <v>3</v>
      </c>
      <c r="P3" s="287">
        <v>50</v>
      </c>
    </row>
    <row r="4" spans="1:16">
      <c r="A4" s="288" t="s">
        <v>190</v>
      </c>
      <c r="B4" s="289" t="s">
        <v>27</v>
      </c>
      <c r="C4" s="290">
        <v>169</v>
      </c>
      <c r="D4" s="290">
        <v>0</v>
      </c>
      <c r="E4" s="290">
        <v>0.66775117230433834</v>
      </c>
      <c r="F4" s="290">
        <v>0</v>
      </c>
      <c r="G4" s="290">
        <v>0</v>
      </c>
      <c r="H4" s="290">
        <v>0.35960192902740218</v>
      </c>
      <c r="I4" s="163">
        <v>0</v>
      </c>
      <c r="N4" s="288" t="s">
        <v>190</v>
      </c>
      <c r="O4" s="297">
        <v>42</v>
      </c>
      <c r="P4" s="291">
        <v>4.8780487804878048</v>
      </c>
    </row>
    <row r="5" spans="1:16" ht="36">
      <c r="A5" s="288" t="s">
        <v>191</v>
      </c>
      <c r="B5" s="289" t="s">
        <v>28</v>
      </c>
      <c r="C5" s="290">
        <v>200</v>
      </c>
      <c r="D5" s="290">
        <v>0</v>
      </c>
      <c r="E5" s="290">
        <v>0.86691507636311638</v>
      </c>
      <c r="F5" s="290">
        <v>0</v>
      </c>
      <c r="G5" s="290">
        <v>0</v>
      </c>
      <c r="H5" s="290">
        <v>0.35960192902740218</v>
      </c>
      <c r="I5" s="163">
        <v>200</v>
      </c>
      <c r="N5" s="288" t="s">
        <v>191</v>
      </c>
      <c r="O5" s="297">
        <v>123</v>
      </c>
      <c r="P5" s="291">
        <v>2.459016393442623</v>
      </c>
    </row>
    <row r="6" spans="1:16">
      <c r="A6" s="288" t="s">
        <v>192</v>
      </c>
      <c r="B6" s="289" t="s">
        <v>29</v>
      </c>
      <c r="C6" s="290">
        <v>417</v>
      </c>
      <c r="D6" s="290">
        <v>1</v>
      </c>
      <c r="E6" s="290">
        <v>1.4676337999590665</v>
      </c>
      <c r="F6" s="290">
        <v>0.23980815347721823</v>
      </c>
      <c r="G6" s="290">
        <v>0.24502156398785022</v>
      </c>
      <c r="H6" s="290">
        <v>0.35960192902740218</v>
      </c>
      <c r="I6" s="163">
        <v>200</v>
      </c>
      <c r="N6" s="288" t="s">
        <v>192</v>
      </c>
      <c r="O6" s="297">
        <v>231</v>
      </c>
      <c r="P6" s="291">
        <v>1.7391304347826086</v>
      </c>
    </row>
    <row r="7" spans="1:16" ht="24">
      <c r="A7" s="288" t="s">
        <v>193</v>
      </c>
      <c r="B7" s="289" t="s">
        <v>30</v>
      </c>
      <c r="C7" s="290">
        <v>178</v>
      </c>
      <c r="D7" s="290">
        <v>0</v>
      </c>
      <c r="E7" s="290">
        <v>0.66605974716914929</v>
      </c>
      <c r="F7" s="290">
        <v>0</v>
      </c>
      <c r="G7" s="290">
        <v>0</v>
      </c>
      <c r="H7" s="290">
        <v>0.35960192902740218</v>
      </c>
      <c r="I7" s="163">
        <v>400</v>
      </c>
      <c r="N7" s="288" t="s">
        <v>193</v>
      </c>
      <c r="O7" s="297">
        <v>358</v>
      </c>
      <c r="P7" s="291">
        <v>1.400560224089636</v>
      </c>
    </row>
    <row r="8" spans="1:16">
      <c r="A8" s="288" t="s">
        <v>194</v>
      </c>
      <c r="B8" s="289" t="s">
        <v>31</v>
      </c>
      <c r="C8" s="290">
        <v>653</v>
      </c>
      <c r="D8" s="290">
        <v>2</v>
      </c>
      <c r="E8" s="290">
        <v>2.4500385896850605</v>
      </c>
      <c r="F8" s="290">
        <v>0.30627871362940273</v>
      </c>
      <c r="G8" s="290">
        <v>0.29354797148205497</v>
      </c>
      <c r="H8" s="290">
        <v>0.35960192902740218</v>
      </c>
      <c r="I8" s="163">
        <v>400</v>
      </c>
      <c r="N8" s="288" t="s">
        <v>194</v>
      </c>
      <c r="O8" s="297">
        <v>499</v>
      </c>
      <c r="P8" s="291">
        <v>1.2048192771084338</v>
      </c>
    </row>
    <row r="9" spans="1:16" ht="24">
      <c r="A9" s="288" t="s">
        <v>195</v>
      </c>
      <c r="B9" s="289" t="s">
        <v>32</v>
      </c>
      <c r="C9" s="290">
        <v>346</v>
      </c>
      <c r="D9" s="290">
        <v>0</v>
      </c>
      <c r="E9" s="290">
        <v>1.0542435468672438</v>
      </c>
      <c r="F9" s="290">
        <v>0</v>
      </c>
      <c r="G9" s="290">
        <v>0</v>
      </c>
      <c r="H9" s="290">
        <v>0.35960192902740218</v>
      </c>
      <c r="I9" s="163">
        <v>600</v>
      </c>
      <c r="N9" s="288" t="s">
        <v>195</v>
      </c>
      <c r="O9" s="297">
        <v>650</v>
      </c>
      <c r="P9" s="291">
        <v>1.078582434514638</v>
      </c>
    </row>
    <row r="10" spans="1:16" ht="24">
      <c r="A10" s="288" t="s">
        <v>196</v>
      </c>
      <c r="B10" s="289" t="s">
        <v>33</v>
      </c>
      <c r="C10" s="290">
        <v>609</v>
      </c>
      <c r="D10" s="290">
        <v>3</v>
      </c>
      <c r="E10" s="290">
        <v>1.9385053007937882</v>
      </c>
      <c r="F10" s="290">
        <v>0.49261083743842365</v>
      </c>
      <c r="G10" s="290">
        <v>0.55651423116586374</v>
      </c>
      <c r="H10" s="290">
        <v>0.35960192902740218</v>
      </c>
      <c r="I10" s="163">
        <v>800</v>
      </c>
      <c r="N10" s="288" t="s">
        <v>196</v>
      </c>
      <c r="O10" s="297">
        <v>811</v>
      </c>
      <c r="P10" s="291">
        <v>0.98765432098765427</v>
      </c>
    </row>
    <row r="11" spans="1:16">
      <c r="A11" s="288" t="s">
        <v>197</v>
      </c>
      <c r="B11" s="289" t="s">
        <v>34</v>
      </c>
      <c r="C11" s="290">
        <v>375</v>
      </c>
      <c r="D11" s="290">
        <v>1</v>
      </c>
      <c r="E11" s="290">
        <v>1.3465071473397017</v>
      </c>
      <c r="F11" s="290">
        <v>0.26666666666666666</v>
      </c>
      <c r="G11" s="290">
        <v>0.26706277032236242</v>
      </c>
      <c r="H11" s="290">
        <v>0.35960192902740218</v>
      </c>
      <c r="I11" s="163">
        <v>1000</v>
      </c>
      <c r="N11" s="288" t="s">
        <v>197</v>
      </c>
      <c r="O11" s="297">
        <v>978</v>
      </c>
      <c r="P11" s="291">
        <v>0.92118730808597749</v>
      </c>
    </row>
    <row r="12" spans="1:16">
      <c r="A12" s="288" t="s">
        <v>198</v>
      </c>
      <c r="B12" s="289" t="s">
        <v>35</v>
      </c>
      <c r="C12" s="290">
        <v>306</v>
      </c>
      <c r="D12" s="290">
        <v>4</v>
      </c>
      <c r="E12" s="290">
        <v>1.106919963079164</v>
      </c>
      <c r="F12" s="290">
        <v>1.3071895424836601</v>
      </c>
      <c r="G12" s="290">
        <v>1.2994685831741004</v>
      </c>
      <c r="H12" s="290">
        <v>0.35960192902740218</v>
      </c>
      <c r="I12" s="163">
        <v>1000</v>
      </c>
      <c r="N12" s="288" t="s">
        <v>198</v>
      </c>
      <c r="O12" s="297">
        <v>1151</v>
      </c>
      <c r="P12" s="291">
        <v>0.86956521739130432</v>
      </c>
    </row>
    <row r="13" spans="1:16" ht="24">
      <c r="A13" s="288" t="s">
        <v>199</v>
      </c>
      <c r="B13" s="289" t="s">
        <v>36</v>
      </c>
      <c r="C13" s="290">
        <v>351</v>
      </c>
      <c r="D13" s="290">
        <v>1</v>
      </c>
      <c r="E13" s="290">
        <v>1.2161592922824245</v>
      </c>
      <c r="F13" s="290">
        <v>0.28490028490028491</v>
      </c>
      <c r="G13" s="290">
        <v>0.29568653654943505</v>
      </c>
      <c r="H13" s="290">
        <v>0.35960192902740218</v>
      </c>
      <c r="I13" s="163">
        <v>1200</v>
      </c>
      <c r="N13" s="288" t="s">
        <v>199</v>
      </c>
      <c r="O13" s="297">
        <v>1330</v>
      </c>
      <c r="P13" s="291">
        <v>0.82768999247554553</v>
      </c>
    </row>
    <row r="14" spans="1:16">
      <c r="A14" s="288" t="s">
        <v>200</v>
      </c>
      <c r="B14" s="289" t="s">
        <v>37</v>
      </c>
      <c r="C14" s="290">
        <v>732</v>
      </c>
      <c r="D14" s="290">
        <v>2</v>
      </c>
      <c r="E14" s="290">
        <v>2.650113569461146</v>
      </c>
      <c r="F14" s="290">
        <v>0.27322404371584702</v>
      </c>
      <c r="G14" s="290">
        <v>0.27138605165553031</v>
      </c>
      <c r="H14" s="290">
        <v>0.35960192902740218</v>
      </c>
      <c r="I14" s="163">
        <v>1400</v>
      </c>
      <c r="N14" s="288" t="s">
        <v>200</v>
      </c>
      <c r="O14" s="297">
        <v>1513</v>
      </c>
      <c r="P14" s="291">
        <v>0.79365079365079361</v>
      </c>
    </row>
    <row r="15" spans="1:16">
      <c r="A15" s="288" t="s">
        <v>201</v>
      </c>
      <c r="B15" s="289" t="s">
        <v>38</v>
      </c>
      <c r="C15" s="290">
        <v>732</v>
      </c>
      <c r="D15" s="290">
        <v>2</v>
      </c>
      <c r="E15" s="290">
        <v>3.0888654356185326</v>
      </c>
      <c r="F15" s="290">
        <v>0.27322404371584702</v>
      </c>
      <c r="G15" s="290">
        <v>0.23283754927018591</v>
      </c>
      <c r="H15" s="290">
        <v>0.35960192902740218</v>
      </c>
      <c r="I15" s="163">
        <v>1400</v>
      </c>
      <c r="N15" s="288" t="s">
        <v>201</v>
      </c>
      <c r="O15" s="297">
        <v>1700</v>
      </c>
      <c r="P15" s="291">
        <v>0.76515597410241309</v>
      </c>
    </row>
    <row r="16" spans="1:16" ht="24.75" thickBot="1">
      <c r="A16" s="288" t="s">
        <v>202</v>
      </c>
      <c r="B16" s="289" t="s">
        <v>39</v>
      </c>
      <c r="C16" s="290">
        <v>52</v>
      </c>
      <c r="D16" s="290">
        <v>0</v>
      </c>
      <c r="E16" s="290">
        <v>0.19276646453531524</v>
      </c>
      <c r="F16" s="290">
        <v>0</v>
      </c>
      <c r="G16" s="290">
        <v>0</v>
      </c>
      <c r="H16" s="290">
        <v>0.35960192902740218</v>
      </c>
      <c r="I16" s="163">
        <v>1600</v>
      </c>
      <c r="N16" s="292" t="s">
        <v>202</v>
      </c>
      <c r="O16" s="298">
        <v>1890</v>
      </c>
      <c r="P16" s="295">
        <v>0.74113287453679189</v>
      </c>
    </row>
    <row r="17" spans="1:9" ht="15.75" thickTop="1">
      <c r="A17" s="288" t="s">
        <v>203</v>
      </c>
      <c r="B17" s="289" t="s">
        <v>40</v>
      </c>
      <c r="C17" s="290">
        <v>1608</v>
      </c>
      <c r="D17" s="290">
        <v>3</v>
      </c>
      <c r="E17" s="290">
        <v>5.921628221005621</v>
      </c>
      <c r="F17" s="290">
        <v>0.18656716417910449</v>
      </c>
      <c r="G17" s="290">
        <v>0.18218060081100496</v>
      </c>
      <c r="H17" s="290">
        <v>0.35960192902740218</v>
      </c>
      <c r="I17" s="163">
        <v>1800</v>
      </c>
    </row>
    <row r="18" spans="1:9" ht="36.75" thickBot="1">
      <c r="A18" s="292" t="s">
        <v>204</v>
      </c>
      <c r="B18" s="293" t="s">
        <v>41</v>
      </c>
      <c r="C18" s="294">
        <v>53</v>
      </c>
      <c r="D18" s="294">
        <v>0</v>
      </c>
      <c r="E18" s="294">
        <v>0.13288368270062489</v>
      </c>
      <c r="F18" s="294">
        <v>0</v>
      </c>
      <c r="G18" s="294">
        <v>0</v>
      </c>
      <c r="H18" s="294">
        <v>0.35960192902740218</v>
      </c>
      <c r="I18" s="164">
        <v>2000</v>
      </c>
    </row>
    <row r="19" spans="1:9" ht="15.75" thickTop="1">
      <c r="A19" s="1866" t="s">
        <v>205</v>
      </c>
      <c r="B19" s="1866"/>
      <c r="C19" s="1866"/>
      <c r="D19" s="1866"/>
      <c r="E19" s="1866"/>
      <c r="F19" s="1866"/>
      <c r="G19" s="1866"/>
      <c r="H19" s="1866"/>
      <c r="I19" s="1866"/>
    </row>
    <row r="21" spans="1:9">
      <c r="A21" t="s">
        <v>239</v>
      </c>
    </row>
    <row r="23" spans="1:9" ht="15.75" customHeight="1"/>
    <row r="41" ht="15.75" customHeight="1"/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/>
  <dimension ref="B1:B26"/>
  <sheetViews>
    <sheetView showGridLines="0" zoomScale="85" zoomScaleNormal="85" workbookViewId="0"/>
  </sheetViews>
  <sheetFormatPr defaultRowHeight="15"/>
  <cols>
    <col min="1" max="1" width="4.85546875" style="968" customWidth="1"/>
    <col min="2" max="16384" width="9.140625" style="968"/>
  </cols>
  <sheetData>
    <row r="1" spans="2:2" ht="24" customHeight="1">
      <c r="B1" s="967" t="s">
        <v>907</v>
      </c>
    </row>
    <row r="26" spans="2:2">
      <c r="B26" s="968" t="s">
        <v>78</v>
      </c>
    </row>
  </sheetData>
  <pageMargins left="0.7" right="0.7" top="0.75" bottom="0.75" header="0.3" footer="0.3"/>
  <drawing r:id="rId1"/>
</worksheet>
</file>

<file path=xl/worksheets/sheet110.xml><?xml version="1.0" encoding="utf-8"?>
<worksheet xmlns="http://schemas.openxmlformats.org/spreadsheetml/2006/main" xmlns:r="http://schemas.openxmlformats.org/officeDocument/2006/relationships">
  <sheetPr codeName="Sheet117"/>
  <dimension ref="B1:I39"/>
  <sheetViews>
    <sheetView showGridLines="0" workbookViewId="0"/>
  </sheetViews>
  <sheetFormatPr defaultRowHeight="14.25"/>
  <cols>
    <col min="1" max="1" width="4.140625" style="995" customWidth="1"/>
    <col min="2" max="5" width="20.7109375" style="995" customWidth="1"/>
    <col min="6" max="16384" width="9.140625" style="995"/>
  </cols>
  <sheetData>
    <row r="1" spans="2:5" ht="30.75" customHeight="1" thickBot="1">
      <c r="B1" s="1867" t="s">
        <v>976</v>
      </c>
      <c r="C1" s="1867"/>
      <c r="D1" s="1867"/>
      <c r="E1" s="1867"/>
    </row>
    <row r="2" spans="2:5" ht="30.75" customHeight="1" thickTop="1" thickBot="1">
      <c r="B2" s="1338" t="s">
        <v>214</v>
      </c>
      <c r="C2" s="566" t="s">
        <v>181</v>
      </c>
      <c r="D2" s="564" t="s">
        <v>450</v>
      </c>
      <c r="E2" s="565" t="s">
        <v>185</v>
      </c>
    </row>
    <row r="3" spans="2:5" ht="15.75" customHeight="1" thickTop="1">
      <c r="B3" s="1455" t="s">
        <v>26</v>
      </c>
      <c r="C3" s="1456">
        <v>374</v>
      </c>
      <c r="D3" s="572">
        <v>5</v>
      </c>
      <c r="E3" s="1457">
        <v>1.2132490586545908</v>
      </c>
    </row>
    <row r="4" spans="2:5" ht="15.75" customHeight="1">
      <c r="B4" s="1458" t="s">
        <v>27</v>
      </c>
      <c r="C4" s="1459">
        <v>169</v>
      </c>
      <c r="D4" s="573">
        <v>0</v>
      </c>
      <c r="E4" s="1460">
        <v>0</v>
      </c>
    </row>
    <row r="5" spans="2:5" ht="15.75" customHeight="1">
      <c r="B5" s="1458" t="s">
        <v>28</v>
      </c>
      <c r="C5" s="1459">
        <v>200</v>
      </c>
      <c r="D5" s="573">
        <v>0</v>
      </c>
      <c r="E5" s="1460">
        <v>0</v>
      </c>
    </row>
    <row r="6" spans="2:5" ht="15.75" customHeight="1">
      <c r="B6" s="1458" t="s">
        <v>29</v>
      </c>
      <c r="C6" s="1459">
        <v>417</v>
      </c>
      <c r="D6" s="573">
        <v>1</v>
      </c>
      <c r="E6" s="1460">
        <v>0.24502156398785022</v>
      </c>
    </row>
    <row r="7" spans="2:5" ht="15.75" customHeight="1">
      <c r="B7" s="1458" t="s">
        <v>30</v>
      </c>
      <c r="C7" s="1459">
        <v>178</v>
      </c>
      <c r="D7" s="573">
        <v>0</v>
      </c>
      <c r="E7" s="1460">
        <v>0</v>
      </c>
    </row>
    <row r="8" spans="2:5" ht="15.75" customHeight="1">
      <c r="B8" s="1458" t="s">
        <v>31</v>
      </c>
      <c r="C8" s="1459">
        <v>653</v>
      </c>
      <c r="D8" s="573">
        <v>2</v>
      </c>
      <c r="E8" s="1460">
        <v>0.29354797148205497</v>
      </c>
    </row>
    <row r="9" spans="2:5" ht="15.75" customHeight="1">
      <c r="B9" s="1458" t="s">
        <v>32</v>
      </c>
      <c r="C9" s="1459">
        <v>346</v>
      </c>
      <c r="D9" s="573">
        <v>0</v>
      </c>
      <c r="E9" s="1460">
        <v>0</v>
      </c>
    </row>
    <row r="10" spans="2:5" ht="15.75" customHeight="1">
      <c r="B10" s="1458" t="s">
        <v>33</v>
      </c>
      <c r="C10" s="1459">
        <v>609</v>
      </c>
      <c r="D10" s="573">
        <v>3</v>
      </c>
      <c r="E10" s="1460">
        <v>0.55651423116586374</v>
      </c>
    </row>
    <row r="11" spans="2:5" ht="15.75" customHeight="1">
      <c r="B11" s="1458" t="s">
        <v>34</v>
      </c>
      <c r="C11" s="1459">
        <v>375</v>
      </c>
      <c r="D11" s="573">
        <v>1</v>
      </c>
      <c r="E11" s="1460">
        <v>0.26706277032236242</v>
      </c>
    </row>
    <row r="12" spans="2:5" ht="15.75" customHeight="1">
      <c r="B12" s="1458" t="s">
        <v>35</v>
      </c>
      <c r="C12" s="1459">
        <v>306</v>
      </c>
      <c r="D12" s="573">
        <v>4</v>
      </c>
      <c r="E12" s="1460">
        <v>1.2994685831741004</v>
      </c>
    </row>
    <row r="13" spans="2:5" ht="15.75" customHeight="1">
      <c r="B13" s="1458" t="s">
        <v>36</v>
      </c>
      <c r="C13" s="1459">
        <v>351</v>
      </c>
      <c r="D13" s="573">
        <v>1</v>
      </c>
      <c r="E13" s="1460">
        <v>0.29568653654943505</v>
      </c>
    </row>
    <row r="14" spans="2:5" ht="15.75" customHeight="1">
      <c r="B14" s="1458" t="s">
        <v>37</v>
      </c>
      <c r="C14" s="1459">
        <v>732</v>
      </c>
      <c r="D14" s="573">
        <v>2</v>
      </c>
      <c r="E14" s="1460">
        <v>0.27138605165553031</v>
      </c>
    </row>
    <row r="15" spans="2:5" ht="15.75" customHeight="1">
      <c r="B15" s="1458" t="s">
        <v>38</v>
      </c>
      <c r="C15" s="1459">
        <v>732</v>
      </c>
      <c r="D15" s="573">
        <v>2</v>
      </c>
      <c r="E15" s="1460">
        <v>0.23283754927018591</v>
      </c>
    </row>
    <row r="16" spans="2:5" ht="15.75" customHeight="1">
      <c r="B16" s="1458" t="s">
        <v>39</v>
      </c>
      <c r="C16" s="1459">
        <v>52</v>
      </c>
      <c r="D16" s="573">
        <v>0</v>
      </c>
      <c r="E16" s="1460">
        <v>0</v>
      </c>
    </row>
    <row r="17" spans="2:9" ht="15.75" customHeight="1" thickBot="1">
      <c r="B17" s="1461" t="s">
        <v>40</v>
      </c>
      <c r="C17" s="1462">
        <v>1608</v>
      </c>
      <c r="D17" s="1463">
        <v>3</v>
      </c>
      <c r="E17" s="1464">
        <v>0.18218060081100496</v>
      </c>
    </row>
    <row r="18" spans="2:9" ht="15" thickTop="1"/>
    <row r="19" spans="2:9" ht="30.75" customHeight="1">
      <c r="B19" s="1845"/>
      <c r="C19" s="1845"/>
      <c r="D19" s="1845"/>
      <c r="E19" s="1845"/>
      <c r="F19" s="1845"/>
      <c r="G19" s="1845"/>
      <c r="H19" s="1845"/>
      <c r="I19" s="1845"/>
    </row>
    <row r="21" spans="2:9" ht="15.75" customHeight="1"/>
    <row r="39" ht="15.75" customHeight="1"/>
  </sheetData>
  <mergeCells count="2">
    <mergeCell ref="B1:E1"/>
    <mergeCell ref="B19:I19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>
  <sheetPr codeName="Sheet74"/>
  <dimension ref="B1:B30"/>
  <sheetViews>
    <sheetView showGridLines="0" zoomScale="80" zoomScaleNormal="80" workbookViewId="0"/>
  </sheetViews>
  <sheetFormatPr defaultRowHeight="15"/>
  <cols>
    <col min="1" max="1" width="4.28515625" style="968" customWidth="1"/>
    <col min="2" max="16384" width="9.140625" style="968"/>
  </cols>
  <sheetData>
    <row r="1" spans="2:2" ht="24" customHeight="1">
      <c r="B1" s="967" t="s">
        <v>977</v>
      </c>
    </row>
    <row r="30" spans="2:2">
      <c r="B30" s="968" t="s">
        <v>835</v>
      </c>
    </row>
  </sheetData>
  <pageMargins left="0.7" right="0.7" top="0.75" bottom="0.75" header="0.3" footer="0.3"/>
  <drawing r:id="rId1"/>
</worksheet>
</file>

<file path=xl/worksheets/sheet112.xml><?xml version="1.0" encoding="utf-8"?>
<worksheet xmlns="http://schemas.openxmlformats.org/spreadsheetml/2006/main" xmlns:r="http://schemas.openxmlformats.org/officeDocument/2006/relationships">
  <sheetPr codeName="Sheet75"/>
  <dimension ref="A1:P41"/>
  <sheetViews>
    <sheetView workbookViewId="0">
      <selection activeCell="O23" sqref="O23"/>
    </sheetView>
  </sheetViews>
  <sheetFormatPr defaultRowHeight="15"/>
  <sheetData>
    <row r="1" spans="1:16" ht="15.75" customHeight="1" thickBot="1">
      <c r="A1" s="1868" t="s">
        <v>245</v>
      </c>
      <c r="B1" s="1868"/>
      <c r="C1" s="1868"/>
      <c r="D1" s="1868"/>
      <c r="E1" s="1868"/>
      <c r="F1" s="1868"/>
      <c r="G1" s="1868"/>
      <c r="H1" s="1868"/>
      <c r="I1" s="1868"/>
      <c r="N1" s="1868" t="s">
        <v>207</v>
      </c>
      <c r="O1" s="1868"/>
      <c r="P1" s="1868"/>
    </row>
    <row r="2" spans="1:16" ht="74.25" thickTop="1" thickBot="1">
      <c r="A2" s="204" t="s">
        <v>0</v>
      </c>
      <c r="B2" s="144" t="s">
        <v>214</v>
      </c>
      <c r="C2" s="170" t="s">
        <v>181</v>
      </c>
      <c r="D2" s="412" t="s">
        <v>295</v>
      </c>
      <c r="E2" s="170" t="s">
        <v>183</v>
      </c>
      <c r="F2" s="170" t="s">
        <v>184</v>
      </c>
      <c r="G2" s="170" t="s">
        <v>185</v>
      </c>
      <c r="H2" s="170" t="s">
        <v>186</v>
      </c>
      <c r="I2" s="171" t="s">
        <v>187</v>
      </c>
      <c r="N2" s="194" t="s">
        <v>0</v>
      </c>
      <c r="O2" s="165" t="s">
        <v>215</v>
      </c>
      <c r="P2" s="171" t="s">
        <v>216</v>
      </c>
    </row>
    <row r="3" spans="1:16" ht="24.75" thickTop="1">
      <c r="A3" s="299" t="s">
        <v>189</v>
      </c>
      <c r="B3" s="300" t="s">
        <v>26</v>
      </c>
      <c r="C3" s="301">
        <v>435</v>
      </c>
      <c r="D3" s="301">
        <v>5</v>
      </c>
      <c r="E3" s="301">
        <v>1.6976611517079279</v>
      </c>
      <c r="F3" s="301">
        <v>1.1494252873563218</v>
      </c>
      <c r="G3" s="301">
        <v>1.1493421013220968</v>
      </c>
      <c r="H3" s="301">
        <v>0.39023868708737608</v>
      </c>
      <c r="I3" s="162">
        <v>0</v>
      </c>
      <c r="N3" s="299" t="s">
        <v>189</v>
      </c>
      <c r="O3" s="310">
        <v>3</v>
      </c>
      <c r="P3" s="302">
        <v>50</v>
      </c>
    </row>
    <row r="4" spans="1:16">
      <c r="A4" s="303" t="s">
        <v>190</v>
      </c>
      <c r="B4" s="304" t="s">
        <v>27</v>
      </c>
      <c r="C4" s="305">
        <v>135</v>
      </c>
      <c r="D4" s="305">
        <v>2</v>
      </c>
      <c r="E4" s="305">
        <v>0.57412331739908196</v>
      </c>
      <c r="F4" s="305">
        <v>1.4814814814814814</v>
      </c>
      <c r="G4" s="305">
        <v>1.3594246227631102</v>
      </c>
      <c r="H4" s="305">
        <v>0.39023868708737608</v>
      </c>
      <c r="I4" s="163">
        <v>0</v>
      </c>
      <c r="N4" s="303" t="s">
        <v>190</v>
      </c>
      <c r="O4" s="311">
        <v>39</v>
      </c>
      <c r="P4" s="306">
        <v>5.2631578947368416</v>
      </c>
    </row>
    <row r="5" spans="1:16" ht="36">
      <c r="A5" s="303" t="s">
        <v>191</v>
      </c>
      <c r="B5" s="304" t="s">
        <v>28</v>
      </c>
      <c r="C5" s="305">
        <v>182</v>
      </c>
      <c r="D5" s="305">
        <v>2</v>
      </c>
      <c r="E5" s="305">
        <v>0.7135396057266139</v>
      </c>
      <c r="F5" s="305">
        <v>1.098901098901099</v>
      </c>
      <c r="G5" s="305">
        <v>1.093810866153637</v>
      </c>
      <c r="H5" s="305">
        <v>0.39023868708737608</v>
      </c>
      <c r="I5" s="163">
        <v>200</v>
      </c>
      <c r="N5" s="303" t="s">
        <v>191</v>
      </c>
      <c r="O5" s="311">
        <v>113</v>
      </c>
      <c r="P5" s="306">
        <v>2.6785714285714284</v>
      </c>
    </row>
    <row r="6" spans="1:16">
      <c r="A6" s="303" t="s">
        <v>192</v>
      </c>
      <c r="B6" s="304" t="s">
        <v>29</v>
      </c>
      <c r="C6" s="305">
        <v>457</v>
      </c>
      <c r="D6" s="305">
        <v>4</v>
      </c>
      <c r="E6" s="305">
        <v>1.77536822486702</v>
      </c>
      <c r="F6" s="305">
        <v>0.87527352297592997</v>
      </c>
      <c r="G6" s="305">
        <v>0.87922872927751328</v>
      </c>
      <c r="H6" s="305">
        <v>0.39023868708737608</v>
      </c>
      <c r="I6" s="163">
        <v>200</v>
      </c>
      <c r="N6" s="303" t="s">
        <v>192</v>
      </c>
      <c r="O6" s="311">
        <v>213</v>
      </c>
      <c r="P6" s="306">
        <v>1.8867924528301887</v>
      </c>
    </row>
    <row r="7" spans="1:16" ht="24">
      <c r="A7" s="303" t="s">
        <v>193</v>
      </c>
      <c r="B7" s="304" t="s">
        <v>30</v>
      </c>
      <c r="C7" s="305">
        <v>198</v>
      </c>
      <c r="D7" s="305">
        <v>2</v>
      </c>
      <c r="E7" s="305">
        <v>0.73183584851411454</v>
      </c>
      <c r="F7" s="305">
        <v>1.0101010101010102</v>
      </c>
      <c r="G7" s="305">
        <v>1.0664650765050618</v>
      </c>
      <c r="H7" s="305">
        <v>0.39023868708737608</v>
      </c>
      <c r="I7" s="163">
        <v>400</v>
      </c>
      <c r="N7" s="303" t="s">
        <v>193</v>
      </c>
      <c r="O7" s="311">
        <v>330</v>
      </c>
      <c r="P7" s="306">
        <v>1.5197568389057752</v>
      </c>
    </row>
    <row r="8" spans="1:16">
      <c r="A8" s="303" t="s">
        <v>194</v>
      </c>
      <c r="B8" s="304" t="s">
        <v>31</v>
      </c>
      <c r="C8" s="305">
        <v>594</v>
      </c>
      <c r="D8" s="305">
        <v>1</v>
      </c>
      <c r="E8" s="305">
        <v>2.2845838501445499</v>
      </c>
      <c r="F8" s="305">
        <v>0.16835016835016836</v>
      </c>
      <c r="G8" s="305">
        <v>0.17081390427525125</v>
      </c>
      <c r="H8" s="305">
        <v>0.39023868708737608</v>
      </c>
      <c r="I8" s="163">
        <v>400</v>
      </c>
      <c r="N8" s="303" t="s">
        <v>194</v>
      </c>
      <c r="O8" s="311">
        <v>460</v>
      </c>
      <c r="P8" s="306">
        <v>1.3071895424836601</v>
      </c>
    </row>
    <row r="9" spans="1:16" ht="24">
      <c r="A9" s="303" t="s">
        <v>195</v>
      </c>
      <c r="B9" s="304" t="s">
        <v>32</v>
      </c>
      <c r="C9" s="305">
        <v>512</v>
      </c>
      <c r="D9" s="305">
        <v>0</v>
      </c>
      <c r="E9" s="305">
        <v>1.8507871286653463</v>
      </c>
      <c r="F9" s="305">
        <v>0</v>
      </c>
      <c r="G9" s="305">
        <v>0</v>
      </c>
      <c r="H9" s="305">
        <v>0.39023868708737608</v>
      </c>
      <c r="I9" s="163">
        <v>600</v>
      </c>
      <c r="N9" s="303" t="s">
        <v>195</v>
      </c>
      <c r="O9" s="311">
        <v>599</v>
      </c>
      <c r="P9" s="306">
        <v>1.1705685618729096</v>
      </c>
    </row>
    <row r="10" spans="1:16" ht="24">
      <c r="A10" s="303" t="s">
        <v>196</v>
      </c>
      <c r="B10" s="304" t="s">
        <v>33</v>
      </c>
      <c r="C10" s="305">
        <v>587</v>
      </c>
      <c r="D10" s="305">
        <v>1</v>
      </c>
      <c r="E10" s="305">
        <v>2.3234131580935582</v>
      </c>
      <c r="F10" s="305">
        <v>0.17035775127768313</v>
      </c>
      <c r="G10" s="305">
        <v>0.16795923089614445</v>
      </c>
      <c r="H10" s="305">
        <v>0.39023868708737608</v>
      </c>
      <c r="I10" s="163">
        <v>800</v>
      </c>
      <c r="N10" s="303" t="s">
        <v>196</v>
      </c>
      <c r="O10" s="311">
        <v>747</v>
      </c>
      <c r="P10" s="306">
        <v>1.0723860589812333</v>
      </c>
    </row>
    <row r="11" spans="1:16">
      <c r="A11" s="303" t="s">
        <v>197</v>
      </c>
      <c r="B11" s="304" t="s">
        <v>34</v>
      </c>
      <c r="C11" s="305">
        <v>392</v>
      </c>
      <c r="D11" s="305">
        <v>0</v>
      </c>
      <c r="E11" s="305">
        <v>1.6486866773689262</v>
      </c>
      <c r="F11" s="305">
        <v>0</v>
      </c>
      <c r="G11" s="305">
        <v>0</v>
      </c>
      <c r="H11" s="305">
        <v>0.39023868708737608</v>
      </c>
      <c r="I11" s="163">
        <v>1000</v>
      </c>
      <c r="N11" s="303" t="s">
        <v>197</v>
      </c>
      <c r="O11" s="311">
        <v>902</v>
      </c>
      <c r="P11" s="306">
        <v>0.99889012208657058</v>
      </c>
    </row>
    <row r="12" spans="1:16">
      <c r="A12" s="303" t="s">
        <v>198</v>
      </c>
      <c r="B12" s="304" t="s">
        <v>35</v>
      </c>
      <c r="C12" s="305">
        <v>261</v>
      </c>
      <c r="D12" s="305">
        <v>0</v>
      </c>
      <c r="E12" s="305">
        <v>1.1037955361493561</v>
      </c>
      <c r="F12" s="305">
        <v>0</v>
      </c>
      <c r="G12" s="305">
        <v>0</v>
      </c>
      <c r="H12" s="305">
        <v>0.39023868708737608</v>
      </c>
      <c r="I12" s="163">
        <v>1000</v>
      </c>
      <c r="N12" s="303" t="s">
        <v>198</v>
      </c>
      <c r="O12" s="311">
        <v>1061</v>
      </c>
      <c r="P12" s="306">
        <v>0.94339622641509435</v>
      </c>
    </row>
    <row r="13" spans="1:16" ht="24">
      <c r="A13" s="303" t="s">
        <v>199</v>
      </c>
      <c r="B13" s="304" t="s">
        <v>36</v>
      </c>
      <c r="C13" s="305">
        <v>407</v>
      </c>
      <c r="D13" s="305">
        <v>1</v>
      </c>
      <c r="E13" s="305">
        <v>1.5586191802633143</v>
      </c>
      <c r="F13" s="305">
        <v>0.24570024570024571</v>
      </c>
      <c r="G13" s="305">
        <v>0.25037462135006505</v>
      </c>
      <c r="H13" s="305">
        <v>0.39023868708737608</v>
      </c>
      <c r="I13" s="163">
        <v>1200</v>
      </c>
      <c r="N13" s="303" t="s">
        <v>199</v>
      </c>
      <c r="O13" s="311">
        <v>1226</v>
      </c>
      <c r="P13" s="306">
        <v>0.89795918367346939</v>
      </c>
    </row>
    <row r="14" spans="1:16">
      <c r="A14" s="303" t="s">
        <v>200</v>
      </c>
      <c r="B14" s="304" t="s">
        <v>37</v>
      </c>
      <c r="C14" s="305">
        <v>811</v>
      </c>
      <c r="D14" s="305">
        <v>0</v>
      </c>
      <c r="E14" s="305">
        <v>3.219885327361764</v>
      </c>
      <c r="F14" s="305">
        <v>0</v>
      </c>
      <c r="G14" s="305">
        <v>0</v>
      </c>
      <c r="H14" s="305">
        <v>0.39023868708737608</v>
      </c>
      <c r="I14" s="163">
        <v>1400</v>
      </c>
      <c r="N14" s="303" t="s">
        <v>200</v>
      </c>
      <c r="O14" s="311">
        <v>1394</v>
      </c>
      <c r="P14" s="306">
        <v>0.8614501076812634</v>
      </c>
    </row>
    <row r="15" spans="1:16">
      <c r="A15" s="303" t="s">
        <v>201</v>
      </c>
      <c r="B15" s="304" t="s">
        <v>38</v>
      </c>
      <c r="C15" s="305">
        <v>525</v>
      </c>
      <c r="D15" s="305">
        <v>4</v>
      </c>
      <c r="E15" s="305">
        <v>2.3734730695070021</v>
      </c>
      <c r="F15" s="305">
        <v>0.76190476190476186</v>
      </c>
      <c r="G15" s="305">
        <v>0.65766693054315239</v>
      </c>
      <c r="H15" s="305">
        <v>0.39023868708737608</v>
      </c>
      <c r="I15" s="163">
        <v>1400</v>
      </c>
      <c r="N15" s="303" t="s">
        <v>201</v>
      </c>
      <c r="O15" s="311">
        <v>1566</v>
      </c>
      <c r="P15" s="306">
        <v>0.83067092651757191</v>
      </c>
    </row>
    <row r="16" spans="1:16" ht="24">
      <c r="A16" s="303" t="s">
        <v>202</v>
      </c>
      <c r="B16" s="304" t="s">
        <v>39</v>
      </c>
      <c r="C16" s="305">
        <v>65</v>
      </c>
      <c r="D16" s="305">
        <v>0</v>
      </c>
      <c r="E16" s="305">
        <v>0.20276959308416531</v>
      </c>
      <c r="F16" s="305">
        <v>0</v>
      </c>
      <c r="G16" s="305">
        <v>0</v>
      </c>
      <c r="H16" s="305">
        <v>0.39023868708737608</v>
      </c>
      <c r="I16" s="163">
        <v>1600</v>
      </c>
      <c r="N16" s="303" t="s">
        <v>202</v>
      </c>
      <c r="O16" s="311">
        <v>1742</v>
      </c>
      <c r="P16" s="306">
        <v>0.80413555427914996</v>
      </c>
    </row>
    <row r="17" spans="1:16">
      <c r="A17" s="303" t="s">
        <v>203</v>
      </c>
      <c r="B17" s="304" t="s">
        <v>40</v>
      </c>
      <c r="C17" s="305">
        <v>1751</v>
      </c>
      <c r="D17" s="305">
        <v>2</v>
      </c>
      <c r="E17" s="305">
        <v>6.5114658463550246</v>
      </c>
      <c r="F17" s="305">
        <v>0.11422044545973729</v>
      </c>
      <c r="G17" s="305">
        <v>0.11986200843111944</v>
      </c>
      <c r="H17" s="305">
        <v>0.39023868708737608</v>
      </c>
      <c r="I17" s="163">
        <v>1800</v>
      </c>
      <c r="N17" s="303" t="s">
        <v>203</v>
      </c>
      <c r="O17" s="311">
        <v>1920</v>
      </c>
      <c r="P17" s="306">
        <v>0.78165711307972907</v>
      </c>
    </row>
    <row r="18" spans="1:16" ht="36.75" thickBot="1">
      <c r="A18" s="307" t="s">
        <v>204</v>
      </c>
      <c r="B18" s="308" t="s">
        <v>41</v>
      </c>
      <c r="C18" s="309">
        <v>80</v>
      </c>
      <c r="D18" s="309">
        <v>0</v>
      </c>
      <c r="E18" s="309">
        <v>0.32628431429048882</v>
      </c>
      <c r="F18" s="309">
        <v>0</v>
      </c>
      <c r="G18" s="309">
        <v>0</v>
      </c>
      <c r="H18" s="309">
        <v>0.39023868708737608</v>
      </c>
      <c r="I18" s="164">
        <v>2000</v>
      </c>
    </row>
    <row r="19" spans="1:16" ht="15.75" thickTop="1">
      <c r="A19" s="1869" t="s">
        <v>205</v>
      </c>
      <c r="B19" s="1869"/>
      <c r="C19" s="1869"/>
      <c r="D19" s="1869"/>
      <c r="E19" s="1869"/>
      <c r="F19" s="1869"/>
      <c r="G19" s="1869"/>
      <c r="H19" s="1869"/>
      <c r="I19" s="1869"/>
    </row>
    <row r="21" spans="1:16">
      <c r="A21" t="s">
        <v>239</v>
      </c>
    </row>
    <row r="23" spans="1:16" ht="15.75" customHeight="1"/>
    <row r="41" ht="15.75" customHeight="1"/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>
  <sheetPr codeName="Sheet118"/>
  <dimension ref="B1:I39"/>
  <sheetViews>
    <sheetView showGridLines="0" workbookViewId="0"/>
  </sheetViews>
  <sheetFormatPr defaultRowHeight="14.25"/>
  <cols>
    <col min="1" max="1" width="5" style="995" customWidth="1"/>
    <col min="2" max="5" width="20.7109375" style="995" customWidth="1"/>
    <col min="6" max="16384" width="9.140625" style="995"/>
  </cols>
  <sheetData>
    <row r="1" spans="2:5" ht="30.75" customHeight="1" thickBot="1">
      <c r="B1" s="1870" t="s">
        <v>978</v>
      </c>
      <c r="C1" s="1870"/>
      <c r="D1" s="1870"/>
      <c r="E1" s="1870"/>
    </row>
    <row r="2" spans="2:5" ht="30.75" customHeight="1" thickTop="1" thickBot="1">
      <c r="B2" s="1338" t="s">
        <v>214</v>
      </c>
      <c r="C2" s="566" t="s">
        <v>231</v>
      </c>
      <c r="D2" s="564" t="s">
        <v>450</v>
      </c>
      <c r="E2" s="565" t="s">
        <v>185</v>
      </c>
    </row>
    <row r="3" spans="2:5" ht="15.75" customHeight="1" thickTop="1">
      <c r="B3" s="1465" t="s">
        <v>26</v>
      </c>
      <c r="C3" s="1466">
        <v>435</v>
      </c>
      <c r="D3" s="574">
        <v>5</v>
      </c>
      <c r="E3" s="1467">
        <v>1.1493421013220968</v>
      </c>
    </row>
    <row r="4" spans="2:5" ht="15.75" customHeight="1">
      <c r="B4" s="1468" t="s">
        <v>27</v>
      </c>
      <c r="C4" s="1469">
        <v>135</v>
      </c>
      <c r="D4" s="575">
        <v>2</v>
      </c>
      <c r="E4" s="1470">
        <v>1.3594246227631102</v>
      </c>
    </row>
    <row r="5" spans="2:5" ht="15.75" customHeight="1">
      <c r="B5" s="1468" t="s">
        <v>28</v>
      </c>
      <c r="C5" s="1469">
        <v>182</v>
      </c>
      <c r="D5" s="575">
        <v>2</v>
      </c>
      <c r="E5" s="1470">
        <v>1.093810866153637</v>
      </c>
    </row>
    <row r="6" spans="2:5" ht="15.75" customHeight="1">
      <c r="B6" s="1468" t="s">
        <v>29</v>
      </c>
      <c r="C6" s="1469">
        <v>457</v>
      </c>
      <c r="D6" s="575">
        <v>4</v>
      </c>
      <c r="E6" s="1470">
        <v>0.87922872927751328</v>
      </c>
    </row>
    <row r="7" spans="2:5" ht="15.75" customHeight="1">
      <c r="B7" s="1468" t="s">
        <v>30</v>
      </c>
      <c r="C7" s="1469">
        <v>198</v>
      </c>
      <c r="D7" s="575">
        <v>2</v>
      </c>
      <c r="E7" s="1470">
        <v>1.0664650765050618</v>
      </c>
    </row>
    <row r="8" spans="2:5" ht="15.75" customHeight="1">
      <c r="B8" s="1468" t="s">
        <v>31</v>
      </c>
      <c r="C8" s="1469">
        <v>594</v>
      </c>
      <c r="D8" s="575">
        <v>1</v>
      </c>
      <c r="E8" s="1470">
        <v>0.17081390427525125</v>
      </c>
    </row>
    <row r="9" spans="2:5" ht="15.75" customHeight="1">
      <c r="B9" s="1468" t="s">
        <v>32</v>
      </c>
      <c r="C9" s="1469">
        <v>512</v>
      </c>
      <c r="D9" s="575">
        <v>0</v>
      </c>
      <c r="E9" s="1470">
        <v>0</v>
      </c>
    </row>
    <row r="10" spans="2:5" ht="15.75" customHeight="1">
      <c r="B10" s="1468" t="s">
        <v>33</v>
      </c>
      <c r="C10" s="1469">
        <v>587</v>
      </c>
      <c r="D10" s="575">
        <v>1</v>
      </c>
      <c r="E10" s="1470">
        <v>0.16795923089614445</v>
      </c>
    </row>
    <row r="11" spans="2:5" ht="15.75" customHeight="1">
      <c r="B11" s="1468" t="s">
        <v>34</v>
      </c>
      <c r="C11" s="1469">
        <v>392</v>
      </c>
      <c r="D11" s="575">
        <v>0</v>
      </c>
      <c r="E11" s="1470">
        <v>0</v>
      </c>
    </row>
    <row r="12" spans="2:5" ht="15.75" customHeight="1">
      <c r="B12" s="1468" t="s">
        <v>35</v>
      </c>
      <c r="C12" s="1469">
        <v>261</v>
      </c>
      <c r="D12" s="575">
        <v>0</v>
      </c>
      <c r="E12" s="1470">
        <v>0</v>
      </c>
    </row>
    <row r="13" spans="2:5" ht="15.75" customHeight="1">
      <c r="B13" s="1468" t="s">
        <v>36</v>
      </c>
      <c r="C13" s="1469">
        <v>407</v>
      </c>
      <c r="D13" s="575">
        <v>1</v>
      </c>
      <c r="E13" s="1470">
        <v>0.25037462135006505</v>
      </c>
    </row>
    <row r="14" spans="2:5" ht="15.75" customHeight="1">
      <c r="B14" s="1468" t="s">
        <v>37</v>
      </c>
      <c r="C14" s="1469">
        <v>811</v>
      </c>
      <c r="D14" s="575">
        <v>0</v>
      </c>
      <c r="E14" s="1470">
        <v>0</v>
      </c>
    </row>
    <row r="15" spans="2:5" ht="15.75" customHeight="1">
      <c r="B15" s="1468" t="s">
        <v>38</v>
      </c>
      <c r="C15" s="1469">
        <v>525</v>
      </c>
      <c r="D15" s="575">
        <v>4</v>
      </c>
      <c r="E15" s="1470">
        <v>0.65766693054315239</v>
      </c>
    </row>
    <row r="16" spans="2:5" ht="15.75" customHeight="1">
      <c r="B16" s="1468" t="s">
        <v>39</v>
      </c>
      <c r="C16" s="1469">
        <v>65</v>
      </c>
      <c r="D16" s="575">
        <v>0</v>
      </c>
      <c r="E16" s="1470">
        <v>0</v>
      </c>
    </row>
    <row r="17" spans="2:9" ht="15.75" customHeight="1" thickBot="1">
      <c r="B17" s="1471" t="s">
        <v>40</v>
      </c>
      <c r="C17" s="1472">
        <v>1751</v>
      </c>
      <c r="D17" s="1473">
        <v>2</v>
      </c>
      <c r="E17" s="1474">
        <v>0.11986200843111944</v>
      </c>
    </row>
    <row r="18" spans="2:9" ht="15" thickTop="1"/>
    <row r="19" spans="2:9" ht="30.75" customHeight="1">
      <c r="B19" s="1845"/>
      <c r="C19" s="1845"/>
      <c r="D19" s="1845"/>
      <c r="E19" s="1845"/>
      <c r="F19" s="1845"/>
      <c r="G19" s="1845"/>
      <c r="H19" s="1845"/>
      <c r="I19" s="1845"/>
    </row>
    <row r="21" spans="2:9" ht="15.75" customHeight="1"/>
    <row r="39" ht="15.75" customHeight="1"/>
  </sheetData>
  <mergeCells count="2">
    <mergeCell ref="B1:E1"/>
    <mergeCell ref="B19:I19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>
  <sheetPr codeName="Sheet76"/>
  <dimension ref="A1:B36"/>
  <sheetViews>
    <sheetView showGridLines="0" zoomScale="80" zoomScaleNormal="80" workbookViewId="0"/>
  </sheetViews>
  <sheetFormatPr defaultRowHeight="15"/>
  <cols>
    <col min="1" max="1" width="5.5703125" style="866" customWidth="1"/>
  </cols>
  <sheetData>
    <row r="1" spans="2:2" ht="15.75">
      <c r="B1" s="964" t="s">
        <v>979</v>
      </c>
    </row>
    <row r="35" spans="2:2">
      <c r="B35" s="431"/>
    </row>
    <row r="36" spans="2:2">
      <c r="B36" t="s">
        <v>174</v>
      </c>
    </row>
  </sheetData>
  <pageMargins left="0.7" right="0.7" top="0.75" bottom="0.75" header="0.3" footer="0.3"/>
  <pageSetup paperSize="9" orientation="portrait" r:id="rId1"/>
  <drawing r:id="rId2"/>
</worksheet>
</file>

<file path=xl/worksheets/sheet115.xml><?xml version="1.0" encoding="utf-8"?>
<worksheet xmlns="http://schemas.openxmlformats.org/spreadsheetml/2006/main" xmlns:r="http://schemas.openxmlformats.org/officeDocument/2006/relationships">
  <sheetPr codeName="Sheet119"/>
  <dimension ref="A1:L208"/>
  <sheetViews>
    <sheetView showGridLines="0" workbookViewId="0">
      <selection activeCell="M9" sqref="M9"/>
    </sheetView>
  </sheetViews>
  <sheetFormatPr defaultRowHeight="15"/>
  <cols>
    <col min="1" max="1" width="30.5703125" customWidth="1"/>
    <col min="2" max="2" width="36.85546875" bestFit="1" customWidth="1"/>
  </cols>
  <sheetData>
    <row r="1" spans="1:12" ht="15" customHeight="1">
      <c r="A1" s="1871" t="s">
        <v>787</v>
      </c>
      <c r="B1" s="1871"/>
      <c r="C1" s="1871"/>
      <c r="D1" s="1871"/>
      <c r="E1" s="1871"/>
      <c r="F1" s="1871"/>
      <c r="G1" s="1871"/>
      <c r="H1" s="1871"/>
      <c r="I1" s="1871"/>
      <c r="J1" s="1871"/>
      <c r="K1" s="1871"/>
      <c r="L1" s="1871"/>
    </row>
    <row r="2" spans="1:12" ht="15" customHeight="1">
      <c r="A2" s="1871"/>
      <c r="B2" s="1871"/>
      <c r="C2" s="1871"/>
      <c r="D2" s="1871"/>
      <c r="E2" s="1871"/>
      <c r="F2" s="1871"/>
      <c r="G2" s="1871"/>
      <c r="H2" s="1871"/>
      <c r="I2" s="1871"/>
      <c r="J2" s="1871"/>
      <c r="K2" s="1871"/>
      <c r="L2" s="1871"/>
    </row>
    <row r="3" spans="1:12" ht="15.75" thickBot="1">
      <c r="B3" s="494"/>
      <c r="C3" s="494"/>
    </row>
    <row r="4" spans="1:12" ht="16.5" thickTop="1" thickBot="1">
      <c r="A4" s="581" t="s">
        <v>524</v>
      </c>
      <c r="B4" s="583" t="s">
        <v>3</v>
      </c>
      <c r="C4" s="586">
        <v>2005</v>
      </c>
      <c r="D4" s="582">
        <v>2006</v>
      </c>
      <c r="E4" s="582">
        <v>2007</v>
      </c>
      <c r="F4" s="582">
        <v>2008</v>
      </c>
      <c r="G4" s="582">
        <v>2009</v>
      </c>
      <c r="H4" s="582">
        <v>2010</v>
      </c>
      <c r="I4" s="582">
        <v>2011</v>
      </c>
      <c r="J4" s="582">
        <v>2012</v>
      </c>
      <c r="K4" s="582">
        <v>2013</v>
      </c>
      <c r="L4" s="593">
        <v>2014</v>
      </c>
    </row>
    <row r="5" spans="1:12">
      <c r="A5" s="600" t="s">
        <v>452</v>
      </c>
      <c r="B5" s="589" t="s">
        <v>85</v>
      </c>
      <c r="C5" s="587">
        <v>134</v>
      </c>
      <c r="D5" s="584">
        <v>146</v>
      </c>
      <c r="E5" s="584">
        <v>166</v>
      </c>
      <c r="F5" s="584">
        <v>133</v>
      </c>
      <c r="G5" s="584">
        <v>133</v>
      </c>
      <c r="H5" s="584">
        <v>193</v>
      </c>
      <c r="I5" s="584">
        <v>186</v>
      </c>
      <c r="J5" s="584">
        <v>192</v>
      </c>
      <c r="K5" s="584">
        <v>224</v>
      </c>
      <c r="L5" s="594">
        <v>199</v>
      </c>
    </row>
    <row r="6" spans="1:12">
      <c r="A6" s="601" t="s">
        <v>451</v>
      </c>
      <c r="B6" s="590" t="s">
        <v>525</v>
      </c>
      <c r="C6" s="459" t="s">
        <v>438</v>
      </c>
      <c r="D6" s="488" t="s">
        <v>438</v>
      </c>
      <c r="E6" s="488" t="s">
        <v>438</v>
      </c>
      <c r="F6" s="488" t="s">
        <v>438</v>
      </c>
      <c r="G6" s="488" t="s">
        <v>438</v>
      </c>
      <c r="H6" s="488" t="s">
        <v>438</v>
      </c>
      <c r="I6" s="488" t="s">
        <v>438</v>
      </c>
      <c r="J6" s="488" t="s">
        <v>438</v>
      </c>
      <c r="K6" s="488" t="s">
        <v>438</v>
      </c>
      <c r="L6" s="595" t="s">
        <v>438</v>
      </c>
    </row>
    <row r="7" spans="1:12">
      <c r="A7" s="601"/>
      <c r="B7" s="590" t="s">
        <v>526</v>
      </c>
      <c r="C7" s="459" t="s">
        <v>438</v>
      </c>
      <c r="D7" s="488" t="s">
        <v>438</v>
      </c>
      <c r="E7" s="488" t="s">
        <v>438</v>
      </c>
      <c r="F7" s="488">
        <v>5</v>
      </c>
      <c r="G7" s="488" t="s">
        <v>438</v>
      </c>
      <c r="H7" s="488">
        <v>6</v>
      </c>
      <c r="I7" s="488" t="s">
        <v>438</v>
      </c>
      <c r="J7" s="488" t="s">
        <v>438</v>
      </c>
      <c r="K7" s="488"/>
      <c r="L7" s="595"/>
    </row>
    <row r="8" spans="1:12">
      <c r="A8" s="601"/>
      <c r="B8" s="591" t="s">
        <v>527</v>
      </c>
      <c r="C8" s="459" t="s">
        <v>438</v>
      </c>
      <c r="D8" s="488" t="s">
        <v>438</v>
      </c>
      <c r="E8" s="488" t="s">
        <v>438</v>
      </c>
      <c r="F8" s="488">
        <v>5</v>
      </c>
      <c r="G8" s="488" t="s">
        <v>438</v>
      </c>
      <c r="H8" s="488">
        <v>8</v>
      </c>
      <c r="I8" s="488"/>
      <c r="J8" s="488"/>
      <c r="K8" s="488"/>
      <c r="L8" s="595"/>
    </row>
    <row r="9" spans="1:12" ht="15.75" thickBot="1">
      <c r="A9" s="602"/>
      <c r="B9" s="592" t="s">
        <v>528</v>
      </c>
      <c r="C9" s="588" t="s">
        <v>438</v>
      </c>
      <c r="D9" s="585" t="s">
        <v>438</v>
      </c>
      <c r="E9" s="585" t="s">
        <v>438</v>
      </c>
      <c r="F9" s="585">
        <v>5</v>
      </c>
      <c r="G9" s="585"/>
      <c r="H9" s="585"/>
      <c r="I9" s="585"/>
      <c r="J9" s="585"/>
      <c r="K9" s="585"/>
      <c r="L9" s="596"/>
    </row>
    <row r="10" spans="1:12">
      <c r="A10" s="600" t="s">
        <v>454</v>
      </c>
      <c r="B10" s="589" t="s">
        <v>85</v>
      </c>
      <c r="C10" s="587">
        <v>136</v>
      </c>
      <c r="D10" s="584">
        <v>165</v>
      </c>
      <c r="E10" s="584">
        <v>187</v>
      </c>
      <c r="F10" s="584">
        <v>167</v>
      </c>
      <c r="G10" s="584">
        <v>184</v>
      </c>
      <c r="H10" s="584">
        <v>180</v>
      </c>
      <c r="I10" s="584">
        <v>168</v>
      </c>
      <c r="J10" s="584">
        <v>161</v>
      </c>
      <c r="K10" s="584">
        <v>203</v>
      </c>
      <c r="L10" s="594">
        <v>226</v>
      </c>
    </row>
    <row r="11" spans="1:12">
      <c r="A11" s="601" t="s">
        <v>453</v>
      </c>
      <c r="B11" s="590" t="s">
        <v>525</v>
      </c>
      <c r="C11" s="459" t="s">
        <v>438</v>
      </c>
      <c r="D11" s="488" t="s">
        <v>438</v>
      </c>
      <c r="E11" s="488" t="s">
        <v>438</v>
      </c>
      <c r="F11" s="488" t="s">
        <v>438</v>
      </c>
      <c r="G11" s="488" t="s">
        <v>438</v>
      </c>
      <c r="H11" s="488" t="s">
        <v>438</v>
      </c>
      <c r="I11" s="488" t="s">
        <v>438</v>
      </c>
      <c r="J11" s="488" t="s">
        <v>438</v>
      </c>
      <c r="K11" s="488" t="s">
        <v>438</v>
      </c>
      <c r="L11" s="595" t="s">
        <v>438</v>
      </c>
    </row>
    <row r="12" spans="1:12">
      <c r="A12" s="601"/>
      <c r="B12" s="590" t="s">
        <v>526</v>
      </c>
      <c r="C12" s="459" t="s">
        <v>438</v>
      </c>
      <c r="D12" s="488" t="s">
        <v>438</v>
      </c>
      <c r="E12" s="488" t="s">
        <v>438</v>
      </c>
      <c r="F12" s="488" t="s">
        <v>438</v>
      </c>
      <c r="G12" s="488" t="s">
        <v>438</v>
      </c>
      <c r="H12" s="488" t="s">
        <v>438</v>
      </c>
      <c r="I12" s="488" t="s">
        <v>438</v>
      </c>
      <c r="J12" s="488" t="s">
        <v>438</v>
      </c>
      <c r="K12" s="488"/>
      <c r="L12" s="595"/>
    </row>
    <row r="13" spans="1:12">
      <c r="A13" s="601"/>
      <c r="B13" s="591" t="s">
        <v>527</v>
      </c>
      <c r="C13" s="459" t="s">
        <v>438</v>
      </c>
      <c r="D13" s="488" t="s">
        <v>438</v>
      </c>
      <c r="E13" s="488" t="s">
        <v>438</v>
      </c>
      <c r="F13" s="488" t="s">
        <v>438</v>
      </c>
      <c r="G13" s="488" t="s">
        <v>438</v>
      </c>
      <c r="H13" s="488" t="s">
        <v>438</v>
      </c>
      <c r="I13" s="488"/>
      <c r="J13" s="488"/>
      <c r="K13" s="488"/>
      <c r="L13" s="595"/>
    </row>
    <row r="14" spans="1:12" ht="15.75" thickBot="1">
      <c r="A14" s="602"/>
      <c r="B14" s="592" t="s">
        <v>528</v>
      </c>
      <c r="C14" s="588" t="s">
        <v>438</v>
      </c>
      <c r="D14" s="585" t="s">
        <v>438</v>
      </c>
      <c r="E14" s="585" t="s">
        <v>438</v>
      </c>
      <c r="F14" s="585" t="s">
        <v>438</v>
      </c>
      <c r="G14" s="585"/>
      <c r="H14" s="585"/>
      <c r="I14" s="585"/>
      <c r="J14" s="585"/>
      <c r="K14" s="585"/>
      <c r="L14" s="596"/>
    </row>
    <row r="15" spans="1:12">
      <c r="A15" s="600" t="s">
        <v>519</v>
      </c>
      <c r="B15" s="589" t="s">
        <v>85</v>
      </c>
      <c r="C15" s="587">
        <v>29</v>
      </c>
      <c r="D15" s="584">
        <v>18</v>
      </c>
      <c r="E15" s="584">
        <v>7</v>
      </c>
      <c r="F15" s="584">
        <v>26</v>
      </c>
      <c r="G15" s="584">
        <v>38</v>
      </c>
      <c r="H15" s="584">
        <v>11</v>
      </c>
      <c r="I15" s="584" t="s">
        <v>438</v>
      </c>
      <c r="J15" s="584">
        <v>11</v>
      </c>
      <c r="K15" s="584">
        <v>11</v>
      </c>
      <c r="L15" s="594">
        <v>6</v>
      </c>
    </row>
    <row r="16" spans="1:12">
      <c r="A16" s="601" t="s">
        <v>518</v>
      </c>
      <c r="B16" s="590" t="s">
        <v>525</v>
      </c>
      <c r="C16" s="459" t="s">
        <v>438</v>
      </c>
      <c r="D16" s="488" t="s">
        <v>438</v>
      </c>
      <c r="E16" s="488" t="s">
        <v>438</v>
      </c>
      <c r="F16" s="488" t="s">
        <v>438</v>
      </c>
      <c r="G16" s="488" t="s">
        <v>438</v>
      </c>
      <c r="H16" s="488" t="s">
        <v>438</v>
      </c>
      <c r="I16" s="488" t="s">
        <v>438</v>
      </c>
      <c r="J16" s="488" t="s">
        <v>438</v>
      </c>
      <c r="K16" s="488" t="s">
        <v>438</v>
      </c>
      <c r="L16" s="595" t="s">
        <v>438</v>
      </c>
    </row>
    <row r="17" spans="1:12">
      <c r="A17" s="601"/>
      <c r="B17" s="590" t="s">
        <v>526</v>
      </c>
      <c r="C17" s="459" t="s">
        <v>438</v>
      </c>
      <c r="D17" s="488" t="s">
        <v>438</v>
      </c>
      <c r="E17" s="488" t="s">
        <v>438</v>
      </c>
      <c r="F17" s="488" t="s">
        <v>438</v>
      </c>
      <c r="G17" s="488" t="s">
        <v>438</v>
      </c>
      <c r="H17" s="488" t="s">
        <v>438</v>
      </c>
      <c r="I17" s="488" t="s">
        <v>438</v>
      </c>
      <c r="J17" s="488" t="s">
        <v>438</v>
      </c>
      <c r="K17" s="488"/>
      <c r="L17" s="595"/>
    </row>
    <row r="18" spans="1:12">
      <c r="A18" s="601"/>
      <c r="B18" s="591" t="s">
        <v>527</v>
      </c>
      <c r="C18" s="459" t="s">
        <v>438</v>
      </c>
      <c r="D18" s="488" t="s">
        <v>438</v>
      </c>
      <c r="E18" s="488" t="s">
        <v>438</v>
      </c>
      <c r="F18" s="488" t="s">
        <v>438</v>
      </c>
      <c r="G18" s="488" t="s">
        <v>438</v>
      </c>
      <c r="H18" s="488" t="s">
        <v>438</v>
      </c>
      <c r="I18" s="488"/>
      <c r="J18" s="488"/>
      <c r="K18" s="488"/>
      <c r="L18" s="595"/>
    </row>
    <row r="19" spans="1:12" ht="15.75" thickBot="1">
      <c r="A19" s="602"/>
      <c r="B19" s="592" t="s">
        <v>528</v>
      </c>
      <c r="C19" s="588" t="s">
        <v>438</v>
      </c>
      <c r="D19" s="585" t="s">
        <v>438</v>
      </c>
      <c r="E19" s="585" t="s">
        <v>438</v>
      </c>
      <c r="F19" s="585" t="s">
        <v>438</v>
      </c>
      <c r="G19" s="585"/>
      <c r="H19" s="585"/>
      <c r="I19" s="585"/>
      <c r="J19" s="585"/>
      <c r="K19" s="585"/>
      <c r="L19" s="596"/>
    </row>
    <row r="20" spans="1:12">
      <c r="A20" s="600" t="s">
        <v>456</v>
      </c>
      <c r="B20" s="589" t="s">
        <v>85</v>
      </c>
      <c r="C20" s="587">
        <v>147</v>
      </c>
      <c r="D20" s="584">
        <v>138</v>
      </c>
      <c r="E20" s="584">
        <v>119</v>
      </c>
      <c r="F20" s="584">
        <v>141</v>
      </c>
      <c r="G20" s="584">
        <v>156</v>
      </c>
      <c r="H20" s="584">
        <v>163</v>
      </c>
      <c r="I20" s="584">
        <v>150</v>
      </c>
      <c r="J20" s="584">
        <v>202</v>
      </c>
      <c r="K20" s="584">
        <v>194</v>
      </c>
      <c r="L20" s="594">
        <v>179</v>
      </c>
    </row>
    <row r="21" spans="1:12">
      <c r="A21" s="601" t="s">
        <v>455</v>
      </c>
      <c r="B21" s="590" t="s">
        <v>525</v>
      </c>
      <c r="C21" s="459" t="s">
        <v>438</v>
      </c>
      <c r="D21" s="488" t="s">
        <v>438</v>
      </c>
      <c r="E21" s="488" t="s">
        <v>438</v>
      </c>
      <c r="F21" s="488" t="s">
        <v>438</v>
      </c>
      <c r="G21" s="488" t="s">
        <v>438</v>
      </c>
      <c r="H21" s="488" t="s">
        <v>438</v>
      </c>
      <c r="I21" s="488" t="s">
        <v>438</v>
      </c>
      <c r="J21" s="488" t="s">
        <v>438</v>
      </c>
      <c r="K21" s="488" t="s">
        <v>438</v>
      </c>
      <c r="L21" s="595" t="s">
        <v>438</v>
      </c>
    </row>
    <row r="22" spans="1:12">
      <c r="A22" s="601"/>
      <c r="B22" s="590" t="s">
        <v>526</v>
      </c>
      <c r="C22" s="459" t="s">
        <v>438</v>
      </c>
      <c r="D22" s="488" t="s">
        <v>438</v>
      </c>
      <c r="E22" s="488" t="s">
        <v>438</v>
      </c>
      <c r="F22" s="488" t="s">
        <v>438</v>
      </c>
      <c r="G22" s="488" t="s">
        <v>438</v>
      </c>
      <c r="H22" s="488" t="s">
        <v>438</v>
      </c>
      <c r="I22" s="488" t="s">
        <v>438</v>
      </c>
      <c r="J22" s="488" t="s">
        <v>438</v>
      </c>
      <c r="K22" s="488"/>
      <c r="L22" s="595"/>
    </row>
    <row r="23" spans="1:12">
      <c r="A23" s="601"/>
      <c r="B23" s="591" t="s">
        <v>527</v>
      </c>
      <c r="C23" s="459" t="s">
        <v>438</v>
      </c>
      <c r="D23" s="488" t="s">
        <v>438</v>
      </c>
      <c r="E23" s="488" t="s">
        <v>438</v>
      </c>
      <c r="F23" s="488" t="s">
        <v>438</v>
      </c>
      <c r="G23" s="488" t="s">
        <v>438</v>
      </c>
      <c r="H23" s="488" t="s">
        <v>438</v>
      </c>
      <c r="I23" s="488"/>
      <c r="J23" s="488"/>
      <c r="K23" s="488"/>
      <c r="L23" s="595"/>
    </row>
    <row r="24" spans="1:12" ht="15.75" thickBot="1">
      <c r="A24" s="602"/>
      <c r="B24" s="592" t="s">
        <v>528</v>
      </c>
      <c r="C24" s="588" t="s">
        <v>438</v>
      </c>
      <c r="D24" s="585" t="s">
        <v>438</v>
      </c>
      <c r="E24" s="585" t="s">
        <v>438</v>
      </c>
      <c r="F24" s="585" t="s">
        <v>438</v>
      </c>
      <c r="G24" s="585"/>
      <c r="H24" s="585"/>
      <c r="I24" s="585"/>
      <c r="J24" s="585"/>
      <c r="K24" s="585"/>
      <c r="L24" s="596"/>
    </row>
    <row r="25" spans="1:12">
      <c r="A25" s="600" t="s">
        <v>458</v>
      </c>
      <c r="B25" s="589" t="s">
        <v>85</v>
      </c>
      <c r="C25" s="587">
        <v>17</v>
      </c>
      <c r="D25" s="584">
        <v>5</v>
      </c>
      <c r="E25" s="584" t="s">
        <v>438</v>
      </c>
      <c r="F25" s="584" t="s">
        <v>438</v>
      </c>
      <c r="G25" s="584" t="s">
        <v>438</v>
      </c>
      <c r="H25" s="584" t="s">
        <v>438</v>
      </c>
      <c r="I25" s="584" t="s">
        <v>438</v>
      </c>
      <c r="J25" s="584" t="s">
        <v>438</v>
      </c>
      <c r="K25" s="584" t="s">
        <v>438</v>
      </c>
      <c r="L25" s="594" t="s">
        <v>438</v>
      </c>
    </row>
    <row r="26" spans="1:12">
      <c r="A26" s="601" t="s">
        <v>457</v>
      </c>
      <c r="B26" s="590" t="s">
        <v>525</v>
      </c>
      <c r="C26" s="459" t="s">
        <v>438</v>
      </c>
      <c r="D26" s="488" t="s">
        <v>438</v>
      </c>
      <c r="E26" s="488" t="s">
        <v>438</v>
      </c>
      <c r="F26" s="488" t="s">
        <v>438</v>
      </c>
      <c r="G26" s="488" t="s">
        <v>438</v>
      </c>
      <c r="H26" s="488" t="s">
        <v>438</v>
      </c>
      <c r="I26" s="488" t="s">
        <v>438</v>
      </c>
      <c r="J26" s="488" t="s">
        <v>438</v>
      </c>
      <c r="K26" s="488" t="s">
        <v>438</v>
      </c>
      <c r="L26" s="595" t="s">
        <v>438</v>
      </c>
    </row>
    <row r="27" spans="1:12">
      <c r="A27" s="601"/>
      <c r="B27" s="590" t="s">
        <v>526</v>
      </c>
      <c r="C27" s="459" t="s">
        <v>438</v>
      </c>
      <c r="D27" s="488" t="s">
        <v>438</v>
      </c>
      <c r="E27" s="488" t="s">
        <v>438</v>
      </c>
      <c r="F27" s="488" t="s">
        <v>438</v>
      </c>
      <c r="G27" s="488" t="s">
        <v>438</v>
      </c>
      <c r="H27" s="488" t="s">
        <v>438</v>
      </c>
      <c r="I27" s="488" t="s">
        <v>438</v>
      </c>
      <c r="J27" s="488" t="s">
        <v>438</v>
      </c>
      <c r="K27" s="488"/>
      <c r="L27" s="595"/>
    </row>
    <row r="28" spans="1:12">
      <c r="A28" s="601"/>
      <c r="B28" s="591" t="s">
        <v>527</v>
      </c>
      <c r="C28" s="459" t="s">
        <v>438</v>
      </c>
      <c r="D28" s="488" t="s">
        <v>438</v>
      </c>
      <c r="E28" s="488" t="s">
        <v>438</v>
      </c>
      <c r="F28" s="488" t="s">
        <v>438</v>
      </c>
      <c r="G28" s="488" t="s">
        <v>438</v>
      </c>
      <c r="H28" s="488" t="s">
        <v>438</v>
      </c>
      <c r="I28" s="488"/>
      <c r="J28" s="488"/>
      <c r="K28" s="488"/>
      <c r="L28" s="595"/>
    </row>
    <row r="29" spans="1:12" ht="15.75" thickBot="1">
      <c r="A29" s="602"/>
      <c r="B29" s="592" t="s">
        <v>528</v>
      </c>
      <c r="C29" s="588" t="s">
        <v>438</v>
      </c>
      <c r="D29" s="585" t="s">
        <v>438</v>
      </c>
      <c r="E29" s="585" t="s">
        <v>438</v>
      </c>
      <c r="F29" s="585" t="s">
        <v>438</v>
      </c>
      <c r="G29" s="585"/>
      <c r="H29" s="585"/>
      <c r="I29" s="585"/>
      <c r="J29" s="585"/>
      <c r="K29" s="585"/>
      <c r="L29" s="596"/>
    </row>
    <row r="30" spans="1:12">
      <c r="A30" s="600" t="s">
        <v>460</v>
      </c>
      <c r="B30" s="589" t="s">
        <v>85</v>
      </c>
      <c r="C30" s="587">
        <v>109</v>
      </c>
      <c r="D30" s="584">
        <v>101</v>
      </c>
      <c r="E30" s="584">
        <v>120</v>
      </c>
      <c r="F30" s="584">
        <v>108</v>
      </c>
      <c r="G30" s="584">
        <v>115</v>
      </c>
      <c r="H30" s="584">
        <v>103</v>
      </c>
      <c r="I30" s="584">
        <v>95</v>
      </c>
      <c r="J30" s="584">
        <v>52</v>
      </c>
      <c r="K30" s="584">
        <v>115</v>
      </c>
      <c r="L30" s="594">
        <v>110</v>
      </c>
    </row>
    <row r="31" spans="1:12">
      <c r="A31" s="601" t="s">
        <v>459</v>
      </c>
      <c r="B31" s="590" t="s">
        <v>525</v>
      </c>
      <c r="C31" s="459" t="s">
        <v>438</v>
      </c>
      <c r="D31" s="488" t="s">
        <v>438</v>
      </c>
      <c r="E31" s="488" t="s">
        <v>438</v>
      </c>
      <c r="F31" s="488" t="s">
        <v>438</v>
      </c>
      <c r="G31" s="488" t="s">
        <v>438</v>
      </c>
      <c r="H31" s="488" t="s">
        <v>438</v>
      </c>
      <c r="I31" s="488" t="s">
        <v>438</v>
      </c>
      <c r="J31" s="488" t="s">
        <v>438</v>
      </c>
      <c r="K31" s="488" t="s">
        <v>438</v>
      </c>
      <c r="L31" s="595" t="s">
        <v>438</v>
      </c>
    </row>
    <row r="32" spans="1:12">
      <c r="A32" s="601"/>
      <c r="B32" s="590" t="s">
        <v>526</v>
      </c>
      <c r="C32" s="459" t="s">
        <v>438</v>
      </c>
      <c r="D32" s="488" t="s">
        <v>438</v>
      </c>
      <c r="E32" s="488" t="s">
        <v>438</v>
      </c>
      <c r="F32" s="488" t="s">
        <v>438</v>
      </c>
      <c r="G32" s="488" t="s">
        <v>438</v>
      </c>
      <c r="H32" s="488" t="s">
        <v>438</v>
      </c>
      <c r="I32" s="488" t="s">
        <v>438</v>
      </c>
      <c r="J32" s="488" t="s">
        <v>438</v>
      </c>
      <c r="K32" s="488"/>
      <c r="L32" s="595"/>
    </row>
    <row r="33" spans="1:12">
      <c r="A33" s="601"/>
      <c r="B33" s="591" t="s">
        <v>527</v>
      </c>
      <c r="C33" s="459" t="s">
        <v>438</v>
      </c>
      <c r="D33" s="488" t="s">
        <v>438</v>
      </c>
      <c r="E33" s="488" t="s">
        <v>438</v>
      </c>
      <c r="F33" s="488" t="s">
        <v>438</v>
      </c>
      <c r="G33" s="488">
        <v>6</v>
      </c>
      <c r="H33" s="488" t="s">
        <v>438</v>
      </c>
      <c r="I33" s="488"/>
      <c r="J33" s="488"/>
      <c r="K33" s="488"/>
      <c r="L33" s="595"/>
    </row>
    <row r="34" spans="1:12" ht="15.75" thickBot="1">
      <c r="A34" s="602"/>
      <c r="B34" s="592" t="s">
        <v>528</v>
      </c>
      <c r="C34" s="588" t="s">
        <v>438</v>
      </c>
      <c r="D34" s="585" t="s">
        <v>438</v>
      </c>
      <c r="E34" s="585" t="s">
        <v>438</v>
      </c>
      <c r="F34" s="585" t="s">
        <v>438</v>
      </c>
      <c r="G34" s="585"/>
      <c r="H34" s="585"/>
      <c r="I34" s="585"/>
      <c r="J34" s="585"/>
      <c r="K34" s="585"/>
      <c r="L34" s="596"/>
    </row>
    <row r="35" spans="1:12">
      <c r="A35" s="600" t="s">
        <v>462</v>
      </c>
      <c r="B35" s="589" t="s">
        <v>85</v>
      </c>
      <c r="C35" s="587">
        <v>173</v>
      </c>
      <c r="D35" s="584">
        <v>173</v>
      </c>
      <c r="E35" s="584">
        <v>178</v>
      </c>
      <c r="F35" s="584">
        <v>193</v>
      </c>
      <c r="G35" s="584">
        <v>212</v>
      </c>
      <c r="H35" s="584">
        <v>239</v>
      </c>
      <c r="I35" s="584">
        <v>236</v>
      </c>
      <c r="J35" s="584">
        <v>252</v>
      </c>
      <c r="K35" s="584">
        <v>251</v>
      </c>
      <c r="L35" s="594">
        <v>246</v>
      </c>
    </row>
    <row r="36" spans="1:12">
      <c r="A36" s="601" t="s">
        <v>461</v>
      </c>
      <c r="B36" s="590" t="s">
        <v>525</v>
      </c>
      <c r="C36" s="459" t="s">
        <v>438</v>
      </c>
      <c r="D36" s="488" t="s">
        <v>438</v>
      </c>
      <c r="E36" s="488" t="s">
        <v>438</v>
      </c>
      <c r="F36" s="488" t="s">
        <v>438</v>
      </c>
      <c r="G36" s="488" t="s">
        <v>438</v>
      </c>
      <c r="H36" s="488" t="s">
        <v>438</v>
      </c>
      <c r="I36" s="488" t="s">
        <v>438</v>
      </c>
      <c r="J36" s="488" t="s">
        <v>438</v>
      </c>
      <c r="K36" s="488" t="s">
        <v>438</v>
      </c>
      <c r="L36" s="595" t="s">
        <v>438</v>
      </c>
    </row>
    <row r="37" spans="1:12">
      <c r="A37" s="601"/>
      <c r="B37" s="590" t="s">
        <v>526</v>
      </c>
      <c r="C37" s="459" t="s">
        <v>438</v>
      </c>
      <c r="D37" s="488" t="s">
        <v>438</v>
      </c>
      <c r="E37" s="488" t="s">
        <v>438</v>
      </c>
      <c r="F37" s="488" t="s">
        <v>438</v>
      </c>
      <c r="G37" s="488" t="s">
        <v>438</v>
      </c>
      <c r="H37" s="488" t="s">
        <v>438</v>
      </c>
      <c r="I37" s="488">
        <v>5</v>
      </c>
      <c r="J37" s="488">
        <v>7</v>
      </c>
      <c r="K37" s="488"/>
      <c r="L37" s="595"/>
    </row>
    <row r="38" spans="1:12">
      <c r="A38" s="601"/>
      <c r="B38" s="591" t="s">
        <v>527</v>
      </c>
      <c r="C38" s="459" t="s">
        <v>438</v>
      </c>
      <c r="D38" s="488">
        <v>6</v>
      </c>
      <c r="E38" s="488" t="s">
        <v>438</v>
      </c>
      <c r="F38" s="488" t="s">
        <v>438</v>
      </c>
      <c r="G38" s="488" t="s">
        <v>438</v>
      </c>
      <c r="H38" s="488" t="s">
        <v>438</v>
      </c>
      <c r="I38" s="488"/>
      <c r="J38" s="488"/>
      <c r="K38" s="488"/>
      <c r="L38" s="595"/>
    </row>
    <row r="39" spans="1:12" ht="15.75" thickBot="1">
      <c r="A39" s="602"/>
      <c r="B39" s="592" t="s">
        <v>528</v>
      </c>
      <c r="C39" s="588">
        <v>7</v>
      </c>
      <c r="D39" s="585">
        <v>6</v>
      </c>
      <c r="E39" s="585">
        <v>7</v>
      </c>
      <c r="F39" s="585">
        <v>6</v>
      </c>
      <c r="G39" s="585"/>
      <c r="H39" s="585"/>
      <c r="I39" s="585"/>
      <c r="J39" s="585"/>
      <c r="K39" s="585"/>
      <c r="L39" s="596"/>
    </row>
    <row r="40" spans="1:12">
      <c r="A40" s="600" t="s">
        <v>464</v>
      </c>
      <c r="B40" s="589" t="s">
        <v>85</v>
      </c>
      <c r="C40" s="587">
        <v>487</v>
      </c>
      <c r="D40" s="584">
        <v>532</v>
      </c>
      <c r="E40" s="584">
        <v>584</v>
      </c>
      <c r="F40" s="584">
        <v>834</v>
      </c>
      <c r="G40" s="584">
        <v>924</v>
      </c>
      <c r="H40" s="584">
        <v>936</v>
      </c>
      <c r="I40" s="584">
        <v>1036</v>
      </c>
      <c r="J40" s="584">
        <v>1093</v>
      </c>
      <c r="K40" s="584">
        <v>1207</v>
      </c>
      <c r="L40" s="594">
        <v>1314</v>
      </c>
    </row>
    <row r="41" spans="1:12">
      <c r="A41" s="601" t="s">
        <v>463</v>
      </c>
      <c r="B41" s="590" t="s">
        <v>525</v>
      </c>
      <c r="C41" s="459" t="s">
        <v>438</v>
      </c>
      <c r="D41" s="488" t="s">
        <v>438</v>
      </c>
      <c r="E41" s="488">
        <v>5</v>
      </c>
      <c r="F41" s="488">
        <v>11</v>
      </c>
      <c r="G41" s="488">
        <v>12</v>
      </c>
      <c r="H41" s="488">
        <v>13</v>
      </c>
      <c r="I41" s="488">
        <v>7</v>
      </c>
      <c r="J41" s="488">
        <v>5</v>
      </c>
      <c r="K41" s="488">
        <v>9</v>
      </c>
      <c r="L41" s="595" t="s">
        <v>438</v>
      </c>
    </row>
    <row r="42" spans="1:12">
      <c r="A42" s="601"/>
      <c r="B42" s="590" t="s">
        <v>526</v>
      </c>
      <c r="C42" s="459" t="s">
        <v>438</v>
      </c>
      <c r="D42" s="488">
        <v>6</v>
      </c>
      <c r="E42" s="488">
        <v>13</v>
      </c>
      <c r="F42" s="488">
        <v>19</v>
      </c>
      <c r="G42" s="488">
        <v>20</v>
      </c>
      <c r="H42" s="488">
        <v>17</v>
      </c>
      <c r="I42" s="488">
        <v>14</v>
      </c>
      <c r="J42" s="488">
        <v>9</v>
      </c>
      <c r="K42" s="488"/>
      <c r="L42" s="595"/>
    </row>
    <row r="43" spans="1:12">
      <c r="A43" s="601"/>
      <c r="B43" s="591" t="s">
        <v>527</v>
      </c>
      <c r="C43" s="459" t="s">
        <v>438</v>
      </c>
      <c r="D43" s="488">
        <v>10</v>
      </c>
      <c r="E43" s="488">
        <v>14</v>
      </c>
      <c r="F43" s="488">
        <v>23</v>
      </c>
      <c r="G43" s="488">
        <v>25</v>
      </c>
      <c r="H43" s="488">
        <v>22</v>
      </c>
      <c r="I43" s="488"/>
      <c r="J43" s="488"/>
      <c r="K43" s="488"/>
      <c r="L43" s="595"/>
    </row>
    <row r="44" spans="1:12" ht="15.75" thickBot="1">
      <c r="A44" s="602"/>
      <c r="B44" s="592" t="s">
        <v>528</v>
      </c>
      <c r="C44" s="588">
        <v>5</v>
      </c>
      <c r="D44" s="585">
        <v>14</v>
      </c>
      <c r="E44" s="585">
        <v>16</v>
      </c>
      <c r="F44" s="585">
        <v>29</v>
      </c>
      <c r="G44" s="585"/>
      <c r="H44" s="585"/>
      <c r="I44" s="585"/>
      <c r="J44" s="585"/>
      <c r="K44" s="585"/>
      <c r="L44" s="596"/>
    </row>
    <row r="45" spans="1:12">
      <c r="A45" s="600" t="s">
        <v>466</v>
      </c>
      <c r="B45" s="589" t="s">
        <v>85</v>
      </c>
      <c r="C45" s="587" t="s">
        <v>438</v>
      </c>
      <c r="D45" s="584">
        <v>13</v>
      </c>
      <c r="E45" s="584">
        <v>7</v>
      </c>
      <c r="F45" s="584" t="s">
        <v>438</v>
      </c>
      <c r="G45" s="584">
        <v>6</v>
      </c>
      <c r="H45" s="584">
        <v>19</v>
      </c>
      <c r="I45" s="584" t="s">
        <v>438</v>
      </c>
      <c r="J45" s="584" t="s">
        <v>438</v>
      </c>
      <c r="K45" s="584" t="s">
        <v>438</v>
      </c>
      <c r="L45" s="594" t="s">
        <v>438</v>
      </c>
    </row>
    <row r="46" spans="1:12">
      <c r="A46" s="601" t="s">
        <v>465</v>
      </c>
      <c r="B46" s="590" t="s">
        <v>525</v>
      </c>
      <c r="C46" s="459" t="s">
        <v>438</v>
      </c>
      <c r="D46" s="488" t="s">
        <v>438</v>
      </c>
      <c r="E46" s="488" t="s">
        <v>438</v>
      </c>
      <c r="F46" s="488" t="s">
        <v>438</v>
      </c>
      <c r="G46" s="488" t="s">
        <v>438</v>
      </c>
      <c r="H46" s="488" t="s">
        <v>438</v>
      </c>
      <c r="I46" s="488" t="s">
        <v>438</v>
      </c>
      <c r="J46" s="488" t="s">
        <v>438</v>
      </c>
      <c r="K46" s="488" t="s">
        <v>438</v>
      </c>
      <c r="L46" s="595" t="s">
        <v>438</v>
      </c>
    </row>
    <row r="47" spans="1:12">
      <c r="A47" s="601"/>
      <c r="B47" s="590" t="s">
        <v>526</v>
      </c>
      <c r="C47" s="459" t="s">
        <v>438</v>
      </c>
      <c r="D47" s="488" t="s">
        <v>438</v>
      </c>
      <c r="E47" s="488" t="s">
        <v>438</v>
      </c>
      <c r="F47" s="488" t="s">
        <v>438</v>
      </c>
      <c r="G47" s="488" t="s">
        <v>438</v>
      </c>
      <c r="H47" s="488" t="s">
        <v>438</v>
      </c>
      <c r="I47" s="488" t="s">
        <v>438</v>
      </c>
      <c r="J47" s="488" t="s">
        <v>438</v>
      </c>
      <c r="K47" s="488"/>
      <c r="L47" s="595"/>
    </row>
    <row r="48" spans="1:12">
      <c r="A48" s="601"/>
      <c r="B48" s="591" t="s">
        <v>527</v>
      </c>
      <c r="C48" s="459" t="s">
        <v>438</v>
      </c>
      <c r="D48" s="488" t="s">
        <v>438</v>
      </c>
      <c r="E48" s="488" t="s">
        <v>438</v>
      </c>
      <c r="F48" s="488" t="s">
        <v>438</v>
      </c>
      <c r="G48" s="488" t="s">
        <v>438</v>
      </c>
      <c r="H48" s="488" t="s">
        <v>438</v>
      </c>
      <c r="I48" s="488"/>
      <c r="J48" s="488"/>
      <c r="K48" s="488"/>
      <c r="L48" s="595"/>
    </row>
    <row r="49" spans="1:12" ht="15.75" thickBot="1">
      <c r="A49" s="602"/>
      <c r="B49" s="592" t="s">
        <v>528</v>
      </c>
      <c r="C49" s="588" t="s">
        <v>438</v>
      </c>
      <c r="D49" s="585" t="s">
        <v>438</v>
      </c>
      <c r="E49" s="585" t="s">
        <v>438</v>
      </c>
      <c r="F49" s="585" t="s">
        <v>438</v>
      </c>
      <c r="G49" s="585"/>
      <c r="H49" s="585"/>
      <c r="I49" s="585"/>
      <c r="J49" s="585"/>
      <c r="K49" s="585"/>
      <c r="L49" s="596"/>
    </row>
    <row r="50" spans="1:12">
      <c r="A50" s="600" t="s">
        <v>468</v>
      </c>
      <c r="B50" s="589" t="s">
        <v>85</v>
      </c>
      <c r="C50" s="587">
        <v>299</v>
      </c>
      <c r="D50" s="584">
        <v>380</v>
      </c>
      <c r="E50" s="584">
        <v>372</v>
      </c>
      <c r="F50" s="584">
        <v>318</v>
      </c>
      <c r="G50" s="584">
        <v>304</v>
      </c>
      <c r="H50" s="584">
        <v>435</v>
      </c>
      <c r="I50" s="584">
        <v>423</v>
      </c>
      <c r="J50" s="584">
        <v>387</v>
      </c>
      <c r="K50" s="584">
        <v>415</v>
      </c>
      <c r="L50" s="594">
        <v>514</v>
      </c>
    </row>
    <row r="51" spans="1:12">
      <c r="A51" s="601" t="s">
        <v>467</v>
      </c>
      <c r="B51" s="590" t="s">
        <v>525</v>
      </c>
      <c r="C51" s="459" t="s">
        <v>438</v>
      </c>
      <c r="D51" s="488" t="s">
        <v>438</v>
      </c>
      <c r="E51" s="488" t="s">
        <v>438</v>
      </c>
      <c r="F51" s="488" t="s">
        <v>438</v>
      </c>
      <c r="G51" s="488" t="s">
        <v>438</v>
      </c>
      <c r="H51" s="488" t="s">
        <v>438</v>
      </c>
      <c r="I51" s="488" t="s">
        <v>438</v>
      </c>
      <c r="J51" s="488">
        <v>5</v>
      </c>
      <c r="K51" s="488">
        <v>5</v>
      </c>
      <c r="L51" s="595">
        <v>6</v>
      </c>
    </row>
    <row r="52" spans="1:12">
      <c r="A52" s="601"/>
      <c r="B52" s="590" t="s">
        <v>526</v>
      </c>
      <c r="C52" s="459">
        <v>6</v>
      </c>
      <c r="D52" s="488">
        <v>6</v>
      </c>
      <c r="E52" s="488">
        <v>6</v>
      </c>
      <c r="F52" s="488" t="s">
        <v>438</v>
      </c>
      <c r="G52" s="488" t="s">
        <v>438</v>
      </c>
      <c r="H52" s="488" t="s">
        <v>438</v>
      </c>
      <c r="I52" s="488">
        <v>8</v>
      </c>
      <c r="J52" s="488">
        <v>8</v>
      </c>
      <c r="K52" s="488"/>
      <c r="L52" s="595"/>
    </row>
    <row r="53" spans="1:12">
      <c r="A53" s="601"/>
      <c r="B53" s="591" t="s">
        <v>527</v>
      </c>
      <c r="C53" s="459">
        <v>7</v>
      </c>
      <c r="D53" s="488">
        <v>7</v>
      </c>
      <c r="E53" s="488">
        <v>8</v>
      </c>
      <c r="F53" s="488">
        <v>5</v>
      </c>
      <c r="G53" s="488" t="s">
        <v>438</v>
      </c>
      <c r="H53" s="488" t="s">
        <v>438</v>
      </c>
      <c r="I53" s="488"/>
      <c r="J53" s="488"/>
      <c r="K53" s="488"/>
      <c r="L53" s="595"/>
    </row>
    <row r="54" spans="1:12" ht="15.75" thickBot="1">
      <c r="A54" s="602"/>
      <c r="B54" s="592" t="s">
        <v>528</v>
      </c>
      <c r="C54" s="588">
        <v>7</v>
      </c>
      <c r="D54" s="585">
        <v>9</v>
      </c>
      <c r="E54" s="585">
        <v>11</v>
      </c>
      <c r="F54" s="585">
        <v>5</v>
      </c>
      <c r="G54" s="585"/>
      <c r="H54" s="585"/>
      <c r="I54" s="585"/>
      <c r="J54" s="585"/>
      <c r="K54" s="585"/>
      <c r="L54" s="596"/>
    </row>
    <row r="55" spans="1:12">
      <c r="A55" s="600" t="s">
        <v>529</v>
      </c>
      <c r="B55" s="589" t="s">
        <v>85</v>
      </c>
      <c r="C55" s="587" t="s">
        <v>438</v>
      </c>
      <c r="D55" s="584" t="s">
        <v>438</v>
      </c>
      <c r="E55" s="584" t="s">
        <v>438</v>
      </c>
      <c r="F55" s="584" t="s">
        <v>438</v>
      </c>
      <c r="G55" s="584" t="s">
        <v>438</v>
      </c>
      <c r="H55" s="584" t="s">
        <v>438</v>
      </c>
      <c r="I55" s="584" t="s">
        <v>438</v>
      </c>
      <c r="J55" s="584" t="s">
        <v>438</v>
      </c>
      <c r="K55" s="584" t="s">
        <v>438</v>
      </c>
      <c r="L55" s="594" t="s">
        <v>438</v>
      </c>
    </row>
    <row r="56" spans="1:12">
      <c r="A56" s="601" t="s">
        <v>530</v>
      </c>
      <c r="B56" s="590" t="s">
        <v>525</v>
      </c>
      <c r="C56" s="459" t="s">
        <v>438</v>
      </c>
      <c r="D56" s="488" t="s">
        <v>438</v>
      </c>
      <c r="E56" s="488" t="s">
        <v>438</v>
      </c>
      <c r="F56" s="488" t="s">
        <v>438</v>
      </c>
      <c r="G56" s="488" t="s">
        <v>438</v>
      </c>
      <c r="H56" s="488" t="s">
        <v>438</v>
      </c>
      <c r="I56" s="488" t="s">
        <v>438</v>
      </c>
      <c r="J56" s="488" t="s">
        <v>438</v>
      </c>
      <c r="K56" s="488" t="s">
        <v>438</v>
      </c>
      <c r="L56" s="595" t="s">
        <v>438</v>
      </c>
    </row>
    <row r="57" spans="1:12">
      <c r="A57" s="601"/>
      <c r="B57" s="590" t="s">
        <v>526</v>
      </c>
      <c r="C57" s="459" t="s">
        <v>438</v>
      </c>
      <c r="D57" s="488" t="s">
        <v>438</v>
      </c>
      <c r="E57" s="488" t="s">
        <v>438</v>
      </c>
      <c r="F57" s="488" t="s">
        <v>438</v>
      </c>
      <c r="G57" s="488" t="s">
        <v>438</v>
      </c>
      <c r="H57" s="488" t="s">
        <v>438</v>
      </c>
      <c r="I57" s="488" t="s">
        <v>438</v>
      </c>
      <c r="J57" s="488" t="s">
        <v>438</v>
      </c>
      <c r="K57" s="488"/>
      <c r="L57" s="595"/>
    </row>
    <row r="58" spans="1:12">
      <c r="A58" s="601"/>
      <c r="B58" s="591" t="s">
        <v>527</v>
      </c>
      <c r="C58" s="459" t="s">
        <v>438</v>
      </c>
      <c r="D58" s="488" t="s">
        <v>438</v>
      </c>
      <c r="E58" s="488" t="s">
        <v>438</v>
      </c>
      <c r="F58" s="488" t="s">
        <v>438</v>
      </c>
      <c r="G58" s="488" t="s">
        <v>438</v>
      </c>
      <c r="H58" s="488" t="s">
        <v>438</v>
      </c>
      <c r="I58" s="488"/>
      <c r="J58" s="488"/>
      <c r="K58" s="488"/>
      <c r="L58" s="595"/>
    </row>
    <row r="59" spans="1:12" ht="15.75" thickBot="1">
      <c r="A59" s="602"/>
      <c r="B59" s="592" t="s">
        <v>528</v>
      </c>
      <c r="C59" s="588" t="s">
        <v>438</v>
      </c>
      <c r="D59" s="585" t="s">
        <v>438</v>
      </c>
      <c r="E59" s="585" t="s">
        <v>438</v>
      </c>
      <c r="F59" s="585" t="s">
        <v>438</v>
      </c>
      <c r="G59" s="585"/>
      <c r="H59" s="585"/>
      <c r="I59" s="585"/>
      <c r="J59" s="585"/>
      <c r="K59" s="585"/>
      <c r="L59" s="596"/>
    </row>
    <row r="60" spans="1:12">
      <c r="A60" s="600" t="s">
        <v>470</v>
      </c>
      <c r="B60" s="589" t="s">
        <v>85</v>
      </c>
      <c r="C60" s="587">
        <v>344</v>
      </c>
      <c r="D60" s="584">
        <v>370</v>
      </c>
      <c r="E60" s="584">
        <v>302</v>
      </c>
      <c r="F60" s="584">
        <v>334</v>
      </c>
      <c r="G60" s="584">
        <v>326</v>
      </c>
      <c r="H60" s="584">
        <v>336</v>
      </c>
      <c r="I60" s="584">
        <v>352</v>
      </c>
      <c r="J60" s="584">
        <v>325</v>
      </c>
      <c r="K60" s="584">
        <v>300</v>
      </c>
      <c r="L60" s="594">
        <v>311</v>
      </c>
    </row>
    <row r="61" spans="1:12">
      <c r="A61" s="601" t="s">
        <v>469</v>
      </c>
      <c r="B61" s="590" t="s">
        <v>525</v>
      </c>
      <c r="C61" s="459" t="s">
        <v>438</v>
      </c>
      <c r="D61" s="488" t="s">
        <v>438</v>
      </c>
      <c r="E61" s="488">
        <v>9</v>
      </c>
      <c r="F61" s="488" t="s">
        <v>438</v>
      </c>
      <c r="G61" s="488" t="s">
        <v>438</v>
      </c>
      <c r="H61" s="488" t="s">
        <v>438</v>
      </c>
      <c r="I61" s="488" t="s">
        <v>438</v>
      </c>
      <c r="J61" s="488" t="s">
        <v>438</v>
      </c>
      <c r="K61" s="488" t="s">
        <v>438</v>
      </c>
      <c r="L61" s="595" t="s">
        <v>438</v>
      </c>
    </row>
    <row r="62" spans="1:12">
      <c r="A62" s="601"/>
      <c r="B62" s="590" t="s">
        <v>526</v>
      </c>
      <c r="C62" s="459" t="s">
        <v>438</v>
      </c>
      <c r="D62" s="488" t="s">
        <v>438</v>
      </c>
      <c r="E62" s="488">
        <v>10</v>
      </c>
      <c r="F62" s="488">
        <v>6</v>
      </c>
      <c r="G62" s="488">
        <v>6</v>
      </c>
      <c r="H62" s="488">
        <v>8</v>
      </c>
      <c r="I62" s="488">
        <v>6</v>
      </c>
      <c r="J62" s="488" t="s">
        <v>438</v>
      </c>
      <c r="K62" s="488"/>
      <c r="L62" s="595"/>
    </row>
    <row r="63" spans="1:12">
      <c r="A63" s="601"/>
      <c r="B63" s="591" t="s">
        <v>527</v>
      </c>
      <c r="C63" s="459" t="s">
        <v>438</v>
      </c>
      <c r="D63" s="488" t="s">
        <v>438</v>
      </c>
      <c r="E63" s="488">
        <v>10</v>
      </c>
      <c r="F63" s="488">
        <v>9</v>
      </c>
      <c r="G63" s="488">
        <v>6</v>
      </c>
      <c r="H63" s="488">
        <v>8</v>
      </c>
      <c r="I63" s="488"/>
      <c r="J63" s="488"/>
      <c r="K63" s="488"/>
      <c r="L63" s="595"/>
    </row>
    <row r="64" spans="1:12" ht="15.75" thickBot="1">
      <c r="A64" s="602"/>
      <c r="B64" s="592" t="s">
        <v>528</v>
      </c>
      <c r="C64" s="588" t="s">
        <v>438</v>
      </c>
      <c r="D64" s="585" t="s">
        <v>438</v>
      </c>
      <c r="E64" s="585">
        <v>13</v>
      </c>
      <c r="F64" s="585">
        <v>9</v>
      </c>
      <c r="G64" s="585"/>
      <c r="H64" s="585"/>
      <c r="I64" s="585"/>
      <c r="J64" s="585"/>
      <c r="K64" s="585"/>
      <c r="L64" s="596"/>
    </row>
    <row r="65" spans="1:12">
      <c r="A65" s="600" t="s">
        <v>531</v>
      </c>
      <c r="B65" s="589" t="s">
        <v>85</v>
      </c>
      <c r="C65" s="587" t="s">
        <v>438</v>
      </c>
      <c r="D65" s="584" t="s">
        <v>438</v>
      </c>
      <c r="E65" s="584" t="s">
        <v>438</v>
      </c>
      <c r="F65" s="584" t="s">
        <v>438</v>
      </c>
      <c r="G65" s="584" t="s">
        <v>438</v>
      </c>
      <c r="H65" s="584" t="s">
        <v>438</v>
      </c>
      <c r="I65" s="584" t="s">
        <v>438</v>
      </c>
      <c r="J65" s="584" t="s">
        <v>438</v>
      </c>
      <c r="K65" s="584" t="s">
        <v>438</v>
      </c>
      <c r="L65" s="594" t="s">
        <v>438</v>
      </c>
    </row>
    <row r="66" spans="1:12">
      <c r="A66" s="601" t="s">
        <v>532</v>
      </c>
      <c r="B66" s="590" t="s">
        <v>525</v>
      </c>
      <c r="C66" s="459" t="s">
        <v>438</v>
      </c>
      <c r="D66" s="488" t="s">
        <v>438</v>
      </c>
      <c r="E66" s="488" t="s">
        <v>438</v>
      </c>
      <c r="F66" s="488" t="s">
        <v>438</v>
      </c>
      <c r="G66" s="488" t="s">
        <v>438</v>
      </c>
      <c r="H66" s="488" t="s">
        <v>438</v>
      </c>
      <c r="I66" s="488" t="s">
        <v>438</v>
      </c>
      <c r="J66" s="488" t="s">
        <v>438</v>
      </c>
      <c r="K66" s="488" t="s">
        <v>438</v>
      </c>
      <c r="L66" s="595" t="s">
        <v>438</v>
      </c>
    </row>
    <row r="67" spans="1:12">
      <c r="A67" s="601"/>
      <c r="B67" s="590" t="s">
        <v>526</v>
      </c>
      <c r="C67" s="459" t="s">
        <v>438</v>
      </c>
      <c r="D67" s="488" t="s">
        <v>438</v>
      </c>
      <c r="E67" s="488" t="s">
        <v>438</v>
      </c>
      <c r="F67" s="488" t="s">
        <v>438</v>
      </c>
      <c r="G67" s="488" t="s">
        <v>438</v>
      </c>
      <c r="H67" s="488" t="s">
        <v>438</v>
      </c>
      <c r="I67" s="488" t="s">
        <v>438</v>
      </c>
      <c r="J67" s="488" t="s">
        <v>438</v>
      </c>
      <c r="K67" s="488"/>
      <c r="L67" s="595"/>
    </row>
    <row r="68" spans="1:12">
      <c r="A68" s="601"/>
      <c r="B68" s="591" t="s">
        <v>527</v>
      </c>
      <c r="C68" s="459" t="s">
        <v>438</v>
      </c>
      <c r="D68" s="488" t="s">
        <v>438</v>
      </c>
      <c r="E68" s="488" t="s">
        <v>438</v>
      </c>
      <c r="F68" s="488" t="s">
        <v>438</v>
      </c>
      <c r="G68" s="488" t="s">
        <v>438</v>
      </c>
      <c r="H68" s="488" t="s">
        <v>438</v>
      </c>
      <c r="I68" s="488"/>
      <c r="J68" s="488"/>
      <c r="K68" s="488"/>
      <c r="L68" s="595"/>
    </row>
    <row r="69" spans="1:12" ht="15.75" thickBot="1">
      <c r="A69" s="602"/>
      <c r="B69" s="592" t="s">
        <v>528</v>
      </c>
      <c r="C69" s="588" t="s">
        <v>438</v>
      </c>
      <c r="D69" s="585" t="s">
        <v>438</v>
      </c>
      <c r="E69" s="585" t="s">
        <v>438</v>
      </c>
      <c r="F69" s="585" t="s">
        <v>438</v>
      </c>
      <c r="G69" s="585"/>
      <c r="H69" s="585"/>
      <c r="I69" s="585"/>
      <c r="J69" s="585"/>
      <c r="K69" s="585"/>
      <c r="L69" s="596"/>
    </row>
    <row r="70" spans="1:12">
      <c r="A70" s="600" t="s">
        <v>472</v>
      </c>
      <c r="B70" s="589" t="s">
        <v>85</v>
      </c>
      <c r="C70" s="587">
        <v>64</v>
      </c>
      <c r="D70" s="584">
        <v>87</v>
      </c>
      <c r="E70" s="584">
        <v>65</v>
      </c>
      <c r="F70" s="584">
        <v>75</v>
      </c>
      <c r="G70" s="584">
        <v>81</v>
      </c>
      <c r="H70" s="584">
        <v>115</v>
      </c>
      <c r="I70" s="584">
        <v>116</v>
      </c>
      <c r="J70" s="584">
        <v>159</v>
      </c>
      <c r="K70" s="584">
        <v>112</v>
      </c>
      <c r="L70" s="594">
        <v>123</v>
      </c>
    </row>
    <row r="71" spans="1:12">
      <c r="A71" s="601" t="s">
        <v>471</v>
      </c>
      <c r="B71" s="590" t="s">
        <v>525</v>
      </c>
      <c r="C71" s="459" t="s">
        <v>438</v>
      </c>
      <c r="D71" s="488" t="s">
        <v>438</v>
      </c>
      <c r="E71" s="488" t="s">
        <v>438</v>
      </c>
      <c r="F71" s="488" t="s">
        <v>438</v>
      </c>
      <c r="G71" s="488" t="s">
        <v>438</v>
      </c>
      <c r="H71" s="488" t="s">
        <v>438</v>
      </c>
      <c r="I71" s="488" t="s">
        <v>438</v>
      </c>
      <c r="J71" s="488" t="s">
        <v>438</v>
      </c>
      <c r="K71" s="488" t="s">
        <v>438</v>
      </c>
      <c r="L71" s="595" t="s">
        <v>438</v>
      </c>
    </row>
    <row r="72" spans="1:12">
      <c r="A72" s="601"/>
      <c r="B72" s="590" t="s">
        <v>526</v>
      </c>
      <c r="C72" s="459" t="s">
        <v>438</v>
      </c>
      <c r="D72" s="488" t="s">
        <v>438</v>
      </c>
      <c r="E72" s="488" t="s">
        <v>438</v>
      </c>
      <c r="F72" s="488" t="s">
        <v>438</v>
      </c>
      <c r="G72" s="488" t="s">
        <v>438</v>
      </c>
      <c r="H72" s="488" t="s">
        <v>438</v>
      </c>
      <c r="I72" s="488" t="s">
        <v>438</v>
      </c>
      <c r="J72" s="488" t="s">
        <v>438</v>
      </c>
      <c r="K72" s="488"/>
      <c r="L72" s="595"/>
    </row>
    <row r="73" spans="1:12">
      <c r="A73" s="601"/>
      <c r="B73" s="591" t="s">
        <v>527</v>
      </c>
      <c r="C73" s="459" t="s">
        <v>438</v>
      </c>
      <c r="D73" s="488" t="s">
        <v>438</v>
      </c>
      <c r="E73" s="488" t="s">
        <v>438</v>
      </c>
      <c r="F73" s="488" t="s">
        <v>438</v>
      </c>
      <c r="G73" s="488">
        <v>6</v>
      </c>
      <c r="H73" s="488" t="s">
        <v>438</v>
      </c>
      <c r="I73" s="488"/>
      <c r="J73" s="488"/>
      <c r="K73" s="488"/>
      <c r="L73" s="595"/>
    </row>
    <row r="74" spans="1:12" ht="15.75" thickBot="1">
      <c r="A74" s="602"/>
      <c r="B74" s="592" t="s">
        <v>528</v>
      </c>
      <c r="C74" s="588" t="s">
        <v>438</v>
      </c>
      <c r="D74" s="585" t="s">
        <v>438</v>
      </c>
      <c r="E74" s="585" t="s">
        <v>438</v>
      </c>
      <c r="F74" s="585" t="s">
        <v>438</v>
      </c>
      <c r="G74" s="585"/>
      <c r="H74" s="585"/>
      <c r="I74" s="585"/>
      <c r="J74" s="585"/>
      <c r="K74" s="585"/>
      <c r="L74" s="596"/>
    </row>
    <row r="75" spans="1:12">
      <c r="A75" s="600" t="s">
        <v>474</v>
      </c>
      <c r="B75" s="589" t="s">
        <v>85</v>
      </c>
      <c r="C75" s="587">
        <v>370</v>
      </c>
      <c r="D75" s="584">
        <v>317</v>
      </c>
      <c r="E75" s="584">
        <v>312</v>
      </c>
      <c r="F75" s="584">
        <v>276</v>
      </c>
      <c r="G75" s="584">
        <v>341</v>
      </c>
      <c r="H75" s="584">
        <v>276</v>
      </c>
      <c r="I75" s="584">
        <v>274</v>
      </c>
      <c r="J75" s="584">
        <v>236</v>
      </c>
      <c r="K75" s="584">
        <v>245</v>
      </c>
      <c r="L75" s="594">
        <v>268</v>
      </c>
    </row>
    <row r="76" spans="1:12">
      <c r="A76" s="601" t="s">
        <v>473</v>
      </c>
      <c r="B76" s="590" t="s">
        <v>525</v>
      </c>
      <c r="C76" s="459">
        <v>6</v>
      </c>
      <c r="D76" s="488">
        <v>9</v>
      </c>
      <c r="E76" s="488">
        <v>8</v>
      </c>
      <c r="F76" s="488">
        <v>5</v>
      </c>
      <c r="G76" s="488">
        <v>9</v>
      </c>
      <c r="H76" s="488" t="s">
        <v>438</v>
      </c>
      <c r="I76" s="488" t="s">
        <v>438</v>
      </c>
      <c r="J76" s="488" t="s">
        <v>438</v>
      </c>
      <c r="K76" s="488" t="s">
        <v>438</v>
      </c>
      <c r="L76" s="595" t="s">
        <v>438</v>
      </c>
    </row>
    <row r="77" spans="1:12">
      <c r="A77" s="601"/>
      <c r="B77" s="590" t="s">
        <v>526</v>
      </c>
      <c r="C77" s="459">
        <v>11</v>
      </c>
      <c r="D77" s="488">
        <v>14</v>
      </c>
      <c r="E77" s="488">
        <v>12</v>
      </c>
      <c r="F77" s="488">
        <v>9</v>
      </c>
      <c r="G77" s="488">
        <v>14</v>
      </c>
      <c r="H77" s="488">
        <v>5</v>
      </c>
      <c r="I77" s="488" t="s">
        <v>438</v>
      </c>
      <c r="J77" s="488">
        <v>6</v>
      </c>
      <c r="K77" s="488"/>
      <c r="L77" s="595"/>
    </row>
    <row r="78" spans="1:12">
      <c r="A78" s="601"/>
      <c r="B78" s="591" t="s">
        <v>527</v>
      </c>
      <c r="C78" s="459">
        <v>16</v>
      </c>
      <c r="D78" s="488">
        <v>19</v>
      </c>
      <c r="E78" s="488">
        <v>21</v>
      </c>
      <c r="F78" s="488">
        <v>10</v>
      </c>
      <c r="G78" s="488">
        <v>17</v>
      </c>
      <c r="H78" s="488">
        <v>6</v>
      </c>
      <c r="I78" s="488"/>
      <c r="J78" s="488"/>
      <c r="K78" s="488"/>
      <c r="L78" s="595"/>
    </row>
    <row r="79" spans="1:12" ht="15.75" thickBot="1">
      <c r="A79" s="602"/>
      <c r="B79" s="592" t="s">
        <v>528</v>
      </c>
      <c r="C79" s="588">
        <v>23</v>
      </c>
      <c r="D79" s="585">
        <v>25</v>
      </c>
      <c r="E79" s="585">
        <v>28</v>
      </c>
      <c r="F79" s="585">
        <v>12</v>
      </c>
      <c r="G79" s="585"/>
      <c r="H79" s="585"/>
      <c r="I79" s="585"/>
      <c r="J79" s="585"/>
      <c r="K79" s="585"/>
      <c r="L79" s="596"/>
    </row>
    <row r="80" spans="1:12">
      <c r="A80" s="600" t="s">
        <v>476</v>
      </c>
      <c r="B80" s="589" t="s">
        <v>85</v>
      </c>
      <c r="C80" s="587">
        <v>5</v>
      </c>
      <c r="D80" s="584">
        <v>21</v>
      </c>
      <c r="E80" s="584">
        <v>5</v>
      </c>
      <c r="F80" s="584">
        <v>8</v>
      </c>
      <c r="G80" s="584">
        <v>28</v>
      </c>
      <c r="H80" s="584">
        <v>5</v>
      </c>
      <c r="I80" s="584" t="s">
        <v>438</v>
      </c>
      <c r="J80" s="584">
        <v>13</v>
      </c>
      <c r="K80" s="584">
        <v>67</v>
      </c>
      <c r="L80" s="594">
        <v>111</v>
      </c>
    </row>
    <row r="81" spans="1:12">
      <c r="A81" s="601" t="s">
        <v>475</v>
      </c>
      <c r="B81" s="590" t="s">
        <v>525</v>
      </c>
      <c r="C81" s="459" t="s">
        <v>438</v>
      </c>
      <c r="D81" s="488" t="s">
        <v>438</v>
      </c>
      <c r="E81" s="488" t="s">
        <v>438</v>
      </c>
      <c r="F81" s="488" t="s">
        <v>438</v>
      </c>
      <c r="G81" s="488" t="s">
        <v>438</v>
      </c>
      <c r="H81" s="488" t="s">
        <v>438</v>
      </c>
      <c r="I81" s="488" t="s">
        <v>438</v>
      </c>
      <c r="J81" s="488" t="s">
        <v>438</v>
      </c>
      <c r="K81" s="488" t="s">
        <v>438</v>
      </c>
      <c r="L81" s="595" t="s">
        <v>438</v>
      </c>
    </row>
    <row r="82" spans="1:12">
      <c r="A82" s="601"/>
      <c r="B82" s="590" t="s">
        <v>526</v>
      </c>
      <c r="C82" s="459" t="s">
        <v>438</v>
      </c>
      <c r="D82" s="488" t="s">
        <v>438</v>
      </c>
      <c r="E82" s="488" t="s">
        <v>438</v>
      </c>
      <c r="F82" s="488" t="s">
        <v>438</v>
      </c>
      <c r="G82" s="488" t="s">
        <v>438</v>
      </c>
      <c r="H82" s="488" t="s">
        <v>438</v>
      </c>
      <c r="I82" s="488" t="s">
        <v>438</v>
      </c>
      <c r="J82" s="488" t="s">
        <v>438</v>
      </c>
      <c r="K82" s="488"/>
      <c r="L82" s="595"/>
    </row>
    <row r="83" spans="1:12">
      <c r="A83" s="601"/>
      <c r="B83" s="591" t="s">
        <v>527</v>
      </c>
      <c r="C83" s="459" t="s">
        <v>438</v>
      </c>
      <c r="D83" s="488" t="s">
        <v>438</v>
      </c>
      <c r="E83" s="488" t="s">
        <v>438</v>
      </c>
      <c r="F83" s="488" t="s">
        <v>438</v>
      </c>
      <c r="G83" s="488" t="s">
        <v>438</v>
      </c>
      <c r="H83" s="488" t="s">
        <v>438</v>
      </c>
      <c r="I83" s="488"/>
      <c r="J83" s="488"/>
      <c r="K83" s="488"/>
      <c r="L83" s="595"/>
    </row>
    <row r="84" spans="1:12" ht="15.75" thickBot="1">
      <c r="A84" s="602"/>
      <c r="B84" s="592" t="s">
        <v>528</v>
      </c>
      <c r="C84" s="588" t="s">
        <v>438</v>
      </c>
      <c r="D84" s="585" t="s">
        <v>438</v>
      </c>
      <c r="E84" s="585" t="s">
        <v>438</v>
      </c>
      <c r="F84" s="585" t="s">
        <v>438</v>
      </c>
      <c r="G84" s="585"/>
      <c r="H84" s="585"/>
      <c r="I84" s="585"/>
      <c r="J84" s="585"/>
      <c r="K84" s="585"/>
      <c r="L84" s="596"/>
    </row>
    <row r="85" spans="1:12">
      <c r="A85" s="600" t="s">
        <v>478</v>
      </c>
      <c r="B85" s="589" t="s">
        <v>85</v>
      </c>
      <c r="C85" s="587" t="s">
        <v>438</v>
      </c>
      <c r="D85" s="584">
        <v>7</v>
      </c>
      <c r="E85" s="584">
        <v>12</v>
      </c>
      <c r="F85" s="584">
        <v>61</v>
      </c>
      <c r="G85" s="584">
        <v>41</v>
      </c>
      <c r="H85" s="584">
        <v>28</v>
      </c>
      <c r="I85" s="584">
        <v>8</v>
      </c>
      <c r="J85" s="584">
        <v>77</v>
      </c>
      <c r="K85" s="584">
        <v>31</v>
      </c>
      <c r="L85" s="594">
        <v>82</v>
      </c>
    </row>
    <row r="86" spans="1:12">
      <c r="A86" s="601" t="s">
        <v>477</v>
      </c>
      <c r="B86" s="590" t="s">
        <v>525</v>
      </c>
      <c r="C86" s="459" t="s">
        <v>438</v>
      </c>
      <c r="D86" s="488" t="s">
        <v>438</v>
      </c>
      <c r="E86" s="488" t="s">
        <v>438</v>
      </c>
      <c r="F86" s="488" t="s">
        <v>438</v>
      </c>
      <c r="G86" s="488" t="s">
        <v>438</v>
      </c>
      <c r="H86" s="488" t="s">
        <v>438</v>
      </c>
      <c r="I86" s="488" t="s">
        <v>438</v>
      </c>
      <c r="J86" s="488" t="s">
        <v>438</v>
      </c>
      <c r="K86" s="488" t="s">
        <v>438</v>
      </c>
      <c r="L86" s="595" t="s">
        <v>438</v>
      </c>
    </row>
    <row r="87" spans="1:12">
      <c r="A87" s="601"/>
      <c r="B87" s="590" t="s">
        <v>526</v>
      </c>
      <c r="C87" s="459" t="s">
        <v>438</v>
      </c>
      <c r="D87" s="488" t="s">
        <v>438</v>
      </c>
      <c r="E87" s="488" t="s">
        <v>438</v>
      </c>
      <c r="F87" s="488" t="s">
        <v>438</v>
      </c>
      <c r="G87" s="488" t="s">
        <v>438</v>
      </c>
      <c r="H87" s="488" t="s">
        <v>438</v>
      </c>
      <c r="I87" s="488" t="s">
        <v>438</v>
      </c>
      <c r="J87" s="488" t="s">
        <v>438</v>
      </c>
      <c r="K87" s="488"/>
      <c r="L87" s="595"/>
    </row>
    <row r="88" spans="1:12">
      <c r="A88" s="601"/>
      <c r="B88" s="591" t="s">
        <v>527</v>
      </c>
      <c r="C88" s="459" t="s">
        <v>438</v>
      </c>
      <c r="D88" s="488" t="s">
        <v>438</v>
      </c>
      <c r="E88" s="488" t="s">
        <v>438</v>
      </c>
      <c r="F88" s="488" t="s">
        <v>438</v>
      </c>
      <c r="G88" s="488" t="s">
        <v>438</v>
      </c>
      <c r="H88" s="488" t="s">
        <v>438</v>
      </c>
      <c r="I88" s="488"/>
      <c r="J88" s="488"/>
      <c r="K88" s="488"/>
      <c r="L88" s="595"/>
    </row>
    <row r="89" spans="1:12" ht="15.75" thickBot="1">
      <c r="A89" s="602"/>
      <c r="B89" s="592" t="s">
        <v>528</v>
      </c>
      <c r="C89" s="588" t="s">
        <v>438</v>
      </c>
      <c r="D89" s="585" t="s">
        <v>438</v>
      </c>
      <c r="E89" s="585" t="s">
        <v>438</v>
      </c>
      <c r="F89" s="585" t="s">
        <v>438</v>
      </c>
      <c r="G89" s="585"/>
      <c r="H89" s="585"/>
      <c r="I89" s="585"/>
      <c r="J89" s="585"/>
      <c r="K89" s="585"/>
      <c r="L89" s="596"/>
    </row>
    <row r="90" spans="1:12">
      <c r="A90" s="600" t="s">
        <v>480</v>
      </c>
      <c r="B90" s="589" t="s">
        <v>85</v>
      </c>
      <c r="C90" s="587">
        <v>194</v>
      </c>
      <c r="D90" s="584">
        <v>293</v>
      </c>
      <c r="E90" s="584">
        <v>315</v>
      </c>
      <c r="F90" s="584">
        <v>305</v>
      </c>
      <c r="G90" s="584">
        <v>287</v>
      </c>
      <c r="H90" s="584">
        <v>290</v>
      </c>
      <c r="I90" s="584">
        <v>322</v>
      </c>
      <c r="J90" s="584">
        <v>351</v>
      </c>
      <c r="K90" s="584">
        <v>330</v>
      </c>
      <c r="L90" s="594">
        <v>321</v>
      </c>
    </row>
    <row r="91" spans="1:12">
      <c r="A91" s="601" t="s">
        <v>479</v>
      </c>
      <c r="B91" s="590" t="s">
        <v>525</v>
      </c>
      <c r="C91" s="459" t="s">
        <v>438</v>
      </c>
      <c r="D91" s="488" t="s">
        <v>438</v>
      </c>
      <c r="E91" s="488" t="s">
        <v>438</v>
      </c>
      <c r="F91" s="488">
        <v>7</v>
      </c>
      <c r="G91" s="488" t="s">
        <v>438</v>
      </c>
      <c r="H91" s="488" t="s">
        <v>438</v>
      </c>
      <c r="I91" s="488" t="s">
        <v>438</v>
      </c>
      <c r="J91" s="488">
        <v>6</v>
      </c>
      <c r="K91" s="488" t="s">
        <v>438</v>
      </c>
      <c r="L91" s="595" t="s">
        <v>438</v>
      </c>
    </row>
    <row r="92" spans="1:12">
      <c r="A92" s="601"/>
      <c r="B92" s="590" t="s">
        <v>526</v>
      </c>
      <c r="C92" s="459">
        <v>6</v>
      </c>
      <c r="D92" s="488">
        <v>6</v>
      </c>
      <c r="E92" s="488" t="s">
        <v>438</v>
      </c>
      <c r="F92" s="488">
        <v>14</v>
      </c>
      <c r="G92" s="488">
        <v>6</v>
      </c>
      <c r="H92" s="488">
        <v>5</v>
      </c>
      <c r="I92" s="488">
        <v>5</v>
      </c>
      <c r="J92" s="488">
        <v>8</v>
      </c>
      <c r="K92" s="488"/>
      <c r="L92" s="595"/>
    </row>
    <row r="93" spans="1:12">
      <c r="A93" s="601"/>
      <c r="B93" s="591" t="s">
        <v>527</v>
      </c>
      <c r="C93" s="459">
        <v>8</v>
      </c>
      <c r="D93" s="488">
        <v>10</v>
      </c>
      <c r="E93" s="488">
        <v>8</v>
      </c>
      <c r="F93" s="488">
        <v>21</v>
      </c>
      <c r="G93" s="488">
        <v>10</v>
      </c>
      <c r="H93" s="488">
        <v>6</v>
      </c>
      <c r="I93" s="488"/>
      <c r="J93" s="488"/>
      <c r="K93" s="488"/>
      <c r="L93" s="595"/>
    </row>
    <row r="94" spans="1:12" ht="15.75" thickBot="1">
      <c r="A94" s="602"/>
      <c r="B94" s="592" t="s">
        <v>528</v>
      </c>
      <c r="C94" s="588">
        <v>13</v>
      </c>
      <c r="D94" s="585">
        <v>22</v>
      </c>
      <c r="E94" s="585">
        <v>15</v>
      </c>
      <c r="F94" s="585">
        <v>31</v>
      </c>
      <c r="G94" s="585"/>
      <c r="H94" s="585"/>
      <c r="I94" s="585"/>
      <c r="J94" s="585"/>
      <c r="K94" s="585"/>
      <c r="L94" s="596"/>
    </row>
    <row r="95" spans="1:12">
      <c r="A95" s="600" t="s">
        <v>482</v>
      </c>
      <c r="B95" s="589" t="s">
        <v>85</v>
      </c>
      <c r="C95" s="587">
        <v>324</v>
      </c>
      <c r="D95" s="584">
        <v>399</v>
      </c>
      <c r="E95" s="584">
        <v>382</v>
      </c>
      <c r="F95" s="584">
        <v>375</v>
      </c>
      <c r="G95" s="584">
        <v>386</v>
      </c>
      <c r="H95" s="584">
        <v>355</v>
      </c>
      <c r="I95" s="584">
        <v>406</v>
      </c>
      <c r="J95" s="584">
        <v>403</v>
      </c>
      <c r="K95" s="584">
        <v>392</v>
      </c>
      <c r="L95" s="594">
        <v>274</v>
      </c>
    </row>
    <row r="96" spans="1:12">
      <c r="A96" s="601" t="s">
        <v>481</v>
      </c>
      <c r="B96" s="590" t="s">
        <v>525</v>
      </c>
      <c r="C96" s="459" t="s">
        <v>438</v>
      </c>
      <c r="D96" s="488" t="s">
        <v>438</v>
      </c>
      <c r="E96" s="488" t="s">
        <v>438</v>
      </c>
      <c r="F96" s="488" t="s">
        <v>438</v>
      </c>
      <c r="G96" s="488" t="s">
        <v>438</v>
      </c>
      <c r="H96" s="488" t="s">
        <v>438</v>
      </c>
      <c r="I96" s="488" t="s">
        <v>438</v>
      </c>
      <c r="J96" s="488">
        <v>5</v>
      </c>
      <c r="K96" s="488" t="s">
        <v>438</v>
      </c>
      <c r="L96" s="595" t="s">
        <v>438</v>
      </c>
    </row>
    <row r="97" spans="1:12">
      <c r="A97" s="601"/>
      <c r="B97" s="590" t="s">
        <v>526</v>
      </c>
      <c r="C97" s="459" t="s">
        <v>438</v>
      </c>
      <c r="D97" s="488" t="s">
        <v>438</v>
      </c>
      <c r="E97" s="488" t="s">
        <v>438</v>
      </c>
      <c r="F97" s="488" t="s">
        <v>438</v>
      </c>
      <c r="G97" s="488" t="s">
        <v>438</v>
      </c>
      <c r="H97" s="488" t="s">
        <v>438</v>
      </c>
      <c r="I97" s="488" t="s">
        <v>438</v>
      </c>
      <c r="J97" s="488">
        <v>8</v>
      </c>
      <c r="K97" s="488"/>
      <c r="L97" s="595"/>
    </row>
    <row r="98" spans="1:12">
      <c r="A98" s="601"/>
      <c r="B98" s="591" t="s">
        <v>527</v>
      </c>
      <c r="C98" s="459" t="s">
        <v>438</v>
      </c>
      <c r="D98" s="488" t="s">
        <v>438</v>
      </c>
      <c r="E98" s="488" t="s">
        <v>438</v>
      </c>
      <c r="F98" s="488" t="s">
        <v>438</v>
      </c>
      <c r="G98" s="488" t="s">
        <v>438</v>
      </c>
      <c r="H98" s="488" t="s">
        <v>438</v>
      </c>
      <c r="I98" s="488"/>
      <c r="J98" s="488"/>
      <c r="K98" s="488"/>
      <c r="L98" s="595"/>
    </row>
    <row r="99" spans="1:12" ht="15.75" thickBot="1">
      <c r="A99" s="602"/>
      <c r="B99" s="592" t="s">
        <v>528</v>
      </c>
      <c r="C99" s="588" t="s">
        <v>438</v>
      </c>
      <c r="D99" s="585" t="s">
        <v>438</v>
      </c>
      <c r="E99" s="585" t="s">
        <v>438</v>
      </c>
      <c r="F99" s="585" t="s">
        <v>438</v>
      </c>
      <c r="G99" s="585"/>
      <c r="H99" s="585"/>
      <c r="I99" s="585"/>
      <c r="J99" s="585"/>
      <c r="K99" s="585"/>
      <c r="L99" s="596"/>
    </row>
    <row r="100" spans="1:12">
      <c r="A100" s="600" t="s">
        <v>484</v>
      </c>
      <c r="B100" s="589" t="s">
        <v>85</v>
      </c>
      <c r="C100" s="587">
        <v>109</v>
      </c>
      <c r="D100" s="584">
        <v>95</v>
      </c>
      <c r="E100" s="584">
        <v>98</v>
      </c>
      <c r="F100" s="584">
        <v>84</v>
      </c>
      <c r="G100" s="584">
        <v>99</v>
      </c>
      <c r="H100" s="584">
        <v>56</v>
      </c>
      <c r="I100" s="584">
        <v>93</v>
      </c>
      <c r="J100" s="584">
        <v>93</v>
      </c>
      <c r="K100" s="584">
        <v>112</v>
      </c>
      <c r="L100" s="594">
        <v>110</v>
      </c>
    </row>
    <row r="101" spans="1:12">
      <c r="A101" s="601" t="s">
        <v>483</v>
      </c>
      <c r="B101" s="590" t="s">
        <v>525</v>
      </c>
      <c r="C101" s="459" t="s">
        <v>438</v>
      </c>
      <c r="D101" s="488" t="s">
        <v>438</v>
      </c>
      <c r="E101" s="488" t="s">
        <v>438</v>
      </c>
      <c r="F101" s="488" t="s">
        <v>438</v>
      </c>
      <c r="G101" s="488" t="s">
        <v>438</v>
      </c>
      <c r="H101" s="488" t="s">
        <v>438</v>
      </c>
      <c r="I101" s="488" t="s">
        <v>438</v>
      </c>
      <c r="J101" s="488" t="s">
        <v>438</v>
      </c>
      <c r="K101" s="488" t="s">
        <v>438</v>
      </c>
      <c r="L101" s="595" t="s">
        <v>438</v>
      </c>
    </row>
    <row r="102" spans="1:12">
      <c r="A102" s="601"/>
      <c r="B102" s="590" t="s">
        <v>526</v>
      </c>
      <c r="C102" s="459" t="s">
        <v>438</v>
      </c>
      <c r="D102" s="488" t="s">
        <v>438</v>
      </c>
      <c r="E102" s="488" t="s">
        <v>438</v>
      </c>
      <c r="F102" s="488">
        <v>5</v>
      </c>
      <c r="G102" s="488" t="s">
        <v>438</v>
      </c>
      <c r="H102" s="488" t="s">
        <v>438</v>
      </c>
      <c r="I102" s="488" t="s">
        <v>438</v>
      </c>
      <c r="J102" s="488" t="s">
        <v>438</v>
      </c>
      <c r="K102" s="488"/>
      <c r="L102" s="595"/>
    </row>
    <row r="103" spans="1:12">
      <c r="A103" s="601"/>
      <c r="B103" s="591" t="s">
        <v>527</v>
      </c>
      <c r="C103" s="459" t="s">
        <v>438</v>
      </c>
      <c r="D103" s="488" t="s">
        <v>438</v>
      </c>
      <c r="E103" s="488" t="s">
        <v>438</v>
      </c>
      <c r="F103" s="488">
        <v>5</v>
      </c>
      <c r="G103" s="488">
        <v>5</v>
      </c>
      <c r="H103" s="488" t="s">
        <v>438</v>
      </c>
      <c r="I103" s="488"/>
      <c r="J103" s="488"/>
      <c r="K103" s="488"/>
      <c r="L103" s="595"/>
    </row>
    <row r="104" spans="1:12" ht="15.75" thickBot="1">
      <c r="A104" s="602"/>
      <c r="B104" s="592" t="s">
        <v>528</v>
      </c>
      <c r="C104" s="588">
        <v>7</v>
      </c>
      <c r="D104" s="585">
        <v>6</v>
      </c>
      <c r="E104" s="585" t="s">
        <v>438</v>
      </c>
      <c r="F104" s="585">
        <v>7</v>
      </c>
      <c r="G104" s="585"/>
      <c r="H104" s="585"/>
      <c r="I104" s="585"/>
      <c r="J104" s="585"/>
      <c r="K104" s="585"/>
      <c r="L104" s="596"/>
    </row>
    <row r="105" spans="1:12">
      <c r="A105" s="600" t="s">
        <v>486</v>
      </c>
      <c r="B105" s="589" t="s">
        <v>85</v>
      </c>
      <c r="C105" s="587">
        <v>127</v>
      </c>
      <c r="D105" s="584">
        <v>121</v>
      </c>
      <c r="E105" s="584">
        <v>97</v>
      </c>
      <c r="F105" s="584">
        <v>93</v>
      </c>
      <c r="G105" s="584">
        <v>143</v>
      </c>
      <c r="H105" s="584">
        <v>114</v>
      </c>
      <c r="I105" s="584">
        <v>161</v>
      </c>
      <c r="J105" s="584">
        <v>170</v>
      </c>
      <c r="K105" s="584">
        <v>185</v>
      </c>
      <c r="L105" s="594">
        <v>174</v>
      </c>
    </row>
    <row r="106" spans="1:12">
      <c r="A106" s="601" t="s">
        <v>485</v>
      </c>
      <c r="B106" s="590" t="s">
        <v>525</v>
      </c>
      <c r="C106" s="459" t="s">
        <v>438</v>
      </c>
      <c r="D106" s="488" t="s">
        <v>438</v>
      </c>
      <c r="E106" s="488" t="s">
        <v>438</v>
      </c>
      <c r="F106" s="488" t="s">
        <v>438</v>
      </c>
      <c r="G106" s="488" t="s">
        <v>438</v>
      </c>
      <c r="H106" s="488" t="s">
        <v>438</v>
      </c>
      <c r="I106" s="488" t="s">
        <v>438</v>
      </c>
      <c r="J106" s="488" t="s">
        <v>438</v>
      </c>
      <c r="K106" s="488" t="s">
        <v>438</v>
      </c>
      <c r="L106" s="595" t="s">
        <v>438</v>
      </c>
    </row>
    <row r="107" spans="1:12">
      <c r="A107" s="601"/>
      <c r="B107" s="590" t="s">
        <v>526</v>
      </c>
      <c r="C107" s="459" t="s">
        <v>438</v>
      </c>
      <c r="D107" s="488" t="s">
        <v>438</v>
      </c>
      <c r="E107" s="488" t="s">
        <v>438</v>
      </c>
      <c r="F107" s="488" t="s">
        <v>438</v>
      </c>
      <c r="G107" s="488" t="s">
        <v>438</v>
      </c>
      <c r="H107" s="488" t="s">
        <v>438</v>
      </c>
      <c r="I107" s="488" t="s">
        <v>438</v>
      </c>
      <c r="J107" s="488" t="s">
        <v>438</v>
      </c>
      <c r="K107" s="488"/>
      <c r="L107" s="595"/>
    </row>
    <row r="108" spans="1:12">
      <c r="A108" s="601"/>
      <c r="B108" s="591" t="s">
        <v>527</v>
      </c>
      <c r="C108" s="459" t="s">
        <v>438</v>
      </c>
      <c r="D108" s="488" t="s">
        <v>438</v>
      </c>
      <c r="E108" s="488" t="s">
        <v>438</v>
      </c>
      <c r="F108" s="488" t="s">
        <v>438</v>
      </c>
      <c r="G108" s="488" t="s">
        <v>438</v>
      </c>
      <c r="H108" s="488" t="s">
        <v>438</v>
      </c>
      <c r="I108" s="488"/>
      <c r="J108" s="488"/>
      <c r="K108" s="488"/>
      <c r="L108" s="595"/>
    </row>
    <row r="109" spans="1:12" ht="15.75" thickBot="1">
      <c r="A109" s="602"/>
      <c r="B109" s="592" t="s">
        <v>528</v>
      </c>
      <c r="C109" s="588" t="s">
        <v>438</v>
      </c>
      <c r="D109" s="585" t="s">
        <v>438</v>
      </c>
      <c r="E109" s="585" t="s">
        <v>438</v>
      </c>
      <c r="F109" s="585" t="s">
        <v>438</v>
      </c>
      <c r="G109" s="585"/>
      <c r="H109" s="585"/>
      <c r="I109" s="585"/>
      <c r="J109" s="585"/>
      <c r="K109" s="585"/>
      <c r="L109" s="596"/>
    </row>
    <row r="110" spans="1:12">
      <c r="A110" s="600" t="s">
        <v>488</v>
      </c>
      <c r="B110" s="589" t="s">
        <v>85</v>
      </c>
      <c r="C110" s="587">
        <v>118</v>
      </c>
      <c r="D110" s="584">
        <v>136</v>
      </c>
      <c r="E110" s="584">
        <v>93</v>
      </c>
      <c r="F110" s="584">
        <v>86</v>
      </c>
      <c r="G110" s="584">
        <v>105</v>
      </c>
      <c r="H110" s="584">
        <v>86</v>
      </c>
      <c r="I110" s="584">
        <v>107</v>
      </c>
      <c r="J110" s="584">
        <v>95</v>
      </c>
      <c r="K110" s="584">
        <v>103</v>
      </c>
      <c r="L110" s="594">
        <v>77</v>
      </c>
    </row>
    <row r="111" spans="1:12">
      <c r="A111" s="601" t="s">
        <v>487</v>
      </c>
      <c r="B111" s="590" t="s">
        <v>525</v>
      </c>
      <c r="C111" s="459" t="s">
        <v>438</v>
      </c>
      <c r="D111" s="488" t="s">
        <v>438</v>
      </c>
      <c r="E111" s="488" t="s">
        <v>438</v>
      </c>
      <c r="F111" s="488" t="s">
        <v>438</v>
      </c>
      <c r="G111" s="488" t="s">
        <v>438</v>
      </c>
      <c r="H111" s="488" t="s">
        <v>438</v>
      </c>
      <c r="I111" s="488" t="s">
        <v>438</v>
      </c>
      <c r="J111" s="488" t="s">
        <v>438</v>
      </c>
      <c r="K111" s="488" t="s">
        <v>438</v>
      </c>
      <c r="L111" s="595" t="s">
        <v>438</v>
      </c>
    </row>
    <row r="112" spans="1:12">
      <c r="A112" s="601"/>
      <c r="B112" s="590" t="s">
        <v>526</v>
      </c>
      <c r="C112" s="459" t="s">
        <v>438</v>
      </c>
      <c r="D112" s="488" t="s">
        <v>438</v>
      </c>
      <c r="E112" s="488" t="s">
        <v>438</v>
      </c>
      <c r="F112" s="488" t="s">
        <v>438</v>
      </c>
      <c r="G112" s="488" t="s">
        <v>438</v>
      </c>
      <c r="H112" s="488" t="s">
        <v>438</v>
      </c>
      <c r="I112" s="488">
        <v>5</v>
      </c>
      <c r="J112" s="488">
        <v>5</v>
      </c>
      <c r="K112" s="488"/>
      <c r="L112" s="595"/>
    </row>
    <row r="113" spans="1:12">
      <c r="A113" s="601"/>
      <c r="B113" s="591" t="s">
        <v>527</v>
      </c>
      <c r="C113" s="459" t="s">
        <v>438</v>
      </c>
      <c r="D113" s="488" t="s">
        <v>438</v>
      </c>
      <c r="E113" s="488" t="s">
        <v>438</v>
      </c>
      <c r="F113" s="488">
        <v>6</v>
      </c>
      <c r="G113" s="488" t="s">
        <v>438</v>
      </c>
      <c r="H113" s="488" t="s">
        <v>438</v>
      </c>
      <c r="I113" s="488"/>
      <c r="J113" s="488"/>
      <c r="K113" s="488"/>
      <c r="L113" s="595"/>
    </row>
    <row r="114" spans="1:12" ht="15.75" thickBot="1">
      <c r="A114" s="602"/>
      <c r="B114" s="592" t="s">
        <v>528</v>
      </c>
      <c r="C114" s="588" t="s">
        <v>438</v>
      </c>
      <c r="D114" s="585" t="s">
        <v>438</v>
      </c>
      <c r="E114" s="585" t="s">
        <v>438</v>
      </c>
      <c r="F114" s="585">
        <v>7</v>
      </c>
      <c r="G114" s="585"/>
      <c r="H114" s="585"/>
      <c r="I114" s="585"/>
      <c r="J114" s="585"/>
      <c r="K114" s="585"/>
      <c r="L114" s="596"/>
    </row>
    <row r="115" spans="1:12">
      <c r="A115" s="600" t="s">
        <v>533</v>
      </c>
      <c r="B115" s="589" t="s">
        <v>85</v>
      </c>
      <c r="C115" s="587" t="s">
        <v>438</v>
      </c>
      <c r="D115" s="584" t="s">
        <v>438</v>
      </c>
      <c r="E115" s="584" t="s">
        <v>438</v>
      </c>
      <c r="F115" s="584" t="s">
        <v>438</v>
      </c>
      <c r="G115" s="584" t="s">
        <v>438</v>
      </c>
      <c r="H115" s="584" t="s">
        <v>438</v>
      </c>
      <c r="I115" s="584" t="s">
        <v>438</v>
      </c>
      <c r="J115" s="584" t="s">
        <v>438</v>
      </c>
      <c r="K115" s="584" t="s">
        <v>438</v>
      </c>
      <c r="L115" s="594" t="s">
        <v>438</v>
      </c>
    </row>
    <row r="116" spans="1:12">
      <c r="A116" s="601" t="s">
        <v>534</v>
      </c>
      <c r="B116" s="590" t="s">
        <v>525</v>
      </c>
      <c r="C116" s="459" t="s">
        <v>438</v>
      </c>
      <c r="D116" s="488" t="s">
        <v>438</v>
      </c>
      <c r="E116" s="488" t="s">
        <v>438</v>
      </c>
      <c r="F116" s="488" t="s">
        <v>438</v>
      </c>
      <c r="G116" s="488" t="s">
        <v>438</v>
      </c>
      <c r="H116" s="488" t="s">
        <v>438</v>
      </c>
      <c r="I116" s="488" t="s">
        <v>438</v>
      </c>
      <c r="J116" s="488" t="s">
        <v>438</v>
      </c>
      <c r="K116" s="488" t="s">
        <v>438</v>
      </c>
      <c r="L116" s="595" t="s">
        <v>438</v>
      </c>
    </row>
    <row r="117" spans="1:12">
      <c r="A117" s="601"/>
      <c r="B117" s="590" t="s">
        <v>526</v>
      </c>
      <c r="C117" s="459" t="s">
        <v>438</v>
      </c>
      <c r="D117" s="488" t="s">
        <v>438</v>
      </c>
      <c r="E117" s="488" t="s">
        <v>438</v>
      </c>
      <c r="F117" s="488" t="s">
        <v>438</v>
      </c>
      <c r="G117" s="488" t="s">
        <v>438</v>
      </c>
      <c r="H117" s="488" t="s">
        <v>438</v>
      </c>
      <c r="I117" s="488" t="s">
        <v>438</v>
      </c>
      <c r="J117" s="488" t="s">
        <v>438</v>
      </c>
      <c r="K117" s="488"/>
      <c r="L117" s="595"/>
    </row>
    <row r="118" spans="1:12">
      <c r="A118" s="601"/>
      <c r="B118" s="591" t="s">
        <v>527</v>
      </c>
      <c r="C118" s="459" t="s">
        <v>438</v>
      </c>
      <c r="D118" s="488" t="s">
        <v>438</v>
      </c>
      <c r="E118" s="488" t="s">
        <v>438</v>
      </c>
      <c r="F118" s="488" t="s">
        <v>438</v>
      </c>
      <c r="G118" s="488" t="s">
        <v>438</v>
      </c>
      <c r="H118" s="488" t="s">
        <v>438</v>
      </c>
      <c r="I118" s="488"/>
      <c r="J118" s="488"/>
      <c r="K118" s="488"/>
      <c r="L118" s="595"/>
    </row>
    <row r="119" spans="1:12" ht="15.75" thickBot="1">
      <c r="A119" s="602"/>
      <c r="B119" s="592" t="s">
        <v>528</v>
      </c>
      <c r="C119" s="588" t="s">
        <v>438</v>
      </c>
      <c r="D119" s="585" t="s">
        <v>438</v>
      </c>
      <c r="E119" s="585" t="s">
        <v>438</v>
      </c>
      <c r="F119" s="585" t="s">
        <v>438</v>
      </c>
      <c r="G119" s="585"/>
      <c r="H119" s="585"/>
      <c r="I119" s="585"/>
      <c r="J119" s="585"/>
      <c r="K119" s="585"/>
      <c r="L119" s="596"/>
    </row>
    <row r="120" spans="1:12">
      <c r="A120" s="600" t="s">
        <v>490</v>
      </c>
      <c r="B120" s="589" t="s">
        <v>85</v>
      </c>
      <c r="C120" s="587">
        <v>38</v>
      </c>
      <c r="D120" s="584">
        <v>74</v>
      </c>
      <c r="E120" s="584">
        <v>44</v>
      </c>
      <c r="F120" s="584">
        <v>31</v>
      </c>
      <c r="G120" s="584">
        <v>20</v>
      </c>
      <c r="H120" s="584" t="s">
        <v>438</v>
      </c>
      <c r="I120" s="584" t="s">
        <v>438</v>
      </c>
      <c r="J120" s="584" t="s">
        <v>438</v>
      </c>
      <c r="K120" s="584" t="s">
        <v>438</v>
      </c>
      <c r="L120" s="594" t="s">
        <v>438</v>
      </c>
    </row>
    <row r="121" spans="1:12">
      <c r="A121" s="601" t="s">
        <v>489</v>
      </c>
      <c r="B121" s="590" t="s">
        <v>525</v>
      </c>
      <c r="C121" s="459" t="s">
        <v>438</v>
      </c>
      <c r="D121" s="488" t="s">
        <v>438</v>
      </c>
      <c r="E121" s="488" t="s">
        <v>438</v>
      </c>
      <c r="F121" s="488" t="s">
        <v>438</v>
      </c>
      <c r="G121" s="488" t="s">
        <v>438</v>
      </c>
      <c r="H121" s="488" t="s">
        <v>438</v>
      </c>
      <c r="I121" s="488" t="s">
        <v>438</v>
      </c>
      <c r="J121" s="488" t="s">
        <v>438</v>
      </c>
      <c r="K121" s="488" t="s">
        <v>438</v>
      </c>
      <c r="L121" s="595" t="s">
        <v>438</v>
      </c>
    </row>
    <row r="122" spans="1:12">
      <c r="A122" s="601"/>
      <c r="B122" s="590" t="s">
        <v>526</v>
      </c>
      <c r="C122" s="459" t="s">
        <v>438</v>
      </c>
      <c r="D122" s="488" t="s">
        <v>438</v>
      </c>
      <c r="E122" s="488" t="s">
        <v>438</v>
      </c>
      <c r="F122" s="488" t="s">
        <v>438</v>
      </c>
      <c r="G122" s="488" t="s">
        <v>438</v>
      </c>
      <c r="H122" s="488" t="s">
        <v>438</v>
      </c>
      <c r="I122" s="488" t="s">
        <v>438</v>
      </c>
      <c r="J122" s="488" t="s">
        <v>438</v>
      </c>
      <c r="K122" s="488"/>
      <c r="L122" s="595"/>
    </row>
    <row r="123" spans="1:12">
      <c r="A123" s="601"/>
      <c r="B123" s="591" t="s">
        <v>527</v>
      </c>
      <c r="C123" s="459" t="s">
        <v>438</v>
      </c>
      <c r="D123" s="488" t="s">
        <v>438</v>
      </c>
      <c r="E123" s="488" t="s">
        <v>438</v>
      </c>
      <c r="F123" s="488" t="s">
        <v>438</v>
      </c>
      <c r="G123" s="488" t="s">
        <v>438</v>
      </c>
      <c r="H123" s="488" t="s">
        <v>438</v>
      </c>
      <c r="I123" s="488"/>
      <c r="J123" s="488"/>
      <c r="K123" s="488"/>
      <c r="L123" s="595"/>
    </row>
    <row r="124" spans="1:12" ht="15.75" thickBot="1">
      <c r="A124" s="602"/>
      <c r="B124" s="592" t="s">
        <v>528</v>
      </c>
      <c r="C124" s="588" t="s">
        <v>438</v>
      </c>
      <c r="D124" s="585" t="s">
        <v>438</v>
      </c>
      <c r="E124" s="585" t="s">
        <v>438</v>
      </c>
      <c r="F124" s="585" t="s">
        <v>438</v>
      </c>
      <c r="G124" s="585"/>
      <c r="H124" s="585"/>
      <c r="I124" s="585"/>
      <c r="J124" s="585"/>
      <c r="K124" s="585"/>
      <c r="L124" s="596"/>
    </row>
    <row r="125" spans="1:12">
      <c r="A125" s="600" t="s">
        <v>492</v>
      </c>
      <c r="B125" s="589" t="s">
        <v>85</v>
      </c>
      <c r="C125" s="587">
        <v>533</v>
      </c>
      <c r="D125" s="584">
        <v>511</v>
      </c>
      <c r="E125" s="584">
        <v>569</v>
      </c>
      <c r="F125" s="584">
        <v>499</v>
      </c>
      <c r="G125" s="584">
        <v>471</v>
      </c>
      <c r="H125" s="584">
        <v>469</v>
      </c>
      <c r="I125" s="584">
        <v>521</v>
      </c>
      <c r="J125" s="584">
        <v>497</v>
      </c>
      <c r="K125" s="584">
        <v>477</v>
      </c>
      <c r="L125" s="594">
        <v>483</v>
      </c>
    </row>
    <row r="126" spans="1:12">
      <c r="A126" s="601" t="s">
        <v>491</v>
      </c>
      <c r="B126" s="590" t="s">
        <v>525</v>
      </c>
      <c r="C126" s="459" t="s">
        <v>438</v>
      </c>
      <c r="D126" s="488" t="s">
        <v>438</v>
      </c>
      <c r="E126" s="488" t="s">
        <v>438</v>
      </c>
      <c r="F126" s="488" t="s">
        <v>438</v>
      </c>
      <c r="G126" s="488" t="s">
        <v>438</v>
      </c>
      <c r="H126" s="488" t="s">
        <v>438</v>
      </c>
      <c r="I126" s="488">
        <v>6</v>
      </c>
      <c r="J126" s="488" t="s">
        <v>438</v>
      </c>
      <c r="K126" s="488">
        <v>5</v>
      </c>
      <c r="L126" s="595" t="s">
        <v>438</v>
      </c>
    </row>
    <row r="127" spans="1:12">
      <c r="A127" s="601"/>
      <c r="B127" s="590" t="s">
        <v>526</v>
      </c>
      <c r="C127" s="459">
        <v>7</v>
      </c>
      <c r="D127" s="488">
        <v>12</v>
      </c>
      <c r="E127" s="488">
        <v>6</v>
      </c>
      <c r="F127" s="488">
        <v>5</v>
      </c>
      <c r="G127" s="488">
        <v>6</v>
      </c>
      <c r="H127" s="488" t="s">
        <v>438</v>
      </c>
      <c r="I127" s="488">
        <v>7</v>
      </c>
      <c r="J127" s="488">
        <v>5</v>
      </c>
      <c r="K127" s="488"/>
      <c r="L127" s="595"/>
    </row>
    <row r="128" spans="1:12">
      <c r="A128" s="601"/>
      <c r="B128" s="591" t="s">
        <v>527</v>
      </c>
      <c r="C128" s="459">
        <v>10</v>
      </c>
      <c r="D128" s="488">
        <v>18</v>
      </c>
      <c r="E128" s="488">
        <v>8</v>
      </c>
      <c r="F128" s="488">
        <v>7</v>
      </c>
      <c r="G128" s="488">
        <v>6</v>
      </c>
      <c r="H128" s="488">
        <v>6</v>
      </c>
      <c r="I128" s="488"/>
      <c r="J128" s="488"/>
      <c r="K128" s="488"/>
      <c r="L128" s="595"/>
    </row>
    <row r="129" spans="1:12" ht="15.75" thickBot="1">
      <c r="A129" s="602"/>
      <c r="B129" s="592" t="s">
        <v>528</v>
      </c>
      <c r="C129" s="588">
        <v>11</v>
      </c>
      <c r="D129" s="585">
        <v>18</v>
      </c>
      <c r="E129" s="585">
        <v>10</v>
      </c>
      <c r="F129" s="585">
        <v>10</v>
      </c>
      <c r="G129" s="585"/>
      <c r="H129" s="585"/>
      <c r="I129" s="585"/>
      <c r="J129" s="585"/>
      <c r="K129" s="585"/>
      <c r="L129" s="596"/>
    </row>
    <row r="130" spans="1:12">
      <c r="A130" s="600" t="s">
        <v>494</v>
      </c>
      <c r="B130" s="589" t="s">
        <v>85</v>
      </c>
      <c r="C130" s="587">
        <v>167</v>
      </c>
      <c r="D130" s="584">
        <v>181</v>
      </c>
      <c r="E130" s="584">
        <v>166</v>
      </c>
      <c r="F130" s="584">
        <v>157</v>
      </c>
      <c r="G130" s="584">
        <v>163</v>
      </c>
      <c r="H130" s="584">
        <v>161</v>
      </c>
      <c r="I130" s="584">
        <v>147</v>
      </c>
      <c r="J130" s="584">
        <v>145</v>
      </c>
      <c r="K130" s="584">
        <v>155</v>
      </c>
      <c r="L130" s="594">
        <v>140</v>
      </c>
    </row>
    <row r="131" spans="1:12">
      <c r="A131" s="601" t="s">
        <v>493</v>
      </c>
      <c r="B131" s="590" t="s">
        <v>525</v>
      </c>
      <c r="C131" s="459" t="s">
        <v>438</v>
      </c>
      <c r="D131" s="488" t="s">
        <v>438</v>
      </c>
      <c r="E131" s="488" t="s">
        <v>438</v>
      </c>
      <c r="F131" s="488" t="s">
        <v>438</v>
      </c>
      <c r="G131" s="488" t="s">
        <v>438</v>
      </c>
      <c r="H131" s="488" t="s">
        <v>438</v>
      </c>
      <c r="I131" s="488" t="s">
        <v>438</v>
      </c>
      <c r="J131" s="488" t="s">
        <v>438</v>
      </c>
      <c r="K131" s="488" t="s">
        <v>438</v>
      </c>
      <c r="L131" s="595" t="s">
        <v>438</v>
      </c>
    </row>
    <row r="132" spans="1:12">
      <c r="A132" s="601"/>
      <c r="B132" s="590" t="s">
        <v>526</v>
      </c>
      <c r="C132" s="459" t="s">
        <v>438</v>
      </c>
      <c r="D132" s="488" t="s">
        <v>438</v>
      </c>
      <c r="E132" s="488" t="s">
        <v>438</v>
      </c>
      <c r="F132" s="488" t="s">
        <v>438</v>
      </c>
      <c r="G132" s="488" t="s">
        <v>438</v>
      </c>
      <c r="H132" s="488" t="s">
        <v>438</v>
      </c>
      <c r="I132" s="488" t="s">
        <v>438</v>
      </c>
      <c r="J132" s="488" t="s">
        <v>438</v>
      </c>
      <c r="K132" s="488"/>
      <c r="L132" s="595"/>
    </row>
    <row r="133" spans="1:12">
      <c r="A133" s="601"/>
      <c r="B133" s="591" t="s">
        <v>527</v>
      </c>
      <c r="C133" s="459" t="s">
        <v>438</v>
      </c>
      <c r="D133" s="488" t="s">
        <v>438</v>
      </c>
      <c r="E133" s="488">
        <v>5</v>
      </c>
      <c r="F133" s="488" t="s">
        <v>438</v>
      </c>
      <c r="G133" s="488" t="s">
        <v>438</v>
      </c>
      <c r="H133" s="488" t="s">
        <v>438</v>
      </c>
      <c r="I133" s="488"/>
      <c r="J133" s="488"/>
      <c r="K133" s="488"/>
      <c r="L133" s="595"/>
    </row>
    <row r="134" spans="1:12" ht="15.75" thickBot="1">
      <c r="A134" s="602"/>
      <c r="B134" s="592" t="s">
        <v>528</v>
      </c>
      <c r="C134" s="588" t="s">
        <v>438</v>
      </c>
      <c r="D134" s="585" t="s">
        <v>438</v>
      </c>
      <c r="E134" s="585">
        <v>5</v>
      </c>
      <c r="F134" s="585" t="s">
        <v>438</v>
      </c>
      <c r="G134" s="585"/>
      <c r="H134" s="585"/>
      <c r="I134" s="585"/>
      <c r="J134" s="585"/>
      <c r="K134" s="585"/>
      <c r="L134" s="596"/>
    </row>
    <row r="135" spans="1:12">
      <c r="A135" s="600" t="s">
        <v>496</v>
      </c>
      <c r="B135" s="589" t="s">
        <v>85</v>
      </c>
      <c r="C135" s="587">
        <v>24</v>
      </c>
      <c r="D135" s="584">
        <v>11</v>
      </c>
      <c r="E135" s="584">
        <v>5</v>
      </c>
      <c r="F135" s="584">
        <v>20</v>
      </c>
      <c r="G135" s="584">
        <v>53</v>
      </c>
      <c r="H135" s="584">
        <v>50</v>
      </c>
      <c r="I135" s="584" t="s">
        <v>438</v>
      </c>
      <c r="J135" s="584">
        <v>96</v>
      </c>
      <c r="K135" s="584">
        <v>75</v>
      </c>
      <c r="L135" s="594">
        <v>141</v>
      </c>
    </row>
    <row r="136" spans="1:12">
      <c r="A136" s="601" t="s">
        <v>495</v>
      </c>
      <c r="B136" s="590" t="s">
        <v>525</v>
      </c>
      <c r="C136" s="459" t="s">
        <v>438</v>
      </c>
      <c r="D136" s="488" t="s">
        <v>438</v>
      </c>
      <c r="E136" s="488" t="s">
        <v>438</v>
      </c>
      <c r="F136" s="488" t="s">
        <v>438</v>
      </c>
      <c r="G136" s="488" t="s">
        <v>438</v>
      </c>
      <c r="H136" s="488" t="s">
        <v>438</v>
      </c>
      <c r="I136" s="488" t="s">
        <v>438</v>
      </c>
      <c r="J136" s="488" t="s">
        <v>438</v>
      </c>
      <c r="K136" s="488" t="s">
        <v>438</v>
      </c>
      <c r="L136" s="595" t="s">
        <v>438</v>
      </c>
    </row>
    <row r="137" spans="1:12">
      <c r="A137" s="601"/>
      <c r="B137" s="590" t="s">
        <v>526</v>
      </c>
      <c r="C137" s="459" t="s">
        <v>438</v>
      </c>
      <c r="D137" s="488" t="s">
        <v>438</v>
      </c>
      <c r="E137" s="488" t="s">
        <v>438</v>
      </c>
      <c r="F137" s="488" t="s">
        <v>438</v>
      </c>
      <c r="G137" s="488" t="s">
        <v>438</v>
      </c>
      <c r="H137" s="488" t="s">
        <v>438</v>
      </c>
      <c r="I137" s="488" t="s">
        <v>438</v>
      </c>
      <c r="J137" s="488" t="s">
        <v>438</v>
      </c>
      <c r="K137" s="488"/>
      <c r="L137" s="595"/>
    </row>
    <row r="138" spans="1:12">
      <c r="A138" s="601"/>
      <c r="B138" s="591" t="s">
        <v>527</v>
      </c>
      <c r="C138" s="459" t="s">
        <v>438</v>
      </c>
      <c r="D138" s="488" t="s">
        <v>438</v>
      </c>
      <c r="E138" s="488" t="s">
        <v>438</v>
      </c>
      <c r="F138" s="488" t="s">
        <v>438</v>
      </c>
      <c r="G138" s="488" t="s">
        <v>438</v>
      </c>
      <c r="H138" s="488" t="s">
        <v>438</v>
      </c>
      <c r="I138" s="488"/>
      <c r="J138" s="488"/>
      <c r="K138" s="488"/>
      <c r="L138" s="595"/>
    </row>
    <row r="139" spans="1:12" ht="15.75" thickBot="1">
      <c r="A139" s="602"/>
      <c r="B139" s="592" t="s">
        <v>528</v>
      </c>
      <c r="C139" s="588" t="s">
        <v>438</v>
      </c>
      <c r="D139" s="585" t="s">
        <v>438</v>
      </c>
      <c r="E139" s="585" t="s">
        <v>438</v>
      </c>
      <c r="F139" s="585" t="s">
        <v>438</v>
      </c>
      <c r="G139" s="585"/>
      <c r="H139" s="585"/>
      <c r="I139" s="585"/>
      <c r="J139" s="585"/>
      <c r="K139" s="585"/>
      <c r="L139" s="596"/>
    </row>
    <row r="140" spans="1:12">
      <c r="A140" s="600" t="s">
        <v>535</v>
      </c>
      <c r="B140" s="589" t="s">
        <v>85</v>
      </c>
      <c r="C140" s="587" t="s">
        <v>438</v>
      </c>
      <c r="D140" s="584" t="s">
        <v>438</v>
      </c>
      <c r="E140" s="584" t="s">
        <v>438</v>
      </c>
      <c r="F140" s="584" t="s">
        <v>438</v>
      </c>
      <c r="G140" s="584" t="s">
        <v>438</v>
      </c>
      <c r="H140" s="584" t="s">
        <v>438</v>
      </c>
      <c r="I140" s="584" t="s">
        <v>438</v>
      </c>
      <c r="J140" s="584" t="s">
        <v>438</v>
      </c>
      <c r="K140" s="584" t="s">
        <v>438</v>
      </c>
      <c r="L140" s="594" t="s">
        <v>438</v>
      </c>
    </row>
    <row r="141" spans="1:12">
      <c r="A141" s="601" t="s">
        <v>536</v>
      </c>
      <c r="B141" s="590" t="s">
        <v>525</v>
      </c>
      <c r="C141" s="459" t="s">
        <v>438</v>
      </c>
      <c r="D141" s="488" t="s">
        <v>438</v>
      </c>
      <c r="E141" s="488" t="s">
        <v>438</v>
      </c>
      <c r="F141" s="488" t="s">
        <v>438</v>
      </c>
      <c r="G141" s="488" t="s">
        <v>438</v>
      </c>
      <c r="H141" s="488" t="s">
        <v>438</v>
      </c>
      <c r="I141" s="488" t="s">
        <v>438</v>
      </c>
      <c r="J141" s="488" t="s">
        <v>438</v>
      </c>
      <c r="K141" s="488" t="s">
        <v>438</v>
      </c>
      <c r="L141" s="595" t="s">
        <v>438</v>
      </c>
    </row>
    <row r="142" spans="1:12">
      <c r="A142" s="601"/>
      <c r="B142" s="590" t="s">
        <v>526</v>
      </c>
      <c r="C142" s="459" t="s">
        <v>438</v>
      </c>
      <c r="D142" s="488" t="s">
        <v>438</v>
      </c>
      <c r="E142" s="488" t="s">
        <v>438</v>
      </c>
      <c r="F142" s="488" t="s">
        <v>438</v>
      </c>
      <c r="G142" s="488" t="s">
        <v>438</v>
      </c>
      <c r="H142" s="488" t="s">
        <v>438</v>
      </c>
      <c r="I142" s="488" t="s">
        <v>438</v>
      </c>
      <c r="J142" s="488" t="s">
        <v>438</v>
      </c>
      <c r="K142" s="488"/>
      <c r="L142" s="595"/>
    </row>
    <row r="143" spans="1:12">
      <c r="A143" s="601"/>
      <c r="B143" s="591" t="s">
        <v>527</v>
      </c>
      <c r="C143" s="459" t="s">
        <v>438</v>
      </c>
      <c r="D143" s="488" t="s">
        <v>438</v>
      </c>
      <c r="E143" s="488" t="s">
        <v>438</v>
      </c>
      <c r="F143" s="488" t="s">
        <v>438</v>
      </c>
      <c r="G143" s="488" t="s">
        <v>438</v>
      </c>
      <c r="H143" s="488" t="s">
        <v>438</v>
      </c>
      <c r="I143" s="488"/>
      <c r="J143" s="488"/>
      <c r="K143" s="488"/>
      <c r="L143" s="595"/>
    </row>
    <row r="144" spans="1:12" ht="15.75" thickBot="1">
      <c r="A144" s="602"/>
      <c r="B144" s="592" t="s">
        <v>528</v>
      </c>
      <c r="C144" s="588" t="s">
        <v>438</v>
      </c>
      <c r="D144" s="585" t="s">
        <v>438</v>
      </c>
      <c r="E144" s="585" t="s">
        <v>438</v>
      </c>
      <c r="F144" s="585" t="s">
        <v>438</v>
      </c>
      <c r="G144" s="585"/>
      <c r="H144" s="585"/>
      <c r="I144" s="585"/>
      <c r="J144" s="585"/>
      <c r="K144" s="585"/>
      <c r="L144" s="596"/>
    </row>
    <row r="145" spans="1:12">
      <c r="A145" s="600" t="s">
        <v>498</v>
      </c>
      <c r="B145" s="589" t="s">
        <v>85</v>
      </c>
      <c r="C145" s="587">
        <v>738</v>
      </c>
      <c r="D145" s="584">
        <v>948</v>
      </c>
      <c r="E145" s="584">
        <v>844</v>
      </c>
      <c r="F145" s="584">
        <v>765</v>
      </c>
      <c r="G145" s="584">
        <v>801</v>
      </c>
      <c r="H145" s="584">
        <v>780</v>
      </c>
      <c r="I145" s="584">
        <v>865</v>
      </c>
      <c r="J145" s="584">
        <v>825</v>
      </c>
      <c r="K145" s="584">
        <v>728</v>
      </c>
      <c r="L145" s="594">
        <v>751</v>
      </c>
    </row>
    <row r="146" spans="1:12">
      <c r="A146" s="601" t="s">
        <v>497</v>
      </c>
      <c r="B146" s="590" t="s">
        <v>525</v>
      </c>
      <c r="C146" s="459">
        <v>7</v>
      </c>
      <c r="D146" s="488">
        <v>16</v>
      </c>
      <c r="E146" s="488" t="s">
        <v>438</v>
      </c>
      <c r="F146" s="488" t="s">
        <v>438</v>
      </c>
      <c r="G146" s="488">
        <v>9</v>
      </c>
      <c r="H146" s="488">
        <v>7</v>
      </c>
      <c r="I146" s="488">
        <v>8</v>
      </c>
      <c r="J146" s="488">
        <v>7</v>
      </c>
      <c r="K146" s="488">
        <v>8</v>
      </c>
      <c r="L146" s="595">
        <v>7</v>
      </c>
    </row>
    <row r="147" spans="1:12">
      <c r="A147" s="601"/>
      <c r="B147" s="590" t="s">
        <v>526</v>
      </c>
      <c r="C147" s="459">
        <v>11</v>
      </c>
      <c r="D147" s="488">
        <v>22</v>
      </c>
      <c r="E147" s="488">
        <v>6</v>
      </c>
      <c r="F147" s="488">
        <v>9</v>
      </c>
      <c r="G147" s="488">
        <v>11</v>
      </c>
      <c r="H147" s="488">
        <v>16</v>
      </c>
      <c r="I147" s="488">
        <v>10</v>
      </c>
      <c r="J147" s="488">
        <v>9</v>
      </c>
      <c r="K147" s="488"/>
      <c r="L147" s="595"/>
    </row>
    <row r="148" spans="1:12">
      <c r="A148" s="601"/>
      <c r="B148" s="591" t="s">
        <v>527</v>
      </c>
      <c r="C148" s="459">
        <v>15</v>
      </c>
      <c r="D148" s="488">
        <v>28</v>
      </c>
      <c r="E148" s="488">
        <v>8</v>
      </c>
      <c r="F148" s="488">
        <v>16</v>
      </c>
      <c r="G148" s="488">
        <v>16</v>
      </c>
      <c r="H148" s="488">
        <v>19</v>
      </c>
      <c r="I148" s="488"/>
      <c r="J148" s="488"/>
      <c r="K148" s="488"/>
      <c r="L148" s="595"/>
    </row>
    <row r="149" spans="1:12" ht="15.75" thickBot="1">
      <c r="A149" s="602"/>
      <c r="B149" s="592" t="s">
        <v>528</v>
      </c>
      <c r="C149" s="588">
        <v>21</v>
      </c>
      <c r="D149" s="585">
        <v>32</v>
      </c>
      <c r="E149" s="585">
        <v>12</v>
      </c>
      <c r="F149" s="585">
        <v>23</v>
      </c>
      <c r="G149" s="585"/>
      <c r="H149" s="585"/>
      <c r="I149" s="585"/>
      <c r="J149" s="585"/>
      <c r="K149" s="585"/>
      <c r="L149" s="596"/>
    </row>
    <row r="150" spans="1:12">
      <c r="A150" s="600" t="s">
        <v>500</v>
      </c>
      <c r="B150" s="589" t="s">
        <v>85</v>
      </c>
      <c r="C150" s="587">
        <v>253</v>
      </c>
      <c r="D150" s="584">
        <v>306</v>
      </c>
      <c r="E150" s="584">
        <v>233</v>
      </c>
      <c r="F150" s="584">
        <v>252</v>
      </c>
      <c r="G150" s="584">
        <v>225</v>
      </c>
      <c r="H150" s="584">
        <v>283</v>
      </c>
      <c r="I150" s="584">
        <v>232</v>
      </c>
      <c r="J150" s="584">
        <v>245</v>
      </c>
      <c r="K150" s="584">
        <v>385</v>
      </c>
      <c r="L150" s="594">
        <v>300</v>
      </c>
    </row>
    <row r="151" spans="1:12">
      <c r="A151" s="601" t="s">
        <v>499</v>
      </c>
      <c r="B151" s="590" t="s">
        <v>525</v>
      </c>
      <c r="C151" s="459" t="s">
        <v>438</v>
      </c>
      <c r="D151" s="488" t="s">
        <v>438</v>
      </c>
      <c r="E151" s="488" t="s">
        <v>438</v>
      </c>
      <c r="F151" s="488" t="s">
        <v>438</v>
      </c>
      <c r="G151" s="488" t="s">
        <v>438</v>
      </c>
      <c r="H151" s="488" t="s">
        <v>438</v>
      </c>
      <c r="I151" s="488" t="s">
        <v>438</v>
      </c>
      <c r="J151" s="488" t="s">
        <v>438</v>
      </c>
      <c r="K151" s="488" t="s">
        <v>438</v>
      </c>
      <c r="L151" s="595" t="s">
        <v>438</v>
      </c>
    </row>
    <row r="152" spans="1:12">
      <c r="A152" s="601"/>
      <c r="B152" s="590" t="s">
        <v>526</v>
      </c>
      <c r="C152" s="459" t="s">
        <v>438</v>
      </c>
      <c r="D152" s="488">
        <v>5</v>
      </c>
      <c r="E152" s="488">
        <v>7</v>
      </c>
      <c r="F152" s="488">
        <v>5</v>
      </c>
      <c r="G152" s="488" t="s">
        <v>438</v>
      </c>
      <c r="H152" s="488" t="s">
        <v>438</v>
      </c>
      <c r="I152" s="488" t="s">
        <v>438</v>
      </c>
      <c r="J152" s="488" t="s">
        <v>438</v>
      </c>
      <c r="K152" s="488"/>
      <c r="L152" s="595"/>
    </row>
    <row r="153" spans="1:12">
      <c r="A153" s="601"/>
      <c r="B153" s="591" t="s">
        <v>527</v>
      </c>
      <c r="C153" s="459">
        <v>5</v>
      </c>
      <c r="D153" s="488">
        <v>8</v>
      </c>
      <c r="E153" s="488">
        <v>9</v>
      </c>
      <c r="F153" s="488">
        <v>8</v>
      </c>
      <c r="G153" s="488">
        <v>7</v>
      </c>
      <c r="H153" s="488">
        <v>6</v>
      </c>
      <c r="I153" s="488"/>
      <c r="J153" s="488"/>
      <c r="K153" s="488"/>
      <c r="L153" s="595"/>
    </row>
    <row r="154" spans="1:12" ht="15.75" thickBot="1">
      <c r="A154" s="602"/>
      <c r="B154" s="592" t="s">
        <v>528</v>
      </c>
      <c r="C154" s="588">
        <v>6</v>
      </c>
      <c r="D154" s="585">
        <v>11</v>
      </c>
      <c r="E154" s="585">
        <v>11</v>
      </c>
      <c r="F154" s="585">
        <v>11</v>
      </c>
      <c r="G154" s="585"/>
      <c r="H154" s="585"/>
      <c r="I154" s="585"/>
      <c r="J154" s="585"/>
      <c r="K154" s="585"/>
      <c r="L154" s="596"/>
    </row>
    <row r="155" spans="1:12">
      <c r="A155" s="600" t="s">
        <v>502</v>
      </c>
      <c r="B155" s="589" t="s">
        <v>85</v>
      </c>
      <c r="C155" s="587">
        <v>22</v>
      </c>
      <c r="D155" s="584" t="s">
        <v>438</v>
      </c>
      <c r="E155" s="584" t="s">
        <v>438</v>
      </c>
      <c r="F155" s="584" t="s">
        <v>438</v>
      </c>
      <c r="G155" s="584" t="s">
        <v>438</v>
      </c>
      <c r="H155" s="584" t="s">
        <v>438</v>
      </c>
      <c r="I155" s="584">
        <v>11</v>
      </c>
      <c r="J155" s="584">
        <v>42</v>
      </c>
      <c r="K155" s="584">
        <v>26</v>
      </c>
      <c r="L155" s="594">
        <v>7</v>
      </c>
    </row>
    <row r="156" spans="1:12">
      <c r="A156" s="601" t="s">
        <v>501</v>
      </c>
      <c r="B156" s="590" t="s">
        <v>525</v>
      </c>
      <c r="C156" s="459" t="s">
        <v>438</v>
      </c>
      <c r="D156" s="488" t="s">
        <v>438</v>
      </c>
      <c r="E156" s="488" t="s">
        <v>438</v>
      </c>
      <c r="F156" s="488" t="s">
        <v>438</v>
      </c>
      <c r="G156" s="488" t="s">
        <v>438</v>
      </c>
      <c r="H156" s="488" t="s">
        <v>438</v>
      </c>
      <c r="I156" s="488" t="s">
        <v>438</v>
      </c>
      <c r="J156" s="488" t="s">
        <v>438</v>
      </c>
      <c r="K156" s="488" t="s">
        <v>438</v>
      </c>
      <c r="L156" s="595" t="s">
        <v>438</v>
      </c>
    </row>
    <row r="157" spans="1:12">
      <c r="A157" s="601"/>
      <c r="B157" s="590" t="s">
        <v>526</v>
      </c>
      <c r="C157" s="459" t="s">
        <v>438</v>
      </c>
      <c r="D157" s="488" t="s">
        <v>438</v>
      </c>
      <c r="E157" s="488" t="s">
        <v>438</v>
      </c>
      <c r="F157" s="488" t="s">
        <v>438</v>
      </c>
      <c r="G157" s="488" t="s">
        <v>438</v>
      </c>
      <c r="H157" s="488" t="s">
        <v>438</v>
      </c>
      <c r="I157" s="488" t="s">
        <v>438</v>
      </c>
      <c r="J157" s="488" t="s">
        <v>438</v>
      </c>
      <c r="K157" s="488"/>
      <c r="L157" s="595"/>
    </row>
    <row r="158" spans="1:12">
      <c r="A158" s="601"/>
      <c r="B158" s="591" t="s">
        <v>527</v>
      </c>
      <c r="C158" s="459" t="s">
        <v>438</v>
      </c>
      <c r="D158" s="488" t="s">
        <v>438</v>
      </c>
      <c r="E158" s="488" t="s">
        <v>438</v>
      </c>
      <c r="F158" s="488" t="s">
        <v>438</v>
      </c>
      <c r="G158" s="488" t="s">
        <v>438</v>
      </c>
      <c r="H158" s="488" t="s">
        <v>438</v>
      </c>
      <c r="I158" s="488"/>
      <c r="J158" s="488"/>
      <c r="K158" s="488"/>
      <c r="L158" s="595"/>
    </row>
    <row r="159" spans="1:12" ht="15.75" thickBot="1">
      <c r="A159" s="602"/>
      <c r="B159" s="592" t="s">
        <v>528</v>
      </c>
      <c r="C159" s="588" t="s">
        <v>438</v>
      </c>
      <c r="D159" s="585" t="s">
        <v>438</v>
      </c>
      <c r="E159" s="585" t="s">
        <v>438</v>
      </c>
      <c r="F159" s="585" t="s">
        <v>438</v>
      </c>
      <c r="G159" s="585"/>
      <c r="H159" s="585"/>
      <c r="I159" s="585"/>
      <c r="J159" s="585"/>
      <c r="K159" s="585"/>
      <c r="L159" s="596"/>
    </row>
    <row r="160" spans="1:12">
      <c r="A160" s="600" t="s">
        <v>504</v>
      </c>
      <c r="B160" s="589" t="s">
        <v>85</v>
      </c>
      <c r="C160" s="587">
        <v>346</v>
      </c>
      <c r="D160" s="584">
        <v>426</v>
      </c>
      <c r="E160" s="584">
        <v>412</v>
      </c>
      <c r="F160" s="584">
        <v>414</v>
      </c>
      <c r="G160" s="584">
        <v>408</v>
      </c>
      <c r="H160" s="584">
        <v>361</v>
      </c>
      <c r="I160" s="584">
        <v>406</v>
      </c>
      <c r="J160" s="584">
        <v>363</v>
      </c>
      <c r="K160" s="584">
        <v>286</v>
      </c>
      <c r="L160" s="594">
        <v>259</v>
      </c>
    </row>
    <row r="161" spans="1:12">
      <c r="A161" s="601" t="s">
        <v>503</v>
      </c>
      <c r="B161" s="590" t="s">
        <v>525</v>
      </c>
      <c r="C161" s="459" t="s">
        <v>438</v>
      </c>
      <c r="D161" s="488" t="s">
        <v>438</v>
      </c>
      <c r="E161" s="488">
        <v>5</v>
      </c>
      <c r="F161" s="488" t="s">
        <v>438</v>
      </c>
      <c r="G161" s="488">
        <v>8</v>
      </c>
      <c r="H161" s="488" t="s">
        <v>438</v>
      </c>
      <c r="I161" s="488" t="s">
        <v>438</v>
      </c>
      <c r="J161" s="488" t="s">
        <v>438</v>
      </c>
      <c r="K161" s="488" t="s">
        <v>438</v>
      </c>
      <c r="L161" s="595" t="s">
        <v>438</v>
      </c>
    </row>
    <row r="162" spans="1:12">
      <c r="A162" s="601"/>
      <c r="B162" s="590" t="s">
        <v>526</v>
      </c>
      <c r="C162" s="459" t="s">
        <v>438</v>
      </c>
      <c r="D162" s="488">
        <v>5</v>
      </c>
      <c r="E162" s="488">
        <v>9</v>
      </c>
      <c r="F162" s="488">
        <v>5</v>
      </c>
      <c r="G162" s="488">
        <v>10</v>
      </c>
      <c r="H162" s="488" t="s">
        <v>438</v>
      </c>
      <c r="I162" s="488">
        <v>8</v>
      </c>
      <c r="J162" s="488">
        <v>5</v>
      </c>
      <c r="K162" s="488"/>
      <c r="L162" s="595"/>
    </row>
    <row r="163" spans="1:12">
      <c r="A163" s="601"/>
      <c r="B163" s="591" t="s">
        <v>527</v>
      </c>
      <c r="C163" s="459" t="s">
        <v>438</v>
      </c>
      <c r="D163" s="488">
        <v>7</v>
      </c>
      <c r="E163" s="488">
        <v>16</v>
      </c>
      <c r="F163" s="488">
        <v>12</v>
      </c>
      <c r="G163" s="488">
        <v>20</v>
      </c>
      <c r="H163" s="488" t="s">
        <v>438</v>
      </c>
      <c r="I163" s="488"/>
      <c r="J163" s="488"/>
      <c r="K163" s="488"/>
      <c r="L163" s="595"/>
    </row>
    <row r="164" spans="1:12" ht="15.75" thickBot="1">
      <c r="A164" s="602"/>
      <c r="B164" s="592" t="s">
        <v>528</v>
      </c>
      <c r="C164" s="588" t="s">
        <v>438</v>
      </c>
      <c r="D164" s="585">
        <v>9</v>
      </c>
      <c r="E164" s="585">
        <v>19</v>
      </c>
      <c r="F164" s="585">
        <v>22</v>
      </c>
      <c r="G164" s="585"/>
      <c r="H164" s="585"/>
      <c r="I164" s="585"/>
      <c r="J164" s="585"/>
      <c r="K164" s="585"/>
      <c r="L164" s="596"/>
    </row>
    <row r="165" spans="1:12">
      <c r="A165" s="600" t="s">
        <v>506</v>
      </c>
      <c r="B165" s="589" t="s">
        <v>85</v>
      </c>
      <c r="C165" s="587" t="s">
        <v>438</v>
      </c>
      <c r="D165" s="584" t="s">
        <v>438</v>
      </c>
      <c r="E165" s="584" t="s">
        <v>438</v>
      </c>
      <c r="F165" s="584" t="s">
        <v>438</v>
      </c>
      <c r="G165" s="584" t="s">
        <v>438</v>
      </c>
      <c r="H165" s="584">
        <v>61</v>
      </c>
      <c r="I165" s="584">
        <v>113</v>
      </c>
      <c r="J165" s="584">
        <v>148</v>
      </c>
      <c r="K165" s="584">
        <v>117</v>
      </c>
      <c r="L165" s="594">
        <v>132</v>
      </c>
    </row>
    <row r="166" spans="1:12">
      <c r="A166" s="601" t="s">
        <v>505</v>
      </c>
      <c r="B166" s="590" t="s">
        <v>525</v>
      </c>
      <c r="C166" s="459" t="s">
        <v>438</v>
      </c>
      <c r="D166" s="488" t="s">
        <v>438</v>
      </c>
      <c r="E166" s="488" t="s">
        <v>438</v>
      </c>
      <c r="F166" s="488" t="s">
        <v>438</v>
      </c>
      <c r="G166" s="488" t="s">
        <v>438</v>
      </c>
      <c r="H166" s="488" t="s">
        <v>438</v>
      </c>
      <c r="I166" s="488" t="s">
        <v>438</v>
      </c>
      <c r="J166" s="488" t="s">
        <v>438</v>
      </c>
      <c r="K166" s="488" t="s">
        <v>438</v>
      </c>
      <c r="L166" s="595" t="s">
        <v>438</v>
      </c>
    </row>
    <row r="167" spans="1:12">
      <c r="A167" s="601"/>
      <c r="B167" s="590" t="s">
        <v>526</v>
      </c>
      <c r="C167" s="459" t="s">
        <v>438</v>
      </c>
      <c r="D167" s="488" t="s">
        <v>438</v>
      </c>
      <c r="E167" s="488" t="s">
        <v>438</v>
      </c>
      <c r="F167" s="488" t="s">
        <v>438</v>
      </c>
      <c r="G167" s="488" t="s">
        <v>438</v>
      </c>
      <c r="H167" s="488" t="s">
        <v>438</v>
      </c>
      <c r="I167" s="488" t="s">
        <v>438</v>
      </c>
      <c r="J167" s="488" t="s">
        <v>438</v>
      </c>
      <c r="K167" s="488"/>
      <c r="L167" s="595"/>
    </row>
    <row r="168" spans="1:12">
      <c r="A168" s="601"/>
      <c r="B168" s="591" t="s">
        <v>527</v>
      </c>
      <c r="C168" s="459" t="s">
        <v>438</v>
      </c>
      <c r="D168" s="488" t="s">
        <v>438</v>
      </c>
      <c r="E168" s="488" t="s">
        <v>438</v>
      </c>
      <c r="F168" s="488" t="s">
        <v>438</v>
      </c>
      <c r="G168" s="488" t="s">
        <v>438</v>
      </c>
      <c r="H168" s="488" t="s">
        <v>438</v>
      </c>
      <c r="I168" s="488"/>
      <c r="J168" s="488"/>
      <c r="K168" s="488"/>
      <c r="L168" s="595"/>
    </row>
    <row r="169" spans="1:12" ht="15.75" thickBot="1">
      <c r="A169" s="602"/>
      <c r="B169" s="592" t="s">
        <v>528</v>
      </c>
      <c r="C169" s="588" t="s">
        <v>438</v>
      </c>
      <c r="D169" s="585" t="s">
        <v>438</v>
      </c>
      <c r="E169" s="585" t="s">
        <v>438</v>
      </c>
      <c r="F169" s="585" t="s">
        <v>438</v>
      </c>
      <c r="G169" s="585"/>
      <c r="H169" s="585"/>
      <c r="I169" s="585"/>
      <c r="J169" s="585"/>
      <c r="K169" s="585"/>
      <c r="L169" s="596"/>
    </row>
    <row r="170" spans="1:12">
      <c r="A170" s="600" t="s">
        <v>508</v>
      </c>
      <c r="B170" s="589" t="s">
        <v>85</v>
      </c>
      <c r="C170" s="587" t="s">
        <v>438</v>
      </c>
      <c r="D170" s="584" t="s">
        <v>438</v>
      </c>
      <c r="E170" s="584">
        <v>24</v>
      </c>
      <c r="F170" s="584">
        <v>245</v>
      </c>
      <c r="G170" s="584">
        <v>365</v>
      </c>
      <c r="H170" s="584" t="s">
        <v>438</v>
      </c>
      <c r="I170" s="584" t="s">
        <v>438</v>
      </c>
      <c r="J170" s="584" t="s">
        <v>438</v>
      </c>
      <c r="K170" s="584" t="s">
        <v>438</v>
      </c>
      <c r="L170" s="594" t="s">
        <v>438</v>
      </c>
    </row>
    <row r="171" spans="1:12">
      <c r="A171" s="601" t="s">
        <v>507</v>
      </c>
      <c r="B171" s="590" t="s">
        <v>525</v>
      </c>
      <c r="C171" s="459" t="s">
        <v>438</v>
      </c>
      <c r="D171" s="488" t="s">
        <v>438</v>
      </c>
      <c r="E171" s="488" t="s">
        <v>438</v>
      </c>
      <c r="F171" s="488" t="s">
        <v>438</v>
      </c>
      <c r="G171" s="488" t="s">
        <v>438</v>
      </c>
      <c r="H171" s="488" t="s">
        <v>438</v>
      </c>
      <c r="I171" s="488" t="s">
        <v>438</v>
      </c>
      <c r="J171" s="488" t="s">
        <v>438</v>
      </c>
      <c r="K171" s="488" t="s">
        <v>438</v>
      </c>
      <c r="L171" s="595" t="s">
        <v>438</v>
      </c>
    </row>
    <row r="172" spans="1:12">
      <c r="A172" s="601"/>
      <c r="B172" s="590" t="s">
        <v>526</v>
      </c>
      <c r="C172" s="459" t="s">
        <v>438</v>
      </c>
      <c r="D172" s="488" t="s">
        <v>438</v>
      </c>
      <c r="E172" s="488" t="s">
        <v>438</v>
      </c>
      <c r="F172" s="488" t="s">
        <v>438</v>
      </c>
      <c r="G172" s="488">
        <v>5</v>
      </c>
      <c r="H172" s="488" t="s">
        <v>438</v>
      </c>
      <c r="I172" s="488" t="s">
        <v>438</v>
      </c>
      <c r="J172" s="488" t="s">
        <v>438</v>
      </c>
      <c r="K172" s="488"/>
      <c r="L172" s="595"/>
    </row>
    <row r="173" spans="1:12">
      <c r="A173" s="601"/>
      <c r="B173" s="591" t="s">
        <v>527</v>
      </c>
      <c r="C173" s="459" t="s">
        <v>438</v>
      </c>
      <c r="D173" s="488" t="s">
        <v>438</v>
      </c>
      <c r="E173" s="488" t="s">
        <v>438</v>
      </c>
      <c r="F173" s="488">
        <v>5</v>
      </c>
      <c r="G173" s="488">
        <v>7</v>
      </c>
      <c r="H173" s="488" t="s">
        <v>438</v>
      </c>
      <c r="I173" s="488"/>
      <c r="J173" s="488"/>
      <c r="K173" s="488"/>
      <c r="L173" s="595"/>
    </row>
    <row r="174" spans="1:12" ht="15.75" thickBot="1">
      <c r="A174" s="602"/>
      <c r="B174" s="592" t="s">
        <v>528</v>
      </c>
      <c r="C174" s="588" t="s">
        <v>438</v>
      </c>
      <c r="D174" s="585" t="s">
        <v>438</v>
      </c>
      <c r="E174" s="585" t="s">
        <v>438</v>
      </c>
      <c r="F174" s="585">
        <v>7</v>
      </c>
      <c r="G174" s="585"/>
      <c r="H174" s="585"/>
      <c r="I174" s="585"/>
      <c r="J174" s="585"/>
      <c r="K174" s="585"/>
      <c r="L174" s="596"/>
    </row>
    <row r="175" spans="1:12">
      <c r="A175" s="600" t="s">
        <v>537</v>
      </c>
      <c r="B175" s="589" t="s">
        <v>85</v>
      </c>
      <c r="C175" s="587" t="s">
        <v>438</v>
      </c>
      <c r="D175" s="584" t="s">
        <v>438</v>
      </c>
      <c r="E175" s="584" t="s">
        <v>438</v>
      </c>
      <c r="F175" s="584" t="s">
        <v>438</v>
      </c>
      <c r="G175" s="584" t="s">
        <v>438</v>
      </c>
      <c r="H175" s="584" t="s">
        <v>438</v>
      </c>
      <c r="I175" s="584" t="s">
        <v>438</v>
      </c>
      <c r="J175" s="584" t="s">
        <v>438</v>
      </c>
      <c r="K175" s="584" t="s">
        <v>438</v>
      </c>
      <c r="L175" s="594" t="s">
        <v>438</v>
      </c>
    </row>
    <row r="176" spans="1:12">
      <c r="A176" s="601" t="s">
        <v>538</v>
      </c>
      <c r="B176" s="590" t="s">
        <v>525</v>
      </c>
      <c r="C176" s="459" t="s">
        <v>438</v>
      </c>
      <c r="D176" s="488" t="s">
        <v>438</v>
      </c>
      <c r="E176" s="488" t="s">
        <v>438</v>
      </c>
      <c r="F176" s="488" t="s">
        <v>438</v>
      </c>
      <c r="G176" s="488" t="s">
        <v>438</v>
      </c>
      <c r="H176" s="488" t="s">
        <v>438</v>
      </c>
      <c r="I176" s="488" t="s">
        <v>438</v>
      </c>
      <c r="J176" s="488" t="s">
        <v>438</v>
      </c>
      <c r="K176" s="488" t="s">
        <v>438</v>
      </c>
      <c r="L176" s="595" t="s">
        <v>438</v>
      </c>
    </row>
    <row r="177" spans="1:12">
      <c r="A177" s="601"/>
      <c r="B177" s="590" t="s">
        <v>526</v>
      </c>
      <c r="C177" s="459" t="s">
        <v>438</v>
      </c>
      <c r="D177" s="488" t="s">
        <v>438</v>
      </c>
      <c r="E177" s="488" t="s">
        <v>438</v>
      </c>
      <c r="F177" s="488" t="s">
        <v>438</v>
      </c>
      <c r="G177" s="488" t="s">
        <v>438</v>
      </c>
      <c r="H177" s="488" t="s">
        <v>438</v>
      </c>
      <c r="I177" s="488" t="s">
        <v>438</v>
      </c>
      <c r="J177" s="488" t="s">
        <v>438</v>
      </c>
      <c r="K177" s="488"/>
      <c r="L177" s="595"/>
    </row>
    <row r="178" spans="1:12">
      <c r="A178" s="601"/>
      <c r="B178" s="591" t="s">
        <v>527</v>
      </c>
      <c r="C178" s="459" t="s">
        <v>438</v>
      </c>
      <c r="D178" s="488" t="s">
        <v>438</v>
      </c>
      <c r="E178" s="488" t="s">
        <v>438</v>
      </c>
      <c r="F178" s="488" t="s">
        <v>438</v>
      </c>
      <c r="G178" s="488" t="s">
        <v>438</v>
      </c>
      <c r="H178" s="488" t="s">
        <v>438</v>
      </c>
      <c r="I178" s="488"/>
      <c r="J178" s="488"/>
      <c r="K178" s="488"/>
      <c r="L178" s="595"/>
    </row>
    <row r="179" spans="1:12" ht="15.75" thickBot="1">
      <c r="A179" s="602"/>
      <c r="B179" s="592" t="s">
        <v>528</v>
      </c>
      <c r="C179" s="588" t="s">
        <v>438</v>
      </c>
      <c r="D179" s="585" t="s">
        <v>438</v>
      </c>
      <c r="E179" s="585" t="s">
        <v>438</v>
      </c>
      <c r="F179" s="585" t="s">
        <v>438</v>
      </c>
      <c r="G179" s="585"/>
      <c r="H179" s="585"/>
      <c r="I179" s="585"/>
      <c r="J179" s="585"/>
      <c r="K179" s="585"/>
      <c r="L179" s="596"/>
    </row>
    <row r="180" spans="1:12">
      <c r="A180" s="600" t="s">
        <v>510</v>
      </c>
      <c r="B180" s="589" t="s">
        <v>85</v>
      </c>
      <c r="C180" s="587">
        <v>154</v>
      </c>
      <c r="D180" s="584">
        <v>162</v>
      </c>
      <c r="E180" s="584">
        <v>159</v>
      </c>
      <c r="F180" s="584">
        <v>145</v>
      </c>
      <c r="G180" s="584">
        <v>162</v>
      </c>
      <c r="H180" s="584">
        <v>158</v>
      </c>
      <c r="I180" s="584">
        <v>78</v>
      </c>
      <c r="J180" s="584" t="s">
        <v>438</v>
      </c>
      <c r="K180" s="584" t="s">
        <v>438</v>
      </c>
      <c r="L180" s="594" t="s">
        <v>438</v>
      </c>
    </row>
    <row r="181" spans="1:12">
      <c r="A181" s="601" t="s">
        <v>509</v>
      </c>
      <c r="B181" s="590" t="s">
        <v>525</v>
      </c>
      <c r="C181" s="459" t="s">
        <v>438</v>
      </c>
      <c r="D181" s="488" t="s">
        <v>438</v>
      </c>
      <c r="E181" s="488" t="s">
        <v>438</v>
      </c>
      <c r="F181" s="488" t="s">
        <v>438</v>
      </c>
      <c r="G181" s="488" t="s">
        <v>438</v>
      </c>
      <c r="H181" s="488" t="s">
        <v>438</v>
      </c>
      <c r="I181" s="488" t="s">
        <v>438</v>
      </c>
      <c r="J181" s="488" t="s">
        <v>438</v>
      </c>
      <c r="K181" s="488" t="s">
        <v>438</v>
      </c>
      <c r="L181" s="595" t="s">
        <v>438</v>
      </c>
    </row>
    <row r="182" spans="1:12">
      <c r="A182" s="601"/>
      <c r="B182" s="590" t="s">
        <v>526</v>
      </c>
      <c r="C182" s="459" t="s">
        <v>438</v>
      </c>
      <c r="D182" s="488" t="s">
        <v>438</v>
      </c>
      <c r="E182" s="488" t="s">
        <v>438</v>
      </c>
      <c r="F182" s="488" t="s">
        <v>438</v>
      </c>
      <c r="G182" s="488" t="s">
        <v>438</v>
      </c>
      <c r="H182" s="488" t="s">
        <v>438</v>
      </c>
      <c r="I182" s="488" t="s">
        <v>438</v>
      </c>
      <c r="J182" s="488" t="s">
        <v>438</v>
      </c>
      <c r="K182" s="488"/>
      <c r="L182" s="595"/>
    </row>
    <row r="183" spans="1:12">
      <c r="A183" s="601"/>
      <c r="B183" s="591" t="s">
        <v>527</v>
      </c>
      <c r="C183" s="459">
        <v>5</v>
      </c>
      <c r="D183" s="488" t="s">
        <v>438</v>
      </c>
      <c r="E183" s="488">
        <v>9</v>
      </c>
      <c r="F183" s="488">
        <v>8</v>
      </c>
      <c r="G183" s="488" t="s">
        <v>438</v>
      </c>
      <c r="H183" s="488" t="s">
        <v>438</v>
      </c>
      <c r="I183" s="488"/>
      <c r="J183" s="488"/>
      <c r="K183" s="488"/>
      <c r="L183" s="595"/>
    </row>
    <row r="184" spans="1:12" ht="15.75" thickBot="1">
      <c r="A184" s="602"/>
      <c r="B184" s="592" t="s">
        <v>528</v>
      </c>
      <c r="C184" s="588">
        <v>8</v>
      </c>
      <c r="D184" s="585" t="s">
        <v>438</v>
      </c>
      <c r="E184" s="585">
        <v>12</v>
      </c>
      <c r="F184" s="585">
        <v>8</v>
      </c>
      <c r="G184" s="585"/>
      <c r="H184" s="585"/>
      <c r="I184" s="585"/>
      <c r="J184" s="585"/>
      <c r="K184" s="585"/>
      <c r="L184" s="596"/>
    </row>
    <row r="185" spans="1:12">
      <c r="A185" s="600" t="s">
        <v>521</v>
      </c>
      <c r="B185" s="589" t="s">
        <v>85</v>
      </c>
      <c r="C185" s="587" t="s">
        <v>438</v>
      </c>
      <c r="D185" s="584" t="s">
        <v>438</v>
      </c>
      <c r="E185" s="584">
        <v>44</v>
      </c>
      <c r="F185" s="584">
        <v>20</v>
      </c>
      <c r="G185" s="584">
        <v>12</v>
      </c>
      <c r="H185" s="584" t="s">
        <v>438</v>
      </c>
      <c r="I185" s="584" t="s">
        <v>438</v>
      </c>
      <c r="J185" s="584">
        <v>25</v>
      </c>
      <c r="K185" s="584">
        <v>11</v>
      </c>
      <c r="L185" s="594">
        <v>6</v>
      </c>
    </row>
    <row r="186" spans="1:12">
      <c r="A186" s="601" t="s">
        <v>520</v>
      </c>
      <c r="B186" s="590" t="s">
        <v>525</v>
      </c>
      <c r="C186" s="459" t="s">
        <v>438</v>
      </c>
      <c r="D186" s="488" t="s">
        <v>438</v>
      </c>
      <c r="E186" s="488" t="s">
        <v>438</v>
      </c>
      <c r="F186" s="488" t="s">
        <v>438</v>
      </c>
      <c r="G186" s="488" t="s">
        <v>438</v>
      </c>
      <c r="H186" s="488" t="s">
        <v>438</v>
      </c>
      <c r="I186" s="488" t="s">
        <v>438</v>
      </c>
      <c r="J186" s="488" t="s">
        <v>438</v>
      </c>
      <c r="K186" s="488" t="s">
        <v>438</v>
      </c>
      <c r="L186" s="595" t="s">
        <v>438</v>
      </c>
    </row>
    <row r="187" spans="1:12">
      <c r="A187" s="601"/>
      <c r="B187" s="590" t="s">
        <v>526</v>
      </c>
      <c r="C187" s="459" t="s">
        <v>438</v>
      </c>
      <c r="D187" s="488" t="s">
        <v>438</v>
      </c>
      <c r="E187" s="488" t="s">
        <v>438</v>
      </c>
      <c r="F187" s="488" t="s">
        <v>438</v>
      </c>
      <c r="G187" s="488" t="s">
        <v>438</v>
      </c>
      <c r="H187" s="488" t="s">
        <v>438</v>
      </c>
      <c r="I187" s="488" t="s">
        <v>438</v>
      </c>
      <c r="J187" s="488" t="s">
        <v>438</v>
      </c>
      <c r="K187" s="488"/>
      <c r="L187" s="595"/>
    </row>
    <row r="188" spans="1:12">
      <c r="A188" s="601"/>
      <c r="B188" s="591" t="s">
        <v>527</v>
      </c>
      <c r="C188" s="459" t="s">
        <v>438</v>
      </c>
      <c r="D188" s="488" t="s">
        <v>438</v>
      </c>
      <c r="E188" s="488" t="s">
        <v>438</v>
      </c>
      <c r="F188" s="488" t="s">
        <v>438</v>
      </c>
      <c r="G188" s="488" t="s">
        <v>438</v>
      </c>
      <c r="H188" s="488" t="s">
        <v>438</v>
      </c>
      <c r="I188" s="488"/>
      <c r="J188" s="488"/>
      <c r="K188" s="488"/>
      <c r="L188" s="595"/>
    </row>
    <row r="189" spans="1:12" ht="15.75" thickBot="1">
      <c r="A189" s="602"/>
      <c r="B189" s="592" t="s">
        <v>528</v>
      </c>
      <c r="C189" s="588" t="s">
        <v>438</v>
      </c>
      <c r="D189" s="585" t="s">
        <v>438</v>
      </c>
      <c r="E189" s="585">
        <v>5</v>
      </c>
      <c r="F189" s="585" t="s">
        <v>438</v>
      </c>
      <c r="G189" s="585"/>
      <c r="H189" s="585"/>
      <c r="I189" s="585"/>
      <c r="J189" s="585"/>
      <c r="K189" s="585"/>
      <c r="L189" s="596"/>
    </row>
    <row r="190" spans="1:12">
      <c r="A190" s="600" t="s">
        <v>512</v>
      </c>
      <c r="B190" s="589" t="s">
        <v>85</v>
      </c>
      <c r="C190" s="587" t="s">
        <v>438</v>
      </c>
      <c r="D190" s="584" t="s">
        <v>438</v>
      </c>
      <c r="E190" s="584" t="s">
        <v>438</v>
      </c>
      <c r="F190" s="584" t="s">
        <v>438</v>
      </c>
      <c r="G190" s="584" t="s">
        <v>438</v>
      </c>
      <c r="H190" s="584" t="s">
        <v>438</v>
      </c>
      <c r="I190" s="584">
        <v>90</v>
      </c>
      <c r="J190" s="584">
        <v>154</v>
      </c>
      <c r="K190" s="584">
        <v>170</v>
      </c>
      <c r="L190" s="594">
        <v>218</v>
      </c>
    </row>
    <row r="191" spans="1:12">
      <c r="A191" s="601" t="s">
        <v>511</v>
      </c>
      <c r="B191" s="590" t="s">
        <v>525</v>
      </c>
      <c r="C191" s="459" t="s">
        <v>438</v>
      </c>
      <c r="D191" s="488" t="s">
        <v>438</v>
      </c>
      <c r="E191" s="488" t="s">
        <v>438</v>
      </c>
      <c r="F191" s="488" t="s">
        <v>438</v>
      </c>
      <c r="G191" s="488" t="s">
        <v>438</v>
      </c>
      <c r="H191" s="488" t="s">
        <v>438</v>
      </c>
      <c r="I191" s="488" t="s">
        <v>438</v>
      </c>
      <c r="J191" s="488" t="s">
        <v>438</v>
      </c>
      <c r="K191" s="488" t="s">
        <v>438</v>
      </c>
      <c r="L191" s="595" t="s">
        <v>438</v>
      </c>
    </row>
    <row r="192" spans="1:12">
      <c r="A192" s="601"/>
      <c r="B192" s="590" t="s">
        <v>526</v>
      </c>
      <c r="C192" s="459" t="s">
        <v>438</v>
      </c>
      <c r="D192" s="488" t="s">
        <v>438</v>
      </c>
      <c r="E192" s="488" t="s">
        <v>438</v>
      </c>
      <c r="F192" s="488" t="s">
        <v>438</v>
      </c>
      <c r="G192" s="488" t="s">
        <v>438</v>
      </c>
      <c r="H192" s="488" t="s">
        <v>438</v>
      </c>
      <c r="I192" s="488" t="s">
        <v>438</v>
      </c>
      <c r="J192" s="488" t="s">
        <v>438</v>
      </c>
      <c r="K192" s="488"/>
      <c r="L192" s="595"/>
    </row>
    <row r="193" spans="1:12">
      <c r="A193" s="601"/>
      <c r="B193" s="591" t="s">
        <v>527</v>
      </c>
      <c r="C193" s="459" t="s">
        <v>438</v>
      </c>
      <c r="D193" s="488" t="s">
        <v>438</v>
      </c>
      <c r="E193" s="488" t="s">
        <v>438</v>
      </c>
      <c r="F193" s="488" t="s">
        <v>438</v>
      </c>
      <c r="G193" s="488" t="s">
        <v>438</v>
      </c>
      <c r="H193" s="488" t="s">
        <v>438</v>
      </c>
      <c r="I193" s="488"/>
      <c r="J193" s="488"/>
      <c r="K193" s="488"/>
      <c r="L193" s="595"/>
    </row>
    <row r="194" spans="1:12" ht="15.75" thickBot="1">
      <c r="A194" s="602"/>
      <c r="B194" s="592" t="s">
        <v>528</v>
      </c>
      <c r="C194" s="588" t="s">
        <v>438</v>
      </c>
      <c r="D194" s="585" t="s">
        <v>438</v>
      </c>
      <c r="E194" s="585" t="s">
        <v>438</v>
      </c>
      <c r="F194" s="585" t="s">
        <v>438</v>
      </c>
      <c r="G194" s="585"/>
      <c r="H194" s="585"/>
      <c r="I194" s="585"/>
      <c r="J194" s="585"/>
      <c r="K194" s="585"/>
      <c r="L194" s="596"/>
    </row>
    <row r="195" spans="1:12">
      <c r="A195" s="600" t="s">
        <v>514</v>
      </c>
      <c r="B195" s="589" t="s">
        <v>85</v>
      </c>
      <c r="C195" s="587">
        <v>37</v>
      </c>
      <c r="D195" s="584">
        <v>39</v>
      </c>
      <c r="E195" s="584">
        <v>34</v>
      </c>
      <c r="F195" s="584">
        <v>39</v>
      </c>
      <c r="G195" s="584">
        <v>43</v>
      </c>
      <c r="H195" s="584">
        <v>28</v>
      </c>
      <c r="I195" s="584">
        <v>29</v>
      </c>
      <c r="J195" s="584">
        <v>38</v>
      </c>
      <c r="K195" s="584">
        <v>50</v>
      </c>
      <c r="L195" s="594">
        <v>45</v>
      </c>
    </row>
    <row r="196" spans="1:12">
      <c r="A196" s="601" t="s">
        <v>513</v>
      </c>
      <c r="B196" s="590" t="s">
        <v>525</v>
      </c>
      <c r="C196" s="459" t="s">
        <v>438</v>
      </c>
      <c r="D196" s="488" t="s">
        <v>438</v>
      </c>
      <c r="E196" s="488" t="s">
        <v>438</v>
      </c>
      <c r="F196" s="488" t="s">
        <v>438</v>
      </c>
      <c r="G196" s="488" t="s">
        <v>438</v>
      </c>
      <c r="H196" s="488" t="s">
        <v>438</v>
      </c>
      <c r="I196" s="488" t="s">
        <v>438</v>
      </c>
      <c r="J196" s="488" t="s">
        <v>438</v>
      </c>
      <c r="K196" s="488" t="s">
        <v>438</v>
      </c>
      <c r="L196" s="595" t="s">
        <v>438</v>
      </c>
    </row>
    <row r="197" spans="1:12">
      <c r="A197" s="601"/>
      <c r="B197" s="590" t="s">
        <v>526</v>
      </c>
      <c r="C197" s="459" t="s">
        <v>438</v>
      </c>
      <c r="D197" s="488" t="s">
        <v>438</v>
      </c>
      <c r="E197" s="488" t="s">
        <v>438</v>
      </c>
      <c r="F197" s="488" t="s">
        <v>438</v>
      </c>
      <c r="G197" s="488" t="s">
        <v>438</v>
      </c>
      <c r="H197" s="488" t="s">
        <v>438</v>
      </c>
      <c r="I197" s="488" t="s">
        <v>438</v>
      </c>
      <c r="J197" s="488" t="s">
        <v>438</v>
      </c>
      <c r="K197" s="488"/>
      <c r="L197" s="595"/>
    </row>
    <row r="198" spans="1:12">
      <c r="A198" s="601"/>
      <c r="B198" s="591" t="s">
        <v>527</v>
      </c>
      <c r="C198" s="459" t="s">
        <v>438</v>
      </c>
      <c r="D198" s="488" t="s">
        <v>438</v>
      </c>
      <c r="E198" s="488" t="s">
        <v>438</v>
      </c>
      <c r="F198" s="488" t="s">
        <v>438</v>
      </c>
      <c r="G198" s="488" t="s">
        <v>438</v>
      </c>
      <c r="H198" s="488" t="s">
        <v>438</v>
      </c>
      <c r="I198" s="488"/>
      <c r="J198" s="488"/>
      <c r="K198" s="488"/>
      <c r="L198" s="595"/>
    </row>
    <row r="199" spans="1:12" ht="15.75" thickBot="1">
      <c r="A199" s="602"/>
      <c r="B199" s="592" t="s">
        <v>528</v>
      </c>
      <c r="C199" s="588" t="s">
        <v>438</v>
      </c>
      <c r="D199" s="585" t="s">
        <v>438</v>
      </c>
      <c r="E199" s="585" t="s">
        <v>438</v>
      </c>
      <c r="F199" s="585" t="s">
        <v>438</v>
      </c>
      <c r="G199" s="585"/>
      <c r="H199" s="585"/>
      <c r="I199" s="585"/>
      <c r="J199" s="585"/>
      <c r="K199" s="585"/>
      <c r="L199" s="596"/>
    </row>
    <row r="200" spans="1:12">
      <c r="A200" s="600" t="s">
        <v>516</v>
      </c>
      <c r="B200" s="589" t="s">
        <v>85</v>
      </c>
      <c r="C200" s="587">
        <v>97</v>
      </c>
      <c r="D200" s="584">
        <v>131</v>
      </c>
      <c r="E200" s="584">
        <v>110</v>
      </c>
      <c r="F200" s="584">
        <v>117</v>
      </c>
      <c r="G200" s="584">
        <v>110</v>
      </c>
      <c r="H200" s="584">
        <v>140</v>
      </c>
      <c r="I200" s="584">
        <v>162</v>
      </c>
      <c r="J200" s="584">
        <v>163</v>
      </c>
      <c r="K200" s="584">
        <v>160</v>
      </c>
      <c r="L200" s="594">
        <v>158</v>
      </c>
    </row>
    <row r="201" spans="1:12">
      <c r="A201" s="601" t="s">
        <v>515</v>
      </c>
      <c r="B201" s="590" t="s">
        <v>525</v>
      </c>
      <c r="C201" s="459" t="s">
        <v>438</v>
      </c>
      <c r="D201" s="488" t="s">
        <v>438</v>
      </c>
      <c r="E201" s="488" t="s">
        <v>438</v>
      </c>
      <c r="F201" s="488" t="s">
        <v>438</v>
      </c>
      <c r="G201" s="488" t="s">
        <v>438</v>
      </c>
      <c r="H201" s="488" t="s">
        <v>438</v>
      </c>
      <c r="I201" s="488" t="s">
        <v>438</v>
      </c>
      <c r="J201" s="488">
        <v>7</v>
      </c>
      <c r="K201" s="488" t="s">
        <v>438</v>
      </c>
      <c r="L201" s="595" t="s">
        <v>438</v>
      </c>
    </row>
    <row r="202" spans="1:12">
      <c r="A202" s="601"/>
      <c r="B202" s="590" t="s">
        <v>526</v>
      </c>
      <c r="C202" s="459" t="s">
        <v>438</v>
      </c>
      <c r="D202" s="488" t="s">
        <v>438</v>
      </c>
      <c r="E202" s="488" t="s">
        <v>438</v>
      </c>
      <c r="F202" s="488" t="s">
        <v>438</v>
      </c>
      <c r="G202" s="488" t="s">
        <v>438</v>
      </c>
      <c r="H202" s="488" t="s">
        <v>438</v>
      </c>
      <c r="I202" s="488" t="s">
        <v>438</v>
      </c>
      <c r="J202" s="488">
        <v>8</v>
      </c>
      <c r="K202" s="488"/>
      <c r="L202" s="595"/>
    </row>
    <row r="203" spans="1:12">
      <c r="A203" s="601"/>
      <c r="B203" s="591" t="s">
        <v>527</v>
      </c>
      <c r="C203" s="459" t="s">
        <v>438</v>
      </c>
      <c r="D203" s="488" t="s">
        <v>438</v>
      </c>
      <c r="E203" s="488">
        <v>6</v>
      </c>
      <c r="F203" s="488" t="s">
        <v>438</v>
      </c>
      <c r="G203" s="488">
        <v>5</v>
      </c>
      <c r="H203" s="488" t="s">
        <v>438</v>
      </c>
      <c r="I203" s="488"/>
      <c r="J203" s="488"/>
      <c r="K203" s="488"/>
      <c r="L203" s="595"/>
    </row>
    <row r="204" spans="1:12" ht="15.75" thickBot="1">
      <c r="A204" s="603"/>
      <c r="B204" s="597" t="s">
        <v>528</v>
      </c>
      <c r="C204" s="460" t="s">
        <v>438</v>
      </c>
      <c r="D204" s="598" t="s">
        <v>438</v>
      </c>
      <c r="E204" s="598">
        <v>9</v>
      </c>
      <c r="F204" s="598" t="s">
        <v>438</v>
      </c>
      <c r="G204" s="598"/>
      <c r="H204" s="598"/>
      <c r="I204" s="598"/>
      <c r="J204" s="598"/>
      <c r="K204" s="598"/>
      <c r="L204" s="599"/>
    </row>
    <row r="205" spans="1:12" ht="15.75" thickTop="1"/>
    <row r="206" spans="1:12">
      <c r="A206" t="s">
        <v>174</v>
      </c>
    </row>
    <row r="208" spans="1:12" ht="30.75" customHeight="1">
      <c r="A208" s="1872" t="s">
        <v>551</v>
      </c>
      <c r="B208" s="1872"/>
      <c r="C208" s="1872"/>
      <c r="D208" s="1872"/>
      <c r="E208" s="1872"/>
      <c r="F208" s="1872"/>
      <c r="G208" s="1872"/>
      <c r="H208" s="1872"/>
    </row>
  </sheetData>
  <mergeCells count="2">
    <mergeCell ref="A1:L2"/>
    <mergeCell ref="A208:H208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>
  <sheetPr codeName="Sheet145"/>
  <dimension ref="B1:O53"/>
  <sheetViews>
    <sheetView showGridLines="0" workbookViewId="0"/>
  </sheetViews>
  <sheetFormatPr defaultRowHeight="14.25"/>
  <cols>
    <col min="1" max="1" width="2.85546875" style="995" customWidth="1"/>
    <col min="2" max="3" width="9.140625" style="995"/>
    <col min="4" max="4" width="22.140625" style="995" customWidth="1"/>
    <col min="5" max="15" width="13" style="995" customWidth="1"/>
    <col min="16" max="16384" width="9.140625" style="995"/>
  </cols>
  <sheetData>
    <row r="1" spans="2:15">
      <c r="B1" s="1879" t="s">
        <v>980</v>
      </c>
      <c r="C1" s="1879"/>
      <c r="D1" s="1879"/>
      <c r="E1" s="1879"/>
      <c r="F1" s="1879"/>
      <c r="G1" s="1879"/>
      <c r="H1" s="1879"/>
      <c r="I1" s="1879"/>
      <c r="J1" s="1879"/>
      <c r="K1" s="1879"/>
      <c r="L1" s="1879"/>
      <c r="M1" s="1879"/>
      <c r="N1" s="1879"/>
      <c r="O1" s="1879"/>
    </row>
    <row r="2" spans="2:15" ht="15" thickBot="1">
      <c r="B2" s="1879"/>
      <c r="C2" s="1879"/>
      <c r="D2" s="1879"/>
      <c r="E2" s="1879"/>
      <c r="F2" s="1879"/>
      <c r="G2" s="1879"/>
      <c r="H2" s="1879"/>
      <c r="I2" s="1879"/>
      <c r="J2" s="1879"/>
      <c r="K2" s="1879"/>
      <c r="L2" s="1879"/>
      <c r="M2" s="1879"/>
      <c r="N2" s="1879"/>
      <c r="O2" s="1879"/>
    </row>
    <row r="3" spans="2:15" ht="15.75" customHeight="1" thickTop="1">
      <c r="B3" s="1880"/>
      <c r="C3" s="1881"/>
      <c r="D3" s="1882"/>
      <c r="E3" s="1889" t="s">
        <v>3</v>
      </c>
      <c r="F3" s="1890"/>
      <c r="G3" s="1890"/>
      <c r="H3" s="1890"/>
      <c r="I3" s="1890"/>
      <c r="J3" s="1890"/>
      <c r="K3" s="1890"/>
      <c r="L3" s="1890"/>
      <c r="M3" s="1890"/>
      <c r="N3" s="1890"/>
      <c r="O3" s="1891"/>
    </row>
    <row r="4" spans="2:15" ht="15" thickBot="1">
      <c r="B4" s="1883"/>
      <c r="C4" s="1884"/>
      <c r="D4" s="1885"/>
      <c r="E4" s="828" t="s">
        <v>8</v>
      </c>
      <c r="F4" s="641" t="s">
        <v>9</v>
      </c>
      <c r="G4" s="641" t="s">
        <v>10</v>
      </c>
      <c r="H4" s="641" t="s">
        <v>11</v>
      </c>
      <c r="I4" s="641" t="s">
        <v>12</v>
      </c>
      <c r="J4" s="641" t="s">
        <v>13</v>
      </c>
      <c r="K4" s="641" t="s">
        <v>14</v>
      </c>
      <c r="L4" s="641" t="s">
        <v>15</v>
      </c>
      <c r="M4" s="641" t="s">
        <v>16</v>
      </c>
      <c r="N4" s="831" t="s">
        <v>17</v>
      </c>
      <c r="O4" s="830">
        <v>2015</v>
      </c>
    </row>
    <row r="5" spans="2:15" ht="15" thickTop="1">
      <c r="B5" s="1886" t="s">
        <v>788</v>
      </c>
      <c r="C5" s="1887"/>
      <c r="D5" s="1888"/>
      <c r="E5" s="1475">
        <v>5602</v>
      </c>
      <c r="F5" s="1476">
        <v>6315</v>
      </c>
      <c r="G5" s="1477">
        <v>6066</v>
      </c>
      <c r="H5" s="1476">
        <v>6324</v>
      </c>
      <c r="I5" s="1478">
        <v>6743</v>
      </c>
      <c r="J5" s="1478">
        <v>6439</v>
      </c>
      <c r="K5" s="1478">
        <v>6794</v>
      </c>
      <c r="L5" s="1477">
        <v>7016</v>
      </c>
      <c r="M5" s="1476">
        <v>7142</v>
      </c>
      <c r="N5" s="1477">
        <v>7326</v>
      </c>
      <c r="O5" s="1479">
        <v>7458</v>
      </c>
    </row>
    <row r="6" spans="2:15" ht="15" thickBot="1">
      <c r="B6" s="1876" t="s">
        <v>541</v>
      </c>
      <c r="C6" s="1877"/>
      <c r="D6" s="1878"/>
      <c r="E6" s="1480">
        <v>34</v>
      </c>
      <c r="F6" s="1481">
        <v>52</v>
      </c>
      <c r="G6" s="1482">
        <v>48</v>
      </c>
      <c r="H6" s="1481">
        <v>56</v>
      </c>
      <c r="I6" s="1483">
        <v>70</v>
      </c>
      <c r="J6" s="1483">
        <v>54</v>
      </c>
      <c r="K6" s="1483">
        <v>59</v>
      </c>
      <c r="L6" s="1482">
        <v>60</v>
      </c>
      <c r="M6" s="1484">
        <v>58</v>
      </c>
      <c r="N6" s="1485">
        <v>51</v>
      </c>
      <c r="O6" s="1486">
        <v>67</v>
      </c>
    </row>
    <row r="7" spans="2:15" ht="15.75" thickTop="1" thickBot="1">
      <c r="B7" s="1876" t="s">
        <v>517</v>
      </c>
      <c r="C7" s="1877"/>
      <c r="D7" s="1878"/>
      <c r="E7" s="1480">
        <v>69</v>
      </c>
      <c r="F7" s="1481">
        <v>99</v>
      </c>
      <c r="G7" s="1482">
        <v>101</v>
      </c>
      <c r="H7" s="1482">
        <v>113</v>
      </c>
      <c r="I7" s="1482">
        <v>121</v>
      </c>
      <c r="J7" s="1482">
        <v>100</v>
      </c>
      <c r="K7" s="1482">
        <v>103</v>
      </c>
      <c r="L7" s="1485">
        <v>108</v>
      </c>
      <c r="M7" s="1487">
        <v>106</v>
      </c>
    </row>
    <row r="8" spans="2:15" ht="15.75" thickTop="1" thickBot="1">
      <c r="B8" s="1876" t="s">
        <v>522</v>
      </c>
      <c r="C8" s="1877"/>
      <c r="D8" s="1878"/>
      <c r="E8" s="1480">
        <v>106</v>
      </c>
      <c r="F8" s="1481">
        <v>144</v>
      </c>
      <c r="G8" s="1483">
        <v>151</v>
      </c>
      <c r="H8" s="1482">
        <v>165</v>
      </c>
      <c r="I8" s="1484">
        <v>166</v>
      </c>
      <c r="J8" s="1488">
        <v>121</v>
      </c>
      <c r="K8" s="1487">
        <v>122</v>
      </c>
    </row>
    <row r="9" spans="2:15" ht="15.75" thickTop="1" thickBot="1">
      <c r="B9" s="1873" t="s">
        <v>523</v>
      </c>
      <c r="C9" s="1874"/>
      <c r="D9" s="1875"/>
      <c r="E9" s="1489">
        <v>142</v>
      </c>
      <c r="F9" s="1490">
        <v>187</v>
      </c>
      <c r="G9" s="1491">
        <v>200</v>
      </c>
      <c r="H9" s="1491">
        <v>221</v>
      </c>
      <c r="I9" s="1492">
        <v>208</v>
      </c>
    </row>
    <row r="10" spans="2:15" ht="15" thickTop="1"/>
    <row r="11" spans="2:15">
      <c r="B11" s="995" t="s">
        <v>174</v>
      </c>
    </row>
    <row r="13" spans="2:15" ht="15" customHeight="1"/>
    <row r="14" spans="2:15" ht="15" customHeight="1"/>
    <row r="15" spans="2:15" ht="15.75" customHeight="1"/>
    <row r="16" spans="2:15" ht="15.75" customHeight="1">
      <c r="C16" s="1493"/>
    </row>
    <row r="17" ht="15.75" customHeight="1"/>
    <row r="19" ht="15.75" customHeight="1"/>
    <row r="22" ht="15" customHeight="1"/>
    <row r="24" ht="15.75" customHeight="1"/>
    <row r="53" ht="15.75" customHeight="1"/>
  </sheetData>
  <mergeCells count="8">
    <mergeCell ref="B9:D9"/>
    <mergeCell ref="B6:D6"/>
    <mergeCell ref="B7:D7"/>
    <mergeCell ref="B1:O2"/>
    <mergeCell ref="B3:D4"/>
    <mergeCell ref="B5:D5"/>
    <mergeCell ref="B8:D8"/>
    <mergeCell ref="E3:O3"/>
  </mergeCells>
  <pageMargins left="0.7" right="0.7" top="0.75" bottom="0.75" header="0.3" footer="0.3"/>
  <ignoredErrors>
    <ignoredError sqref="E4:O4" numberStoredAsText="1"/>
  </ignoredErrors>
</worksheet>
</file>

<file path=xl/worksheets/sheet117.xml><?xml version="1.0" encoding="utf-8"?>
<worksheet xmlns="http://schemas.openxmlformats.org/spreadsheetml/2006/main" xmlns:r="http://schemas.openxmlformats.org/officeDocument/2006/relationships">
  <sheetPr codeName="Sheet77"/>
  <dimension ref="A1:N40"/>
  <sheetViews>
    <sheetView showGridLines="0" workbookViewId="0">
      <selection activeCell="S24" sqref="S24"/>
    </sheetView>
  </sheetViews>
  <sheetFormatPr defaultRowHeight="15"/>
  <sheetData>
    <row r="1" spans="3:3" ht="23.25">
      <c r="C1" s="456" t="s">
        <v>435</v>
      </c>
    </row>
    <row r="34" spans="1:14">
      <c r="A34" t="s">
        <v>174</v>
      </c>
    </row>
    <row r="35" spans="1:14">
      <c r="A35" s="1892" t="s">
        <v>791</v>
      </c>
      <c r="B35" s="1892"/>
      <c r="C35" s="1892"/>
      <c r="D35" s="1892"/>
      <c r="E35" s="1892"/>
      <c r="F35" s="1892"/>
      <c r="G35" s="1892"/>
      <c r="H35" s="1892"/>
      <c r="I35" s="1892"/>
      <c r="J35" s="1892"/>
      <c r="K35" s="1892"/>
      <c r="L35" s="1892"/>
      <c r="M35" s="1892"/>
      <c r="N35" s="1892"/>
    </row>
    <row r="36" spans="1:14">
      <c r="A36" t="s">
        <v>421</v>
      </c>
    </row>
    <row r="37" spans="1:14">
      <c r="A37" t="s">
        <v>422</v>
      </c>
    </row>
    <row r="38" spans="1:14">
      <c r="A38" t="s">
        <v>423</v>
      </c>
    </row>
    <row r="39" spans="1:14">
      <c r="A39" t="s">
        <v>424</v>
      </c>
    </row>
    <row r="40" spans="1:14">
      <c r="A40" t="s">
        <v>425</v>
      </c>
    </row>
  </sheetData>
  <mergeCells count="1">
    <mergeCell ref="A35:N35"/>
  </mergeCells>
  <pageMargins left="0.7" right="0.7" top="0.75" bottom="0.75" header="0.3" footer="0.3"/>
  <drawing r:id="rId1"/>
</worksheet>
</file>

<file path=xl/worksheets/sheet118.xml><?xml version="1.0" encoding="utf-8"?>
<worksheet xmlns="http://schemas.openxmlformats.org/spreadsheetml/2006/main" xmlns:r="http://schemas.openxmlformats.org/officeDocument/2006/relationships">
  <sheetPr codeName="Sheet120"/>
  <dimension ref="A1:N164"/>
  <sheetViews>
    <sheetView showGridLines="0" topLeftCell="A4" workbookViewId="0">
      <selection sqref="A1:L2"/>
    </sheetView>
  </sheetViews>
  <sheetFormatPr defaultRowHeight="15"/>
  <cols>
    <col min="1" max="1" width="32.7109375" bestFit="1" customWidth="1"/>
    <col min="2" max="2" width="36.85546875" bestFit="1" customWidth="1"/>
  </cols>
  <sheetData>
    <row r="1" spans="1:12" ht="15" customHeight="1">
      <c r="A1" s="1871" t="s">
        <v>539</v>
      </c>
      <c r="B1" s="1871"/>
      <c r="C1" s="1871"/>
      <c r="D1" s="1871"/>
      <c r="E1" s="1871"/>
      <c r="F1" s="1871"/>
      <c r="G1" s="1871"/>
      <c r="H1" s="1871"/>
      <c r="I1" s="1871"/>
      <c r="J1" s="1871"/>
      <c r="K1" s="1871"/>
      <c r="L1" s="1871"/>
    </row>
    <row r="2" spans="1:12" ht="15" customHeight="1">
      <c r="A2" s="1871"/>
      <c r="B2" s="1871"/>
      <c r="C2" s="1871"/>
      <c r="D2" s="1871"/>
      <c r="E2" s="1871"/>
      <c r="F2" s="1871"/>
      <c r="G2" s="1871"/>
      <c r="H2" s="1871"/>
      <c r="I2" s="1871"/>
      <c r="J2" s="1871"/>
      <c r="K2" s="1871"/>
      <c r="L2" s="1871"/>
    </row>
    <row r="3" spans="1:12" ht="15.75" thickBot="1"/>
    <row r="4" spans="1:12" ht="16.5" thickTop="1" thickBot="1">
      <c r="A4" s="618" t="s">
        <v>524</v>
      </c>
      <c r="B4" s="466" t="s">
        <v>3</v>
      </c>
      <c r="C4" s="619">
        <v>2005</v>
      </c>
      <c r="D4" s="604">
        <v>2006</v>
      </c>
      <c r="E4" s="604">
        <v>2007</v>
      </c>
      <c r="F4" s="604">
        <v>2008</v>
      </c>
      <c r="G4" s="604">
        <v>2009</v>
      </c>
      <c r="H4" s="604">
        <v>2010</v>
      </c>
      <c r="I4" s="604">
        <v>2011</v>
      </c>
      <c r="J4" s="604">
        <v>2012</v>
      </c>
      <c r="K4" s="604">
        <v>2013</v>
      </c>
      <c r="L4" s="609">
        <v>2014</v>
      </c>
    </row>
    <row r="5" spans="1:12" ht="15.75" thickTop="1">
      <c r="A5" s="634" t="s">
        <v>451</v>
      </c>
      <c r="B5" s="607" t="s">
        <v>540</v>
      </c>
      <c r="C5" s="620" t="s">
        <v>438</v>
      </c>
      <c r="D5" s="617" t="s">
        <v>438</v>
      </c>
      <c r="E5" s="617">
        <v>21</v>
      </c>
      <c r="F5" s="617">
        <v>22</v>
      </c>
      <c r="G5" s="617" t="s">
        <v>438</v>
      </c>
      <c r="H5" s="617" t="s">
        <v>438</v>
      </c>
      <c r="I5" s="617" t="s">
        <v>438</v>
      </c>
      <c r="J5" s="617" t="s">
        <v>438</v>
      </c>
      <c r="K5" s="617" t="s">
        <v>438</v>
      </c>
      <c r="L5" s="625" t="s">
        <v>438</v>
      </c>
    </row>
    <row r="6" spans="1:12">
      <c r="A6" s="610" t="s">
        <v>452</v>
      </c>
      <c r="B6" s="605" t="s">
        <v>525</v>
      </c>
      <c r="C6" s="621" t="s">
        <v>438</v>
      </c>
      <c r="D6" s="613" t="s">
        <v>438</v>
      </c>
      <c r="E6" s="613" t="s">
        <v>438</v>
      </c>
      <c r="F6" s="613" t="s">
        <v>438</v>
      </c>
      <c r="G6" s="613" t="s">
        <v>438</v>
      </c>
      <c r="H6" s="613" t="s">
        <v>438</v>
      </c>
      <c r="I6" s="613" t="s">
        <v>438</v>
      </c>
      <c r="J6" s="612" t="s">
        <v>438</v>
      </c>
      <c r="K6" s="612" t="s">
        <v>438</v>
      </c>
      <c r="L6" s="626" t="s">
        <v>438</v>
      </c>
    </row>
    <row r="7" spans="1:12">
      <c r="A7" s="635"/>
      <c r="B7" s="605" t="s">
        <v>526</v>
      </c>
      <c r="C7" s="622" t="s">
        <v>438</v>
      </c>
      <c r="D7" s="614" t="s">
        <v>438</v>
      </c>
      <c r="E7" s="614" t="s">
        <v>438</v>
      </c>
      <c r="F7" s="614" t="s">
        <v>438</v>
      </c>
      <c r="G7" s="614" t="s">
        <v>438</v>
      </c>
      <c r="H7" s="614" t="s">
        <v>438</v>
      </c>
      <c r="I7" s="614" t="s">
        <v>438</v>
      </c>
      <c r="J7" s="614" t="s">
        <v>438</v>
      </c>
      <c r="K7" s="614"/>
      <c r="L7" s="627"/>
    </row>
    <row r="8" spans="1:12">
      <c r="A8" s="634"/>
      <c r="B8" s="605" t="s">
        <v>527</v>
      </c>
      <c r="C8" s="623" t="s">
        <v>438</v>
      </c>
      <c r="D8" s="615" t="s">
        <v>438</v>
      </c>
      <c r="E8" s="615" t="s">
        <v>438</v>
      </c>
      <c r="F8" s="615" t="s">
        <v>438</v>
      </c>
      <c r="G8" s="615" t="s">
        <v>438</v>
      </c>
      <c r="H8" s="615" t="s">
        <v>438</v>
      </c>
      <c r="I8" s="615"/>
      <c r="J8" s="615"/>
      <c r="K8" s="615"/>
      <c r="L8" s="628"/>
    </row>
    <row r="9" spans="1:12" ht="15.75" thickBot="1">
      <c r="A9" s="636"/>
      <c r="B9" s="606" t="s">
        <v>528</v>
      </c>
      <c r="C9" s="630" t="s">
        <v>438</v>
      </c>
      <c r="D9" s="631" t="s">
        <v>438</v>
      </c>
      <c r="E9" s="631" t="s">
        <v>438</v>
      </c>
      <c r="F9" s="631" t="s">
        <v>438</v>
      </c>
      <c r="G9" s="631"/>
      <c r="H9" s="631"/>
      <c r="I9" s="631"/>
      <c r="J9" s="631"/>
      <c r="K9" s="631"/>
      <c r="L9" s="632"/>
    </row>
    <row r="10" spans="1:12" ht="15.75" thickTop="1">
      <c r="A10" s="634" t="s">
        <v>453</v>
      </c>
      <c r="B10" s="607" t="s">
        <v>540</v>
      </c>
      <c r="C10" s="620" t="s">
        <v>438</v>
      </c>
      <c r="D10" s="617">
        <v>8</v>
      </c>
      <c r="E10" s="617">
        <v>9</v>
      </c>
      <c r="F10" s="617" t="s">
        <v>438</v>
      </c>
      <c r="G10" s="617">
        <v>5</v>
      </c>
      <c r="H10" s="617" t="s">
        <v>438</v>
      </c>
      <c r="I10" s="617" t="s">
        <v>438</v>
      </c>
      <c r="J10" s="617" t="s">
        <v>438</v>
      </c>
      <c r="K10" s="617" t="s">
        <v>438</v>
      </c>
      <c r="L10" s="625" t="s">
        <v>438</v>
      </c>
    </row>
    <row r="11" spans="1:12">
      <c r="A11" s="610" t="s">
        <v>454</v>
      </c>
      <c r="B11" s="605" t="s">
        <v>525</v>
      </c>
      <c r="C11" s="624" t="s">
        <v>438</v>
      </c>
      <c r="D11" s="611" t="s">
        <v>438</v>
      </c>
      <c r="E11" s="611" t="s">
        <v>438</v>
      </c>
      <c r="F11" s="611" t="s">
        <v>438</v>
      </c>
      <c r="G11" s="611" t="s">
        <v>438</v>
      </c>
      <c r="H11" s="611" t="s">
        <v>438</v>
      </c>
      <c r="I11" s="611" t="s">
        <v>438</v>
      </c>
      <c r="J11" s="611" t="s">
        <v>438</v>
      </c>
      <c r="K11" s="611" t="s">
        <v>438</v>
      </c>
      <c r="L11" s="629" t="s">
        <v>438</v>
      </c>
    </row>
    <row r="12" spans="1:12">
      <c r="A12" s="635"/>
      <c r="B12" s="605" t="s">
        <v>526</v>
      </c>
      <c r="C12" s="624" t="s">
        <v>438</v>
      </c>
      <c r="D12" s="611" t="s">
        <v>438</v>
      </c>
      <c r="E12" s="611" t="s">
        <v>438</v>
      </c>
      <c r="F12" s="611" t="s">
        <v>438</v>
      </c>
      <c r="G12" s="611" t="s">
        <v>438</v>
      </c>
      <c r="H12" s="611" t="s">
        <v>438</v>
      </c>
      <c r="I12" s="611" t="s">
        <v>438</v>
      </c>
      <c r="J12" s="611" t="s">
        <v>438</v>
      </c>
      <c r="K12" s="611"/>
      <c r="L12" s="629"/>
    </row>
    <row r="13" spans="1:12">
      <c r="A13" s="635"/>
      <c r="B13" s="605" t="s">
        <v>527</v>
      </c>
      <c r="C13" s="624" t="s">
        <v>438</v>
      </c>
      <c r="D13" s="611" t="s">
        <v>438</v>
      </c>
      <c r="E13" s="611" t="s">
        <v>438</v>
      </c>
      <c r="F13" s="611" t="s">
        <v>438</v>
      </c>
      <c r="G13" s="611" t="s">
        <v>438</v>
      </c>
      <c r="H13" s="611" t="s">
        <v>438</v>
      </c>
      <c r="I13" s="611"/>
      <c r="J13" s="611"/>
      <c r="K13" s="611"/>
      <c r="L13" s="629"/>
    </row>
    <row r="14" spans="1:12" ht="15.75" thickBot="1">
      <c r="A14" s="637"/>
      <c r="B14" s="606" t="s">
        <v>528</v>
      </c>
      <c r="C14" s="630" t="s">
        <v>438</v>
      </c>
      <c r="D14" s="631" t="s">
        <v>438</v>
      </c>
      <c r="E14" s="631" t="s">
        <v>438</v>
      </c>
      <c r="F14" s="631" t="s">
        <v>438</v>
      </c>
      <c r="G14" s="631"/>
      <c r="H14" s="631"/>
      <c r="I14" s="631"/>
      <c r="J14" s="631"/>
      <c r="K14" s="631"/>
      <c r="L14" s="632"/>
    </row>
    <row r="15" spans="1:12" ht="15.75" thickTop="1">
      <c r="A15" s="634" t="s">
        <v>455</v>
      </c>
      <c r="B15" s="607" t="s">
        <v>540</v>
      </c>
      <c r="C15" s="620" t="s">
        <v>438</v>
      </c>
      <c r="D15" s="617" t="s">
        <v>438</v>
      </c>
      <c r="E15" s="617" t="s">
        <v>438</v>
      </c>
      <c r="F15" s="617" t="s">
        <v>438</v>
      </c>
      <c r="G15" s="617" t="s">
        <v>438</v>
      </c>
      <c r="H15" s="617" t="s">
        <v>438</v>
      </c>
      <c r="I15" s="617" t="s">
        <v>438</v>
      </c>
      <c r="J15" s="617" t="s">
        <v>438</v>
      </c>
      <c r="K15" s="617" t="s">
        <v>438</v>
      </c>
      <c r="L15" s="625" t="s">
        <v>438</v>
      </c>
    </row>
    <row r="16" spans="1:12">
      <c r="A16" s="610" t="s">
        <v>456</v>
      </c>
      <c r="B16" s="605" t="s">
        <v>525</v>
      </c>
      <c r="C16" s="624" t="s">
        <v>438</v>
      </c>
      <c r="D16" s="611" t="s">
        <v>438</v>
      </c>
      <c r="E16" s="611" t="s">
        <v>438</v>
      </c>
      <c r="F16" s="611" t="s">
        <v>438</v>
      </c>
      <c r="G16" s="611" t="s">
        <v>438</v>
      </c>
      <c r="H16" s="611" t="s">
        <v>438</v>
      </c>
      <c r="I16" s="611" t="s">
        <v>438</v>
      </c>
      <c r="J16" s="611" t="s">
        <v>438</v>
      </c>
      <c r="K16" s="611" t="s">
        <v>438</v>
      </c>
      <c r="L16" s="629" t="s">
        <v>438</v>
      </c>
    </row>
    <row r="17" spans="1:12">
      <c r="A17" s="635"/>
      <c r="B17" s="605" t="s">
        <v>526</v>
      </c>
      <c r="C17" s="624" t="s">
        <v>438</v>
      </c>
      <c r="D17" s="611" t="s">
        <v>438</v>
      </c>
      <c r="E17" s="611" t="s">
        <v>438</v>
      </c>
      <c r="F17" s="611" t="s">
        <v>438</v>
      </c>
      <c r="G17" s="611" t="s">
        <v>438</v>
      </c>
      <c r="H17" s="611" t="s">
        <v>438</v>
      </c>
      <c r="I17" s="611" t="s">
        <v>438</v>
      </c>
      <c r="J17" s="611" t="s">
        <v>438</v>
      </c>
      <c r="K17" s="611"/>
      <c r="L17" s="629"/>
    </row>
    <row r="18" spans="1:12">
      <c r="A18" s="635"/>
      <c r="B18" s="605" t="s">
        <v>527</v>
      </c>
      <c r="C18" s="624" t="s">
        <v>438</v>
      </c>
      <c r="D18" s="611" t="s">
        <v>438</v>
      </c>
      <c r="E18" s="611" t="s">
        <v>438</v>
      </c>
      <c r="F18" s="611" t="s">
        <v>438</v>
      </c>
      <c r="G18" s="611" t="s">
        <v>438</v>
      </c>
      <c r="H18" s="611" t="s">
        <v>438</v>
      </c>
      <c r="I18" s="611"/>
      <c r="J18" s="611"/>
      <c r="K18" s="611"/>
      <c r="L18" s="629"/>
    </row>
    <row r="19" spans="1:12" ht="15.75" thickBot="1">
      <c r="A19" s="637"/>
      <c r="B19" s="606" t="s">
        <v>528</v>
      </c>
      <c r="C19" s="630" t="s">
        <v>438</v>
      </c>
      <c r="D19" s="631" t="s">
        <v>438</v>
      </c>
      <c r="E19" s="631" t="s">
        <v>438</v>
      </c>
      <c r="F19" s="631" t="s">
        <v>438</v>
      </c>
      <c r="G19" s="631"/>
      <c r="H19" s="631"/>
      <c r="I19" s="631"/>
      <c r="J19" s="631"/>
      <c r="K19" s="631"/>
      <c r="L19" s="633"/>
    </row>
    <row r="20" spans="1:12" ht="15.75" thickTop="1">
      <c r="A20" s="634" t="s">
        <v>459</v>
      </c>
      <c r="B20" s="607" t="s">
        <v>540</v>
      </c>
      <c r="C20" s="620">
        <v>12</v>
      </c>
      <c r="D20" s="617">
        <v>25</v>
      </c>
      <c r="E20" s="617">
        <v>26</v>
      </c>
      <c r="F20" s="617">
        <v>29</v>
      </c>
      <c r="G20" s="617">
        <v>20</v>
      </c>
      <c r="H20" s="617">
        <v>17</v>
      </c>
      <c r="I20" s="617">
        <v>20</v>
      </c>
      <c r="J20" s="617">
        <v>15</v>
      </c>
      <c r="K20" s="617">
        <v>12</v>
      </c>
      <c r="L20" s="625">
        <v>25</v>
      </c>
    </row>
    <row r="21" spans="1:12">
      <c r="A21" s="610" t="s">
        <v>460</v>
      </c>
      <c r="B21" s="605" t="s">
        <v>525</v>
      </c>
      <c r="C21" s="621" t="s">
        <v>438</v>
      </c>
      <c r="D21" s="613" t="s">
        <v>438</v>
      </c>
      <c r="E21" s="613" t="s">
        <v>438</v>
      </c>
      <c r="F21" s="613" t="s">
        <v>438</v>
      </c>
      <c r="G21" s="613" t="s">
        <v>438</v>
      </c>
      <c r="H21" s="613" t="s">
        <v>438</v>
      </c>
      <c r="I21" s="613" t="s">
        <v>438</v>
      </c>
      <c r="J21" s="612" t="s">
        <v>438</v>
      </c>
      <c r="K21" s="612" t="s">
        <v>438</v>
      </c>
      <c r="L21" s="626" t="s">
        <v>438</v>
      </c>
    </row>
    <row r="22" spans="1:12">
      <c r="A22" s="635"/>
      <c r="B22" s="605" t="s">
        <v>526</v>
      </c>
      <c r="C22" s="622" t="s">
        <v>438</v>
      </c>
      <c r="D22" s="614" t="s">
        <v>438</v>
      </c>
      <c r="E22" s="614" t="s">
        <v>438</v>
      </c>
      <c r="F22" s="614" t="s">
        <v>438</v>
      </c>
      <c r="G22" s="614" t="s">
        <v>438</v>
      </c>
      <c r="H22" s="614" t="s">
        <v>438</v>
      </c>
      <c r="I22" s="614" t="s">
        <v>438</v>
      </c>
      <c r="J22" s="614" t="s">
        <v>438</v>
      </c>
      <c r="K22" s="614"/>
      <c r="L22" s="627"/>
    </row>
    <row r="23" spans="1:12">
      <c r="A23" s="635"/>
      <c r="B23" s="605" t="s">
        <v>527</v>
      </c>
      <c r="C23" s="623" t="s">
        <v>438</v>
      </c>
      <c r="D23" s="615" t="s">
        <v>438</v>
      </c>
      <c r="E23" s="615" t="s">
        <v>438</v>
      </c>
      <c r="F23" s="615" t="s">
        <v>438</v>
      </c>
      <c r="G23" s="615" t="s">
        <v>438</v>
      </c>
      <c r="H23" s="615" t="s">
        <v>438</v>
      </c>
      <c r="I23" s="615"/>
      <c r="J23" s="615"/>
      <c r="K23" s="615"/>
      <c r="L23" s="628"/>
    </row>
    <row r="24" spans="1:12" ht="15.75" thickBot="1">
      <c r="A24" s="637"/>
      <c r="B24" s="606" t="s">
        <v>528</v>
      </c>
      <c r="C24" s="630" t="s">
        <v>438</v>
      </c>
      <c r="D24" s="631" t="s">
        <v>438</v>
      </c>
      <c r="E24" s="631" t="s">
        <v>438</v>
      </c>
      <c r="F24" s="631" t="s">
        <v>438</v>
      </c>
      <c r="G24" s="631"/>
      <c r="H24" s="631"/>
      <c r="I24" s="631"/>
      <c r="J24" s="631"/>
      <c r="K24" s="631"/>
      <c r="L24" s="632"/>
    </row>
    <row r="25" spans="1:12" ht="15.75" thickTop="1">
      <c r="A25" s="634" t="s">
        <v>461</v>
      </c>
      <c r="B25" s="607" t="s">
        <v>540</v>
      </c>
      <c r="C25" s="620" t="s">
        <v>438</v>
      </c>
      <c r="D25" s="617" t="s">
        <v>438</v>
      </c>
      <c r="E25" s="617">
        <v>8</v>
      </c>
      <c r="F25" s="617">
        <v>23</v>
      </c>
      <c r="G25" s="617">
        <v>6</v>
      </c>
      <c r="H25" s="617" t="s">
        <v>438</v>
      </c>
      <c r="I25" s="617" t="s">
        <v>438</v>
      </c>
      <c r="J25" s="617" t="s">
        <v>438</v>
      </c>
      <c r="K25" s="617" t="s">
        <v>438</v>
      </c>
      <c r="L25" s="625" t="s">
        <v>438</v>
      </c>
    </row>
    <row r="26" spans="1:12">
      <c r="A26" s="610" t="s">
        <v>462</v>
      </c>
      <c r="B26" s="605" t="s">
        <v>525</v>
      </c>
      <c r="C26" s="624" t="s">
        <v>438</v>
      </c>
      <c r="D26" s="611" t="s">
        <v>438</v>
      </c>
      <c r="E26" s="611" t="s">
        <v>438</v>
      </c>
      <c r="F26" s="611" t="s">
        <v>438</v>
      </c>
      <c r="G26" s="611" t="s">
        <v>438</v>
      </c>
      <c r="H26" s="611" t="s">
        <v>438</v>
      </c>
      <c r="I26" s="611" t="s">
        <v>438</v>
      </c>
      <c r="J26" s="611" t="s">
        <v>438</v>
      </c>
      <c r="K26" s="611" t="s">
        <v>438</v>
      </c>
      <c r="L26" s="629" t="s">
        <v>438</v>
      </c>
    </row>
    <row r="27" spans="1:12">
      <c r="A27" s="635"/>
      <c r="B27" s="605" t="s">
        <v>526</v>
      </c>
      <c r="C27" s="622" t="s">
        <v>438</v>
      </c>
      <c r="D27" s="614" t="s">
        <v>438</v>
      </c>
      <c r="E27" s="614" t="s">
        <v>438</v>
      </c>
      <c r="F27" s="614" t="s">
        <v>438</v>
      </c>
      <c r="G27" s="614" t="s">
        <v>438</v>
      </c>
      <c r="H27" s="614" t="s">
        <v>438</v>
      </c>
      <c r="I27" s="614" t="s">
        <v>438</v>
      </c>
      <c r="J27" s="614" t="s">
        <v>438</v>
      </c>
      <c r="K27" s="614"/>
      <c r="L27" s="627"/>
    </row>
    <row r="28" spans="1:12">
      <c r="A28" s="635"/>
      <c r="B28" s="605" t="s">
        <v>527</v>
      </c>
      <c r="C28" s="623" t="s">
        <v>438</v>
      </c>
      <c r="D28" s="615" t="s">
        <v>438</v>
      </c>
      <c r="E28" s="615" t="s">
        <v>438</v>
      </c>
      <c r="F28" s="615" t="s">
        <v>438</v>
      </c>
      <c r="G28" s="615" t="s">
        <v>438</v>
      </c>
      <c r="H28" s="615" t="s">
        <v>438</v>
      </c>
      <c r="I28" s="615"/>
      <c r="J28" s="615"/>
      <c r="K28" s="615"/>
      <c r="L28" s="628"/>
    </row>
    <row r="29" spans="1:12" ht="15.75" thickBot="1">
      <c r="A29" s="637"/>
      <c r="B29" s="606" t="s">
        <v>528</v>
      </c>
      <c r="C29" s="630" t="s">
        <v>438</v>
      </c>
      <c r="D29" s="631" t="s">
        <v>438</v>
      </c>
      <c r="E29" s="631" t="s">
        <v>438</v>
      </c>
      <c r="F29" s="631" t="s">
        <v>438</v>
      </c>
      <c r="G29" s="631"/>
      <c r="H29" s="631"/>
      <c r="I29" s="631"/>
      <c r="J29" s="631"/>
      <c r="K29" s="631"/>
      <c r="L29" s="632"/>
    </row>
    <row r="30" spans="1:12" ht="15.75" thickTop="1">
      <c r="A30" s="638" t="s">
        <v>463</v>
      </c>
      <c r="B30" s="607" t="s">
        <v>540</v>
      </c>
      <c r="C30" s="620" t="s">
        <v>438</v>
      </c>
      <c r="D30" s="617" t="s">
        <v>438</v>
      </c>
      <c r="E30" s="617" t="s">
        <v>438</v>
      </c>
      <c r="F30" s="617">
        <v>8</v>
      </c>
      <c r="G30" s="617" t="s">
        <v>438</v>
      </c>
      <c r="H30" s="617" t="s">
        <v>438</v>
      </c>
      <c r="I30" s="617" t="s">
        <v>438</v>
      </c>
      <c r="J30" s="617" t="s">
        <v>438</v>
      </c>
      <c r="K30" s="617" t="s">
        <v>438</v>
      </c>
      <c r="L30" s="625" t="s">
        <v>438</v>
      </c>
    </row>
    <row r="31" spans="1:12">
      <c r="A31" s="577" t="s">
        <v>464</v>
      </c>
      <c r="B31" s="605" t="s">
        <v>525</v>
      </c>
      <c r="C31" s="624" t="s">
        <v>438</v>
      </c>
      <c r="D31" s="611" t="s">
        <v>438</v>
      </c>
      <c r="E31" s="611" t="s">
        <v>438</v>
      </c>
      <c r="F31" s="611" t="s">
        <v>438</v>
      </c>
      <c r="G31" s="611" t="s">
        <v>438</v>
      </c>
      <c r="H31" s="611" t="s">
        <v>438</v>
      </c>
      <c r="I31" s="611" t="s">
        <v>438</v>
      </c>
      <c r="J31" s="611" t="s">
        <v>438</v>
      </c>
      <c r="K31" s="611" t="s">
        <v>438</v>
      </c>
      <c r="L31" s="629" t="s">
        <v>438</v>
      </c>
    </row>
    <row r="32" spans="1:12">
      <c r="A32" s="635"/>
      <c r="B32" s="605" t="s">
        <v>526</v>
      </c>
      <c r="C32" s="622" t="s">
        <v>438</v>
      </c>
      <c r="D32" s="614" t="s">
        <v>438</v>
      </c>
      <c r="E32" s="614" t="s">
        <v>438</v>
      </c>
      <c r="F32" s="614" t="s">
        <v>438</v>
      </c>
      <c r="G32" s="614" t="s">
        <v>438</v>
      </c>
      <c r="H32" s="614" t="s">
        <v>438</v>
      </c>
      <c r="I32" s="614" t="s">
        <v>438</v>
      </c>
      <c r="J32" s="614" t="s">
        <v>438</v>
      </c>
      <c r="K32" s="614"/>
      <c r="L32" s="627"/>
    </row>
    <row r="33" spans="1:12">
      <c r="A33" s="635"/>
      <c r="B33" s="605" t="s">
        <v>527</v>
      </c>
      <c r="C33" s="623" t="s">
        <v>438</v>
      </c>
      <c r="D33" s="615" t="s">
        <v>438</v>
      </c>
      <c r="E33" s="615" t="s">
        <v>438</v>
      </c>
      <c r="F33" s="615" t="s">
        <v>438</v>
      </c>
      <c r="G33" s="615" t="s">
        <v>438</v>
      </c>
      <c r="H33" s="615" t="s">
        <v>438</v>
      </c>
      <c r="I33" s="615"/>
      <c r="J33" s="615"/>
      <c r="K33" s="615"/>
      <c r="L33" s="628"/>
    </row>
    <row r="34" spans="1:12" ht="15.75" thickBot="1">
      <c r="A34" s="637"/>
      <c r="B34" s="606" t="s">
        <v>528</v>
      </c>
      <c r="C34" s="630" t="s">
        <v>438</v>
      </c>
      <c r="D34" s="631" t="s">
        <v>438</v>
      </c>
      <c r="E34" s="631" t="s">
        <v>438</v>
      </c>
      <c r="F34" s="631" t="s">
        <v>438</v>
      </c>
      <c r="G34" s="631"/>
      <c r="H34" s="631"/>
      <c r="I34" s="631"/>
      <c r="J34" s="631"/>
      <c r="K34" s="631"/>
      <c r="L34" s="632"/>
    </row>
    <row r="35" spans="1:12" ht="15.75" thickTop="1">
      <c r="A35" s="634" t="s">
        <v>469</v>
      </c>
      <c r="B35" s="607" t="s">
        <v>540</v>
      </c>
      <c r="C35" s="620">
        <v>9</v>
      </c>
      <c r="D35" s="617">
        <v>11</v>
      </c>
      <c r="E35" s="617">
        <v>7</v>
      </c>
      <c r="F35" s="617" t="s">
        <v>438</v>
      </c>
      <c r="G35" s="617" t="s">
        <v>438</v>
      </c>
      <c r="H35" s="617" t="s">
        <v>438</v>
      </c>
      <c r="I35" s="617" t="s">
        <v>438</v>
      </c>
      <c r="J35" s="617" t="s">
        <v>438</v>
      </c>
      <c r="K35" s="617" t="s">
        <v>438</v>
      </c>
      <c r="L35" s="625" t="s">
        <v>438</v>
      </c>
    </row>
    <row r="36" spans="1:12">
      <c r="A36" s="610" t="s">
        <v>470</v>
      </c>
      <c r="B36" s="605" t="s">
        <v>525</v>
      </c>
      <c r="C36" s="624" t="s">
        <v>438</v>
      </c>
      <c r="D36" s="611" t="s">
        <v>438</v>
      </c>
      <c r="E36" s="611" t="s">
        <v>438</v>
      </c>
      <c r="F36" s="611" t="s">
        <v>438</v>
      </c>
      <c r="G36" s="611" t="s">
        <v>438</v>
      </c>
      <c r="H36" s="611" t="s">
        <v>438</v>
      </c>
      <c r="I36" s="611" t="s">
        <v>438</v>
      </c>
      <c r="J36" s="611" t="s">
        <v>438</v>
      </c>
      <c r="K36" s="611" t="s">
        <v>438</v>
      </c>
      <c r="L36" s="629" t="s">
        <v>438</v>
      </c>
    </row>
    <row r="37" spans="1:12">
      <c r="A37" s="634"/>
      <c r="B37" s="605" t="s">
        <v>526</v>
      </c>
      <c r="C37" s="622" t="s">
        <v>438</v>
      </c>
      <c r="D37" s="614" t="s">
        <v>438</v>
      </c>
      <c r="E37" s="614" t="s">
        <v>438</v>
      </c>
      <c r="F37" s="614" t="s">
        <v>438</v>
      </c>
      <c r="G37" s="614" t="s">
        <v>438</v>
      </c>
      <c r="H37" s="614" t="s">
        <v>438</v>
      </c>
      <c r="I37" s="614" t="s">
        <v>438</v>
      </c>
      <c r="J37" s="614" t="s">
        <v>438</v>
      </c>
      <c r="K37" s="614"/>
      <c r="L37" s="627"/>
    </row>
    <row r="38" spans="1:12">
      <c r="A38" s="635"/>
      <c r="B38" s="605" t="s">
        <v>527</v>
      </c>
      <c r="C38" s="623" t="s">
        <v>438</v>
      </c>
      <c r="D38" s="615" t="s">
        <v>438</v>
      </c>
      <c r="E38" s="615" t="s">
        <v>438</v>
      </c>
      <c r="F38" s="615" t="s">
        <v>438</v>
      </c>
      <c r="G38" s="615" t="s">
        <v>438</v>
      </c>
      <c r="H38" s="615" t="s">
        <v>438</v>
      </c>
      <c r="I38" s="615"/>
      <c r="J38" s="615"/>
      <c r="K38" s="615"/>
      <c r="L38" s="628"/>
    </row>
    <row r="39" spans="1:12" ht="15.75" thickBot="1">
      <c r="A39" s="636"/>
      <c r="B39" s="606" t="s">
        <v>528</v>
      </c>
      <c r="C39" s="630" t="s">
        <v>438</v>
      </c>
      <c r="D39" s="631" t="s">
        <v>438</v>
      </c>
      <c r="E39" s="631" t="s">
        <v>438</v>
      </c>
      <c r="F39" s="631" t="s">
        <v>438</v>
      </c>
      <c r="G39" s="631"/>
      <c r="H39" s="631"/>
      <c r="I39" s="631"/>
      <c r="J39" s="631"/>
      <c r="K39" s="631"/>
      <c r="L39" s="632"/>
    </row>
    <row r="40" spans="1:12" ht="15.75" thickTop="1">
      <c r="A40" s="638" t="s">
        <v>471</v>
      </c>
      <c r="B40" s="607" t="s">
        <v>540</v>
      </c>
      <c r="C40" s="620" t="s">
        <v>438</v>
      </c>
      <c r="D40" s="617" t="s">
        <v>438</v>
      </c>
      <c r="E40" s="617" t="s">
        <v>438</v>
      </c>
      <c r="F40" s="617" t="s">
        <v>438</v>
      </c>
      <c r="G40" s="617" t="s">
        <v>438</v>
      </c>
      <c r="H40" s="617" t="s">
        <v>438</v>
      </c>
      <c r="I40" s="617" t="s">
        <v>438</v>
      </c>
      <c r="J40" s="617" t="s">
        <v>438</v>
      </c>
      <c r="K40" s="617" t="s">
        <v>438</v>
      </c>
      <c r="L40" s="625" t="s">
        <v>438</v>
      </c>
    </row>
    <row r="41" spans="1:12">
      <c r="A41" s="610" t="s">
        <v>472</v>
      </c>
      <c r="B41" s="605" t="s">
        <v>525</v>
      </c>
      <c r="C41" s="624" t="s">
        <v>438</v>
      </c>
      <c r="D41" s="611" t="s">
        <v>438</v>
      </c>
      <c r="E41" s="611" t="s">
        <v>438</v>
      </c>
      <c r="F41" s="611" t="s">
        <v>438</v>
      </c>
      <c r="G41" s="611" t="s">
        <v>438</v>
      </c>
      <c r="H41" s="611" t="s">
        <v>438</v>
      </c>
      <c r="I41" s="611" t="s">
        <v>438</v>
      </c>
      <c r="J41" s="611" t="s">
        <v>438</v>
      </c>
      <c r="K41" s="611" t="s">
        <v>438</v>
      </c>
      <c r="L41" s="629" t="s">
        <v>438</v>
      </c>
    </row>
    <row r="42" spans="1:12">
      <c r="A42" s="635"/>
      <c r="B42" s="605" t="s">
        <v>526</v>
      </c>
      <c r="C42" s="624" t="s">
        <v>438</v>
      </c>
      <c r="D42" s="611" t="s">
        <v>438</v>
      </c>
      <c r="E42" s="611" t="s">
        <v>438</v>
      </c>
      <c r="F42" s="611" t="s">
        <v>438</v>
      </c>
      <c r="G42" s="611" t="s">
        <v>438</v>
      </c>
      <c r="H42" s="611" t="s">
        <v>438</v>
      </c>
      <c r="I42" s="611" t="s">
        <v>438</v>
      </c>
      <c r="J42" s="611" t="s">
        <v>438</v>
      </c>
      <c r="K42" s="611"/>
      <c r="L42" s="629"/>
    </row>
    <row r="43" spans="1:12">
      <c r="A43" s="635"/>
      <c r="B43" s="605" t="s">
        <v>527</v>
      </c>
      <c r="C43" s="623" t="s">
        <v>438</v>
      </c>
      <c r="D43" s="615" t="s">
        <v>438</v>
      </c>
      <c r="E43" s="615" t="s">
        <v>438</v>
      </c>
      <c r="F43" s="615" t="s">
        <v>438</v>
      </c>
      <c r="G43" s="615" t="s">
        <v>438</v>
      </c>
      <c r="H43" s="615" t="s">
        <v>438</v>
      </c>
      <c r="I43" s="615"/>
      <c r="J43" s="615"/>
      <c r="K43" s="615"/>
      <c r="L43" s="628"/>
    </row>
    <row r="44" spans="1:12" ht="15.75" thickBot="1">
      <c r="A44" s="637"/>
      <c r="B44" s="606" t="s">
        <v>528</v>
      </c>
      <c r="C44" s="630" t="s">
        <v>438</v>
      </c>
      <c r="D44" s="631" t="s">
        <v>438</v>
      </c>
      <c r="E44" s="631" t="s">
        <v>438</v>
      </c>
      <c r="F44" s="631" t="s">
        <v>438</v>
      </c>
      <c r="G44" s="631"/>
      <c r="H44" s="631"/>
      <c r="I44" s="631"/>
      <c r="J44" s="631"/>
      <c r="K44" s="631"/>
      <c r="L44" s="632"/>
    </row>
    <row r="45" spans="1:12" ht="15.75" thickTop="1">
      <c r="A45" s="638" t="s">
        <v>473</v>
      </c>
      <c r="B45" s="607" t="s">
        <v>540</v>
      </c>
      <c r="C45" s="620">
        <v>145</v>
      </c>
      <c r="D45" s="617">
        <v>109</v>
      </c>
      <c r="E45" s="617">
        <v>88</v>
      </c>
      <c r="F45" s="617">
        <v>75</v>
      </c>
      <c r="G45" s="617">
        <v>58</v>
      </c>
      <c r="H45" s="617">
        <v>23</v>
      </c>
      <c r="I45" s="617">
        <v>39</v>
      </c>
      <c r="J45" s="617">
        <v>28</v>
      </c>
      <c r="K45" s="617">
        <v>29</v>
      </c>
      <c r="L45" s="625">
        <v>34</v>
      </c>
    </row>
    <row r="46" spans="1:12">
      <c r="A46" s="610" t="s">
        <v>474</v>
      </c>
      <c r="B46" s="605" t="s">
        <v>525</v>
      </c>
      <c r="C46" s="621" t="s">
        <v>438</v>
      </c>
      <c r="D46" s="613">
        <v>5</v>
      </c>
      <c r="E46" s="613" t="s">
        <v>438</v>
      </c>
      <c r="F46" s="613" t="s">
        <v>438</v>
      </c>
      <c r="G46" s="613" t="s">
        <v>438</v>
      </c>
      <c r="H46" s="613" t="s">
        <v>438</v>
      </c>
      <c r="I46" s="613" t="s">
        <v>438</v>
      </c>
      <c r="J46" s="612" t="s">
        <v>438</v>
      </c>
      <c r="K46" s="612" t="s">
        <v>438</v>
      </c>
      <c r="L46" s="626" t="s">
        <v>438</v>
      </c>
    </row>
    <row r="47" spans="1:12">
      <c r="A47" s="634"/>
      <c r="B47" s="605" t="s">
        <v>526</v>
      </c>
      <c r="C47" s="622" t="s">
        <v>438</v>
      </c>
      <c r="D47" s="614">
        <v>6</v>
      </c>
      <c r="E47" s="614" t="s">
        <v>438</v>
      </c>
      <c r="F47" s="614">
        <v>5</v>
      </c>
      <c r="G47" s="614">
        <v>5</v>
      </c>
      <c r="H47" s="614" t="s">
        <v>438</v>
      </c>
      <c r="I47" s="614" t="s">
        <v>438</v>
      </c>
      <c r="J47" s="614" t="s">
        <v>438</v>
      </c>
      <c r="K47" s="614"/>
      <c r="L47" s="627"/>
    </row>
    <row r="48" spans="1:12">
      <c r="A48" s="635"/>
      <c r="B48" s="605" t="s">
        <v>527</v>
      </c>
      <c r="C48" s="623" t="s">
        <v>438</v>
      </c>
      <c r="D48" s="615">
        <v>10</v>
      </c>
      <c r="E48" s="615" t="s">
        <v>438</v>
      </c>
      <c r="F48" s="615">
        <v>6</v>
      </c>
      <c r="G48" s="615">
        <v>5</v>
      </c>
      <c r="H48" s="615" t="s">
        <v>438</v>
      </c>
      <c r="I48" s="615"/>
      <c r="J48" s="615"/>
      <c r="K48" s="615"/>
      <c r="L48" s="628"/>
    </row>
    <row r="49" spans="1:12" ht="15.75" thickBot="1">
      <c r="A49" s="637"/>
      <c r="B49" s="606" t="s">
        <v>528</v>
      </c>
      <c r="C49" s="630">
        <v>7</v>
      </c>
      <c r="D49" s="631">
        <v>14</v>
      </c>
      <c r="E49" s="631">
        <v>5</v>
      </c>
      <c r="F49" s="631">
        <v>6</v>
      </c>
      <c r="G49" s="631"/>
      <c r="H49" s="631"/>
      <c r="I49" s="631"/>
      <c r="J49" s="631"/>
      <c r="K49" s="631"/>
      <c r="L49" s="632"/>
    </row>
    <row r="50" spans="1:12" ht="15.75" thickTop="1">
      <c r="A50" s="634" t="s">
        <v>475</v>
      </c>
      <c r="B50" s="607" t="s">
        <v>540</v>
      </c>
      <c r="C50" s="620" t="s">
        <v>438</v>
      </c>
      <c r="D50" s="617" t="s">
        <v>438</v>
      </c>
      <c r="E50" s="617" t="s">
        <v>438</v>
      </c>
      <c r="F50" s="617" t="s">
        <v>438</v>
      </c>
      <c r="G50" s="617" t="s">
        <v>438</v>
      </c>
      <c r="H50" s="617" t="s">
        <v>438</v>
      </c>
      <c r="I50" s="617" t="s">
        <v>438</v>
      </c>
      <c r="J50" s="617" t="s">
        <v>438</v>
      </c>
      <c r="K50" s="617" t="s">
        <v>438</v>
      </c>
      <c r="L50" s="625" t="s">
        <v>438</v>
      </c>
    </row>
    <row r="51" spans="1:12">
      <c r="A51" s="610" t="s">
        <v>476</v>
      </c>
      <c r="B51" s="605" t="s">
        <v>525</v>
      </c>
      <c r="C51" s="624" t="s">
        <v>438</v>
      </c>
      <c r="D51" s="611" t="s">
        <v>438</v>
      </c>
      <c r="E51" s="611" t="s">
        <v>438</v>
      </c>
      <c r="F51" s="611" t="s">
        <v>438</v>
      </c>
      <c r="G51" s="611" t="s">
        <v>438</v>
      </c>
      <c r="H51" s="611" t="s">
        <v>438</v>
      </c>
      <c r="I51" s="611" t="s">
        <v>438</v>
      </c>
      <c r="J51" s="611" t="s">
        <v>438</v>
      </c>
      <c r="K51" s="611" t="s">
        <v>438</v>
      </c>
      <c r="L51" s="629" t="s">
        <v>438</v>
      </c>
    </row>
    <row r="52" spans="1:12">
      <c r="A52" s="635"/>
      <c r="B52" s="605" t="s">
        <v>526</v>
      </c>
      <c r="C52" s="624" t="s">
        <v>438</v>
      </c>
      <c r="D52" s="611" t="s">
        <v>438</v>
      </c>
      <c r="E52" s="611" t="s">
        <v>438</v>
      </c>
      <c r="F52" s="611" t="s">
        <v>438</v>
      </c>
      <c r="G52" s="611" t="s">
        <v>438</v>
      </c>
      <c r="H52" s="611" t="s">
        <v>438</v>
      </c>
      <c r="I52" s="611" t="s">
        <v>438</v>
      </c>
      <c r="J52" s="611" t="s">
        <v>438</v>
      </c>
      <c r="K52" s="611"/>
      <c r="L52" s="629"/>
    </row>
    <row r="53" spans="1:12">
      <c r="A53" s="635"/>
      <c r="B53" s="605" t="s">
        <v>527</v>
      </c>
      <c r="C53" s="624" t="s">
        <v>438</v>
      </c>
      <c r="D53" s="611" t="s">
        <v>438</v>
      </c>
      <c r="E53" s="611" t="s">
        <v>438</v>
      </c>
      <c r="F53" s="611" t="s">
        <v>438</v>
      </c>
      <c r="G53" s="611" t="s">
        <v>438</v>
      </c>
      <c r="H53" s="611" t="s">
        <v>438</v>
      </c>
      <c r="I53" s="611"/>
      <c r="J53" s="611"/>
      <c r="K53" s="611"/>
      <c r="L53" s="629"/>
    </row>
    <row r="54" spans="1:12" ht="15.75" thickBot="1">
      <c r="A54" s="637"/>
      <c r="B54" s="606" t="s">
        <v>528</v>
      </c>
      <c r="C54" s="630" t="s">
        <v>438</v>
      </c>
      <c r="D54" s="631" t="s">
        <v>438</v>
      </c>
      <c r="E54" s="631" t="s">
        <v>438</v>
      </c>
      <c r="F54" s="631" t="s">
        <v>438</v>
      </c>
      <c r="G54" s="631"/>
      <c r="H54" s="631"/>
      <c r="I54" s="631"/>
      <c r="J54" s="631"/>
      <c r="K54" s="631"/>
      <c r="L54" s="632"/>
    </row>
    <row r="55" spans="1:12" ht="15.75" thickTop="1">
      <c r="A55" s="634" t="s">
        <v>477</v>
      </c>
      <c r="B55" s="607" t="s">
        <v>540</v>
      </c>
      <c r="C55" s="620" t="s">
        <v>438</v>
      </c>
      <c r="D55" s="617" t="s">
        <v>438</v>
      </c>
      <c r="E55" s="617" t="s">
        <v>438</v>
      </c>
      <c r="F55" s="617" t="s">
        <v>438</v>
      </c>
      <c r="G55" s="617" t="s">
        <v>438</v>
      </c>
      <c r="H55" s="617" t="s">
        <v>438</v>
      </c>
      <c r="I55" s="617" t="s">
        <v>438</v>
      </c>
      <c r="J55" s="617" t="s">
        <v>438</v>
      </c>
      <c r="K55" s="617" t="s">
        <v>438</v>
      </c>
      <c r="L55" s="625" t="s">
        <v>438</v>
      </c>
    </row>
    <row r="56" spans="1:12">
      <c r="A56" s="610" t="s">
        <v>478</v>
      </c>
      <c r="B56" s="605" t="s">
        <v>525</v>
      </c>
      <c r="C56" s="624" t="s">
        <v>438</v>
      </c>
      <c r="D56" s="611" t="s">
        <v>438</v>
      </c>
      <c r="E56" s="611" t="s">
        <v>438</v>
      </c>
      <c r="F56" s="611" t="s">
        <v>438</v>
      </c>
      <c r="G56" s="611" t="s">
        <v>438</v>
      </c>
      <c r="H56" s="611" t="s">
        <v>438</v>
      </c>
      <c r="I56" s="611" t="s">
        <v>438</v>
      </c>
      <c r="J56" s="611" t="s">
        <v>438</v>
      </c>
      <c r="K56" s="611" t="s">
        <v>438</v>
      </c>
      <c r="L56" s="629" t="s">
        <v>438</v>
      </c>
    </row>
    <row r="57" spans="1:12">
      <c r="A57" s="635"/>
      <c r="B57" s="605" t="s">
        <v>526</v>
      </c>
      <c r="C57" s="624" t="s">
        <v>438</v>
      </c>
      <c r="D57" s="611" t="s">
        <v>438</v>
      </c>
      <c r="E57" s="611" t="s">
        <v>438</v>
      </c>
      <c r="F57" s="611" t="s">
        <v>438</v>
      </c>
      <c r="G57" s="611" t="s">
        <v>438</v>
      </c>
      <c r="H57" s="611" t="s">
        <v>438</v>
      </c>
      <c r="I57" s="611" t="s">
        <v>438</v>
      </c>
      <c r="J57" s="611" t="s">
        <v>438</v>
      </c>
      <c r="K57" s="611"/>
      <c r="L57" s="629"/>
    </row>
    <row r="58" spans="1:12">
      <c r="A58" s="635"/>
      <c r="B58" s="605" t="s">
        <v>527</v>
      </c>
      <c r="C58" s="623" t="s">
        <v>438</v>
      </c>
      <c r="D58" s="615" t="s">
        <v>438</v>
      </c>
      <c r="E58" s="615" t="s">
        <v>438</v>
      </c>
      <c r="F58" s="615" t="s">
        <v>438</v>
      </c>
      <c r="G58" s="615" t="s">
        <v>438</v>
      </c>
      <c r="H58" s="615" t="s">
        <v>438</v>
      </c>
      <c r="I58" s="615"/>
      <c r="J58" s="615"/>
      <c r="K58" s="615"/>
      <c r="L58" s="628"/>
    </row>
    <row r="59" spans="1:12" ht="15.75" thickBot="1">
      <c r="A59" s="636"/>
      <c r="B59" s="606" t="s">
        <v>528</v>
      </c>
      <c r="C59" s="630" t="s">
        <v>438</v>
      </c>
      <c r="D59" s="631" t="s">
        <v>438</v>
      </c>
      <c r="E59" s="631" t="s">
        <v>438</v>
      </c>
      <c r="F59" s="631" t="s">
        <v>438</v>
      </c>
      <c r="G59" s="631"/>
      <c r="H59" s="631"/>
      <c r="I59" s="631"/>
      <c r="J59" s="631"/>
      <c r="K59" s="631"/>
      <c r="L59" s="632"/>
    </row>
    <row r="60" spans="1:12" ht="15.75" thickTop="1">
      <c r="A60" s="634" t="s">
        <v>479</v>
      </c>
      <c r="B60" s="607" t="s">
        <v>540</v>
      </c>
      <c r="C60" s="620">
        <v>31</v>
      </c>
      <c r="D60" s="617">
        <v>40</v>
      </c>
      <c r="E60" s="617">
        <v>49</v>
      </c>
      <c r="F60" s="617">
        <v>37</v>
      </c>
      <c r="G60" s="617">
        <v>14</v>
      </c>
      <c r="H60" s="617">
        <v>7</v>
      </c>
      <c r="I60" s="617" t="s">
        <v>438</v>
      </c>
      <c r="J60" s="617" t="s">
        <v>438</v>
      </c>
      <c r="K60" s="617" t="s">
        <v>438</v>
      </c>
      <c r="L60" s="625" t="s">
        <v>438</v>
      </c>
    </row>
    <row r="61" spans="1:12">
      <c r="A61" s="610" t="s">
        <v>480</v>
      </c>
      <c r="B61" s="605" t="s">
        <v>525</v>
      </c>
      <c r="C61" s="621" t="s">
        <v>438</v>
      </c>
      <c r="D61" s="613" t="s">
        <v>438</v>
      </c>
      <c r="E61" s="613" t="s">
        <v>438</v>
      </c>
      <c r="F61" s="613" t="s">
        <v>438</v>
      </c>
      <c r="G61" s="613" t="s">
        <v>438</v>
      </c>
      <c r="H61" s="613" t="s">
        <v>438</v>
      </c>
      <c r="I61" s="613" t="s">
        <v>438</v>
      </c>
      <c r="J61" s="612" t="s">
        <v>438</v>
      </c>
      <c r="K61" s="612" t="s">
        <v>438</v>
      </c>
      <c r="L61" s="626" t="s">
        <v>438</v>
      </c>
    </row>
    <row r="62" spans="1:12">
      <c r="A62" s="634"/>
      <c r="B62" s="605" t="s">
        <v>526</v>
      </c>
      <c r="C62" s="622" t="s">
        <v>438</v>
      </c>
      <c r="D62" s="614" t="s">
        <v>438</v>
      </c>
      <c r="E62" s="614" t="s">
        <v>438</v>
      </c>
      <c r="F62" s="614" t="s">
        <v>438</v>
      </c>
      <c r="G62" s="614" t="s">
        <v>438</v>
      </c>
      <c r="H62" s="614" t="s">
        <v>438</v>
      </c>
      <c r="I62" s="614" t="s">
        <v>438</v>
      </c>
      <c r="J62" s="614" t="s">
        <v>438</v>
      </c>
      <c r="K62" s="614"/>
      <c r="L62" s="627"/>
    </row>
    <row r="63" spans="1:12">
      <c r="A63" s="635"/>
      <c r="B63" s="605" t="s">
        <v>527</v>
      </c>
      <c r="C63" s="623" t="s">
        <v>438</v>
      </c>
      <c r="D63" s="615" t="s">
        <v>438</v>
      </c>
      <c r="E63" s="615" t="s">
        <v>438</v>
      </c>
      <c r="F63" s="615" t="s">
        <v>438</v>
      </c>
      <c r="G63" s="615" t="s">
        <v>438</v>
      </c>
      <c r="H63" s="615" t="s">
        <v>438</v>
      </c>
      <c r="I63" s="615"/>
      <c r="J63" s="615"/>
      <c r="K63" s="615"/>
      <c r="L63" s="628"/>
    </row>
    <row r="64" spans="1:12" ht="15.75" thickBot="1">
      <c r="A64" s="637"/>
      <c r="B64" s="606" t="s">
        <v>528</v>
      </c>
      <c r="C64" s="630" t="s">
        <v>438</v>
      </c>
      <c r="D64" s="631">
        <v>5</v>
      </c>
      <c r="E64" s="631">
        <v>5</v>
      </c>
      <c r="F64" s="631" t="s">
        <v>438</v>
      </c>
      <c r="G64" s="631"/>
      <c r="H64" s="631"/>
      <c r="I64" s="631"/>
      <c r="J64" s="631"/>
      <c r="K64" s="631"/>
      <c r="L64" s="632"/>
    </row>
    <row r="65" spans="1:12" ht="15.75" thickTop="1">
      <c r="A65" s="634" t="s">
        <v>481</v>
      </c>
      <c r="B65" s="607" t="s">
        <v>540</v>
      </c>
      <c r="C65" s="620" t="s">
        <v>438</v>
      </c>
      <c r="D65" s="617" t="s">
        <v>438</v>
      </c>
      <c r="E65" s="617" t="s">
        <v>438</v>
      </c>
      <c r="F65" s="617" t="s">
        <v>438</v>
      </c>
      <c r="G65" s="617" t="s">
        <v>438</v>
      </c>
      <c r="H65" s="617" t="s">
        <v>438</v>
      </c>
      <c r="I65" s="617" t="s">
        <v>438</v>
      </c>
      <c r="J65" s="617" t="s">
        <v>438</v>
      </c>
      <c r="K65" s="617" t="s">
        <v>438</v>
      </c>
      <c r="L65" s="625" t="s">
        <v>438</v>
      </c>
    </row>
    <row r="66" spans="1:12">
      <c r="A66" s="610" t="s">
        <v>482</v>
      </c>
      <c r="B66" s="605" t="s">
        <v>525</v>
      </c>
      <c r="C66" s="624" t="s">
        <v>438</v>
      </c>
      <c r="D66" s="611" t="s">
        <v>438</v>
      </c>
      <c r="E66" s="611" t="s">
        <v>438</v>
      </c>
      <c r="F66" s="611" t="s">
        <v>438</v>
      </c>
      <c r="G66" s="611" t="s">
        <v>438</v>
      </c>
      <c r="H66" s="611" t="s">
        <v>438</v>
      </c>
      <c r="I66" s="611" t="s">
        <v>438</v>
      </c>
      <c r="J66" s="611" t="s">
        <v>438</v>
      </c>
      <c r="K66" s="611" t="s">
        <v>438</v>
      </c>
      <c r="L66" s="629" t="s">
        <v>438</v>
      </c>
    </row>
    <row r="67" spans="1:12">
      <c r="A67" s="635"/>
      <c r="B67" s="605" t="s">
        <v>526</v>
      </c>
      <c r="C67" s="624" t="s">
        <v>438</v>
      </c>
      <c r="D67" s="611" t="s">
        <v>438</v>
      </c>
      <c r="E67" s="611" t="s">
        <v>438</v>
      </c>
      <c r="F67" s="611" t="s">
        <v>438</v>
      </c>
      <c r="G67" s="611" t="s">
        <v>438</v>
      </c>
      <c r="H67" s="611" t="s">
        <v>438</v>
      </c>
      <c r="I67" s="611" t="s">
        <v>438</v>
      </c>
      <c r="J67" s="611" t="s">
        <v>438</v>
      </c>
      <c r="K67" s="611"/>
      <c r="L67" s="629"/>
    </row>
    <row r="68" spans="1:12">
      <c r="A68" s="634"/>
      <c r="B68" s="605" t="s">
        <v>527</v>
      </c>
      <c r="C68" s="624" t="s">
        <v>438</v>
      </c>
      <c r="D68" s="611" t="s">
        <v>438</v>
      </c>
      <c r="E68" s="611" t="s">
        <v>438</v>
      </c>
      <c r="F68" s="611" t="s">
        <v>438</v>
      </c>
      <c r="G68" s="611" t="s">
        <v>438</v>
      </c>
      <c r="H68" s="611" t="s">
        <v>438</v>
      </c>
      <c r="I68" s="611"/>
      <c r="J68" s="611"/>
      <c r="K68" s="611"/>
      <c r="L68" s="629"/>
    </row>
    <row r="69" spans="1:12" ht="15.75" thickBot="1">
      <c r="A69" s="636"/>
      <c r="B69" s="606" t="s">
        <v>528</v>
      </c>
      <c r="C69" s="630" t="s">
        <v>438</v>
      </c>
      <c r="D69" s="631" t="s">
        <v>438</v>
      </c>
      <c r="E69" s="631" t="s">
        <v>438</v>
      </c>
      <c r="F69" s="631" t="s">
        <v>438</v>
      </c>
      <c r="G69" s="631"/>
      <c r="H69" s="631"/>
      <c r="I69" s="631"/>
      <c r="J69" s="631"/>
      <c r="K69" s="631"/>
      <c r="L69" s="633"/>
    </row>
    <row r="70" spans="1:12" ht="15.75" thickTop="1">
      <c r="A70" s="634" t="s">
        <v>483</v>
      </c>
      <c r="B70" s="607" t="s">
        <v>540</v>
      </c>
      <c r="C70" s="620">
        <v>6</v>
      </c>
      <c r="D70" s="617">
        <v>6</v>
      </c>
      <c r="E70" s="617">
        <v>8</v>
      </c>
      <c r="F70" s="617">
        <v>12</v>
      </c>
      <c r="G70" s="617">
        <v>10</v>
      </c>
      <c r="H70" s="617" t="s">
        <v>438</v>
      </c>
      <c r="I70" s="617" t="s">
        <v>438</v>
      </c>
      <c r="J70" s="617" t="s">
        <v>438</v>
      </c>
      <c r="K70" s="617" t="s">
        <v>438</v>
      </c>
      <c r="L70" s="625" t="s">
        <v>438</v>
      </c>
    </row>
    <row r="71" spans="1:12">
      <c r="A71" s="610" t="s">
        <v>484</v>
      </c>
      <c r="B71" s="605" t="s">
        <v>525</v>
      </c>
      <c r="C71" s="624" t="s">
        <v>438</v>
      </c>
      <c r="D71" s="611" t="s">
        <v>438</v>
      </c>
      <c r="E71" s="611" t="s">
        <v>438</v>
      </c>
      <c r="F71" s="611" t="s">
        <v>438</v>
      </c>
      <c r="G71" s="611" t="s">
        <v>438</v>
      </c>
      <c r="H71" s="611" t="s">
        <v>438</v>
      </c>
      <c r="I71" s="611" t="s">
        <v>438</v>
      </c>
      <c r="J71" s="611" t="s">
        <v>438</v>
      </c>
      <c r="K71" s="611" t="s">
        <v>438</v>
      </c>
      <c r="L71" s="629" t="s">
        <v>438</v>
      </c>
    </row>
    <row r="72" spans="1:12">
      <c r="A72" s="635"/>
      <c r="B72" s="605" t="s">
        <v>526</v>
      </c>
      <c r="C72" s="624" t="s">
        <v>438</v>
      </c>
      <c r="D72" s="611" t="s">
        <v>438</v>
      </c>
      <c r="E72" s="611" t="s">
        <v>438</v>
      </c>
      <c r="F72" s="611" t="s">
        <v>438</v>
      </c>
      <c r="G72" s="611" t="s">
        <v>438</v>
      </c>
      <c r="H72" s="611" t="s">
        <v>438</v>
      </c>
      <c r="I72" s="611" t="s">
        <v>438</v>
      </c>
      <c r="J72" s="611" t="s">
        <v>438</v>
      </c>
      <c r="K72" s="611"/>
      <c r="L72" s="629"/>
    </row>
    <row r="73" spans="1:12">
      <c r="A73" s="635"/>
      <c r="B73" s="605" t="s">
        <v>527</v>
      </c>
      <c r="C73" s="623" t="s">
        <v>438</v>
      </c>
      <c r="D73" s="615" t="s">
        <v>438</v>
      </c>
      <c r="E73" s="615" t="s">
        <v>438</v>
      </c>
      <c r="F73" s="615" t="s">
        <v>438</v>
      </c>
      <c r="G73" s="615" t="s">
        <v>438</v>
      </c>
      <c r="H73" s="615" t="s">
        <v>438</v>
      </c>
      <c r="I73" s="615"/>
      <c r="J73" s="615"/>
      <c r="K73" s="615"/>
      <c r="L73" s="628"/>
    </row>
    <row r="74" spans="1:12" ht="15.75" thickBot="1">
      <c r="A74" s="637"/>
      <c r="B74" s="606" t="s">
        <v>528</v>
      </c>
      <c r="C74" s="630" t="s">
        <v>438</v>
      </c>
      <c r="D74" s="631" t="s">
        <v>438</v>
      </c>
      <c r="E74" s="631" t="s">
        <v>438</v>
      </c>
      <c r="F74" s="631" t="s">
        <v>438</v>
      </c>
      <c r="G74" s="631"/>
      <c r="H74" s="631"/>
      <c r="I74" s="631"/>
      <c r="J74" s="631"/>
      <c r="K74" s="631"/>
      <c r="L74" s="632"/>
    </row>
    <row r="75" spans="1:12" ht="15.75" thickTop="1">
      <c r="A75" s="634" t="s">
        <v>485</v>
      </c>
      <c r="B75" s="607" t="s">
        <v>540</v>
      </c>
      <c r="C75" s="620" t="s">
        <v>438</v>
      </c>
      <c r="D75" s="617" t="s">
        <v>438</v>
      </c>
      <c r="E75" s="617" t="s">
        <v>438</v>
      </c>
      <c r="F75" s="617" t="s">
        <v>438</v>
      </c>
      <c r="G75" s="617">
        <v>19</v>
      </c>
      <c r="H75" s="617">
        <v>11</v>
      </c>
      <c r="I75" s="617" t="s">
        <v>438</v>
      </c>
      <c r="J75" s="617" t="s">
        <v>438</v>
      </c>
      <c r="K75" s="617" t="s">
        <v>438</v>
      </c>
      <c r="L75" s="625" t="s">
        <v>438</v>
      </c>
    </row>
    <row r="76" spans="1:12">
      <c r="A76" s="610" t="s">
        <v>486</v>
      </c>
      <c r="B76" s="605" t="s">
        <v>525</v>
      </c>
      <c r="C76" s="624" t="s">
        <v>438</v>
      </c>
      <c r="D76" s="611" t="s">
        <v>438</v>
      </c>
      <c r="E76" s="611" t="s">
        <v>438</v>
      </c>
      <c r="F76" s="611" t="s">
        <v>438</v>
      </c>
      <c r="G76" s="611" t="s">
        <v>438</v>
      </c>
      <c r="H76" s="611" t="s">
        <v>438</v>
      </c>
      <c r="I76" s="611" t="s">
        <v>438</v>
      </c>
      <c r="J76" s="611" t="s">
        <v>438</v>
      </c>
      <c r="K76" s="611" t="s">
        <v>438</v>
      </c>
      <c r="L76" s="629" t="s">
        <v>438</v>
      </c>
    </row>
    <row r="77" spans="1:12">
      <c r="A77" s="634"/>
      <c r="B77" s="605" t="s">
        <v>526</v>
      </c>
      <c r="C77" s="624" t="s">
        <v>438</v>
      </c>
      <c r="D77" s="611" t="s">
        <v>438</v>
      </c>
      <c r="E77" s="611" t="s">
        <v>438</v>
      </c>
      <c r="F77" s="611" t="s">
        <v>438</v>
      </c>
      <c r="G77" s="611" t="s">
        <v>438</v>
      </c>
      <c r="H77" s="611" t="s">
        <v>438</v>
      </c>
      <c r="I77" s="611" t="s">
        <v>438</v>
      </c>
      <c r="J77" s="611" t="s">
        <v>438</v>
      </c>
      <c r="K77" s="611"/>
      <c r="L77" s="629"/>
    </row>
    <row r="78" spans="1:12">
      <c r="A78" s="635"/>
      <c r="B78" s="605" t="s">
        <v>527</v>
      </c>
      <c r="C78" s="623" t="s">
        <v>438</v>
      </c>
      <c r="D78" s="615" t="s">
        <v>438</v>
      </c>
      <c r="E78" s="615" t="s">
        <v>438</v>
      </c>
      <c r="F78" s="615" t="s">
        <v>438</v>
      </c>
      <c r="G78" s="615" t="s">
        <v>438</v>
      </c>
      <c r="H78" s="615" t="s">
        <v>438</v>
      </c>
      <c r="I78" s="615"/>
      <c r="J78" s="615"/>
      <c r="K78" s="615"/>
      <c r="L78" s="628"/>
    </row>
    <row r="79" spans="1:12" ht="15.75" thickBot="1">
      <c r="A79" s="637"/>
      <c r="B79" s="606" t="s">
        <v>528</v>
      </c>
      <c r="C79" s="630" t="s">
        <v>438</v>
      </c>
      <c r="D79" s="631" t="s">
        <v>438</v>
      </c>
      <c r="E79" s="631" t="s">
        <v>438</v>
      </c>
      <c r="F79" s="631" t="s">
        <v>438</v>
      </c>
      <c r="G79" s="631"/>
      <c r="H79" s="631"/>
      <c r="I79" s="631"/>
      <c r="J79" s="631"/>
      <c r="K79" s="631"/>
      <c r="L79" s="632"/>
    </row>
    <row r="80" spans="1:12" ht="15.75" thickTop="1">
      <c r="A80" s="638" t="s">
        <v>487</v>
      </c>
      <c r="B80" s="607" t="s">
        <v>540</v>
      </c>
      <c r="C80" s="620" t="s">
        <v>438</v>
      </c>
      <c r="D80" s="617">
        <v>12</v>
      </c>
      <c r="E80" s="617">
        <v>10</v>
      </c>
      <c r="F80" s="617">
        <v>25</v>
      </c>
      <c r="G80" s="617">
        <v>7</v>
      </c>
      <c r="H80" s="617" t="s">
        <v>438</v>
      </c>
      <c r="I80" s="617">
        <v>8</v>
      </c>
      <c r="J80" s="617" t="s">
        <v>438</v>
      </c>
      <c r="K80" s="617" t="s">
        <v>438</v>
      </c>
      <c r="L80" s="625" t="s">
        <v>438</v>
      </c>
    </row>
    <row r="81" spans="1:12">
      <c r="A81" s="610" t="s">
        <v>488</v>
      </c>
      <c r="B81" s="605" t="s">
        <v>525</v>
      </c>
      <c r="C81" s="621" t="s">
        <v>438</v>
      </c>
      <c r="D81" s="613" t="s">
        <v>438</v>
      </c>
      <c r="E81" s="613" t="s">
        <v>438</v>
      </c>
      <c r="F81" s="613" t="s">
        <v>438</v>
      </c>
      <c r="G81" s="613" t="s">
        <v>438</v>
      </c>
      <c r="H81" s="613" t="s">
        <v>438</v>
      </c>
      <c r="I81" s="613" t="s">
        <v>438</v>
      </c>
      <c r="J81" s="612" t="s">
        <v>438</v>
      </c>
      <c r="K81" s="612" t="s">
        <v>438</v>
      </c>
      <c r="L81" s="626" t="s">
        <v>438</v>
      </c>
    </row>
    <row r="82" spans="1:12">
      <c r="A82" s="635"/>
      <c r="B82" s="605" t="s">
        <v>526</v>
      </c>
      <c r="C82" s="622" t="s">
        <v>438</v>
      </c>
      <c r="D82" s="614" t="s">
        <v>438</v>
      </c>
      <c r="E82" s="614" t="s">
        <v>438</v>
      </c>
      <c r="F82" s="614" t="s">
        <v>438</v>
      </c>
      <c r="G82" s="614" t="s">
        <v>438</v>
      </c>
      <c r="H82" s="614" t="s">
        <v>438</v>
      </c>
      <c r="I82" s="614" t="s">
        <v>438</v>
      </c>
      <c r="J82" s="614" t="s">
        <v>438</v>
      </c>
      <c r="K82" s="614"/>
      <c r="L82" s="627"/>
    </row>
    <row r="83" spans="1:12">
      <c r="A83" s="634"/>
      <c r="B83" s="605" t="s">
        <v>527</v>
      </c>
      <c r="C83" s="623" t="s">
        <v>438</v>
      </c>
      <c r="D83" s="615" t="s">
        <v>438</v>
      </c>
      <c r="E83" s="615" t="s">
        <v>438</v>
      </c>
      <c r="F83" s="615" t="s">
        <v>438</v>
      </c>
      <c r="G83" s="615" t="s">
        <v>438</v>
      </c>
      <c r="H83" s="615" t="s">
        <v>438</v>
      </c>
      <c r="I83" s="615"/>
      <c r="J83" s="615"/>
      <c r="K83" s="615"/>
      <c r="L83" s="628"/>
    </row>
    <row r="84" spans="1:12" ht="15.75" thickBot="1">
      <c r="A84" s="636"/>
      <c r="B84" s="606" t="s">
        <v>528</v>
      </c>
      <c r="C84" s="630" t="s">
        <v>438</v>
      </c>
      <c r="D84" s="631" t="s">
        <v>438</v>
      </c>
      <c r="E84" s="631" t="s">
        <v>438</v>
      </c>
      <c r="F84" s="631" t="s">
        <v>438</v>
      </c>
      <c r="G84" s="631"/>
      <c r="H84" s="631"/>
      <c r="I84" s="631"/>
      <c r="J84" s="631"/>
      <c r="K84" s="631"/>
      <c r="L84" s="632"/>
    </row>
    <row r="85" spans="1:12" ht="15.75" thickTop="1">
      <c r="A85" s="634" t="s">
        <v>489</v>
      </c>
      <c r="B85" s="607" t="s">
        <v>540</v>
      </c>
      <c r="C85" s="620" t="s">
        <v>438</v>
      </c>
      <c r="D85" s="617">
        <v>10</v>
      </c>
      <c r="E85" s="617">
        <v>5</v>
      </c>
      <c r="F85" s="617" t="s">
        <v>438</v>
      </c>
      <c r="G85" s="617" t="s">
        <v>438</v>
      </c>
      <c r="H85" s="617" t="s">
        <v>438</v>
      </c>
      <c r="I85" s="617" t="s">
        <v>438</v>
      </c>
      <c r="J85" s="617" t="s">
        <v>438</v>
      </c>
      <c r="K85" s="617" t="s">
        <v>438</v>
      </c>
      <c r="L85" s="625" t="s">
        <v>438</v>
      </c>
    </row>
    <row r="86" spans="1:12">
      <c r="A86" s="610" t="s">
        <v>490</v>
      </c>
      <c r="B86" s="605" t="s">
        <v>525</v>
      </c>
      <c r="C86" s="624" t="s">
        <v>438</v>
      </c>
      <c r="D86" s="611" t="s">
        <v>438</v>
      </c>
      <c r="E86" s="611" t="s">
        <v>438</v>
      </c>
      <c r="F86" s="611" t="s">
        <v>438</v>
      </c>
      <c r="G86" s="611" t="s">
        <v>438</v>
      </c>
      <c r="H86" s="611" t="s">
        <v>438</v>
      </c>
      <c r="I86" s="611" t="s">
        <v>438</v>
      </c>
      <c r="J86" s="611" t="s">
        <v>438</v>
      </c>
      <c r="K86" s="611" t="s">
        <v>438</v>
      </c>
      <c r="L86" s="629" t="s">
        <v>438</v>
      </c>
    </row>
    <row r="87" spans="1:12">
      <c r="A87" s="635"/>
      <c r="B87" s="605" t="s">
        <v>526</v>
      </c>
      <c r="C87" s="622" t="s">
        <v>438</v>
      </c>
      <c r="D87" s="614" t="s">
        <v>438</v>
      </c>
      <c r="E87" s="614" t="s">
        <v>438</v>
      </c>
      <c r="F87" s="614" t="s">
        <v>438</v>
      </c>
      <c r="G87" s="614" t="s">
        <v>438</v>
      </c>
      <c r="H87" s="614" t="s">
        <v>438</v>
      </c>
      <c r="I87" s="614" t="s">
        <v>438</v>
      </c>
      <c r="J87" s="614" t="s">
        <v>438</v>
      </c>
      <c r="K87" s="614"/>
      <c r="L87" s="627"/>
    </row>
    <row r="88" spans="1:12">
      <c r="A88" s="635"/>
      <c r="B88" s="605" t="s">
        <v>527</v>
      </c>
      <c r="C88" s="623" t="s">
        <v>438</v>
      </c>
      <c r="D88" s="615" t="s">
        <v>438</v>
      </c>
      <c r="E88" s="615" t="s">
        <v>438</v>
      </c>
      <c r="F88" s="615" t="s">
        <v>438</v>
      </c>
      <c r="G88" s="615" t="s">
        <v>438</v>
      </c>
      <c r="H88" s="615" t="s">
        <v>438</v>
      </c>
      <c r="I88" s="615"/>
      <c r="J88" s="615"/>
      <c r="K88" s="615"/>
      <c r="L88" s="628"/>
    </row>
    <row r="89" spans="1:12" ht="15.75" thickBot="1">
      <c r="A89" s="637"/>
      <c r="B89" s="606" t="s">
        <v>528</v>
      </c>
      <c r="C89" s="630" t="s">
        <v>438</v>
      </c>
      <c r="D89" s="631" t="s">
        <v>438</v>
      </c>
      <c r="E89" s="631" t="s">
        <v>438</v>
      </c>
      <c r="F89" s="631" t="s">
        <v>438</v>
      </c>
      <c r="G89" s="631"/>
      <c r="H89" s="631"/>
      <c r="I89" s="631"/>
      <c r="J89" s="631"/>
      <c r="K89" s="631"/>
      <c r="L89" s="632"/>
    </row>
    <row r="90" spans="1:12" ht="15.75" thickTop="1">
      <c r="A90" s="638" t="s">
        <v>491</v>
      </c>
      <c r="B90" s="607" t="s">
        <v>540</v>
      </c>
      <c r="C90" s="620">
        <v>55</v>
      </c>
      <c r="D90" s="617">
        <v>56</v>
      </c>
      <c r="E90" s="617">
        <v>46</v>
      </c>
      <c r="F90" s="617">
        <v>54</v>
      </c>
      <c r="G90" s="617">
        <v>56</v>
      </c>
      <c r="H90" s="617">
        <v>26</v>
      </c>
      <c r="I90" s="617">
        <v>19</v>
      </c>
      <c r="J90" s="617">
        <v>9</v>
      </c>
      <c r="K90" s="617">
        <v>6</v>
      </c>
      <c r="L90" s="625">
        <v>5</v>
      </c>
    </row>
    <row r="91" spans="1:12">
      <c r="A91" s="610" t="s">
        <v>492</v>
      </c>
      <c r="B91" s="605" t="s">
        <v>525</v>
      </c>
      <c r="C91" s="621" t="s">
        <v>438</v>
      </c>
      <c r="D91" s="613" t="s">
        <v>438</v>
      </c>
      <c r="E91" s="613" t="s">
        <v>438</v>
      </c>
      <c r="F91" s="613" t="s">
        <v>438</v>
      </c>
      <c r="G91" s="613" t="s">
        <v>438</v>
      </c>
      <c r="H91" s="613" t="s">
        <v>438</v>
      </c>
      <c r="I91" s="613" t="s">
        <v>438</v>
      </c>
      <c r="J91" s="612" t="s">
        <v>438</v>
      </c>
      <c r="K91" s="612" t="s">
        <v>438</v>
      </c>
      <c r="L91" s="626" t="s">
        <v>438</v>
      </c>
    </row>
    <row r="92" spans="1:12">
      <c r="A92" s="634"/>
      <c r="B92" s="605" t="s">
        <v>526</v>
      </c>
      <c r="C92" s="622" t="s">
        <v>438</v>
      </c>
      <c r="D92" s="614" t="s">
        <v>438</v>
      </c>
      <c r="E92" s="614" t="s">
        <v>438</v>
      </c>
      <c r="F92" s="614" t="s">
        <v>438</v>
      </c>
      <c r="G92" s="614" t="s">
        <v>438</v>
      </c>
      <c r="H92" s="614" t="s">
        <v>438</v>
      </c>
      <c r="I92" s="614" t="s">
        <v>438</v>
      </c>
      <c r="J92" s="614" t="s">
        <v>438</v>
      </c>
      <c r="K92" s="614"/>
      <c r="L92" s="627"/>
    </row>
    <row r="93" spans="1:12">
      <c r="A93" s="635"/>
      <c r="B93" s="605" t="s">
        <v>527</v>
      </c>
      <c r="C93" s="623" t="s">
        <v>438</v>
      </c>
      <c r="D93" s="615" t="s">
        <v>438</v>
      </c>
      <c r="E93" s="615" t="s">
        <v>438</v>
      </c>
      <c r="F93" s="615" t="s">
        <v>438</v>
      </c>
      <c r="G93" s="615" t="s">
        <v>438</v>
      </c>
      <c r="H93" s="615" t="s">
        <v>438</v>
      </c>
      <c r="I93" s="615"/>
      <c r="J93" s="615"/>
      <c r="K93" s="615"/>
      <c r="L93" s="628"/>
    </row>
    <row r="94" spans="1:12" ht="15.75" thickBot="1">
      <c r="A94" s="637"/>
      <c r="B94" s="606" t="s">
        <v>528</v>
      </c>
      <c r="C94" s="630" t="s">
        <v>438</v>
      </c>
      <c r="D94" s="631" t="s">
        <v>438</v>
      </c>
      <c r="E94" s="631" t="s">
        <v>438</v>
      </c>
      <c r="F94" s="631" t="s">
        <v>438</v>
      </c>
      <c r="G94" s="631"/>
      <c r="H94" s="631"/>
      <c r="I94" s="631"/>
      <c r="J94" s="631"/>
      <c r="K94" s="631"/>
      <c r="L94" s="632"/>
    </row>
    <row r="95" spans="1:12" ht="15.75" thickTop="1">
      <c r="A95" s="638" t="s">
        <v>493</v>
      </c>
      <c r="B95" s="607" t="s">
        <v>540</v>
      </c>
      <c r="C95" s="620" t="s">
        <v>438</v>
      </c>
      <c r="D95" s="617">
        <v>8</v>
      </c>
      <c r="E95" s="617">
        <v>8</v>
      </c>
      <c r="F95" s="617" t="s">
        <v>438</v>
      </c>
      <c r="G95" s="617" t="s">
        <v>438</v>
      </c>
      <c r="H95" s="617" t="s">
        <v>438</v>
      </c>
      <c r="I95" s="617" t="s">
        <v>438</v>
      </c>
      <c r="J95" s="617" t="s">
        <v>438</v>
      </c>
      <c r="K95" s="617" t="s">
        <v>438</v>
      </c>
      <c r="L95" s="625" t="s">
        <v>438</v>
      </c>
    </row>
    <row r="96" spans="1:12">
      <c r="A96" s="610" t="s">
        <v>494</v>
      </c>
      <c r="B96" s="605" t="s">
        <v>525</v>
      </c>
      <c r="C96" s="624" t="s">
        <v>438</v>
      </c>
      <c r="D96" s="611" t="s">
        <v>438</v>
      </c>
      <c r="E96" s="611" t="s">
        <v>438</v>
      </c>
      <c r="F96" s="611" t="s">
        <v>438</v>
      </c>
      <c r="G96" s="611" t="s">
        <v>438</v>
      </c>
      <c r="H96" s="611" t="s">
        <v>438</v>
      </c>
      <c r="I96" s="611" t="s">
        <v>438</v>
      </c>
      <c r="J96" s="611" t="s">
        <v>438</v>
      </c>
      <c r="K96" s="611" t="s">
        <v>438</v>
      </c>
      <c r="L96" s="629" t="s">
        <v>438</v>
      </c>
    </row>
    <row r="97" spans="1:12">
      <c r="A97" s="635"/>
      <c r="B97" s="605" t="s">
        <v>526</v>
      </c>
      <c r="C97" s="624" t="s">
        <v>438</v>
      </c>
      <c r="D97" s="611" t="s">
        <v>438</v>
      </c>
      <c r="E97" s="611" t="s">
        <v>438</v>
      </c>
      <c r="F97" s="611" t="s">
        <v>438</v>
      </c>
      <c r="G97" s="611" t="s">
        <v>438</v>
      </c>
      <c r="H97" s="611" t="s">
        <v>438</v>
      </c>
      <c r="I97" s="611" t="s">
        <v>438</v>
      </c>
      <c r="J97" s="611" t="s">
        <v>438</v>
      </c>
      <c r="K97" s="611"/>
      <c r="L97" s="629"/>
    </row>
    <row r="98" spans="1:12">
      <c r="A98" s="634"/>
      <c r="B98" s="605" t="s">
        <v>527</v>
      </c>
      <c r="C98" s="623" t="s">
        <v>438</v>
      </c>
      <c r="D98" s="615" t="s">
        <v>438</v>
      </c>
      <c r="E98" s="615" t="s">
        <v>438</v>
      </c>
      <c r="F98" s="615" t="s">
        <v>438</v>
      </c>
      <c r="G98" s="615" t="s">
        <v>438</v>
      </c>
      <c r="H98" s="615" t="s">
        <v>438</v>
      </c>
      <c r="I98" s="615"/>
      <c r="J98" s="615"/>
      <c r="K98" s="615"/>
      <c r="L98" s="628"/>
    </row>
    <row r="99" spans="1:12" ht="15.75" thickBot="1">
      <c r="A99" s="636"/>
      <c r="B99" s="606" t="s">
        <v>528</v>
      </c>
      <c r="C99" s="630" t="s">
        <v>438</v>
      </c>
      <c r="D99" s="631" t="s">
        <v>438</v>
      </c>
      <c r="E99" s="631" t="s">
        <v>438</v>
      </c>
      <c r="F99" s="631" t="s">
        <v>438</v>
      </c>
      <c r="G99" s="631"/>
      <c r="H99" s="631"/>
      <c r="I99" s="631"/>
      <c r="J99" s="631"/>
      <c r="K99" s="631"/>
      <c r="L99" s="632"/>
    </row>
    <row r="100" spans="1:12" ht="15.75" thickTop="1">
      <c r="A100" s="634" t="s">
        <v>495</v>
      </c>
      <c r="B100" s="607" t="s">
        <v>540</v>
      </c>
      <c r="C100" s="620" t="s">
        <v>438</v>
      </c>
      <c r="D100" s="617" t="s">
        <v>438</v>
      </c>
      <c r="E100" s="617" t="s">
        <v>438</v>
      </c>
      <c r="F100" s="617" t="s">
        <v>438</v>
      </c>
      <c r="G100" s="617">
        <v>6</v>
      </c>
      <c r="H100" s="617" t="s">
        <v>438</v>
      </c>
      <c r="I100" s="617" t="s">
        <v>438</v>
      </c>
      <c r="J100" s="617" t="s">
        <v>438</v>
      </c>
      <c r="K100" s="617" t="s">
        <v>438</v>
      </c>
      <c r="L100" s="625" t="s">
        <v>438</v>
      </c>
    </row>
    <row r="101" spans="1:12">
      <c r="A101" s="610" t="s">
        <v>496</v>
      </c>
      <c r="B101" s="605" t="s">
        <v>525</v>
      </c>
      <c r="C101" s="624" t="s">
        <v>438</v>
      </c>
      <c r="D101" s="611" t="s">
        <v>438</v>
      </c>
      <c r="E101" s="611" t="s">
        <v>438</v>
      </c>
      <c r="F101" s="611" t="s">
        <v>438</v>
      </c>
      <c r="G101" s="611" t="s">
        <v>438</v>
      </c>
      <c r="H101" s="611" t="s">
        <v>438</v>
      </c>
      <c r="I101" s="611" t="s">
        <v>438</v>
      </c>
      <c r="J101" s="611" t="s">
        <v>438</v>
      </c>
      <c r="K101" s="611" t="s">
        <v>438</v>
      </c>
      <c r="L101" s="629" t="s">
        <v>438</v>
      </c>
    </row>
    <row r="102" spans="1:12">
      <c r="A102" s="635"/>
      <c r="B102" s="605" t="s">
        <v>526</v>
      </c>
      <c r="C102" s="624" t="s">
        <v>438</v>
      </c>
      <c r="D102" s="611" t="s">
        <v>438</v>
      </c>
      <c r="E102" s="611" t="s">
        <v>438</v>
      </c>
      <c r="F102" s="611" t="s">
        <v>438</v>
      </c>
      <c r="G102" s="611" t="s">
        <v>438</v>
      </c>
      <c r="H102" s="611" t="s">
        <v>438</v>
      </c>
      <c r="I102" s="611" t="s">
        <v>438</v>
      </c>
      <c r="J102" s="611" t="s">
        <v>438</v>
      </c>
      <c r="K102" s="611"/>
      <c r="L102" s="629"/>
    </row>
    <row r="103" spans="1:12">
      <c r="A103" s="635"/>
      <c r="B103" s="605" t="s">
        <v>527</v>
      </c>
      <c r="C103" s="624" t="s">
        <v>438</v>
      </c>
      <c r="D103" s="611" t="s">
        <v>438</v>
      </c>
      <c r="E103" s="611" t="s">
        <v>438</v>
      </c>
      <c r="F103" s="611" t="s">
        <v>438</v>
      </c>
      <c r="G103" s="611" t="s">
        <v>438</v>
      </c>
      <c r="H103" s="611" t="s">
        <v>438</v>
      </c>
      <c r="I103" s="611"/>
      <c r="J103" s="611"/>
      <c r="K103" s="611"/>
      <c r="L103" s="629"/>
    </row>
    <row r="104" spans="1:12" ht="15.75" thickBot="1">
      <c r="A104" s="637"/>
      <c r="B104" s="606" t="s">
        <v>528</v>
      </c>
      <c r="C104" s="630" t="s">
        <v>438</v>
      </c>
      <c r="D104" s="631" t="s">
        <v>438</v>
      </c>
      <c r="E104" s="631" t="s">
        <v>438</v>
      </c>
      <c r="F104" s="631" t="s">
        <v>438</v>
      </c>
      <c r="G104" s="631"/>
      <c r="H104" s="631"/>
      <c r="I104" s="631"/>
      <c r="J104" s="631"/>
      <c r="K104" s="631"/>
      <c r="L104" s="633"/>
    </row>
    <row r="105" spans="1:12" ht="15.75" thickTop="1">
      <c r="A105" s="638" t="s">
        <v>536</v>
      </c>
      <c r="B105" s="607" t="s">
        <v>540</v>
      </c>
      <c r="C105" s="620" t="s">
        <v>438</v>
      </c>
      <c r="D105" s="617" t="s">
        <v>438</v>
      </c>
      <c r="E105" s="617" t="s">
        <v>438</v>
      </c>
      <c r="F105" s="617" t="s">
        <v>438</v>
      </c>
      <c r="G105" s="617" t="s">
        <v>438</v>
      </c>
      <c r="H105" s="617" t="s">
        <v>438</v>
      </c>
      <c r="I105" s="617" t="s">
        <v>438</v>
      </c>
      <c r="J105" s="617" t="s">
        <v>438</v>
      </c>
      <c r="K105" s="617" t="s">
        <v>438</v>
      </c>
      <c r="L105" s="625" t="s">
        <v>438</v>
      </c>
    </row>
    <row r="106" spans="1:12">
      <c r="A106" s="610" t="s">
        <v>535</v>
      </c>
      <c r="B106" s="605" t="s">
        <v>525</v>
      </c>
      <c r="C106" s="624" t="s">
        <v>438</v>
      </c>
      <c r="D106" s="611" t="s">
        <v>438</v>
      </c>
      <c r="E106" s="611" t="s">
        <v>438</v>
      </c>
      <c r="F106" s="611" t="s">
        <v>438</v>
      </c>
      <c r="G106" s="611" t="s">
        <v>438</v>
      </c>
      <c r="H106" s="611" t="s">
        <v>438</v>
      </c>
      <c r="I106" s="611" t="s">
        <v>438</v>
      </c>
      <c r="J106" s="611" t="s">
        <v>438</v>
      </c>
      <c r="K106" s="611" t="s">
        <v>438</v>
      </c>
      <c r="L106" s="629" t="s">
        <v>438</v>
      </c>
    </row>
    <row r="107" spans="1:12">
      <c r="A107" s="634"/>
      <c r="B107" s="605" t="s">
        <v>526</v>
      </c>
      <c r="C107" s="624" t="s">
        <v>438</v>
      </c>
      <c r="D107" s="611" t="s">
        <v>438</v>
      </c>
      <c r="E107" s="611" t="s">
        <v>438</v>
      </c>
      <c r="F107" s="611" t="s">
        <v>438</v>
      </c>
      <c r="G107" s="611" t="s">
        <v>438</v>
      </c>
      <c r="H107" s="611" t="s">
        <v>438</v>
      </c>
      <c r="I107" s="611" t="s">
        <v>438</v>
      </c>
      <c r="J107" s="611" t="s">
        <v>438</v>
      </c>
      <c r="K107" s="611"/>
      <c r="L107" s="629"/>
    </row>
    <row r="108" spans="1:12">
      <c r="A108" s="635"/>
      <c r="B108" s="605" t="s">
        <v>527</v>
      </c>
      <c r="C108" s="624" t="s">
        <v>438</v>
      </c>
      <c r="D108" s="611" t="s">
        <v>438</v>
      </c>
      <c r="E108" s="611" t="s">
        <v>438</v>
      </c>
      <c r="F108" s="611" t="s">
        <v>438</v>
      </c>
      <c r="G108" s="611" t="s">
        <v>438</v>
      </c>
      <c r="H108" s="611" t="s">
        <v>438</v>
      </c>
      <c r="I108" s="611"/>
      <c r="J108" s="611"/>
      <c r="K108" s="611"/>
      <c r="L108" s="629"/>
    </row>
    <row r="109" spans="1:12" ht="15.75" thickBot="1">
      <c r="A109" s="637"/>
      <c r="B109" s="606" t="s">
        <v>528</v>
      </c>
      <c r="C109" s="630" t="s">
        <v>438</v>
      </c>
      <c r="D109" s="631" t="s">
        <v>438</v>
      </c>
      <c r="E109" s="631" t="s">
        <v>438</v>
      </c>
      <c r="F109" s="631" t="s">
        <v>438</v>
      </c>
      <c r="G109" s="631"/>
      <c r="H109" s="631"/>
      <c r="I109" s="631"/>
      <c r="J109" s="631"/>
      <c r="K109" s="631"/>
      <c r="L109" s="633"/>
    </row>
    <row r="110" spans="1:12" ht="15.75" thickTop="1">
      <c r="A110" s="634" t="s">
        <v>497</v>
      </c>
      <c r="B110" s="607" t="s">
        <v>540</v>
      </c>
      <c r="C110" s="620">
        <v>7</v>
      </c>
      <c r="D110" s="617">
        <v>25</v>
      </c>
      <c r="E110" s="617">
        <v>35</v>
      </c>
      <c r="F110" s="617">
        <v>28</v>
      </c>
      <c r="G110" s="617">
        <v>20</v>
      </c>
      <c r="H110" s="617">
        <v>25</v>
      </c>
      <c r="I110" s="617">
        <v>18</v>
      </c>
      <c r="J110" s="617">
        <v>12</v>
      </c>
      <c r="K110" s="617" t="s">
        <v>438</v>
      </c>
      <c r="L110" s="625" t="s">
        <v>438</v>
      </c>
    </row>
    <row r="111" spans="1:12">
      <c r="A111" s="610" t="s">
        <v>498</v>
      </c>
      <c r="B111" s="605" t="s">
        <v>525</v>
      </c>
      <c r="C111" s="621" t="s">
        <v>438</v>
      </c>
      <c r="D111" s="613" t="s">
        <v>438</v>
      </c>
      <c r="E111" s="613" t="s">
        <v>438</v>
      </c>
      <c r="F111" s="613" t="s">
        <v>438</v>
      </c>
      <c r="G111" s="613" t="s">
        <v>438</v>
      </c>
      <c r="H111" s="613" t="s">
        <v>438</v>
      </c>
      <c r="I111" s="613" t="s">
        <v>438</v>
      </c>
      <c r="J111" s="612" t="s">
        <v>438</v>
      </c>
      <c r="K111" s="612" t="s">
        <v>438</v>
      </c>
      <c r="L111" s="626" t="s">
        <v>438</v>
      </c>
    </row>
    <row r="112" spans="1:12">
      <c r="A112" s="635"/>
      <c r="B112" s="605" t="s">
        <v>526</v>
      </c>
      <c r="C112" s="622" t="s">
        <v>438</v>
      </c>
      <c r="D112" s="614" t="s">
        <v>438</v>
      </c>
      <c r="E112" s="614" t="s">
        <v>438</v>
      </c>
      <c r="F112" s="614" t="s">
        <v>438</v>
      </c>
      <c r="G112" s="614" t="s">
        <v>438</v>
      </c>
      <c r="H112" s="614" t="s">
        <v>438</v>
      </c>
      <c r="I112" s="614" t="s">
        <v>438</v>
      </c>
      <c r="J112" s="614" t="s">
        <v>438</v>
      </c>
      <c r="K112" s="614"/>
      <c r="L112" s="627"/>
    </row>
    <row r="113" spans="1:12">
      <c r="A113" s="635"/>
      <c r="B113" s="605" t="s">
        <v>527</v>
      </c>
      <c r="C113" s="623" t="s">
        <v>438</v>
      </c>
      <c r="D113" s="615" t="s">
        <v>438</v>
      </c>
      <c r="E113" s="615" t="s">
        <v>438</v>
      </c>
      <c r="F113" s="615" t="s">
        <v>438</v>
      </c>
      <c r="G113" s="615" t="s">
        <v>438</v>
      </c>
      <c r="H113" s="615" t="s">
        <v>438</v>
      </c>
      <c r="I113" s="615"/>
      <c r="J113" s="615"/>
      <c r="K113" s="615"/>
      <c r="L113" s="628"/>
    </row>
    <row r="114" spans="1:12" ht="15.75" thickBot="1">
      <c r="A114" s="637"/>
      <c r="B114" s="606" t="s">
        <v>528</v>
      </c>
      <c r="C114" s="630" t="s">
        <v>438</v>
      </c>
      <c r="D114" s="631" t="s">
        <v>438</v>
      </c>
      <c r="E114" s="631" t="s">
        <v>438</v>
      </c>
      <c r="F114" s="631" t="s">
        <v>438</v>
      </c>
      <c r="G114" s="631"/>
      <c r="H114" s="631"/>
      <c r="I114" s="631"/>
      <c r="J114" s="631"/>
      <c r="K114" s="631"/>
      <c r="L114" s="632"/>
    </row>
    <row r="115" spans="1:12" ht="15.75" thickTop="1">
      <c r="A115" s="634" t="s">
        <v>499</v>
      </c>
      <c r="B115" s="607" t="s">
        <v>540</v>
      </c>
      <c r="C115" s="620">
        <v>24</v>
      </c>
      <c r="D115" s="617">
        <v>14</v>
      </c>
      <c r="E115" s="617">
        <v>26</v>
      </c>
      <c r="F115" s="617">
        <v>44</v>
      </c>
      <c r="G115" s="617">
        <v>29</v>
      </c>
      <c r="H115" s="617">
        <v>22</v>
      </c>
      <c r="I115" s="617">
        <v>13</v>
      </c>
      <c r="J115" s="617">
        <v>5</v>
      </c>
      <c r="K115" s="617">
        <v>5</v>
      </c>
      <c r="L115" s="625">
        <v>9</v>
      </c>
    </row>
    <row r="116" spans="1:12">
      <c r="A116" s="610" t="s">
        <v>500</v>
      </c>
      <c r="B116" s="605" t="s">
        <v>525</v>
      </c>
      <c r="C116" s="621" t="s">
        <v>438</v>
      </c>
      <c r="D116" s="613" t="s">
        <v>438</v>
      </c>
      <c r="E116" s="613" t="s">
        <v>438</v>
      </c>
      <c r="F116" s="613" t="s">
        <v>438</v>
      </c>
      <c r="G116" s="613" t="s">
        <v>438</v>
      </c>
      <c r="H116" s="613" t="s">
        <v>438</v>
      </c>
      <c r="I116" s="613" t="s">
        <v>438</v>
      </c>
      <c r="J116" s="612" t="s">
        <v>438</v>
      </c>
      <c r="K116" s="612" t="s">
        <v>438</v>
      </c>
      <c r="L116" s="626" t="s">
        <v>438</v>
      </c>
    </row>
    <row r="117" spans="1:12">
      <c r="A117" s="635"/>
      <c r="B117" s="605" t="s">
        <v>526</v>
      </c>
      <c r="C117" s="622" t="s">
        <v>438</v>
      </c>
      <c r="D117" s="614" t="s">
        <v>438</v>
      </c>
      <c r="E117" s="614" t="s">
        <v>438</v>
      </c>
      <c r="F117" s="614" t="s">
        <v>438</v>
      </c>
      <c r="G117" s="614" t="s">
        <v>438</v>
      </c>
      <c r="H117" s="614" t="s">
        <v>438</v>
      </c>
      <c r="I117" s="614" t="s">
        <v>438</v>
      </c>
      <c r="J117" s="614" t="s">
        <v>438</v>
      </c>
      <c r="K117" s="614"/>
      <c r="L117" s="627"/>
    </row>
    <row r="118" spans="1:12">
      <c r="A118" s="635"/>
      <c r="B118" s="605" t="s">
        <v>527</v>
      </c>
      <c r="C118" s="623" t="s">
        <v>438</v>
      </c>
      <c r="D118" s="615" t="s">
        <v>438</v>
      </c>
      <c r="E118" s="615" t="s">
        <v>438</v>
      </c>
      <c r="F118" s="615" t="s">
        <v>438</v>
      </c>
      <c r="G118" s="615" t="s">
        <v>438</v>
      </c>
      <c r="H118" s="615" t="s">
        <v>438</v>
      </c>
      <c r="I118" s="615"/>
      <c r="J118" s="615"/>
      <c r="K118" s="615"/>
      <c r="L118" s="628"/>
    </row>
    <row r="119" spans="1:12" ht="15.75" thickBot="1">
      <c r="A119" s="637"/>
      <c r="B119" s="606" t="s">
        <v>528</v>
      </c>
      <c r="C119" s="630" t="s">
        <v>438</v>
      </c>
      <c r="D119" s="631" t="s">
        <v>438</v>
      </c>
      <c r="E119" s="631" t="s">
        <v>438</v>
      </c>
      <c r="F119" s="631">
        <v>5</v>
      </c>
      <c r="G119" s="631"/>
      <c r="H119" s="631"/>
      <c r="I119" s="631"/>
      <c r="J119" s="631"/>
      <c r="K119" s="631"/>
      <c r="L119" s="632"/>
    </row>
    <row r="120" spans="1:12" ht="15.75" thickTop="1">
      <c r="A120" s="634" t="s">
        <v>501</v>
      </c>
      <c r="B120" s="607" t="s">
        <v>540</v>
      </c>
      <c r="C120" s="620" t="s">
        <v>438</v>
      </c>
      <c r="D120" s="617" t="s">
        <v>438</v>
      </c>
      <c r="E120" s="617" t="s">
        <v>438</v>
      </c>
      <c r="F120" s="617" t="s">
        <v>438</v>
      </c>
      <c r="G120" s="617" t="s">
        <v>438</v>
      </c>
      <c r="H120" s="617" t="s">
        <v>438</v>
      </c>
      <c r="I120" s="617" t="s">
        <v>438</v>
      </c>
      <c r="J120" s="617" t="s">
        <v>438</v>
      </c>
      <c r="K120" s="617" t="s">
        <v>438</v>
      </c>
      <c r="L120" s="625" t="s">
        <v>438</v>
      </c>
    </row>
    <row r="121" spans="1:12">
      <c r="A121" s="610" t="s">
        <v>502</v>
      </c>
      <c r="B121" s="605" t="s">
        <v>525</v>
      </c>
      <c r="C121" s="624" t="s">
        <v>438</v>
      </c>
      <c r="D121" s="611" t="s">
        <v>438</v>
      </c>
      <c r="E121" s="611" t="s">
        <v>438</v>
      </c>
      <c r="F121" s="611" t="s">
        <v>438</v>
      </c>
      <c r="G121" s="611" t="s">
        <v>438</v>
      </c>
      <c r="H121" s="611" t="s">
        <v>438</v>
      </c>
      <c r="I121" s="611" t="s">
        <v>438</v>
      </c>
      <c r="J121" s="611" t="s">
        <v>438</v>
      </c>
      <c r="K121" s="611" t="s">
        <v>438</v>
      </c>
      <c r="L121" s="629" t="s">
        <v>438</v>
      </c>
    </row>
    <row r="122" spans="1:12">
      <c r="A122" s="635"/>
      <c r="B122" s="605" t="s">
        <v>526</v>
      </c>
      <c r="C122" s="624" t="s">
        <v>438</v>
      </c>
      <c r="D122" s="611" t="s">
        <v>438</v>
      </c>
      <c r="E122" s="611" t="s">
        <v>438</v>
      </c>
      <c r="F122" s="611" t="s">
        <v>438</v>
      </c>
      <c r="G122" s="611" t="s">
        <v>438</v>
      </c>
      <c r="H122" s="611" t="s">
        <v>438</v>
      </c>
      <c r="I122" s="611" t="s">
        <v>438</v>
      </c>
      <c r="J122" s="611" t="s">
        <v>438</v>
      </c>
      <c r="K122" s="611"/>
      <c r="L122" s="629"/>
    </row>
    <row r="123" spans="1:12">
      <c r="A123" s="635"/>
      <c r="B123" s="605" t="s">
        <v>527</v>
      </c>
      <c r="C123" s="624" t="s">
        <v>438</v>
      </c>
      <c r="D123" s="611" t="s">
        <v>438</v>
      </c>
      <c r="E123" s="611" t="s">
        <v>438</v>
      </c>
      <c r="F123" s="611" t="s">
        <v>438</v>
      </c>
      <c r="G123" s="611" t="s">
        <v>438</v>
      </c>
      <c r="H123" s="611" t="s">
        <v>438</v>
      </c>
      <c r="I123" s="611"/>
      <c r="J123" s="611"/>
      <c r="K123" s="611"/>
      <c r="L123" s="629"/>
    </row>
    <row r="124" spans="1:12" ht="15.75" thickBot="1">
      <c r="A124" s="637"/>
      <c r="B124" s="606" t="s">
        <v>528</v>
      </c>
      <c r="C124" s="630" t="s">
        <v>438</v>
      </c>
      <c r="D124" s="631" t="s">
        <v>438</v>
      </c>
      <c r="E124" s="631" t="s">
        <v>438</v>
      </c>
      <c r="F124" s="631" t="s">
        <v>438</v>
      </c>
      <c r="G124" s="631"/>
      <c r="H124" s="631"/>
      <c r="I124" s="631"/>
      <c r="J124" s="631"/>
      <c r="K124" s="631"/>
      <c r="L124" s="633"/>
    </row>
    <row r="125" spans="1:12" ht="15.75" thickTop="1">
      <c r="A125" s="634" t="s">
        <v>503</v>
      </c>
      <c r="B125" s="607" t="s">
        <v>540</v>
      </c>
      <c r="C125" s="620">
        <v>60</v>
      </c>
      <c r="D125" s="617">
        <v>85</v>
      </c>
      <c r="E125" s="617">
        <v>84</v>
      </c>
      <c r="F125" s="617">
        <v>74</v>
      </c>
      <c r="G125" s="617">
        <v>59</v>
      </c>
      <c r="H125" s="617">
        <v>44</v>
      </c>
      <c r="I125" s="617">
        <v>22</v>
      </c>
      <c r="J125" s="617" t="s">
        <v>438</v>
      </c>
      <c r="K125" s="617" t="s">
        <v>438</v>
      </c>
      <c r="L125" s="625" t="s">
        <v>438</v>
      </c>
    </row>
    <row r="126" spans="1:12">
      <c r="A126" s="610" t="s">
        <v>504</v>
      </c>
      <c r="B126" s="605" t="s">
        <v>525</v>
      </c>
      <c r="C126" s="621" t="s">
        <v>438</v>
      </c>
      <c r="D126" s="613" t="s">
        <v>438</v>
      </c>
      <c r="E126" s="613" t="s">
        <v>438</v>
      </c>
      <c r="F126" s="613" t="s">
        <v>438</v>
      </c>
      <c r="G126" s="613" t="s">
        <v>438</v>
      </c>
      <c r="H126" s="613" t="s">
        <v>438</v>
      </c>
      <c r="I126" s="613" t="s">
        <v>438</v>
      </c>
      <c r="J126" s="612" t="s">
        <v>438</v>
      </c>
      <c r="K126" s="612" t="s">
        <v>438</v>
      </c>
      <c r="L126" s="626" t="s">
        <v>438</v>
      </c>
    </row>
    <row r="127" spans="1:12">
      <c r="A127" s="635"/>
      <c r="B127" s="605" t="s">
        <v>526</v>
      </c>
      <c r="C127" s="622" t="s">
        <v>438</v>
      </c>
      <c r="D127" s="614" t="s">
        <v>438</v>
      </c>
      <c r="E127" s="614" t="s">
        <v>438</v>
      </c>
      <c r="F127" s="614" t="s">
        <v>438</v>
      </c>
      <c r="G127" s="614" t="s">
        <v>438</v>
      </c>
      <c r="H127" s="614" t="s">
        <v>438</v>
      </c>
      <c r="I127" s="614" t="s">
        <v>438</v>
      </c>
      <c r="J127" s="614" t="s">
        <v>438</v>
      </c>
      <c r="K127" s="614"/>
      <c r="L127" s="627"/>
    </row>
    <row r="128" spans="1:12">
      <c r="A128" s="635"/>
      <c r="B128" s="605" t="s">
        <v>527</v>
      </c>
      <c r="C128" s="623" t="s">
        <v>438</v>
      </c>
      <c r="D128" s="615" t="s">
        <v>438</v>
      </c>
      <c r="E128" s="615">
        <v>6</v>
      </c>
      <c r="F128" s="615" t="s">
        <v>438</v>
      </c>
      <c r="G128" s="615">
        <v>8</v>
      </c>
      <c r="H128" s="615" t="s">
        <v>438</v>
      </c>
      <c r="I128" s="615"/>
      <c r="J128" s="615"/>
      <c r="K128" s="615"/>
      <c r="L128" s="628"/>
    </row>
    <row r="129" spans="1:12" ht="15.75" thickBot="1">
      <c r="A129" s="637"/>
      <c r="B129" s="606" t="s">
        <v>528</v>
      </c>
      <c r="C129" s="630" t="s">
        <v>438</v>
      </c>
      <c r="D129" s="631" t="s">
        <v>438</v>
      </c>
      <c r="E129" s="631">
        <v>6</v>
      </c>
      <c r="F129" s="631">
        <v>5</v>
      </c>
      <c r="G129" s="631"/>
      <c r="H129" s="631"/>
      <c r="I129" s="631"/>
      <c r="J129" s="631"/>
      <c r="K129" s="631"/>
      <c r="L129" s="632"/>
    </row>
    <row r="130" spans="1:12" ht="15.75" thickTop="1">
      <c r="A130" s="638" t="s">
        <v>505</v>
      </c>
      <c r="B130" s="607" t="s">
        <v>540</v>
      </c>
      <c r="C130" s="620" t="s">
        <v>438</v>
      </c>
      <c r="D130" s="617" t="s">
        <v>438</v>
      </c>
      <c r="E130" s="617" t="s">
        <v>438</v>
      </c>
      <c r="F130" s="617" t="s">
        <v>438</v>
      </c>
      <c r="G130" s="617" t="s">
        <v>438</v>
      </c>
      <c r="H130" s="617" t="s">
        <v>438</v>
      </c>
      <c r="I130" s="617" t="s">
        <v>438</v>
      </c>
      <c r="J130" s="617" t="s">
        <v>438</v>
      </c>
      <c r="K130" s="617" t="s">
        <v>438</v>
      </c>
      <c r="L130" s="625" t="s">
        <v>438</v>
      </c>
    </row>
    <row r="131" spans="1:12">
      <c r="A131" s="610" t="s">
        <v>506</v>
      </c>
      <c r="B131" s="605" t="s">
        <v>525</v>
      </c>
      <c r="C131" s="624" t="s">
        <v>438</v>
      </c>
      <c r="D131" s="611" t="s">
        <v>438</v>
      </c>
      <c r="E131" s="611" t="s">
        <v>438</v>
      </c>
      <c r="F131" s="611" t="s">
        <v>438</v>
      </c>
      <c r="G131" s="611" t="s">
        <v>438</v>
      </c>
      <c r="H131" s="611" t="s">
        <v>438</v>
      </c>
      <c r="I131" s="611" t="s">
        <v>438</v>
      </c>
      <c r="J131" s="611" t="s">
        <v>438</v>
      </c>
      <c r="K131" s="611" t="s">
        <v>438</v>
      </c>
      <c r="L131" s="629" t="s">
        <v>438</v>
      </c>
    </row>
    <row r="132" spans="1:12">
      <c r="A132" s="634"/>
      <c r="B132" s="605" t="s">
        <v>526</v>
      </c>
      <c r="C132" s="624" t="s">
        <v>438</v>
      </c>
      <c r="D132" s="611" t="s">
        <v>438</v>
      </c>
      <c r="E132" s="611" t="s">
        <v>438</v>
      </c>
      <c r="F132" s="611" t="s">
        <v>438</v>
      </c>
      <c r="G132" s="611" t="s">
        <v>438</v>
      </c>
      <c r="H132" s="611" t="s">
        <v>438</v>
      </c>
      <c r="I132" s="611" t="s">
        <v>438</v>
      </c>
      <c r="J132" s="611" t="s">
        <v>438</v>
      </c>
      <c r="K132" s="611"/>
      <c r="L132" s="629"/>
    </row>
    <row r="133" spans="1:12">
      <c r="A133" s="635"/>
      <c r="B133" s="605" t="s">
        <v>527</v>
      </c>
      <c r="C133" s="624" t="s">
        <v>438</v>
      </c>
      <c r="D133" s="611" t="s">
        <v>438</v>
      </c>
      <c r="E133" s="611" t="s">
        <v>438</v>
      </c>
      <c r="F133" s="611" t="s">
        <v>438</v>
      </c>
      <c r="G133" s="611" t="s">
        <v>438</v>
      </c>
      <c r="H133" s="611" t="s">
        <v>438</v>
      </c>
      <c r="I133" s="611"/>
      <c r="J133" s="611"/>
      <c r="K133" s="611"/>
      <c r="L133" s="629"/>
    </row>
    <row r="134" spans="1:12" ht="15.75" thickBot="1">
      <c r="A134" s="637"/>
      <c r="B134" s="606" t="s">
        <v>528</v>
      </c>
      <c r="C134" s="630" t="s">
        <v>438</v>
      </c>
      <c r="D134" s="631" t="s">
        <v>438</v>
      </c>
      <c r="E134" s="631" t="s">
        <v>438</v>
      </c>
      <c r="F134" s="631" t="s">
        <v>438</v>
      </c>
      <c r="G134" s="631"/>
      <c r="H134" s="631"/>
      <c r="I134" s="631"/>
      <c r="J134" s="631"/>
      <c r="K134" s="631"/>
      <c r="L134" s="633"/>
    </row>
    <row r="135" spans="1:12" ht="15.75" customHeight="1" thickTop="1">
      <c r="A135" s="639" t="s">
        <v>507</v>
      </c>
      <c r="B135" s="607" t="s">
        <v>540</v>
      </c>
      <c r="C135" s="620" t="s">
        <v>438</v>
      </c>
      <c r="D135" s="617" t="s">
        <v>438</v>
      </c>
      <c r="E135" s="617" t="s">
        <v>438</v>
      </c>
      <c r="F135" s="617" t="s">
        <v>438</v>
      </c>
      <c r="G135" s="617" t="s">
        <v>438</v>
      </c>
      <c r="H135" s="617" t="s">
        <v>438</v>
      </c>
      <c r="I135" s="617" t="s">
        <v>438</v>
      </c>
      <c r="J135" s="617" t="s">
        <v>438</v>
      </c>
      <c r="K135" s="617" t="s">
        <v>438</v>
      </c>
      <c r="L135" s="625" t="s">
        <v>438</v>
      </c>
    </row>
    <row r="136" spans="1:12">
      <c r="A136" s="577" t="s">
        <v>508</v>
      </c>
      <c r="B136" s="605" t="s">
        <v>525</v>
      </c>
      <c r="C136" s="624" t="s">
        <v>438</v>
      </c>
      <c r="D136" s="611" t="s">
        <v>438</v>
      </c>
      <c r="E136" s="611" t="s">
        <v>438</v>
      </c>
      <c r="F136" s="611" t="s">
        <v>438</v>
      </c>
      <c r="G136" s="611" t="s">
        <v>438</v>
      </c>
      <c r="H136" s="611" t="s">
        <v>438</v>
      </c>
      <c r="I136" s="611" t="s">
        <v>438</v>
      </c>
      <c r="J136" s="611" t="s">
        <v>438</v>
      </c>
      <c r="K136" s="611" t="s">
        <v>438</v>
      </c>
      <c r="L136" s="629" t="s">
        <v>438</v>
      </c>
    </row>
    <row r="137" spans="1:12">
      <c r="A137" s="635"/>
      <c r="B137" s="605" t="s">
        <v>526</v>
      </c>
      <c r="C137" s="624" t="s">
        <v>438</v>
      </c>
      <c r="D137" s="611" t="s">
        <v>438</v>
      </c>
      <c r="E137" s="611" t="s">
        <v>438</v>
      </c>
      <c r="F137" s="611" t="s">
        <v>438</v>
      </c>
      <c r="G137" s="611" t="s">
        <v>438</v>
      </c>
      <c r="H137" s="611" t="s">
        <v>438</v>
      </c>
      <c r="I137" s="611" t="s">
        <v>438</v>
      </c>
      <c r="J137" s="611" t="s">
        <v>438</v>
      </c>
      <c r="K137" s="611"/>
      <c r="L137" s="629"/>
    </row>
    <row r="138" spans="1:12">
      <c r="A138" s="635"/>
      <c r="B138" s="605" t="s">
        <v>527</v>
      </c>
      <c r="C138" s="624" t="s">
        <v>438</v>
      </c>
      <c r="D138" s="611" t="s">
        <v>438</v>
      </c>
      <c r="E138" s="611" t="s">
        <v>438</v>
      </c>
      <c r="F138" s="611" t="s">
        <v>438</v>
      </c>
      <c r="G138" s="611" t="s">
        <v>438</v>
      </c>
      <c r="H138" s="611" t="s">
        <v>438</v>
      </c>
      <c r="I138" s="611"/>
      <c r="J138" s="611"/>
      <c r="K138" s="611"/>
      <c r="L138" s="629"/>
    </row>
    <row r="139" spans="1:12" ht="15.75" thickBot="1">
      <c r="A139" s="637"/>
      <c r="B139" s="606" t="s">
        <v>528</v>
      </c>
      <c r="C139" s="630" t="s">
        <v>438</v>
      </c>
      <c r="D139" s="631" t="s">
        <v>438</v>
      </c>
      <c r="E139" s="631" t="s">
        <v>438</v>
      </c>
      <c r="F139" s="631" t="s">
        <v>438</v>
      </c>
      <c r="G139" s="631"/>
      <c r="H139" s="631"/>
      <c r="I139" s="631"/>
      <c r="J139" s="631"/>
      <c r="K139" s="631"/>
      <c r="L139" s="633"/>
    </row>
    <row r="140" spans="1:12" ht="15.75" thickTop="1">
      <c r="A140" s="634" t="s">
        <v>509</v>
      </c>
      <c r="B140" s="607" t="s">
        <v>540</v>
      </c>
      <c r="C140" s="620">
        <v>6</v>
      </c>
      <c r="D140" s="617">
        <v>8</v>
      </c>
      <c r="E140" s="617">
        <v>11</v>
      </c>
      <c r="F140" s="617">
        <v>6</v>
      </c>
      <c r="G140" s="617" t="s">
        <v>438</v>
      </c>
      <c r="H140" s="617" t="s">
        <v>438</v>
      </c>
      <c r="I140" s="617" t="s">
        <v>438</v>
      </c>
      <c r="J140" s="617" t="s">
        <v>438</v>
      </c>
      <c r="K140" s="617" t="s">
        <v>438</v>
      </c>
      <c r="L140" s="625" t="s">
        <v>438</v>
      </c>
    </row>
    <row r="141" spans="1:12">
      <c r="A141" s="610" t="s">
        <v>510</v>
      </c>
      <c r="B141" s="605" t="s">
        <v>525</v>
      </c>
      <c r="C141" s="621" t="s">
        <v>438</v>
      </c>
      <c r="D141" s="613" t="s">
        <v>438</v>
      </c>
      <c r="E141" s="613" t="s">
        <v>438</v>
      </c>
      <c r="F141" s="613" t="s">
        <v>438</v>
      </c>
      <c r="G141" s="613" t="s">
        <v>438</v>
      </c>
      <c r="H141" s="613" t="s">
        <v>438</v>
      </c>
      <c r="I141" s="613" t="s">
        <v>438</v>
      </c>
      <c r="J141" s="612" t="s">
        <v>438</v>
      </c>
      <c r="K141" s="612" t="s">
        <v>438</v>
      </c>
      <c r="L141" s="626" t="s">
        <v>438</v>
      </c>
    </row>
    <row r="142" spans="1:12">
      <c r="A142" s="635"/>
      <c r="B142" s="605" t="s">
        <v>526</v>
      </c>
      <c r="C142" s="622" t="s">
        <v>438</v>
      </c>
      <c r="D142" s="614" t="s">
        <v>438</v>
      </c>
      <c r="E142" s="614" t="s">
        <v>438</v>
      </c>
      <c r="F142" s="614" t="s">
        <v>438</v>
      </c>
      <c r="G142" s="614" t="s">
        <v>438</v>
      </c>
      <c r="H142" s="614" t="s">
        <v>438</v>
      </c>
      <c r="I142" s="614" t="s">
        <v>438</v>
      </c>
      <c r="J142" s="614" t="s">
        <v>438</v>
      </c>
      <c r="K142" s="614"/>
      <c r="L142" s="627"/>
    </row>
    <row r="143" spans="1:12">
      <c r="A143" s="635"/>
      <c r="B143" s="605" t="s">
        <v>527</v>
      </c>
      <c r="C143" s="623" t="s">
        <v>438</v>
      </c>
      <c r="D143" s="615" t="s">
        <v>438</v>
      </c>
      <c r="E143" s="615">
        <v>6</v>
      </c>
      <c r="F143" s="615" t="s">
        <v>438</v>
      </c>
      <c r="G143" s="615" t="s">
        <v>438</v>
      </c>
      <c r="H143" s="615" t="s">
        <v>438</v>
      </c>
      <c r="I143" s="615"/>
      <c r="J143" s="615"/>
      <c r="K143" s="615"/>
      <c r="L143" s="628"/>
    </row>
    <row r="144" spans="1:12" ht="15.75" thickBot="1">
      <c r="A144" s="636"/>
      <c r="B144" s="606" t="s">
        <v>528</v>
      </c>
      <c r="C144" s="630" t="s">
        <v>438</v>
      </c>
      <c r="D144" s="631" t="s">
        <v>438</v>
      </c>
      <c r="E144" s="631">
        <v>6</v>
      </c>
      <c r="F144" s="631" t="s">
        <v>438</v>
      </c>
      <c r="G144" s="631"/>
      <c r="H144" s="631"/>
      <c r="I144" s="631"/>
      <c r="J144" s="631"/>
      <c r="K144" s="631"/>
      <c r="L144" s="632"/>
    </row>
    <row r="145" spans="1:14" ht="15.75" thickTop="1">
      <c r="A145" s="634" t="s">
        <v>520</v>
      </c>
      <c r="B145" s="607" t="s">
        <v>540</v>
      </c>
      <c r="C145" s="620" t="s">
        <v>438</v>
      </c>
      <c r="D145" s="617" t="s">
        <v>438</v>
      </c>
      <c r="E145" s="617">
        <v>5</v>
      </c>
      <c r="F145" s="617" t="s">
        <v>438</v>
      </c>
      <c r="G145" s="617" t="s">
        <v>438</v>
      </c>
      <c r="H145" s="617" t="s">
        <v>438</v>
      </c>
      <c r="I145" s="617" t="s">
        <v>438</v>
      </c>
      <c r="J145" s="617" t="s">
        <v>438</v>
      </c>
      <c r="K145" s="617" t="s">
        <v>438</v>
      </c>
      <c r="L145" s="625" t="s">
        <v>438</v>
      </c>
    </row>
    <row r="146" spans="1:14">
      <c r="A146" s="610" t="s">
        <v>521</v>
      </c>
      <c r="B146" s="605" t="s">
        <v>525</v>
      </c>
      <c r="C146" s="624" t="s">
        <v>438</v>
      </c>
      <c r="D146" s="611" t="s">
        <v>438</v>
      </c>
      <c r="E146" s="611" t="s">
        <v>438</v>
      </c>
      <c r="F146" s="611" t="s">
        <v>438</v>
      </c>
      <c r="G146" s="611" t="s">
        <v>438</v>
      </c>
      <c r="H146" s="611" t="s">
        <v>438</v>
      </c>
      <c r="I146" s="611" t="s">
        <v>438</v>
      </c>
      <c r="J146" s="611" t="s">
        <v>438</v>
      </c>
      <c r="K146" s="611" t="s">
        <v>438</v>
      </c>
      <c r="L146" s="629" t="s">
        <v>438</v>
      </c>
    </row>
    <row r="147" spans="1:14">
      <c r="A147" s="635"/>
      <c r="B147" s="605" t="s">
        <v>526</v>
      </c>
      <c r="C147" s="624" t="s">
        <v>438</v>
      </c>
      <c r="D147" s="611" t="s">
        <v>438</v>
      </c>
      <c r="E147" s="611" t="s">
        <v>438</v>
      </c>
      <c r="F147" s="611" t="s">
        <v>438</v>
      </c>
      <c r="G147" s="611" t="s">
        <v>438</v>
      </c>
      <c r="H147" s="611" t="s">
        <v>438</v>
      </c>
      <c r="I147" s="611" t="s">
        <v>438</v>
      </c>
      <c r="J147" s="611" t="s">
        <v>438</v>
      </c>
      <c r="K147" s="611"/>
      <c r="L147" s="629"/>
    </row>
    <row r="148" spans="1:14">
      <c r="A148" s="635"/>
      <c r="B148" s="605" t="s">
        <v>527</v>
      </c>
      <c r="C148" s="623" t="s">
        <v>438</v>
      </c>
      <c r="D148" s="615" t="s">
        <v>438</v>
      </c>
      <c r="E148" s="615" t="s">
        <v>438</v>
      </c>
      <c r="F148" s="615" t="s">
        <v>438</v>
      </c>
      <c r="G148" s="615" t="s">
        <v>438</v>
      </c>
      <c r="H148" s="615" t="s">
        <v>438</v>
      </c>
      <c r="I148" s="615"/>
      <c r="J148" s="615"/>
      <c r="K148" s="615"/>
      <c r="L148" s="628"/>
    </row>
    <row r="149" spans="1:14" ht="15.75" thickBot="1">
      <c r="A149" s="636"/>
      <c r="B149" s="606" t="s">
        <v>528</v>
      </c>
      <c r="C149" s="630" t="s">
        <v>438</v>
      </c>
      <c r="D149" s="631" t="s">
        <v>438</v>
      </c>
      <c r="E149" s="631" t="s">
        <v>438</v>
      </c>
      <c r="F149" s="631" t="s">
        <v>438</v>
      </c>
      <c r="G149" s="631"/>
      <c r="H149" s="631"/>
      <c r="I149" s="631"/>
      <c r="J149" s="631"/>
      <c r="K149" s="631"/>
      <c r="L149" s="632"/>
    </row>
    <row r="150" spans="1:14" ht="15.75" thickTop="1">
      <c r="A150" s="634" t="s">
        <v>515</v>
      </c>
      <c r="B150" s="607" t="s">
        <v>540</v>
      </c>
      <c r="C150" s="620" t="s">
        <v>438</v>
      </c>
      <c r="D150" s="617" t="s">
        <v>438</v>
      </c>
      <c r="E150" s="617">
        <v>11</v>
      </c>
      <c r="F150" s="617">
        <v>15</v>
      </c>
      <c r="G150" s="617" t="s">
        <v>438</v>
      </c>
      <c r="H150" s="617" t="s">
        <v>438</v>
      </c>
      <c r="I150" s="617" t="s">
        <v>438</v>
      </c>
      <c r="J150" s="617" t="s">
        <v>438</v>
      </c>
      <c r="K150" s="617" t="s">
        <v>438</v>
      </c>
      <c r="L150" s="625" t="s">
        <v>438</v>
      </c>
    </row>
    <row r="151" spans="1:14">
      <c r="A151" s="610" t="s">
        <v>516</v>
      </c>
      <c r="B151" s="605" t="s">
        <v>525</v>
      </c>
      <c r="C151" s="624" t="s">
        <v>438</v>
      </c>
      <c r="D151" s="611" t="s">
        <v>438</v>
      </c>
      <c r="E151" s="611" t="s">
        <v>438</v>
      </c>
      <c r="F151" s="611" t="s">
        <v>438</v>
      </c>
      <c r="G151" s="611" t="s">
        <v>438</v>
      </c>
      <c r="H151" s="611" t="s">
        <v>438</v>
      </c>
      <c r="I151" s="611" t="s">
        <v>438</v>
      </c>
      <c r="J151" s="611" t="s">
        <v>438</v>
      </c>
      <c r="K151" s="611" t="s">
        <v>438</v>
      </c>
      <c r="L151" s="629" t="s">
        <v>438</v>
      </c>
    </row>
    <row r="152" spans="1:14">
      <c r="A152" s="635"/>
      <c r="B152" s="605" t="s">
        <v>526</v>
      </c>
      <c r="C152" s="624" t="s">
        <v>438</v>
      </c>
      <c r="D152" s="611" t="s">
        <v>438</v>
      </c>
      <c r="E152" s="611" t="s">
        <v>438</v>
      </c>
      <c r="F152" s="611" t="s">
        <v>438</v>
      </c>
      <c r="G152" s="611" t="s">
        <v>438</v>
      </c>
      <c r="H152" s="611" t="s">
        <v>438</v>
      </c>
      <c r="I152" s="611" t="s">
        <v>438</v>
      </c>
      <c r="J152" s="611" t="s">
        <v>438</v>
      </c>
      <c r="K152" s="611"/>
      <c r="L152" s="629"/>
    </row>
    <row r="153" spans="1:14">
      <c r="A153" s="635"/>
      <c r="B153" s="605" t="s">
        <v>527</v>
      </c>
      <c r="C153" s="623" t="s">
        <v>438</v>
      </c>
      <c r="D153" s="615" t="s">
        <v>438</v>
      </c>
      <c r="E153" s="615" t="s">
        <v>438</v>
      </c>
      <c r="F153" s="615" t="s">
        <v>438</v>
      </c>
      <c r="G153" s="615" t="s">
        <v>438</v>
      </c>
      <c r="H153" s="615" t="s">
        <v>438</v>
      </c>
      <c r="I153" s="615"/>
      <c r="J153" s="615"/>
      <c r="K153" s="615"/>
      <c r="L153" s="628"/>
    </row>
    <row r="154" spans="1:14" ht="15.75" thickBot="1">
      <c r="A154" s="637"/>
      <c r="B154" s="606" t="s">
        <v>528</v>
      </c>
      <c r="C154" s="630" t="s">
        <v>438</v>
      </c>
      <c r="D154" s="631" t="s">
        <v>438</v>
      </c>
      <c r="E154" s="631" t="s">
        <v>438</v>
      </c>
      <c r="F154" s="631" t="s">
        <v>438</v>
      </c>
      <c r="G154" s="631"/>
      <c r="H154" s="631"/>
      <c r="I154" s="631"/>
      <c r="J154" s="631"/>
      <c r="K154" s="631"/>
      <c r="L154" s="632"/>
    </row>
    <row r="155" spans="1:14" ht="15.75" thickTop="1">
      <c r="B155" s="608"/>
    </row>
    <row r="156" spans="1:14">
      <c r="A156" t="s">
        <v>174</v>
      </c>
    </row>
    <row r="157" spans="1:14">
      <c r="A157" s="1892" t="s">
        <v>420</v>
      </c>
      <c r="B157" s="1892"/>
      <c r="C157" s="1892"/>
      <c r="D157" s="1892"/>
      <c r="E157" s="1892"/>
      <c r="F157" s="1892"/>
      <c r="G157" s="1892"/>
      <c r="H157" s="1892"/>
      <c r="I157" s="1892"/>
      <c r="J157" s="1892"/>
      <c r="K157" s="1892"/>
      <c r="L157" s="1892"/>
      <c r="M157" s="1892"/>
      <c r="N157" s="1892"/>
    </row>
    <row r="158" spans="1:14">
      <c r="A158" t="s">
        <v>421</v>
      </c>
    </row>
    <row r="159" spans="1:14">
      <c r="A159" t="s">
        <v>422</v>
      </c>
    </row>
    <row r="160" spans="1:14">
      <c r="A160" t="s">
        <v>423</v>
      </c>
    </row>
    <row r="161" spans="1:8">
      <c r="A161" t="s">
        <v>424</v>
      </c>
    </row>
    <row r="162" spans="1:8">
      <c r="A162" t="s">
        <v>425</v>
      </c>
    </row>
    <row r="164" spans="1:8" ht="30.75" customHeight="1">
      <c r="A164" s="1872" t="s">
        <v>551</v>
      </c>
      <c r="B164" s="1872"/>
      <c r="C164" s="1872"/>
      <c r="D164" s="1872"/>
      <c r="E164" s="1872"/>
      <c r="F164" s="1872"/>
      <c r="G164" s="1872"/>
      <c r="H164" s="1872"/>
    </row>
  </sheetData>
  <mergeCells count="3">
    <mergeCell ref="A1:L2"/>
    <mergeCell ref="A157:N157"/>
    <mergeCell ref="A164:H164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>
  <sheetPr codeName="Sheet143"/>
  <dimension ref="A1:N30"/>
  <sheetViews>
    <sheetView showGridLines="0" topLeftCell="B1" workbookViewId="0">
      <selection activeCell="D22" sqref="D22:H22"/>
    </sheetView>
  </sheetViews>
  <sheetFormatPr defaultRowHeight="15"/>
  <cols>
    <col min="3" max="3" width="22.140625" customWidth="1"/>
    <col min="4" max="4" width="13" customWidth="1"/>
    <col min="5" max="5" width="13" style="772" customWidth="1"/>
    <col min="6" max="14" width="13" customWidth="1"/>
  </cols>
  <sheetData>
    <row r="1" spans="1:14">
      <c r="A1" s="1871" t="s">
        <v>539</v>
      </c>
      <c r="B1" s="1871"/>
      <c r="C1" s="1871"/>
      <c r="D1" s="1871"/>
      <c r="E1" s="1871"/>
      <c r="F1" s="1871"/>
      <c r="G1" s="1871"/>
      <c r="H1" s="1871"/>
      <c r="I1" s="1871"/>
      <c r="J1" s="1871"/>
      <c r="K1" s="1871"/>
      <c r="L1" s="1871"/>
      <c r="M1" s="1871"/>
      <c r="N1" s="1871"/>
    </row>
    <row r="2" spans="1:14">
      <c r="A2" s="1871"/>
      <c r="B2" s="1871"/>
      <c r="C2" s="1871"/>
      <c r="D2" s="1871"/>
      <c r="E2" s="1871"/>
      <c r="F2" s="1871"/>
      <c r="G2" s="1871"/>
      <c r="H2" s="1871"/>
      <c r="I2" s="1871"/>
      <c r="J2" s="1871"/>
      <c r="K2" s="1871"/>
      <c r="L2" s="1871"/>
      <c r="M2" s="1871"/>
      <c r="N2" s="1871"/>
    </row>
    <row r="3" spans="1:14" ht="15.75" thickBot="1"/>
    <row r="4" spans="1:14" ht="15.75" thickTop="1">
      <c r="A4" s="1893" t="s">
        <v>21</v>
      </c>
      <c r="B4" s="1894"/>
      <c r="C4" s="1895"/>
      <c r="D4" s="1899" t="s">
        <v>3</v>
      </c>
      <c r="E4" s="1900"/>
      <c r="F4" s="1901"/>
      <c r="G4" s="1901"/>
      <c r="H4" s="1901"/>
      <c r="I4" s="1901"/>
      <c r="J4" s="1901"/>
      <c r="K4" s="1901"/>
      <c r="L4" s="1901"/>
      <c r="M4" s="1901"/>
      <c r="N4" s="1902"/>
    </row>
    <row r="5" spans="1:14" ht="15.75" thickBot="1">
      <c r="A5" s="1896"/>
      <c r="B5" s="1897"/>
      <c r="C5" s="1898"/>
      <c r="D5" s="640" t="s">
        <v>8</v>
      </c>
      <c r="E5" s="641" t="s">
        <v>9</v>
      </c>
      <c r="F5" s="641" t="s">
        <v>10</v>
      </c>
      <c r="G5" s="641" t="s">
        <v>11</v>
      </c>
      <c r="H5" s="641" t="s">
        <v>12</v>
      </c>
      <c r="I5" s="641" t="s">
        <v>13</v>
      </c>
      <c r="J5" s="641" t="s">
        <v>14</v>
      </c>
      <c r="K5" s="641" t="s">
        <v>15</v>
      </c>
      <c r="L5" s="641" t="s">
        <v>16</v>
      </c>
      <c r="M5">
        <v>2014</v>
      </c>
      <c r="N5" s="644">
        <v>2015</v>
      </c>
    </row>
    <row r="6" spans="1:14" ht="16.5" thickTop="1" thickBot="1">
      <c r="A6" s="1903" t="s">
        <v>786</v>
      </c>
      <c r="B6" s="1904"/>
      <c r="C6" s="1905"/>
      <c r="D6" s="728">
        <v>370</v>
      </c>
      <c r="E6" s="729">
        <v>426</v>
      </c>
      <c r="F6" s="728">
        <v>465</v>
      </c>
      <c r="G6" s="730">
        <v>469</v>
      </c>
      <c r="H6" s="730">
        <v>324</v>
      </c>
      <c r="I6" s="730">
        <v>189</v>
      </c>
      <c r="J6" s="729">
        <v>148</v>
      </c>
      <c r="K6" s="728">
        <v>80</v>
      </c>
      <c r="L6" s="729">
        <v>58</v>
      </c>
      <c r="M6" s="729">
        <v>76</v>
      </c>
      <c r="N6" s="731">
        <v>71</v>
      </c>
    </row>
    <row r="7" spans="1:14" ht="16.5" thickTop="1" thickBot="1">
      <c r="A7" s="697"/>
      <c r="B7" s="697"/>
      <c r="C7" s="697"/>
    </row>
    <row r="8" spans="1:14" ht="15.75" thickTop="1">
      <c r="A8" s="1893" t="s">
        <v>541</v>
      </c>
      <c r="B8" s="1894"/>
      <c r="C8" s="1895"/>
      <c r="D8" s="1899" t="s">
        <v>3</v>
      </c>
      <c r="E8" s="1900"/>
      <c r="F8" s="1901"/>
      <c r="G8" s="1901"/>
      <c r="H8" s="1901"/>
      <c r="I8" s="1901"/>
      <c r="J8" s="1901"/>
      <c r="K8" s="1901"/>
      <c r="L8" s="1901"/>
      <c r="M8" s="1901"/>
      <c r="N8" s="1902"/>
    </row>
    <row r="9" spans="1:14" ht="15.75" thickBot="1">
      <c r="A9" s="1896"/>
      <c r="B9" s="1897"/>
      <c r="C9" s="1898"/>
      <c r="D9" s="640" t="s">
        <v>8</v>
      </c>
      <c r="E9" s="641" t="s">
        <v>9</v>
      </c>
      <c r="F9" s="641" t="s">
        <v>10</v>
      </c>
      <c r="G9" s="641" t="s">
        <v>11</v>
      </c>
      <c r="H9" s="641" t="s">
        <v>12</v>
      </c>
      <c r="I9" s="641" t="s">
        <v>13</v>
      </c>
      <c r="J9" s="641" t="s">
        <v>14</v>
      </c>
      <c r="K9" s="641" t="s">
        <v>15</v>
      </c>
      <c r="L9" s="641" t="s">
        <v>16</v>
      </c>
      <c r="M9" s="641">
        <v>2014</v>
      </c>
      <c r="N9" s="644">
        <v>2015</v>
      </c>
    </row>
    <row r="10" spans="1:14" ht="16.5" thickTop="1" thickBot="1">
      <c r="A10" s="1903" t="s">
        <v>555</v>
      </c>
      <c r="B10" s="1904"/>
      <c r="C10" s="1905"/>
      <c r="D10" s="728">
        <v>0</v>
      </c>
      <c r="E10" s="729">
        <v>8</v>
      </c>
      <c r="F10" s="728">
        <v>2</v>
      </c>
      <c r="G10" s="730">
        <v>7</v>
      </c>
      <c r="H10" s="730">
        <v>7</v>
      </c>
      <c r="I10" s="730">
        <v>2</v>
      </c>
      <c r="J10" s="729">
        <v>2</v>
      </c>
      <c r="K10" s="728">
        <v>0</v>
      </c>
      <c r="L10" s="729">
        <v>0</v>
      </c>
      <c r="M10" s="729">
        <v>0</v>
      </c>
      <c r="N10" s="731">
        <v>1</v>
      </c>
    </row>
    <row r="11" spans="1:14" ht="16.5" thickTop="1" thickBot="1">
      <c r="A11" s="697"/>
      <c r="B11" s="697"/>
      <c r="C11" s="697"/>
    </row>
    <row r="12" spans="1:14" ht="15.75" customHeight="1" thickTop="1">
      <c r="A12" s="1893" t="s">
        <v>517</v>
      </c>
      <c r="B12" s="1894"/>
      <c r="C12" s="1895"/>
      <c r="D12" s="1906" t="s">
        <v>3</v>
      </c>
      <c r="E12" s="1907"/>
      <c r="F12" s="1907"/>
      <c r="G12" s="1907"/>
      <c r="H12" s="1907"/>
      <c r="I12" s="1907"/>
      <c r="J12" s="1907"/>
      <c r="K12" s="1907"/>
      <c r="L12" s="1908"/>
    </row>
    <row r="13" spans="1:14" ht="15.75" thickBot="1">
      <c r="A13" s="1896"/>
      <c r="B13" s="1897"/>
      <c r="C13" s="1898"/>
      <c r="D13" s="576" t="s">
        <v>8</v>
      </c>
      <c r="E13" s="641" t="s">
        <v>9</v>
      </c>
      <c r="F13" s="641" t="s">
        <v>10</v>
      </c>
      <c r="G13" s="641" t="s">
        <v>11</v>
      </c>
      <c r="H13" s="641" t="s">
        <v>12</v>
      </c>
      <c r="I13" s="641" t="s">
        <v>13</v>
      </c>
      <c r="J13" s="641" t="s">
        <v>14</v>
      </c>
      <c r="K13" s="641" t="s">
        <v>15</v>
      </c>
      <c r="L13" s="641" t="s">
        <v>16</v>
      </c>
    </row>
    <row r="14" spans="1:14" ht="16.5" thickTop="1" thickBot="1">
      <c r="A14" s="1903" t="s">
        <v>555</v>
      </c>
      <c r="B14" s="1904"/>
      <c r="C14" s="1905"/>
      <c r="D14" s="728">
        <v>4</v>
      </c>
      <c r="E14" s="729">
        <v>13</v>
      </c>
      <c r="F14" s="729">
        <v>7</v>
      </c>
      <c r="G14" s="729">
        <v>14</v>
      </c>
      <c r="H14" s="729">
        <v>12</v>
      </c>
      <c r="I14" s="729">
        <v>4</v>
      </c>
      <c r="J14" s="729">
        <v>2</v>
      </c>
      <c r="K14" s="729">
        <v>1</v>
      </c>
      <c r="L14" s="732">
        <v>1</v>
      </c>
    </row>
    <row r="15" spans="1:14" ht="16.5" thickTop="1" thickBot="1">
      <c r="A15" s="697"/>
      <c r="B15" s="697"/>
      <c r="C15" s="697"/>
    </row>
    <row r="16" spans="1:14" ht="15.75" customHeight="1" thickTop="1">
      <c r="A16" s="1912" t="s">
        <v>522</v>
      </c>
      <c r="B16" s="1913"/>
      <c r="C16" s="1914"/>
      <c r="D16" s="1918" t="s">
        <v>3</v>
      </c>
      <c r="E16" s="1919"/>
      <c r="F16" s="1919"/>
      <c r="G16" s="1919"/>
      <c r="H16" s="1919"/>
      <c r="I16" s="1919"/>
      <c r="J16" s="1920"/>
    </row>
    <row r="17" spans="1:10" ht="15.75" thickBot="1">
      <c r="A17" s="1915"/>
      <c r="B17" s="1916"/>
      <c r="C17" s="1917"/>
      <c r="D17" s="578" t="s">
        <v>8</v>
      </c>
      <c r="E17" s="579" t="s">
        <v>9</v>
      </c>
      <c r="F17" s="579" t="s">
        <v>10</v>
      </c>
      <c r="G17" s="579" t="s">
        <v>11</v>
      </c>
      <c r="H17" s="579" t="s">
        <v>12</v>
      </c>
      <c r="I17">
        <v>2010</v>
      </c>
      <c r="J17" s="580">
        <v>2011</v>
      </c>
    </row>
    <row r="18" spans="1:10" ht="16.5" thickTop="1" thickBot="1">
      <c r="A18" s="1903" t="s">
        <v>555</v>
      </c>
      <c r="B18" s="1904"/>
      <c r="C18" s="1905"/>
      <c r="D18" s="728">
        <v>8</v>
      </c>
      <c r="E18" s="733">
        <v>23</v>
      </c>
      <c r="F18" s="734">
        <v>23</v>
      </c>
      <c r="G18" s="728">
        <v>21</v>
      </c>
      <c r="H18" s="733">
        <v>25</v>
      </c>
      <c r="I18" s="733">
        <v>5</v>
      </c>
      <c r="J18" s="735">
        <v>3</v>
      </c>
    </row>
    <row r="19" spans="1:10" ht="16.5" thickTop="1" thickBot="1">
      <c r="A19" s="697"/>
      <c r="B19" s="697"/>
      <c r="C19" s="697"/>
    </row>
    <row r="20" spans="1:10" ht="15.75" customHeight="1" thickTop="1">
      <c r="A20" s="1921" t="s">
        <v>523</v>
      </c>
      <c r="B20" s="1922"/>
      <c r="C20" s="1923"/>
      <c r="D20" s="1927" t="s">
        <v>3</v>
      </c>
      <c r="E20" s="1928"/>
      <c r="F20" s="1928"/>
      <c r="G20" s="1928"/>
      <c r="H20" s="1929"/>
    </row>
    <row r="21" spans="1:10" ht="15.75" thickBot="1">
      <c r="A21" s="1924"/>
      <c r="B21" s="1925"/>
      <c r="C21" s="1926"/>
      <c r="D21" s="642" t="s">
        <v>8</v>
      </c>
      <c r="E21" s="643" t="s">
        <v>9</v>
      </c>
      <c r="F21" s="643" t="s">
        <v>10</v>
      </c>
      <c r="G21">
        <v>2008</v>
      </c>
      <c r="H21" s="645">
        <v>2009</v>
      </c>
    </row>
    <row r="22" spans="1:10" ht="16.5" thickTop="1" thickBot="1">
      <c r="A22" s="1909" t="s">
        <v>555</v>
      </c>
      <c r="B22" s="1910"/>
      <c r="C22" s="1911"/>
      <c r="D22" s="728">
        <v>19</v>
      </c>
      <c r="E22" s="729">
        <v>32</v>
      </c>
      <c r="F22" s="729">
        <v>32</v>
      </c>
      <c r="G22" s="729">
        <v>37</v>
      </c>
      <c r="H22" s="732">
        <v>26</v>
      </c>
    </row>
    <row r="23" spans="1:10" ht="15.75" thickTop="1"/>
    <row r="24" spans="1:10">
      <c r="A24" t="s">
        <v>421</v>
      </c>
    </row>
    <row r="25" spans="1:10">
      <c r="A25" t="s">
        <v>422</v>
      </c>
    </row>
    <row r="26" spans="1:10">
      <c r="A26" t="s">
        <v>423</v>
      </c>
    </row>
    <row r="27" spans="1:10">
      <c r="A27" t="s">
        <v>424</v>
      </c>
    </row>
    <row r="28" spans="1:10">
      <c r="A28" t="s">
        <v>425</v>
      </c>
    </row>
    <row r="30" spans="1:10" ht="30.75" customHeight="1">
      <c r="A30" s="1872" t="s">
        <v>556</v>
      </c>
      <c r="B30" s="1872"/>
      <c r="C30" s="1872"/>
      <c r="D30" s="1872"/>
      <c r="E30" s="1872"/>
      <c r="F30" s="1872"/>
      <c r="G30" s="1872"/>
      <c r="H30" s="1872"/>
      <c r="I30" s="1872"/>
    </row>
  </sheetData>
  <mergeCells count="17">
    <mergeCell ref="A22:C22"/>
    <mergeCell ref="A4:C5"/>
    <mergeCell ref="D4:N4"/>
    <mergeCell ref="A6:C6"/>
    <mergeCell ref="A30:I30"/>
    <mergeCell ref="A14:C14"/>
    <mergeCell ref="A16:C17"/>
    <mergeCell ref="D16:J16"/>
    <mergeCell ref="A18:C18"/>
    <mergeCell ref="A20:C21"/>
    <mergeCell ref="D20:H20"/>
    <mergeCell ref="A1:N2"/>
    <mergeCell ref="A8:C9"/>
    <mergeCell ref="D8:N8"/>
    <mergeCell ref="A10:C10"/>
    <mergeCell ref="A12:C13"/>
    <mergeCell ref="D12:L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8"/>
  <dimension ref="B1:E21"/>
  <sheetViews>
    <sheetView showGridLines="0" zoomScale="85" zoomScaleNormal="85" workbookViewId="0"/>
  </sheetViews>
  <sheetFormatPr defaultRowHeight="15"/>
  <cols>
    <col min="1" max="1" width="3.5703125" style="968" customWidth="1"/>
    <col min="2" max="2" width="30.140625" style="968" customWidth="1"/>
    <col min="3" max="3" width="22.42578125" style="968" customWidth="1"/>
    <col min="4" max="4" width="22.140625" style="968" bestFit="1" customWidth="1"/>
    <col min="5" max="16384" width="9.140625" style="968"/>
  </cols>
  <sheetData>
    <row r="1" spans="2:5" ht="37.5" customHeight="1" thickBot="1">
      <c r="B1" s="1012" t="s">
        <v>1023</v>
      </c>
      <c r="C1" s="1012"/>
      <c r="D1" s="1012"/>
      <c r="E1" s="996"/>
    </row>
    <row r="2" spans="2:5" ht="30.75" customHeight="1" thickTop="1" thickBot="1">
      <c r="B2" s="997" t="s">
        <v>437</v>
      </c>
      <c r="C2" s="998" t="s">
        <v>42</v>
      </c>
      <c r="D2" s="999" t="s">
        <v>799</v>
      </c>
    </row>
    <row r="3" spans="2:5" ht="21.75" customHeight="1" thickTop="1">
      <c r="B3" s="1000" t="s">
        <v>26</v>
      </c>
      <c r="C3" s="1001">
        <v>448</v>
      </c>
      <c r="D3" s="1002">
        <v>448</v>
      </c>
    </row>
    <row r="4" spans="2:5" ht="21.75" customHeight="1">
      <c r="B4" s="1003" t="s">
        <v>27</v>
      </c>
      <c r="C4" s="1004">
        <v>226</v>
      </c>
      <c r="D4" s="1005">
        <v>174</v>
      </c>
    </row>
    <row r="5" spans="2:5" ht="21.75" customHeight="1">
      <c r="B5" s="1003" t="s">
        <v>28</v>
      </c>
      <c r="C5" s="1004">
        <v>190</v>
      </c>
      <c r="D5" s="1005">
        <v>205</v>
      </c>
    </row>
    <row r="6" spans="2:5" ht="21.75" customHeight="1">
      <c r="B6" s="1003" t="s">
        <v>29</v>
      </c>
      <c r="C6" s="1004">
        <v>476</v>
      </c>
      <c r="D6" s="1005">
        <v>445</v>
      </c>
    </row>
    <row r="7" spans="2:5" ht="21.75" customHeight="1">
      <c r="B7" s="1003" t="s">
        <v>30</v>
      </c>
      <c r="C7" s="1004">
        <v>214</v>
      </c>
      <c r="D7" s="1005">
        <v>201</v>
      </c>
    </row>
    <row r="8" spans="2:5" ht="21.75" customHeight="1">
      <c r="B8" s="1003" t="s">
        <v>31</v>
      </c>
      <c r="C8" s="1004">
        <v>725</v>
      </c>
      <c r="D8" s="1005">
        <v>730</v>
      </c>
    </row>
    <row r="9" spans="2:5" ht="21.75" customHeight="1">
      <c r="B9" s="1003" t="s">
        <v>32</v>
      </c>
      <c r="C9" s="1004">
        <v>397</v>
      </c>
      <c r="D9" s="1005">
        <v>389</v>
      </c>
    </row>
    <row r="10" spans="2:5" ht="21.75" customHeight="1">
      <c r="B10" s="1003" t="s">
        <v>33</v>
      </c>
      <c r="C10" s="1004">
        <v>562</v>
      </c>
      <c r="D10" s="1005">
        <v>667</v>
      </c>
    </row>
    <row r="11" spans="2:5" ht="21.75" customHeight="1">
      <c r="B11" s="1003" t="s">
        <v>34</v>
      </c>
      <c r="C11" s="1004">
        <v>402</v>
      </c>
      <c r="D11" s="1005">
        <v>437</v>
      </c>
    </row>
    <row r="12" spans="2:5" ht="21.75" customHeight="1">
      <c r="B12" s="1003" t="s">
        <v>35</v>
      </c>
      <c r="C12" s="1004">
        <v>323</v>
      </c>
      <c r="D12" s="1005">
        <v>312</v>
      </c>
    </row>
    <row r="13" spans="2:5" ht="21.75" customHeight="1">
      <c r="B13" s="1003" t="s">
        <v>36</v>
      </c>
      <c r="C13" s="1004">
        <v>360</v>
      </c>
      <c r="D13" s="1005">
        <v>417</v>
      </c>
    </row>
    <row r="14" spans="2:5" ht="21.75" customHeight="1">
      <c r="B14" s="1003" t="s">
        <v>37</v>
      </c>
      <c r="C14" s="1004">
        <v>863</v>
      </c>
      <c r="D14" s="1005">
        <v>814</v>
      </c>
    </row>
    <row r="15" spans="2:5" ht="21.75" customHeight="1">
      <c r="B15" s="1003" t="s">
        <v>38</v>
      </c>
      <c r="C15" s="1004">
        <v>727</v>
      </c>
      <c r="D15" s="1005">
        <v>797</v>
      </c>
    </row>
    <row r="16" spans="2:5" ht="21.75" customHeight="1">
      <c r="B16" s="1003" t="s">
        <v>39</v>
      </c>
      <c r="C16" s="1004">
        <v>68</v>
      </c>
      <c r="D16" s="1005">
        <v>61</v>
      </c>
    </row>
    <row r="17" spans="2:5" ht="21.75" customHeight="1">
      <c r="B17" s="1003" t="s">
        <v>40</v>
      </c>
      <c r="C17" s="1004">
        <v>1649</v>
      </c>
      <c r="D17" s="1005">
        <v>1633</v>
      </c>
    </row>
    <row r="18" spans="2:5" ht="21.75" customHeight="1" thickBot="1">
      <c r="B18" s="1006" t="s">
        <v>41</v>
      </c>
      <c r="C18" s="1007">
        <v>336</v>
      </c>
      <c r="D18" s="1008">
        <v>53</v>
      </c>
    </row>
    <row r="19" spans="2:5" ht="21.75" customHeight="1" thickTop="1" thickBot="1">
      <c r="B19" s="1009" t="s">
        <v>21</v>
      </c>
      <c r="C19" s="1010">
        <v>7966</v>
      </c>
      <c r="D19" s="1011">
        <v>7783</v>
      </c>
    </row>
    <row r="20" spans="2:5" ht="34.5" customHeight="1" thickTop="1">
      <c r="B20" s="1697" t="s">
        <v>78</v>
      </c>
      <c r="C20" s="1697"/>
      <c r="D20" s="1697"/>
      <c r="E20" s="1697"/>
    </row>
    <row r="21" spans="2:5" ht="15.75" customHeight="1"/>
  </sheetData>
  <mergeCells count="1">
    <mergeCell ref="B20:E20"/>
  </mergeCells>
  <pageMargins left="0.7" right="0.7" top="0.75" bottom="0.75" header="0.3" footer="0.3"/>
  <pageSetup paperSize="9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>
  <sheetPr codeName="Sheet144"/>
  <dimension ref="A1:N18"/>
  <sheetViews>
    <sheetView showGridLines="0" workbookViewId="0">
      <selection activeCell="I21" sqref="I21"/>
    </sheetView>
  </sheetViews>
  <sheetFormatPr defaultRowHeight="15"/>
  <cols>
    <col min="3" max="3" width="22.140625" customWidth="1"/>
    <col min="4" max="4" width="13" customWidth="1"/>
    <col min="5" max="5" width="13" style="772" customWidth="1"/>
    <col min="6" max="14" width="13" customWidth="1"/>
  </cols>
  <sheetData>
    <row r="1" spans="1:14">
      <c r="A1" s="1871" t="s">
        <v>836</v>
      </c>
      <c r="B1" s="1871"/>
      <c r="C1" s="1871"/>
      <c r="D1" s="1871"/>
      <c r="E1" s="1871"/>
      <c r="F1" s="1871"/>
      <c r="G1" s="1871"/>
      <c r="H1" s="1871"/>
      <c r="I1" s="1871"/>
      <c r="J1" s="1871"/>
      <c r="K1" s="1871"/>
      <c r="L1" s="1871"/>
      <c r="M1" s="1871"/>
      <c r="N1" s="1871"/>
    </row>
    <row r="2" spans="1:14">
      <c r="A2" s="1871"/>
      <c r="B2" s="1871"/>
      <c r="C2" s="1871"/>
      <c r="D2" s="1871"/>
      <c r="E2" s="1871"/>
      <c r="F2" s="1871"/>
      <c r="G2" s="1871"/>
      <c r="H2" s="1871"/>
      <c r="I2" s="1871"/>
      <c r="J2" s="1871"/>
      <c r="K2" s="1871"/>
      <c r="L2" s="1871"/>
      <c r="M2" s="1871"/>
      <c r="N2" s="1871"/>
    </row>
    <row r="3" spans="1:14" ht="15.75" thickBot="1"/>
    <row r="4" spans="1:14" ht="15.75" thickTop="1">
      <c r="A4" s="1893"/>
      <c r="B4" s="1894"/>
      <c r="C4" s="1895"/>
      <c r="D4" s="1899" t="s">
        <v>3</v>
      </c>
      <c r="E4" s="1900"/>
      <c r="F4" s="1901"/>
      <c r="G4" s="1901"/>
      <c r="H4" s="1901"/>
      <c r="I4" s="1901"/>
      <c r="J4" s="1901"/>
      <c r="K4" s="1901"/>
      <c r="L4" s="1901"/>
      <c r="M4" s="1901"/>
      <c r="N4" s="1902"/>
    </row>
    <row r="5" spans="1:14" ht="15.75" thickBot="1">
      <c r="A5" s="1896"/>
      <c r="B5" s="1897"/>
      <c r="C5" s="1898"/>
      <c r="D5" s="832" t="s">
        <v>8</v>
      </c>
      <c r="E5" s="828" t="s">
        <v>9</v>
      </c>
      <c r="F5" s="641" t="s">
        <v>10</v>
      </c>
      <c r="G5" s="641" t="s">
        <v>11</v>
      </c>
      <c r="H5" s="641" t="s">
        <v>12</v>
      </c>
      <c r="I5" s="641" t="s">
        <v>13</v>
      </c>
      <c r="J5" s="641" t="s">
        <v>14</v>
      </c>
      <c r="K5" s="641" t="s">
        <v>15</v>
      </c>
      <c r="L5" s="641" t="s">
        <v>16</v>
      </c>
      <c r="M5" s="641">
        <v>2014</v>
      </c>
      <c r="N5" s="644">
        <v>2015</v>
      </c>
    </row>
    <row r="6" spans="1:14" ht="15.75" thickTop="1">
      <c r="A6" s="1936" t="s">
        <v>786</v>
      </c>
      <c r="B6" s="1937"/>
      <c r="C6" s="1938"/>
      <c r="D6" s="833">
        <v>370</v>
      </c>
      <c r="E6" s="742">
        <v>426</v>
      </c>
      <c r="F6" s="741">
        <v>465</v>
      </c>
      <c r="G6" s="742">
        <v>469</v>
      </c>
      <c r="H6" s="743">
        <v>324</v>
      </c>
      <c r="I6" s="743">
        <v>189</v>
      </c>
      <c r="J6" s="743">
        <v>148</v>
      </c>
      <c r="K6" s="741">
        <v>80</v>
      </c>
      <c r="L6" s="742">
        <v>58</v>
      </c>
      <c r="M6" s="741">
        <v>76</v>
      </c>
      <c r="N6" s="744">
        <v>71</v>
      </c>
    </row>
    <row r="7" spans="1:14" ht="15.75" thickBot="1">
      <c r="A7" s="1939" t="s">
        <v>541</v>
      </c>
      <c r="B7" s="1940"/>
      <c r="C7" s="1941"/>
      <c r="D7" s="834">
        <v>0</v>
      </c>
      <c r="E7" s="746">
        <v>8</v>
      </c>
      <c r="F7" s="745">
        <v>2</v>
      </c>
      <c r="G7" s="746">
        <v>7</v>
      </c>
      <c r="H7" s="747">
        <v>7</v>
      </c>
      <c r="I7" s="747">
        <v>2</v>
      </c>
      <c r="J7" s="747">
        <v>2</v>
      </c>
      <c r="K7" s="745">
        <v>0</v>
      </c>
      <c r="L7" s="748">
        <v>0</v>
      </c>
      <c r="M7" s="738">
        <v>0</v>
      </c>
      <c r="N7" s="731">
        <v>1</v>
      </c>
    </row>
    <row r="8" spans="1:14" ht="16.5" thickTop="1" thickBot="1">
      <c r="A8" s="1930" t="s">
        <v>517</v>
      </c>
      <c r="B8" s="1931"/>
      <c r="C8" s="1932"/>
      <c r="D8" s="834">
        <v>4</v>
      </c>
      <c r="E8" s="746">
        <v>13</v>
      </c>
      <c r="F8" s="745">
        <v>7</v>
      </c>
      <c r="G8" s="745">
        <v>14</v>
      </c>
      <c r="H8" s="745">
        <v>12</v>
      </c>
      <c r="I8" s="745">
        <v>4</v>
      </c>
      <c r="J8" s="745">
        <v>2</v>
      </c>
      <c r="K8" s="738">
        <v>1</v>
      </c>
      <c r="L8" s="739">
        <v>1</v>
      </c>
    </row>
    <row r="9" spans="1:14" ht="16.5" thickTop="1" thickBot="1">
      <c r="A9" s="1930" t="s">
        <v>522</v>
      </c>
      <c r="B9" s="1931"/>
      <c r="C9" s="1932"/>
      <c r="D9" s="834">
        <v>8</v>
      </c>
      <c r="E9" s="746">
        <v>23</v>
      </c>
      <c r="F9" s="747">
        <v>23</v>
      </c>
      <c r="G9" s="745">
        <v>21</v>
      </c>
      <c r="H9" s="748">
        <v>25</v>
      </c>
      <c r="I9" s="740">
        <v>5</v>
      </c>
      <c r="J9" s="739">
        <v>3</v>
      </c>
    </row>
    <row r="10" spans="1:14" ht="16.5" thickTop="1" thickBot="1">
      <c r="A10" s="1933" t="s">
        <v>523</v>
      </c>
      <c r="B10" s="1934"/>
      <c r="C10" s="1935"/>
      <c r="D10" s="835">
        <v>19</v>
      </c>
      <c r="E10" s="728">
        <v>32</v>
      </c>
      <c r="F10" s="738">
        <v>32</v>
      </c>
      <c r="G10" s="738">
        <v>37</v>
      </c>
      <c r="H10" s="739">
        <v>26</v>
      </c>
    </row>
    <row r="11" spans="1:14" ht="15.75" thickTop="1"/>
    <row r="12" spans="1:14">
      <c r="A12" t="s">
        <v>421</v>
      </c>
    </row>
    <row r="13" spans="1:14">
      <c r="A13" t="s">
        <v>422</v>
      </c>
    </row>
    <row r="14" spans="1:14">
      <c r="A14" t="s">
        <v>423</v>
      </c>
    </row>
    <row r="15" spans="1:14">
      <c r="A15" t="s">
        <v>424</v>
      </c>
    </row>
    <row r="16" spans="1:14">
      <c r="A16" t="s">
        <v>425</v>
      </c>
    </row>
    <row r="18" spans="1:9" ht="30.75" customHeight="1">
      <c r="A18" s="1872" t="s">
        <v>556</v>
      </c>
      <c r="B18" s="1872"/>
      <c r="C18" s="1872"/>
      <c r="D18" s="1872"/>
      <c r="E18" s="1872"/>
      <c r="F18" s="1872"/>
      <c r="G18" s="1872"/>
      <c r="H18" s="1872"/>
      <c r="I18" s="1872"/>
    </row>
  </sheetData>
  <mergeCells count="9">
    <mergeCell ref="A8:C8"/>
    <mergeCell ref="A9:C9"/>
    <mergeCell ref="A10:C10"/>
    <mergeCell ref="A18:I18"/>
    <mergeCell ref="A1:N2"/>
    <mergeCell ref="A4:C5"/>
    <mergeCell ref="D4:N4"/>
    <mergeCell ref="A6:C6"/>
    <mergeCell ref="A7:C7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>
  <sheetPr codeName="Sheet78"/>
  <dimension ref="A1:N40"/>
  <sheetViews>
    <sheetView showGridLines="0" workbookViewId="0">
      <selection activeCell="S11" sqref="S11"/>
    </sheetView>
  </sheetViews>
  <sheetFormatPr defaultRowHeight="15"/>
  <sheetData>
    <row r="1" spans="1:1" ht="23.25">
      <c r="A1" s="456" t="s">
        <v>436</v>
      </c>
    </row>
    <row r="34" spans="1:14">
      <c r="A34" t="s">
        <v>174</v>
      </c>
    </row>
    <row r="35" spans="1:14">
      <c r="A35" s="1892" t="s">
        <v>791</v>
      </c>
      <c r="B35" s="1892"/>
      <c r="C35" s="1892"/>
      <c r="D35" s="1892"/>
      <c r="E35" s="1892"/>
      <c r="F35" s="1892"/>
      <c r="G35" s="1892"/>
      <c r="H35" s="1892"/>
      <c r="I35" s="1892"/>
      <c r="J35" s="1892"/>
      <c r="K35" s="1892"/>
      <c r="L35" s="1892"/>
      <c r="M35" s="1892"/>
      <c r="N35" s="1892"/>
    </row>
    <row r="36" spans="1:14">
      <c r="A36" t="s">
        <v>421</v>
      </c>
    </row>
    <row r="37" spans="1:14">
      <c r="A37" t="s">
        <v>422</v>
      </c>
    </row>
    <row r="38" spans="1:14">
      <c r="A38" t="s">
        <v>423</v>
      </c>
    </row>
    <row r="39" spans="1:14">
      <c r="A39" t="s">
        <v>424</v>
      </c>
    </row>
    <row r="40" spans="1:14">
      <c r="A40" t="s">
        <v>425</v>
      </c>
    </row>
  </sheetData>
  <mergeCells count="1">
    <mergeCell ref="A35:N35"/>
  </mergeCells>
  <pageMargins left="0.7" right="0.7" top="0.75" bottom="0.75" header="0.3" footer="0.3"/>
  <drawing r:id="rId1"/>
</worksheet>
</file>

<file path=xl/worksheets/sheet122.xml><?xml version="1.0" encoding="utf-8"?>
<worksheet xmlns="http://schemas.openxmlformats.org/spreadsheetml/2006/main" xmlns:r="http://schemas.openxmlformats.org/officeDocument/2006/relationships">
  <sheetPr codeName="Sheet124"/>
  <dimension ref="A1:N15"/>
  <sheetViews>
    <sheetView showGridLines="0" workbookViewId="0">
      <selection activeCell="F15" sqref="F15"/>
    </sheetView>
  </sheetViews>
  <sheetFormatPr defaultRowHeight="15"/>
  <cols>
    <col min="3" max="3" width="22.140625" customWidth="1"/>
    <col min="4" max="4" width="13" customWidth="1"/>
    <col min="5" max="5" width="13" style="772" customWidth="1"/>
    <col min="6" max="14" width="13" customWidth="1"/>
  </cols>
  <sheetData>
    <row r="1" spans="1:14">
      <c r="A1" s="1871" t="s">
        <v>792</v>
      </c>
      <c r="B1" s="1871"/>
      <c r="C1" s="1871"/>
      <c r="D1" s="1871"/>
      <c r="E1" s="1871"/>
      <c r="F1" s="1871"/>
      <c r="G1" s="1871"/>
      <c r="H1" s="1871"/>
      <c r="I1" s="1871"/>
      <c r="J1" s="1871"/>
      <c r="K1" s="1871"/>
      <c r="L1" s="1871"/>
      <c r="M1" s="1871"/>
      <c r="N1" s="1871"/>
    </row>
    <row r="2" spans="1:14">
      <c r="A2" s="1871"/>
      <c r="B2" s="1871"/>
      <c r="C2" s="1871"/>
      <c r="D2" s="1871"/>
      <c r="E2" s="1871"/>
      <c r="F2" s="1871"/>
      <c r="G2" s="1871"/>
      <c r="H2" s="1871"/>
      <c r="I2" s="1871"/>
      <c r="J2" s="1871"/>
      <c r="K2" s="1871"/>
      <c r="L2" s="1871"/>
      <c r="M2" s="1871"/>
      <c r="N2" s="1871"/>
    </row>
    <row r="3" spans="1:14" ht="15.75" thickBot="1"/>
    <row r="4" spans="1:14" ht="15.75" thickTop="1">
      <c r="A4" s="1893"/>
      <c r="B4" s="1894"/>
      <c r="C4" s="1895"/>
      <c r="D4" s="1899" t="s">
        <v>3</v>
      </c>
      <c r="E4" s="1900"/>
      <c r="F4" s="1901"/>
      <c r="G4" s="1901"/>
      <c r="H4" s="1901"/>
      <c r="I4" s="1901"/>
      <c r="J4" s="1901"/>
      <c r="K4" s="1901"/>
      <c r="L4" s="1901"/>
      <c r="M4" s="1901"/>
      <c r="N4" s="1902"/>
    </row>
    <row r="5" spans="1:14" ht="15.75" thickBot="1">
      <c r="A5" s="1896"/>
      <c r="B5" s="1897"/>
      <c r="C5" s="1898"/>
      <c r="D5" s="640" t="s">
        <v>8</v>
      </c>
      <c r="E5" s="641" t="s">
        <v>9</v>
      </c>
      <c r="F5" s="641" t="s">
        <v>10</v>
      </c>
      <c r="G5" s="641" t="s">
        <v>11</v>
      </c>
      <c r="H5" s="641">
        <v>2009</v>
      </c>
      <c r="I5" s="641" t="s">
        <v>13</v>
      </c>
      <c r="J5" s="641" t="s">
        <v>14</v>
      </c>
      <c r="K5" s="641" t="s">
        <v>15</v>
      </c>
      <c r="L5" s="641" t="s">
        <v>16</v>
      </c>
      <c r="M5" s="641" t="s">
        <v>17</v>
      </c>
      <c r="N5" s="644">
        <v>2015</v>
      </c>
    </row>
    <row r="6" spans="1:14" ht="16.5" thickTop="1" thickBot="1">
      <c r="A6" s="1948" t="s">
        <v>541</v>
      </c>
      <c r="B6" s="1949"/>
      <c r="C6" s="1950"/>
      <c r="D6" s="751">
        <f>'Figure 22b DATA'!D7/'Figure 22b DATA'!D$6/100</f>
        <v>0</v>
      </c>
      <c r="E6" s="752">
        <f>'Figure 22b DATA'!E7/'Figure 22b DATA'!E$6/100</f>
        <v>1.8779342723004695E-4</v>
      </c>
      <c r="F6" s="753">
        <f>'Figure 22b DATA'!F7/'Figure 22b DATA'!F$6/100</f>
        <v>4.301075268817204E-5</v>
      </c>
      <c r="G6" s="754">
        <f>'Figure 22b DATA'!G7/'Figure 22b DATA'!G$6/100</f>
        <v>1.4925373134328358E-4</v>
      </c>
      <c r="H6" s="754">
        <f>'Figure 22b DATA'!H7/'Figure 22b DATA'!H$6/100</f>
        <v>2.1604938271604937E-4</v>
      </c>
      <c r="I6" s="754">
        <f>'Figure 22b DATA'!I7/'Figure 22b DATA'!I$6/100</f>
        <v>1.0582010582010581E-4</v>
      </c>
      <c r="J6" s="754">
        <f>'Figure 22b DATA'!J7/'Figure 22b DATA'!J$6/100</f>
        <v>1.3513513513513514E-4</v>
      </c>
      <c r="K6" s="752">
        <f>'Figure 22b DATA'!K7/'Figure 22b DATA'!K$6/100</f>
        <v>0</v>
      </c>
      <c r="L6" s="837">
        <f>'Figure 22b DATA'!L7/'Figure 22b DATA'!L$6/100</f>
        <v>0</v>
      </c>
      <c r="M6" s="647">
        <f>'Figure 22b DATA'!M7/'Figure 22b DATA'!M$6/100</f>
        <v>0</v>
      </c>
      <c r="N6" s="648">
        <f>'Figure 22b DATA'!N7/'Figure 22b DATA'!N$6/100</f>
        <v>1.4084507042253522E-4</v>
      </c>
    </row>
    <row r="7" spans="1:14" ht="16.5" thickTop="1" thickBot="1">
      <c r="A7" s="1942" t="s">
        <v>517</v>
      </c>
      <c r="B7" s="1943"/>
      <c r="C7" s="1944"/>
      <c r="D7" s="756">
        <f>'Figure 22b DATA'!D8/'Figure 22b DATA'!D$6/100</f>
        <v>1.0810810810810812E-4</v>
      </c>
      <c r="E7" s="757">
        <f>'Figure 22b DATA'!E8/'Figure 22b DATA'!E$6/100</f>
        <v>3.0516431924882629E-4</v>
      </c>
      <c r="F7" s="757">
        <f>'Figure 22b DATA'!F8/'Figure 22b DATA'!F$6/100</f>
        <v>1.5053763440860216E-4</v>
      </c>
      <c r="G7" s="757">
        <f>'Figure 22b DATA'!G8/'Figure 22b DATA'!G$6/100</f>
        <v>2.9850746268656717E-4</v>
      </c>
      <c r="H7" s="836">
        <f>'Figure 22b DATA'!H8/'Figure 22b DATA'!H$6/100</f>
        <v>3.7037037037037035E-4</v>
      </c>
      <c r="I7" s="757">
        <f>'Figure 22b DATA'!I8/'Figure 22b DATA'!I$6/100</f>
        <v>2.1164021164021162E-4</v>
      </c>
      <c r="J7" s="757">
        <f>'Figure 22b DATA'!J8/'Figure 22b DATA'!J$6/100</f>
        <v>1.3513513513513514E-4</v>
      </c>
      <c r="K7" s="749">
        <f>'Figure 22b DATA'!J8/'Figure 22b DATA'!J$6/100</f>
        <v>1.3513513513513514E-4</v>
      </c>
      <c r="L7" s="750">
        <f>'Figure 22b DATA'!K8/'Figure 22b DATA'!K$6/100</f>
        <v>1.25E-4</v>
      </c>
    </row>
    <row r="8" spans="1:14" ht="16.5" thickTop="1" thickBot="1">
      <c r="A8" s="1942" t="s">
        <v>522</v>
      </c>
      <c r="B8" s="1943"/>
      <c r="C8" s="1944"/>
      <c r="D8" s="756">
        <f>'Figure 22b DATA'!D9/'Figure 22b DATA'!D$6/100</f>
        <v>2.1621621621621624E-4</v>
      </c>
      <c r="E8" s="758">
        <f>'Figure 22b DATA'!E9/'Figure 22b DATA'!E$6/100</f>
        <v>5.3990610328638502E-4</v>
      </c>
      <c r="F8" s="757">
        <f>'Figure 22b DATA'!F9/'Figure 22b DATA'!F$6/100</f>
        <v>4.9462365591397854E-4</v>
      </c>
      <c r="G8" s="757">
        <f>'Figure 22b DATA'!G9/'Figure 22b DATA'!G$6/100</f>
        <v>4.477611940298507E-4</v>
      </c>
      <c r="H8" s="759">
        <f>'Figure 22b DATA'!H9/'Figure 22b DATA'!H$6/100</f>
        <v>7.716049382716049E-4</v>
      </c>
      <c r="I8" s="755">
        <f>'Figure 22b DATA'!I9/'Figure 22b DATA'!I$6/100</f>
        <v>2.6455026455026451E-4</v>
      </c>
      <c r="J8" s="750">
        <f>'Figure 22b DATA'!J9/'Figure 22b DATA'!J$6/100</f>
        <v>2.0270270270270272E-4</v>
      </c>
    </row>
    <row r="9" spans="1:14" ht="16.5" thickTop="1" thickBot="1">
      <c r="A9" s="1945" t="s">
        <v>523</v>
      </c>
      <c r="B9" s="1946"/>
      <c r="C9" s="1947"/>
      <c r="D9" s="646">
        <f>'Figure 22b DATA'!D10/'Figure 22b DATA'!D$6/100</f>
        <v>5.1351351351351356E-4</v>
      </c>
      <c r="E9" s="749">
        <f>'Figure 22b DATA'!E10/'Figure 22b DATA'!E$6/100</f>
        <v>7.511737089201878E-4</v>
      </c>
      <c r="F9" s="749">
        <f>'Figure 22b DATA'!F10/'Figure 22b DATA'!F$6/100</f>
        <v>6.8817204301075264E-4</v>
      </c>
      <c r="G9" s="749">
        <f>'Figure 22b DATA'!G10/'Figure 22b DATA'!G$6/100</f>
        <v>7.8891257995735613E-4</v>
      </c>
      <c r="H9" s="648">
        <f>'Figure 22b DATA'!H10/'Figure 22b DATA'!H$6/100</f>
        <v>8.0246913580246909E-4</v>
      </c>
    </row>
    <row r="10" spans="1:14" ht="15.75" thickTop="1"/>
    <row r="11" spans="1:14">
      <c r="A11" t="s">
        <v>421</v>
      </c>
    </row>
    <row r="12" spans="1:14">
      <c r="A12" t="s">
        <v>422</v>
      </c>
    </row>
    <row r="13" spans="1:14">
      <c r="A13" t="s">
        <v>423</v>
      </c>
    </row>
    <row r="14" spans="1:14">
      <c r="A14" t="s">
        <v>424</v>
      </c>
    </row>
    <row r="15" spans="1:14">
      <c r="A15" t="s">
        <v>425</v>
      </c>
    </row>
  </sheetData>
  <mergeCells count="7">
    <mergeCell ref="A8:C8"/>
    <mergeCell ref="A9:C9"/>
    <mergeCell ref="A1:N2"/>
    <mergeCell ref="A4:C5"/>
    <mergeCell ref="D4:N4"/>
    <mergeCell ref="A6:C6"/>
    <mergeCell ref="A7:C7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>
  <sheetPr codeName="Sheet79"/>
  <dimension ref="A1:B1"/>
  <sheetViews>
    <sheetView showGridLines="0" zoomScale="80" zoomScaleNormal="80" workbookViewId="0"/>
  </sheetViews>
  <sheetFormatPr defaultRowHeight="15"/>
  <cols>
    <col min="1" max="1" width="4.7109375" style="866" customWidth="1"/>
  </cols>
  <sheetData>
    <row r="1" spans="2:2" ht="15.75">
      <c r="B1" s="967" t="s">
        <v>981</v>
      </c>
    </row>
  </sheetData>
  <pageMargins left="0.7" right="0.7" top="0.75" bottom="0.75" header="0.3" footer="0.3"/>
  <drawing r:id="rId1"/>
</worksheet>
</file>

<file path=xl/worksheets/sheet124.xml><?xml version="1.0" encoding="utf-8"?>
<worksheet xmlns="http://schemas.openxmlformats.org/spreadsheetml/2006/main" xmlns:r="http://schemas.openxmlformats.org/officeDocument/2006/relationships">
  <sheetPr codeName="Sheet146"/>
  <dimension ref="A1:Q328"/>
  <sheetViews>
    <sheetView topLeftCell="D3" workbookViewId="0">
      <selection activeCell="S5" sqref="S5"/>
    </sheetView>
  </sheetViews>
  <sheetFormatPr defaultRowHeight="15"/>
  <cols>
    <col min="1" max="1" width="37.85546875" customWidth="1"/>
    <col min="2" max="2" width="27.140625" customWidth="1"/>
    <col min="17" max="17" width="11" customWidth="1"/>
  </cols>
  <sheetData>
    <row r="1" spans="1:17" ht="15.75" customHeight="1" thickBot="1">
      <c r="A1" s="1951" t="s">
        <v>558</v>
      </c>
      <c r="B1" s="1951"/>
      <c r="C1" s="1951"/>
      <c r="D1" s="1951"/>
      <c r="E1" s="1951"/>
      <c r="F1" s="1951"/>
      <c r="G1" s="1951"/>
      <c r="H1" s="1951"/>
      <c r="I1" s="1951"/>
      <c r="N1" s="1952" t="s">
        <v>207</v>
      </c>
      <c r="O1" s="1952"/>
      <c r="P1" s="1952"/>
    </row>
    <row r="2" spans="1:17" ht="86.25" thickTop="1" thickBot="1">
      <c r="A2" s="698" t="s">
        <v>0</v>
      </c>
      <c r="B2" s="699" t="s">
        <v>524</v>
      </c>
      <c r="C2" s="700" t="s">
        <v>837</v>
      </c>
      <c r="D2" s="700" t="s">
        <v>838</v>
      </c>
      <c r="E2" s="700" t="s">
        <v>183</v>
      </c>
      <c r="F2" s="700" t="s">
        <v>184</v>
      </c>
      <c r="G2" s="700" t="s">
        <v>185</v>
      </c>
      <c r="H2" s="700" t="s">
        <v>559</v>
      </c>
      <c r="I2" s="701" t="s">
        <v>187</v>
      </c>
      <c r="N2" s="722" t="s">
        <v>0</v>
      </c>
      <c r="O2" s="723" t="s">
        <v>560</v>
      </c>
      <c r="P2" s="724" t="s">
        <v>216</v>
      </c>
    </row>
    <row r="3" spans="1:17" ht="16.5" thickTop="1" thickBot="1">
      <c r="A3" s="705" t="s">
        <v>189</v>
      </c>
      <c r="B3" s="839" t="s">
        <v>839</v>
      </c>
      <c r="C3" s="840">
        <v>2048</v>
      </c>
      <c r="D3" s="840">
        <v>31</v>
      </c>
      <c r="E3" s="709"/>
      <c r="F3" s="709">
        <f>(D3/C3)*100</f>
        <v>1.513671875</v>
      </c>
      <c r="G3" s="709"/>
      <c r="H3" s="709">
        <f t="shared" ref="H3:H30" si="0">F$38*100</f>
        <v>2.0857416315521249</v>
      </c>
      <c r="I3" s="710">
        <v>0</v>
      </c>
      <c r="N3" s="725" t="s">
        <v>189</v>
      </c>
      <c r="O3" s="726">
        <v>8</v>
      </c>
      <c r="P3" s="727">
        <v>28.571428571428569</v>
      </c>
      <c r="Q3" s="649"/>
    </row>
    <row r="4" spans="1:17" ht="16.5" thickTop="1" thickBot="1">
      <c r="A4" s="711" t="s">
        <v>190</v>
      </c>
      <c r="B4" s="839" t="s">
        <v>840</v>
      </c>
      <c r="C4" s="840">
        <v>2196</v>
      </c>
      <c r="D4" s="840">
        <v>25</v>
      </c>
      <c r="E4" s="712"/>
      <c r="F4" s="709">
        <f t="shared" ref="F4:F30" si="1">(D4/C4)*100</f>
        <v>1.1384335154826957</v>
      </c>
      <c r="G4" s="712"/>
      <c r="H4" s="709">
        <f t="shared" si="0"/>
        <v>2.0857416315521249</v>
      </c>
      <c r="I4" s="713">
        <v>0</v>
      </c>
      <c r="J4" s="866"/>
      <c r="K4" s="866"/>
      <c r="N4" s="719" t="s">
        <v>190</v>
      </c>
      <c r="O4" s="720">
        <v>22</v>
      </c>
      <c r="P4" s="721">
        <v>14.285714285714285</v>
      </c>
      <c r="Q4" s="649"/>
    </row>
    <row r="5" spans="1:17" ht="16.5" thickTop="1" thickBot="1">
      <c r="A5" s="711" t="s">
        <v>191</v>
      </c>
      <c r="B5" s="842" t="s">
        <v>542</v>
      </c>
      <c r="C5" s="840">
        <v>2169</v>
      </c>
      <c r="D5" s="772">
        <v>45</v>
      </c>
      <c r="E5" s="712"/>
      <c r="F5" s="709">
        <f t="shared" si="1"/>
        <v>2.0746887966804977</v>
      </c>
      <c r="G5" s="712"/>
      <c r="H5" s="709">
        <f t="shared" si="0"/>
        <v>2.0857416315521249</v>
      </c>
      <c r="I5" s="713">
        <v>200</v>
      </c>
      <c r="J5" s="866"/>
      <c r="K5" s="866"/>
      <c r="N5" s="719" t="s">
        <v>191</v>
      </c>
      <c r="O5" s="720">
        <v>41</v>
      </c>
      <c r="P5" s="721">
        <v>10</v>
      </c>
      <c r="Q5" s="649"/>
    </row>
    <row r="6" spans="1:17" ht="16.5" thickTop="1" thickBot="1">
      <c r="A6" s="711" t="s">
        <v>192</v>
      </c>
      <c r="B6" s="839" t="s">
        <v>455</v>
      </c>
      <c r="C6" s="840">
        <v>1972</v>
      </c>
      <c r="D6" s="840">
        <v>31</v>
      </c>
      <c r="E6" s="712"/>
      <c r="F6" s="709">
        <f t="shared" si="1"/>
        <v>1.5720081135902637</v>
      </c>
      <c r="G6" s="712"/>
      <c r="H6" s="709">
        <f t="shared" si="0"/>
        <v>2.0857416315521249</v>
      </c>
      <c r="I6" s="713">
        <v>200</v>
      </c>
      <c r="J6" s="866"/>
      <c r="K6" s="866"/>
      <c r="N6" s="719" t="s">
        <v>192</v>
      </c>
      <c r="O6" s="720">
        <v>63</v>
      </c>
      <c r="P6" s="721">
        <v>8.064516129032258</v>
      </c>
      <c r="Q6" s="649"/>
    </row>
    <row r="7" spans="1:17" ht="16.5" thickTop="1" thickBot="1">
      <c r="A7" s="711" t="s">
        <v>193</v>
      </c>
      <c r="B7" s="839" t="s">
        <v>457</v>
      </c>
      <c r="C7" s="840">
        <v>23</v>
      </c>
      <c r="D7" s="840">
        <v>2</v>
      </c>
      <c r="E7" s="712"/>
      <c r="F7" s="709">
        <f t="shared" si="1"/>
        <v>8.695652173913043</v>
      </c>
      <c r="G7" s="712"/>
      <c r="H7" s="709">
        <f t="shared" si="0"/>
        <v>2.0857416315521249</v>
      </c>
      <c r="I7" s="713">
        <v>400</v>
      </c>
      <c r="J7" s="866"/>
      <c r="K7" s="866"/>
      <c r="N7" s="719" t="s">
        <v>193</v>
      </c>
      <c r="O7" s="720">
        <v>88</v>
      </c>
      <c r="P7" s="721">
        <v>6.8965517241379306</v>
      </c>
      <c r="Q7" s="649"/>
    </row>
    <row r="8" spans="1:17" ht="16.5" thickTop="1" thickBot="1">
      <c r="A8" s="711" t="s">
        <v>194</v>
      </c>
      <c r="B8" s="839" t="s">
        <v>459</v>
      </c>
      <c r="C8" s="840">
        <v>1284</v>
      </c>
      <c r="D8" s="840">
        <v>25</v>
      </c>
      <c r="E8" s="712"/>
      <c r="F8" s="709">
        <f t="shared" si="1"/>
        <v>1.9470404984423675</v>
      </c>
      <c r="G8" s="712"/>
      <c r="H8" s="709">
        <f t="shared" si="0"/>
        <v>2.0857416315521249</v>
      </c>
      <c r="I8" s="713">
        <v>400</v>
      </c>
      <c r="J8" s="866"/>
      <c r="K8" s="866"/>
      <c r="N8" s="719" t="s">
        <v>194</v>
      </c>
      <c r="O8" s="720">
        <v>114</v>
      </c>
      <c r="P8" s="721">
        <v>6.1946902654867255</v>
      </c>
      <c r="Q8" s="649"/>
    </row>
    <row r="9" spans="1:17" ht="16.5" thickTop="1" thickBot="1">
      <c r="A9" s="711" t="s">
        <v>195</v>
      </c>
      <c r="B9" s="839" t="s">
        <v>461</v>
      </c>
      <c r="C9" s="840">
        <v>2631</v>
      </c>
      <c r="D9" s="840">
        <v>63</v>
      </c>
      <c r="E9" s="712"/>
      <c r="F9" s="709">
        <f t="shared" si="1"/>
        <v>2.3945267958950969</v>
      </c>
      <c r="G9" s="712"/>
      <c r="H9" s="709">
        <f t="shared" si="0"/>
        <v>2.0857416315521249</v>
      </c>
      <c r="I9" s="713">
        <v>600</v>
      </c>
      <c r="J9" s="866"/>
      <c r="K9" s="866"/>
      <c r="N9" s="719" t="s">
        <v>195</v>
      </c>
      <c r="O9" s="720">
        <v>142</v>
      </c>
      <c r="P9" s="721">
        <v>5.6737588652482271</v>
      </c>
      <c r="Q9" s="649"/>
    </row>
    <row r="10" spans="1:17" ht="15" customHeight="1" thickTop="1" thickBot="1">
      <c r="A10" s="711" t="s">
        <v>196</v>
      </c>
      <c r="B10" s="839" t="s">
        <v>463</v>
      </c>
      <c r="C10" s="840">
        <v>12223</v>
      </c>
      <c r="D10" s="840">
        <v>196</v>
      </c>
      <c r="E10" s="712"/>
      <c r="F10" s="709">
        <f t="shared" si="1"/>
        <v>1.603534320543238</v>
      </c>
      <c r="G10" s="712"/>
      <c r="H10" s="709">
        <f t="shared" si="0"/>
        <v>2.0857416315521249</v>
      </c>
      <c r="I10" s="713">
        <v>800</v>
      </c>
      <c r="J10" s="866"/>
      <c r="K10" s="866"/>
      <c r="N10" s="719" t="s">
        <v>196</v>
      </c>
      <c r="O10" s="720">
        <v>171</v>
      </c>
      <c r="P10" s="721">
        <v>5.2941176470588234</v>
      </c>
      <c r="Q10" s="649"/>
    </row>
    <row r="11" spans="1:17" ht="16.5" thickTop="1" thickBot="1">
      <c r="A11" s="711" t="s">
        <v>198</v>
      </c>
      <c r="B11" s="839" t="s">
        <v>467</v>
      </c>
      <c r="C11" s="840">
        <v>4728</v>
      </c>
      <c r="D11" s="840">
        <v>89</v>
      </c>
      <c r="E11" s="712"/>
      <c r="F11" s="709">
        <f t="shared" si="1"/>
        <v>1.8824027072758036</v>
      </c>
      <c r="G11" s="712"/>
      <c r="H11" s="709">
        <f t="shared" si="0"/>
        <v>2.0857416315521249</v>
      </c>
      <c r="I11" s="713">
        <v>1000</v>
      </c>
      <c r="J11" s="866"/>
      <c r="K11" s="866"/>
      <c r="N11" s="719" t="s">
        <v>197</v>
      </c>
      <c r="O11" s="720">
        <v>201</v>
      </c>
      <c r="P11" s="721">
        <v>5</v>
      </c>
      <c r="Q11" s="649"/>
    </row>
    <row r="12" spans="1:17" ht="16.5" thickTop="1" thickBot="1">
      <c r="A12" s="711" t="s">
        <v>199</v>
      </c>
      <c r="B12" s="842" t="s">
        <v>530</v>
      </c>
      <c r="C12" s="840">
        <v>12</v>
      </c>
      <c r="D12" s="840">
        <v>0</v>
      </c>
      <c r="E12" s="712"/>
      <c r="F12" s="709">
        <f t="shared" si="1"/>
        <v>0</v>
      </c>
      <c r="G12" s="712"/>
      <c r="H12" s="709">
        <f t="shared" si="0"/>
        <v>2.0857416315521249</v>
      </c>
      <c r="I12" s="713">
        <v>1200</v>
      </c>
      <c r="J12" s="866"/>
      <c r="K12" s="866"/>
      <c r="N12" s="719" t="s">
        <v>198</v>
      </c>
      <c r="O12" s="720">
        <v>232</v>
      </c>
      <c r="P12" s="721">
        <v>4.7619047619047619</v>
      </c>
      <c r="Q12" s="649"/>
    </row>
    <row r="13" spans="1:17" ht="25.5" thickTop="1" thickBot="1">
      <c r="A13" s="711" t="s">
        <v>200</v>
      </c>
      <c r="B13" s="839" t="s">
        <v>844</v>
      </c>
      <c r="C13" s="840">
        <v>3936</v>
      </c>
      <c r="D13" s="840">
        <v>71</v>
      </c>
      <c r="E13" s="712"/>
      <c r="F13" s="709">
        <f t="shared" si="1"/>
        <v>1.8038617886178863</v>
      </c>
      <c r="G13" s="712"/>
      <c r="H13" s="709">
        <f t="shared" si="0"/>
        <v>2.0857416315521249</v>
      </c>
      <c r="I13" s="713">
        <v>1400</v>
      </c>
      <c r="J13" s="866"/>
      <c r="K13" s="866"/>
      <c r="N13" s="719" t="s">
        <v>199</v>
      </c>
      <c r="O13" s="720">
        <v>264</v>
      </c>
      <c r="P13" s="721">
        <v>4.5627376425855513</v>
      </c>
      <c r="Q13" s="649"/>
    </row>
    <row r="14" spans="1:17" ht="16.5" thickTop="1" thickBot="1">
      <c r="A14" s="711" t="s">
        <v>202</v>
      </c>
      <c r="B14" s="839" t="s">
        <v>471</v>
      </c>
      <c r="C14" s="840">
        <v>997</v>
      </c>
      <c r="D14" s="840">
        <v>31</v>
      </c>
      <c r="E14" s="712"/>
      <c r="F14" s="709">
        <f t="shared" si="1"/>
        <v>3.1093279839518555</v>
      </c>
      <c r="G14" s="712"/>
      <c r="H14" s="709">
        <f t="shared" si="0"/>
        <v>2.0857416315521249</v>
      </c>
      <c r="I14" s="713">
        <v>1600</v>
      </c>
      <c r="J14" s="866"/>
      <c r="K14" s="866"/>
      <c r="N14" s="719" t="s">
        <v>200</v>
      </c>
      <c r="O14" s="720">
        <v>296</v>
      </c>
      <c r="P14" s="721">
        <v>4.406779661016949</v>
      </c>
      <c r="Q14" s="649"/>
    </row>
    <row r="15" spans="1:17" ht="16.5" thickTop="1" thickBot="1">
      <c r="A15" s="711" t="s">
        <v>203</v>
      </c>
      <c r="B15" s="839" t="s">
        <v>473</v>
      </c>
      <c r="C15" s="840">
        <v>4067</v>
      </c>
      <c r="D15" s="840">
        <v>155</v>
      </c>
      <c r="E15" s="712"/>
      <c r="F15" s="709">
        <f t="shared" si="1"/>
        <v>3.8111630194246375</v>
      </c>
      <c r="G15" s="712"/>
      <c r="H15" s="709">
        <f t="shared" si="0"/>
        <v>2.0857416315521249</v>
      </c>
      <c r="I15" s="713">
        <v>1800</v>
      </c>
      <c r="J15" s="866"/>
      <c r="K15" s="866"/>
      <c r="N15" s="719" t="s">
        <v>201</v>
      </c>
      <c r="O15" s="720">
        <v>329</v>
      </c>
      <c r="P15" s="721">
        <v>4.2682926829268295</v>
      </c>
      <c r="Q15" s="649"/>
    </row>
    <row r="16" spans="1:17" ht="16.5" thickTop="1" thickBot="1">
      <c r="A16" s="711" t="s">
        <v>209</v>
      </c>
      <c r="B16" s="839" t="s">
        <v>479</v>
      </c>
      <c r="C16" s="840">
        <v>3108</v>
      </c>
      <c r="D16" s="840">
        <v>123</v>
      </c>
      <c r="F16" s="709">
        <f t="shared" si="1"/>
        <v>3.9575289575289574</v>
      </c>
      <c r="H16" s="709">
        <f t="shared" si="0"/>
        <v>2.0857416315521249</v>
      </c>
      <c r="I16" s="718">
        <v>4000</v>
      </c>
      <c r="J16" s="866"/>
      <c r="K16" s="866"/>
      <c r="N16" s="719" t="s">
        <v>202</v>
      </c>
      <c r="O16" s="720">
        <v>362</v>
      </c>
      <c r="P16" s="721">
        <v>4.1551246537396125</v>
      </c>
      <c r="Q16" s="649"/>
    </row>
    <row r="17" spans="1:17" ht="16.5" thickTop="1" thickBot="1">
      <c r="A17" s="711" t="s">
        <v>210</v>
      </c>
      <c r="B17" s="839" t="s">
        <v>481</v>
      </c>
      <c r="C17" s="840">
        <v>4322</v>
      </c>
      <c r="D17" s="840">
        <v>45</v>
      </c>
      <c r="F17" s="709">
        <f t="shared" si="1"/>
        <v>1.0411846367422488</v>
      </c>
      <c r="H17" s="709">
        <f t="shared" si="0"/>
        <v>2.0857416315521249</v>
      </c>
      <c r="I17" s="718">
        <v>4000</v>
      </c>
      <c r="J17" s="866"/>
      <c r="K17" s="866"/>
      <c r="N17" s="719" t="s">
        <v>203</v>
      </c>
      <c r="O17" s="720">
        <v>396</v>
      </c>
      <c r="P17" s="721">
        <v>4.0506329113924053</v>
      </c>
      <c r="Q17" s="649"/>
    </row>
    <row r="18" spans="1:17" ht="16.5" thickTop="1" thickBot="1">
      <c r="A18" s="711" t="s">
        <v>211</v>
      </c>
      <c r="B18" s="839" t="s">
        <v>483</v>
      </c>
      <c r="C18" s="840">
        <v>1127</v>
      </c>
      <c r="D18" s="840">
        <v>37</v>
      </c>
      <c r="F18" s="709">
        <f t="shared" si="1"/>
        <v>3.2830523513753325</v>
      </c>
      <c r="H18" s="709">
        <f t="shared" si="0"/>
        <v>2.0857416315521249</v>
      </c>
      <c r="I18" s="718">
        <v>5000</v>
      </c>
      <c r="J18" s="866"/>
      <c r="K18" s="866"/>
      <c r="N18" s="719" t="s">
        <v>204</v>
      </c>
      <c r="O18" s="720">
        <v>431</v>
      </c>
      <c r="P18" s="721">
        <v>3.9534883720930232</v>
      </c>
      <c r="Q18" s="649"/>
    </row>
    <row r="19" spans="1:17" ht="16.5" thickTop="1" thickBot="1">
      <c r="A19" s="711" t="s">
        <v>212</v>
      </c>
      <c r="B19" s="839" t="s">
        <v>485</v>
      </c>
      <c r="C19" s="840">
        <v>1663</v>
      </c>
      <c r="D19" s="840">
        <v>39</v>
      </c>
      <c r="F19" s="709">
        <f t="shared" si="1"/>
        <v>2.3451593505712567</v>
      </c>
      <c r="H19" s="709">
        <f t="shared" si="0"/>
        <v>2.0857416315521249</v>
      </c>
      <c r="I19" s="718">
        <v>5000</v>
      </c>
      <c r="J19" s="866"/>
      <c r="K19" s="866"/>
      <c r="N19" s="719" t="s">
        <v>208</v>
      </c>
      <c r="O19" s="720">
        <v>465</v>
      </c>
      <c r="P19" s="721">
        <v>3.8793103448275863</v>
      </c>
      <c r="Q19" s="649"/>
    </row>
    <row r="20" spans="1:17" ht="16.5" thickTop="1" thickBot="1">
      <c r="A20" s="711" t="s">
        <v>213</v>
      </c>
      <c r="B20" s="839" t="s">
        <v>487</v>
      </c>
      <c r="C20" s="840">
        <v>1204</v>
      </c>
      <c r="D20" s="840">
        <v>33</v>
      </c>
      <c r="F20" s="709">
        <f t="shared" si="1"/>
        <v>2.7408637873754151</v>
      </c>
      <c r="H20" s="709">
        <f t="shared" si="0"/>
        <v>2.0857416315521249</v>
      </c>
      <c r="I20" s="718">
        <v>6000</v>
      </c>
      <c r="J20" s="866"/>
      <c r="K20" s="866"/>
      <c r="N20" s="719" t="s">
        <v>209</v>
      </c>
      <c r="O20" s="720">
        <v>500</v>
      </c>
      <c r="P20" s="721">
        <v>3.8076152304609221</v>
      </c>
      <c r="Q20" s="649"/>
    </row>
    <row r="21" spans="1:17" ht="37.5" thickTop="1" thickBot="1">
      <c r="A21" s="711" t="s">
        <v>217</v>
      </c>
      <c r="B21" s="842" t="s">
        <v>845</v>
      </c>
      <c r="C21" s="840">
        <v>15</v>
      </c>
      <c r="D21" s="840">
        <v>1</v>
      </c>
      <c r="F21" s="709">
        <f t="shared" si="1"/>
        <v>6.666666666666667</v>
      </c>
      <c r="H21" s="709">
        <f t="shared" si="0"/>
        <v>2.0857416315521249</v>
      </c>
      <c r="I21" s="718">
        <v>6000</v>
      </c>
      <c r="J21" s="866"/>
      <c r="K21" s="866"/>
      <c r="N21" s="719" t="s">
        <v>210</v>
      </c>
      <c r="O21" s="720">
        <v>536</v>
      </c>
      <c r="P21" s="721">
        <v>3.7383177570093453</v>
      </c>
      <c r="Q21" s="649"/>
    </row>
    <row r="22" spans="1:17" ht="16.5" thickTop="1" thickBot="1">
      <c r="A22" s="711" t="s">
        <v>219</v>
      </c>
      <c r="B22" s="839" t="s">
        <v>491</v>
      </c>
      <c r="C22" s="840">
        <v>6052</v>
      </c>
      <c r="D22" s="840">
        <v>93</v>
      </c>
      <c r="F22" s="709">
        <f t="shared" si="1"/>
        <v>1.5366820885657635</v>
      </c>
      <c r="H22" s="709">
        <f t="shared" si="0"/>
        <v>2.0857416315521249</v>
      </c>
      <c r="I22" s="718">
        <v>7000</v>
      </c>
      <c r="J22" s="866"/>
      <c r="K22" s="866"/>
      <c r="N22" s="719" t="s">
        <v>211</v>
      </c>
      <c r="O22" s="720">
        <v>572</v>
      </c>
      <c r="P22" s="721">
        <v>3.6777583187390541</v>
      </c>
      <c r="Q22" s="649"/>
    </row>
    <row r="23" spans="1:17" ht="16.5" thickTop="1" thickBot="1">
      <c r="A23" s="711" t="s">
        <v>221</v>
      </c>
      <c r="B23" s="839" t="s">
        <v>841</v>
      </c>
      <c r="C23" s="840">
        <v>1854</v>
      </c>
      <c r="D23" s="840">
        <v>25</v>
      </c>
      <c r="F23" s="709">
        <f t="shared" si="1"/>
        <v>1.348435814455232</v>
      </c>
      <c r="H23" s="709">
        <f t="shared" si="0"/>
        <v>2.0857416315521249</v>
      </c>
      <c r="I23" s="718">
        <v>8000</v>
      </c>
      <c r="J23" s="866"/>
      <c r="K23" s="866"/>
      <c r="N23" s="719" t="s">
        <v>212</v>
      </c>
      <c r="O23" s="720">
        <v>608</v>
      </c>
      <c r="P23" s="721">
        <v>3.6243822075782535</v>
      </c>
      <c r="Q23" s="649"/>
    </row>
    <row r="24" spans="1:17" ht="15" customHeight="1" thickTop="1" thickBot="1">
      <c r="A24" s="711" t="s">
        <v>228</v>
      </c>
      <c r="B24" s="839" t="s">
        <v>846</v>
      </c>
      <c r="C24" s="840">
        <v>9574</v>
      </c>
      <c r="D24" s="840">
        <v>200</v>
      </c>
      <c r="F24" s="709">
        <f t="shared" si="1"/>
        <v>2.0889910173386252</v>
      </c>
      <c r="H24" s="709">
        <f t="shared" si="0"/>
        <v>2.0857416315521249</v>
      </c>
      <c r="I24" s="718">
        <v>9000</v>
      </c>
      <c r="J24" s="866"/>
      <c r="K24" s="866"/>
      <c r="N24" s="719" t="s">
        <v>213</v>
      </c>
      <c r="O24" s="720">
        <v>644</v>
      </c>
      <c r="P24" s="721">
        <v>3.5769828926905132</v>
      </c>
      <c r="Q24" s="649"/>
    </row>
    <row r="25" spans="1:17" ht="16.5" thickTop="1" thickBot="1">
      <c r="A25" s="711" t="s">
        <v>229</v>
      </c>
      <c r="B25" s="839" t="s">
        <v>499</v>
      </c>
      <c r="C25" s="840">
        <v>3276</v>
      </c>
      <c r="D25" s="840">
        <v>75</v>
      </c>
      <c r="F25" s="709">
        <f t="shared" si="1"/>
        <v>2.2893772893772892</v>
      </c>
      <c r="H25" s="709">
        <f t="shared" si="0"/>
        <v>2.0857416315521249</v>
      </c>
      <c r="I25" s="718">
        <v>9000</v>
      </c>
      <c r="J25" s="866"/>
      <c r="K25" s="866"/>
      <c r="N25" s="719" t="s">
        <v>217</v>
      </c>
      <c r="O25" s="720">
        <v>680</v>
      </c>
      <c r="P25" s="721">
        <v>3.5346097201767304</v>
      </c>
      <c r="Q25" s="649"/>
    </row>
    <row r="26" spans="1:17" ht="16.5" thickTop="1" thickBot="1">
      <c r="A26" s="711" t="s">
        <v>243</v>
      </c>
      <c r="B26" s="839" t="s">
        <v>503</v>
      </c>
      <c r="C26" s="840">
        <v>4239</v>
      </c>
      <c r="D26" s="840">
        <v>113</v>
      </c>
      <c r="F26" s="709">
        <f t="shared" si="1"/>
        <v>2.6657230478886529</v>
      </c>
      <c r="H26" s="709">
        <f t="shared" si="0"/>
        <v>2.0857416315521249</v>
      </c>
      <c r="I26" s="718">
        <v>10000</v>
      </c>
      <c r="J26" s="866"/>
      <c r="K26" s="866"/>
      <c r="N26" s="719" t="s">
        <v>218</v>
      </c>
      <c r="O26" s="720">
        <v>717</v>
      </c>
      <c r="P26" s="721">
        <v>3.4916201117318435</v>
      </c>
      <c r="Q26" s="649"/>
    </row>
    <row r="27" spans="1:17" ht="25.5" thickTop="1" thickBot="1">
      <c r="A27" s="711" t="s">
        <v>250</v>
      </c>
      <c r="B27" s="842" t="s">
        <v>543</v>
      </c>
      <c r="C27" s="840">
        <v>1476</v>
      </c>
      <c r="D27" s="840">
        <v>25</v>
      </c>
      <c r="F27" s="709">
        <f t="shared" si="1"/>
        <v>1.6937669376693765</v>
      </c>
      <c r="H27" s="709">
        <f t="shared" si="0"/>
        <v>2.0857416315521249</v>
      </c>
      <c r="I27" s="718">
        <v>10000</v>
      </c>
      <c r="J27" s="866"/>
      <c r="K27" s="866"/>
      <c r="N27" s="719" t="s">
        <v>219</v>
      </c>
      <c r="O27" s="720">
        <v>754</v>
      </c>
      <c r="P27" s="721">
        <v>3.4528552456839305</v>
      </c>
      <c r="Q27" s="649"/>
    </row>
    <row r="28" spans="1:17" ht="37.5" thickTop="1" thickBot="1">
      <c r="A28" s="711" t="s">
        <v>253</v>
      </c>
      <c r="B28" s="842" t="s">
        <v>847</v>
      </c>
      <c r="C28" s="840">
        <v>2022</v>
      </c>
      <c r="D28" s="840">
        <v>50</v>
      </c>
      <c r="F28" s="709">
        <f t="shared" si="1"/>
        <v>2.4727992087042532</v>
      </c>
      <c r="H28" s="709">
        <f t="shared" si="0"/>
        <v>2.0857416315521249</v>
      </c>
      <c r="I28" s="718">
        <v>11000</v>
      </c>
      <c r="J28" s="866"/>
      <c r="K28" s="866"/>
      <c r="N28" s="719" t="s">
        <v>220</v>
      </c>
      <c r="O28" s="720">
        <v>791</v>
      </c>
      <c r="P28" s="721">
        <v>3.4177215189873418</v>
      </c>
      <c r="Q28" s="649"/>
    </row>
    <row r="29" spans="1:17" ht="25.5" thickTop="1" thickBot="1">
      <c r="A29" s="711" t="s">
        <v>256</v>
      </c>
      <c r="B29" s="839" t="s">
        <v>843</v>
      </c>
      <c r="C29" s="840">
        <v>499</v>
      </c>
      <c r="D29" s="840">
        <v>11</v>
      </c>
      <c r="F29" s="709">
        <f t="shared" si="1"/>
        <v>2.2044088176352705</v>
      </c>
      <c r="H29" s="709">
        <f t="shared" si="0"/>
        <v>2.0857416315521249</v>
      </c>
      <c r="I29" s="718">
        <v>12000</v>
      </c>
      <c r="J29" s="866"/>
      <c r="K29" s="866"/>
      <c r="N29" s="719" t="s">
        <v>221</v>
      </c>
      <c r="O29" s="720">
        <v>829</v>
      </c>
      <c r="P29" s="721">
        <v>3.3816425120772946</v>
      </c>
      <c r="Q29" s="649"/>
    </row>
    <row r="30" spans="1:17" ht="25.5" thickTop="1" thickBot="1">
      <c r="A30" s="717" t="s">
        <v>257</v>
      </c>
      <c r="B30" s="839" t="s">
        <v>515</v>
      </c>
      <c r="C30" s="840">
        <v>1734</v>
      </c>
      <c r="D30" s="840">
        <v>44</v>
      </c>
      <c r="F30" s="709">
        <f t="shared" si="1"/>
        <v>2.5374855824682814</v>
      </c>
      <c r="H30" s="709">
        <f t="shared" si="0"/>
        <v>2.0857416315521249</v>
      </c>
      <c r="I30" s="718">
        <v>13000</v>
      </c>
      <c r="J30" s="866"/>
      <c r="K30" s="866"/>
      <c r="N30" s="719" t="s">
        <v>226</v>
      </c>
      <c r="O30" s="720">
        <v>866</v>
      </c>
      <c r="P30" s="721">
        <v>3.352601156069364</v>
      </c>
      <c r="Q30" s="649"/>
    </row>
    <row r="31" spans="1:17" ht="15.75" thickTop="1">
      <c r="C31" s="125"/>
      <c r="N31" s="719" t="s">
        <v>227</v>
      </c>
      <c r="O31" s="720">
        <v>904</v>
      </c>
      <c r="P31" s="721">
        <v>3.322259136212625</v>
      </c>
      <c r="Q31" s="649"/>
    </row>
    <row r="32" spans="1:17">
      <c r="N32" s="719" t="s">
        <v>228</v>
      </c>
      <c r="O32" s="720">
        <v>942</v>
      </c>
      <c r="P32" s="721">
        <v>3.2943676939426139</v>
      </c>
      <c r="Q32" s="649"/>
    </row>
    <row r="33" spans="1:17">
      <c r="E33" s="47"/>
      <c r="N33" s="719" t="s">
        <v>229</v>
      </c>
      <c r="O33" s="720">
        <v>980</v>
      </c>
      <c r="P33" s="721">
        <v>3.268641470888662</v>
      </c>
      <c r="Q33" s="649"/>
    </row>
    <row r="34" spans="1:17">
      <c r="A34" t="s">
        <v>561</v>
      </c>
      <c r="N34" s="719" t="s">
        <v>232</v>
      </c>
      <c r="O34" s="720">
        <v>1019</v>
      </c>
      <c r="P34" s="721">
        <v>3.2416502946954813</v>
      </c>
      <c r="Q34" s="649"/>
    </row>
    <row r="35" spans="1:17">
      <c r="A35" t="s">
        <v>562</v>
      </c>
      <c r="N35" s="719" t="s">
        <v>243</v>
      </c>
      <c r="O35" s="720">
        <v>1057</v>
      </c>
      <c r="P35" s="721">
        <v>3.2196969696969697</v>
      </c>
      <c r="Q35" s="649"/>
    </row>
    <row r="36" spans="1:17">
      <c r="A36" t="s">
        <v>563</v>
      </c>
      <c r="N36" s="719" t="s">
        <v>250</v>
      </c>
      <c r="O36" s="720">
        <v>1096</v>
      </c>
      <c r="P36" s="721">
        <v>3.1963470319634704</v>
      </c>
      <c r="Q36" s="649"/>
    </row>
    <row r="37" spans="1:17">
      <c r="A37" t="s">
        <v>564</v>
      </c>
      <c r="N37" s="719" t="s">
        <v>251</v>
      </c>
      <c r="O37" s="720">
        <v>1134</v>
      </c>
      <c r="P37" s="721">
        <v>3.1774051191526915</v>
      </c>
      <c r="Q37" s="649"/>
    </row>
    <row r="38" spans="1:17">
      <c r="A38" t="s">
        <v>565</v>
      </c>
      <c r="E38" t="s">
        <v>566</v>
      </c>
      <c r="F38">
        <f>SUM(D3:D30)/SUM(C3:C30)</f>
        <v>2.0857416315521248E-2</v>
      </c>
      <c r="N38" s="719" t="s">
        <v>252</v>
      </c>
      <c r="O38" s="720">
        <v>1173</v>
      </c>
      <c r="P38" s="721">
        <v>3.1569965870307164</v>
      </c>
      <c r="Q38" s="649"/>
    </row>
    <row r="39" spans="1:17">
      <c r="A39" t="s">
        <v>489</v>
      </c>
      <c r="E39" s="772" t="s">
        <v>848</v>
      </c>
      <c r="N39" s="719" t="s">
        <v>253</v>
      </c>
      <c r="O39" s="720">
        <v>1212</v>
      </c>
      <c r="P39" s="721">
        <v>3.1379025598678778</v>
      </c>
      <c r="Q39" s="649"/>
    </row>
    <row r="40" spans="1:17">
      <c r="A40" t="s">
        <v>567</v>
      </c>
      <c r="N40" s="719" t="s">
        <v>254</v>
      </c>
      <c r="O40" s="720">
        <v>1251</v>
      </c>
      <c r="P40" s="721">
        <v>3.1199999999999997</v>
      </c>
      <c r="Q40" s="649"/>
    </row>
    <row r="41" spans="1:17">
      <c r="A41" t="s">
        <v>501</v>
      </c>
      <c r="N41" s="719" t="s">
        <v>255</v>
      </c>
      <c r="O41" s="720">
        <v>1290</v>
      </c>
      <c r="P41" s="721">
        <v>3.1031807602792862</v>
      </c>
      <c r="Q41" s="649"/>
    </row>
    <row r="42" spans="1:17">
      <c r="A42" t="s">
        <v>520</v>
      </c>
      <c r="N42" s="719" t="s">
        <v>256</v>
      </c>
      <c r="O42" s="720">
        <v>1329</v>
      </c>
      <c r="P42" s="721">
        <v>3.0873493975903612</v>
      </c>
      <c r="Q42" s="649"/>
    </row>
    <row r="43" spans="1:17">
      <c r="N43" s="719" t="s">
        <v>257</v>
      </c>
      <c r="O43" s="720">
        <v>1369</v>
      </c>
      <c r="P43" s="721">
        <v>3.070175438596491</v>
      </c>
      <c r="Q43" s="649"/>
    </row>
    <row r="44" spans="1:17">
      <c r="A44" t="s">
        <v>568</v>
      </c>
      <c r="N44" s="719" t="s">
        <v>258</v>
      </c>
      <c r="O44" s="720">
        <v>1408</v>
      </c>
      <c r="P44" s="721">
        <v>3.0561478322672353</v>
      </c>
      <c r="Q44" s="649"/>
    </row>
    <row r="45" spans="1:17">
      <c r="A45" s="772" t="s">
        <v>842</v>
      </c>
      <c r="N45" s="719" t="s">
        <v>259</v>
      </c>
      <c r="O45" s="720">
        <v>1448</v>
      </c>
      <c r="P45" s="721">
        <v>3.04077401520387</v>
      </c>
      <c r="Q45" s="649"/>
    </row>
    <row r="46" spans="1:17">
      <c r="N46" s="719" t="s">
        <v>260</v>
      </c>
      <c r="O46" s="720">
        <v>1487</v>
      </c>
      <c r="P46" s="721">
        <v>3.0282637954239569</v>
      </c>
      <c r="Q46" s="649"/>
    </row>
    <row r="47" spans="1:17">
      <c r="N47" s="719" t="s">
        <v>262</v>
      </c>
      <c r="O47" s="720">
        <v>1527</v>
      </c>
      <c r="P47" s="721">
        <v>3.0144167758846661</v>
      </c>
      <c r="Q47" s="649"/>
    </row>
    <row r="48" spans="1:17">
      <c r="A48" s="772"/>
      <c r="B48" s="772"/>
      <c r="C48" s="772"/>
      <c r="D48" s="772"/>
      <c r="E48" s="772"/>
      <c r="F48" s="772"/>
      <c r="G48" s="772"/>
      <c r="H48" s="772"/>
      <c r="I48" s="772"/>
      <c r="J48" s="772"/>
      <c r="K48" s="772"/>
      <c r="L48" s="772"/>
      <c r="M48" s="772"/>
      <c r="N48" s="719" t="s">
        <v>263</v>
      </c>
      <c r="O48" s="720">
        <v>1567</v>
      </c>
      <c r="P48" s="721">
        <v>3.0012771392081734</v>
      </c>
      <c r="Q48" s="649"/>
    </row>
    <row r="49" spans="14:17">
      <c r="N49" s="719" t="s">
        <v>265</v>
      </c>
      <c r="O49" s="720">
        <v>1607</v>
      </c>
      <c r="P49" s="721">
        <v>2.9887920298879203</v>
      </c>
      <c r="Q49" s="649"/>
    </row>
    <row r="50" spans="14:17">
      <c r="N50" s="719" t="s">
        <v>266</v>
      </c>
      <c r="O50" s="720">
        <v>1647</v>
      </c>
      <c r="P50" s="721">
        <v>2.976913730255164</v>
      </c>
      <c r="Q50" s="649"/>
    </row>
    <row r="51" spans="14:17">
      <c r="N51" s="719" t="s">
        <v>267</v>
      </c>
      <c r="O51" s="720">
        <v>1687</v>
      </c>
      <c r="P51" s="721">
        <v>2.9655990510083039</v>
      </c>
      <c r="Q51" s="649"/>
    </row>
    <row r="52" spans="14:17">
      <c r="N52" s="719" t="s">
        <v>268</v>
      </c>
      <c r="O52" s="720">
        <v>1727</v>
      </c>
      <c r="P52" s="721">
        <v>2.9548088064889919</v>
      </c>
      <c r="Q52" s="649"/>
    </row>
    <row r="53" spans="14:17">
      <c r="N53" s="719" t="s">
        <v>269</v>
      </c>
      <c r="O53" s="720">
        <v>1768</v>
      </c>
      <c r="P53" s="721">
        <v>2.9428409734012453</v>
      </c>
      <c r="Q53" s="649"/>
    </row>
    <row r="54" spans="14:17">
      <c r="N54" s="719" t="s">
        <v>271</v>
      </c>
      <c r="O54" s="720">
        <v>1808</v>
      </c>
      <c r="P54" s="721">
        <v>2.9330381848367457</v>
      </c>
      <c r="Q54" s="649"/>
    </row>
    <row r="55" spans="14:17">
      <c r="N55" s="719" t="s">
        <v>272</v>
      </c>
      <c r="O55" s="720">
        <v>1848</v>
      </c>
      <c r="P55" s="721">
        <v>2.9236599891716297</v>
      </c>
      <c r="Q55" s="649"/>
    </row>
    <row r="56" spans="14:17">
      <c r="N56" s="719" t="s">
        <v>273</v>
      </c>
      <c r="O56" s="720">
        <v>1889</v>
      </c>
      <c r="P56" s="721">
        <v>2.9131355932203387</v>
      </c>
      <c r="Q56" s="649"/>
    </row>
    <row r="57" spans="14:17">
      <c r="N57" s="719" t="s">
        <v>274</v>
      </c>
      <c r="O57" s="720">
        <v>1929</v>
      </c>
      <c r="P57" s="721">
        <v>2.904564315352697</v>
      </c>
      <c r="Q57" s="649"/>
    </row>
    <row r="58" spans="14:17">
      <c r="N58" s="719" t="s">
        <v>275</v>
      </c>
      <c r="O58" s="720">
        <v>1970</v>
      </c>
      <c r="P58" s="721">
        <v>2.8948704926358557</v>
      </c>
      <c r="Q58" s="649"/>
    </row>
    <row r="59" spans="14:17">
      <c r="N59" s="719" t="s">
        <v>276</v>
      </c>
      <c r="O59" s="720">
        <v>2011</v>
      </c>
      <c r="P59" s="721">
        <v>2.8855721393034823</v>
      </c>
      <c r="Q59" s="649"/>
    </row>
    <row r="60" spans="14:17">
      <c r="N60" s="719" t="s">
        <v>277</v>
      </c>
      <c r="O60" s="720">
        <v>2051</v>
      </c>
      <c r="P60" s="721">
        <v>2.8780487804878052</v>
      </c>
      <c r="Q60" s="649"/>
    </row>
    <row r="61" spans="14:17">
      <c r="N61" s="719" t="s">
        <v>278</v>
      </c>
      <c r="O61" s="720">
        <v>2092</v>
      </c>
      <c r="P61" s="721">
        <v>2.8694404591104736</v>
      </c>
      <c r="Q61" s="649"/>
    </row>
    <row r="62" spans="14:17">
      <c r="N62" s="719" t="s">
        <v>279</v>
      </c>
      <c r="O62" s="720">
        <v>2133</v>
      </c>
      <c r="P62" s="721">
        <v>2.8611632270168852</v>
      </c>
      <c r="Q62" s="649"/>
    </row>
    <row r="63" spans="14:17">
      <c r="N63" s="719" t="s">
        <v>280</v>
      </c>
      <c r="O63" s="720">
        <v>2174</v>
      </c>
      <c r="P63" s="721">
        <v>2.8531983433041876</v>
      </c>
      <c r="Q63" s="649"/>
    </row>
    <row r="64" spans="14:17">
      <c r="N64" s="719" t="s">
        <v>281</v>
      </c>
      <c r="O64" s="720">
        <v>2215</v>
      </c>
      <c r="P64" s="721">
        <v>2.8455284552845526</v>
      </c>
      <c r="Q64" s="649"/>
    </row>
    <row r="65" spans="14:17">
      <c r="N65" s="719" t="s">
        <v>283</v>
      </c>
      <c r="O65" s="720">
        <v>2256</v>
      </c>
      <c r="P65" s="721">
        <v>2.8381374722838135</v>
      </c>
      <c r="Q65" s="649"/>
    </row>
    <row r="66" spans="14:17">
      <c r="N66" s="719" t="s">
        <v>284</v>
      </c>
      <c r="O66" s="720">
        <v>2297</v>
      </c>
      <c r="P66" s="721">
        <v>2.8310104529616726</v>
      </c>
      <c r="Q66" s="772"/>
    </row>
    <row r="67" spans="14:17">
      <c r="N67" s="719" t="s">
        <v>285</v>
      </c>
      <c r="O67" s="720">
        <v>2338</v>
      </c>
      <c r="P67" s="721">
        <v>2.8241335044929397</v>
      </c>
      <c r="Q67" s="772"/>
    </row>
    <row r="68" spans="14:17">
      <c r="N68" s="719" t="s">
        <v>286</v>
      </c>
      <c r="O68" s="720">
        <v>2379</v>
      </c>
      <c r="P68" s="721">
        <v>2.8174936921783011</v>
      </c>
      <c r="Q68" s="772"/>
    </row>
    <row r="69" spans="14:17">
      <c r="N69" s="719" t="s">
        <v>287</v>
      </c>
      <c r="O69" s="720">
        <v>2420</v>
      </c>
      <c r="P69" s="721">
        <v>2.8110789582472098</v>
      </c>
      <c r="Q69" s="772"/>
    </row>
    <row r="70" spans="14:17">
      <c r="N70" s="719" t="s">
        <v>288</v>
      </c>
      <c r="O70" s="720">
        <v>2462</v>
      </c>
      <c r="P70" s="721">
        <v>2.8037383177570092</v>
      </c>
      <c r="Q70" s="772"/>
    </row>
    <row r="71" spans="14:17">
      <c r="N71" s="719" t="s">
        <v>289</v>
      </c>
      <c r="O71" s="720">
        <v>2503</v>
      </c>
      <c r="P71" s="721">
        <v>2.7977617905675456</v>
      </c>
      <c r="Q71" s="772"/>
    </row>
    <row r="72" spans="14:17">
      <c r="N72" s="719" t="s">
        <v>290</v>
      </c>
      <c r="O72" s="720">
        <v>2544</v>
      </c>
      <c r="P72" s="721">
        <v>2.7919779787652379</v>
      </c>
      <c r="Q72" s="772"/>
    </row>
    <row r="73" spans="14:17">
      <c r="N73" s="719" t="s">
        <v>291</v>
      </c>
      <c r="O73" s="720">
        <v>2586</v>
      </c>
      <c r="P73" s="721">
        <v>2.7852998065764023</v>
      </c>
      <c r="Q73" s="772"/>
    </row>
    <row r="74" spans="14:17">
      <c r="N74" s="719" t="s">
        <v>569</v>
      </c>
      <c r="O74" s="720">
        <v>2627</v>
      </c>
      <c r="P74" s="721">
        <v>2.7798933739527798</v>
      </c>
      <c r="Q74" s="772"/>
    </row>
    <row r="75" spans="14:17">
      <c r="N75" s="719" t="s">
        <v>570</v>
      </c>
      <c r="O75" s="720">
        <v>2669</v>
      </c>
      <c r="P75" s="721">
        <v>2.7736131934032984</v>
      </c>
      <c r="Q75" s="772"/>
    </row>
    <row r="76" spans="14:17">
      <c r="N76" s="719" t="s">
        <v>571</v>
      </c>
      <c r="O76" s="720">
        <v>2710</v>
      </c>
      <c r="P76" s="721">
        <v>2.7685492801771869</v>
      </c>
      <c r="Q76" s="772"/>
    </row>
    <row r="77" spans="14:17">
      <c r="N77" s="719" t="s">
        <v>572</v>
      </c>
      <c r="O77" s="720">
        <v>2752</v>
      </c>
      <c r="P77" s="721">
        <v>2.762631770265358</v>
      </c>
      <c r="Q77" s="772"/>
    </row>
    <row r="78" spans="14:17">
      <c r="N78" s="719" t="s">
        <v>573</v>
      </c>
      <c r="O78" s="720">
        <v>2794</v>
      </c>
      <c r="P78" s="721">
        <v>2.7568922305764412</v>
      </c>
      <c r="Q78" s="772"/>
    </row>
    <row r="79" spans="14:17">
      <c r="N79" s="719" t="s">
        <v>574</v>
      </c>
      <c r="O79" s="720">
        <v>2835</v>
      </c>
      <c r="P79" s="721">
        <v>2.7522935779816518</v>
      </c>
      <c r="Q79" s="772"/>
    </row>
    <row r="80" spans="14:17">
      <c r="N80" s="719" t="s">
        <v>575</v>
      </c>
      <c r="O80" s="720">
        <v>2877</v>
      </c>
      <c r="P80" s="721">
        <v>2.7468706536856744</v>
      </c>
      <c r="Q80" s="772"/>
    </row>
    <row r="81" spans="14:16">
      <c r="N81" s="719" t="s">
        <v>576</v>
      </c>
      <c r="O81" s="720">
        <v>2919</v>
      </c>
      <c r="P81" s="721">
        <v>2.7416038382453736</v>
      </c>
    </row>
    <row r="82" spans="14:16">
      <c r="N82" s="719" t="s">
        <v>577</v>
      </c>
      <c r="O82" s="720">
        <v>2960</v>
      </c>
      <c r="P82" s="721">
        <v>2.7374112875971615</v>
      </c>
    </row>
    <row r="83" spans="14:16">
      <c r="N83" s="719" t="s">
        <v>578</v>
      </c>
      <c r="O83" s="720">
        <v>3002</v>
      </c>
      <c r="P83" s="721">
        <v>2.7324225258247252</v>
      </c>
    </row>
    <row r="84" spans="14:16">
      <c r="N84" s="719" t="s">
        <v>579</v>
      </c>
      <c r="O84" s="720">
        <v>3044</v>
      </c>
      <c r="P84" s="721">
        <v>2.7275714755175815</v>
      </c>
    </row>
    <row r="85" spans="14:16">
      <c r="N85" s="719" t="s">
        <v>580</v>
      </c>
      <c r="O85" s="720">
        <v>3086</v>
      </c>
      <c r="P85" s="721">
        <v>2.7228525121555913</v>
      </c>
    </row>
    <row r="86" spans="14:16">
      <c r="N86" s="719" t="s">
        <v>581</v>
      </c>
      <c r="O86" s="720">
        <v>3128</v>
      </c>
      <c r="P86" s="721">
        <v>2.7182603133994241</v>
      </c>
    </row>
    <row r="87" spans="14:16">
      <c r="N87" s="719" t="s">
        <v>582</v>
      </c>
      <c r="O87" s="720">
        <v>3170</v>
      </c>
      <c r="P87" s="721">
        <v>2.7137898390659516</v>
      </c>
    </row>
    <row r="88" spans="14:16">
      <c r="N88" s="719" t="s">
        <v>583</v>
      </c>
      <c r="O88" s="720">
        <v>3212</v>
      </c>
      <c r="P88" s="721">
        <v>2.7094363126751788</v>
      </c>
    </row>
    <row r="89" spans="14:16">
      <c r="N89" s="719" t="s">
        <v>584</v>
      </c>
      <c r="O89" s="720">
        <v>3254</v>
      </c>
      <c r="P89" s="721">
        <v>2.7051952044266829</v>
      </c>
    </row>
    <row r="90" spans="14:16">
      <c r="N90" s="719" t="s">
        <v>585</v>
      </c>
      <c r="O90" s="720">
        <v>3296</v>
      </c>
      <c r="P90" s="721">
        <v>2.7010622154779966</v>
      </c>
    </row>
    <row r="91" spans="14:16">
      <c r="N91" s="719" t="s">
        <v>586</v>
      </c>
      <c r="O91" s="720">
        <v>3338</v>
      </c>
      <c r="P91" s="721">
        <v>2.697033263410249</v>
      </c>
    </row>
    <row r="92" spans="14:16">
      <c r="N92" s="719" t="s">
        <v>587</v>
      </c>
      <c r="O92" s="720">
        <v>3380</v>
      </c>
      <c r="P92" s="721">
        <v>2.6931044687777446</v>
      </c>
    </row>
    <row r="93" spans="14:16">
      <c r="N93" s="719" t="s">
        <v>588</v>
      </c>
      <c r="O93" s="720">
        <v>3423</v>
      </c>
      <c r="P93" s="721">
        <v>2.6884862653419055</v>
      </c>
    </row>
    <row r="94" spans="14:16">
      <c r="N94" s="719" t="s">
        <v>589</v>
      </c>
      <c r="O94" s="720">
        <v>3465</v>
      </c>
      <c r="P94" s="721">
        <v>2.6847575057736721</v>
      </c>
    </row>
    <row r="95" spans="14:16">
      <c r="N95" s="719" t="s">
        <v>590</v>
      </c>
      <c r="O95" s="720">
        <v>3507</v>
      </c>
      <c r="P95" s="721">
        <v>2.6811180832857957</v>
      </c>
    </row>
    <row r="96" spans="14:16">
      <c r="N96" s="719" t="s">
        <v>591</v>
      </c>
      <c r="O96" s="720">
        <v>3549</v>
      </c>
      <c r="P96" s="721">
        <v>2.6775648252536639</v>
      </c>
    </row>
    <row r="97" spans="14:16">
      <c r="N97" s="719" t="s">
        <v>592</v>
      </c>
      <c r="O97" s="720">
        <v>3592</v>
      </c>
      <c r="P97" s="721">
        <v>2.6733500417710943</v>
      </c>
    </row>
    <row r="98" spans="14:16">
      <c r="N98" s="719" t="s">
        <v>593</v>
      </c>
      <c r="O98" s="720">
        <v>3634</v>
      </c>
      <c r="P98" s="721">
        <v>2.6699697219928433</v>
      </c>
    </row>
    <row r="99" spans="14:16">
      <c r="N99" s="719" t="s">
        <v>594</v>
      </c>
      <c r="O99" s="720">
        <v>3676</v>
      </c>
      <c r="P99" s="721">
        <v>2.666666666666667</v>
      </c>
    </row>
    <row r="100" spans="14:16">
      <c r="N100" s="719" t="s">
        <v>595</v>
      </c>
      <c r="O100" s="720">
        <v>3719</v>
      </c>
      <c r="P100" s="721">
        <v>2.6627218934911245</v>
      </c>
    </row>
    <row r="101" spans="14:16">
      <c r="N101" s="719" t="s">
        <v>596</v>
      </c>
      <c r="O101" s="720">
        <v>3761</v>
      </c>
      <c r="P101" s="721">
        <v>2.6595744680851063</v>
      </c>
    </row>
    <row r="102" spans="14:16">
      <c r="N102" s="719" t="s">
        <v>597</v>
      </c>
      <c r="O102" s="720">
        <v>3803</v>
      </c>
      <c r="P102" s="721">
        <v>2.6564965807469756</v>
      </c>
    </row>
    <row r="103" spans="14:16">
      <c r="N103" s="719" t="s">
        <v>598</v>
      </c>
      <c r="O103" s="720">
        <v>3846</v>
      </c>
      <c r="P103" s="721">
        <v>2.6527958387516257</v>
      </c>
    </row>
    <row r="104" spans="14:16">
      <c r="N104" s="719" t="s">
        <v>599</v>
      </c>
      <c r="O104" s="720">
        <v>3888</v>
      </c>
      <c r="P104" s="721">
        <v>2.6498585027013117</v>
      </c>
    </row>
    <row r="105" spans="14:16">
      <c r="N105" s="719" t="s">
        <v>600</v>
      </c>
      <c r="O105" s="720">
        <v>3931</v>
      </c>
      <c r="P105" s="721">
        <v>2.6463104325699747</v>
      </c>
    </row>
    <row r="106" spans="14:16">
      <c r="N106" s="719" t="s">
        <v>601</v>
      </c>
      <c r="O106" s="720">
        <v>3973</v>
      </c>
      <c r="P106" s="721">
        <v>2.643504531722054</v>
      </c>
    </row>
    <row r="107" spans="14:16">
      <c r="N107" s="719" t="s">
        <v>602</v>
      </c>
      <c r="O107" s="720">
        <v>4016</v>
      </c>
      <c r="P107" s="721">
        <v>2.6400996264009962</v>
      </c>
    </row>
    <row r="108" spans="14:16">
      <c r="N108" s="719" t="s">
        <v>603</v>
      </c>
      <c r="O108" s="720">
        <v>4059</v>
      </c>
      <c r="P108" s="721">
        <v>2.63676688023657</v>
      </c>
    </row>
    <row r="109" spans="14:16">
      <c r="N109" s="719" t="s">
        <v>604</v>
      </c>
      <c r="O109" s="720">
        <v>4101</v>
      </c>
      <c r="P109" s="721">
        <v>2.6341463414634148</v>
      </c>
    </row>
    <row r="110" spans="14:16">
      <c r="N110" s="719" t="s">
        <v>605</v>
      </c>
      <c r="O110" s="720">
        <v>4144</v>
      </c>
      <c r="P110" s="721">
        <v>2.6309437605599806</v>
      </c>
    </row>
    <row r="111" spans="14:16">
      <c r="N111" s="719" t="s">
        <v>606</v>
      </c>
      <c r="O111" s="720">
        <v>4187</v>
      </c>
      <c r="P111" s="721">
        <v>2.6278069756330624</v>
      </c>
    </row>
    <row r="112" spans="14:16">
      <c r="N112" s="719" t="s">
        <v>607</v>
      </c>
      <c r="O112" s="720">
        <v>4229</v>
      </c>
      <c r="P112" s="721">
        <v>2.6253547776726585</v>
      </c>
    </row>
    <row r="113" spans="14:16">
      <c r="N113" s="719" t="s">
        <v>608</v>
      </c>
      <c r="O113" s="720">
        <v>4272</v>
      </c>
      <c r="P113" s="721">
        <v>2.6223366892999298</v>
      </c>
    </row>
    <row r="114" spans="14:16">
      <c r="N114" s="719" t="s">
        <v>609</v>
      </c>
      <c r="O114" s="720">
        <v>4315</v>
      </c>
      <c r="P114" s="721">
        <v>2.6193787668057489</v>
      </c>
    </row>
    <row r="115" spans="14:16">
      <c r="N115" s="719" t="s">
        <v>610</v>
      </c>
      <c r="O115" s="720">
        <v>4357</v>
      </c>
      <c r="P115" s="721">
        <v>2.6170798898071626</v>
      </c>
    </row>
    <row r="116" spans="14:16">
      <c r="N116" s="719" t="s">
        <v>611</v>
      </c>
      <c r="O116" s="720">
        <v>4400</v>
      </c>
      <c r="P116" s="721">
        <v>2.614230506933394</v>
      </c>
    </row>
    <row r="117" spans="14:16">
      <c r="N117" s="719" t="s">
        <v>612</v>
      </c>
      <c r="O117" s="720">
        <v>4443</v>
      </c>
      <c r="P117" s="721">
        <v>2.6114362899594776</v>
      </c>
    </row>
    <row r="118" spans="14:16">
      <c r="N118" s="719" t="s">
        <v>613</v>
      </c>
      <c r="O118" s="720">
        <v>4486</v>
      </c>
      <c r="P118" s="721">
        <v>2.6086956521739131</v>
      </c>
    </row>
    <row r="119" spans="14:16">
      <c r="N119" s="719" t="s">
        <v>614</v>
      </c>
      <c r="O119" s="720">
        <v>4529</v>
      </c>
      <c r="P119" s="721">
        <v>2.6060070671378095</v>
      </c>
    </row>
    <row r="120" spans="14:16">
      <c r="N120" s="719" t="s">
        <v>615</v>
      </c>
      <c r="O120" s="720">
        <v>4572</v>
      </c>
      <c r="P120" s="721">
        <v>2.6033690658499236</v>
      </c>
    </row>
    <row r="121" spans="14:16">
      <c r="N121" s="719" t="s">
        <v>616</v>
      </c>
      <c r="O121" s="720">
        <v>4615</v>
      </c>
      <c r="P121" s="721">
        <v>2.6007802340702209</v>
      </c>
    </row>
    <row r="122" spans="14:16">
      <c r="N122" s="719" t="s">
        <v>617</v>
      </c>
      <c r="O122" s="720">
        <v>4657</v>
      </c>
      <c r="P122" s="721">
        <v>2.5987972508591066</v>
      </c>
    </row>
    <row r="123" spans="14:16">
      <c r="N123" s="719" t="s">
        <v>618</v>
      </c>
      <c r="O123" s="720">
        <v>4700</v>
      </c>
      <c r="P123" s="721">
        <v>2.5962970844860607</v>
      </c>
    </row>
    <row r="124" spans="14:16">
      <c r="N124" s="719" t="s">
        <v>619</v>
      </c>
      <c r="O124" s="720">
        <v>4743</v>
      </c>
      <c r="P124" s="721">
        <v>2.5938422606495148</v>
      </c>
    </row>
    <row r="125" spans="14:16">
      <c r="N125" s="719" t="s">
        <v>620</v>
      </c>
      <c r="O125" s="720">
        <v>4786</v>
      </c>
      <c r="P125" s="721">
        <v>2.5914315569487987</v>
      </c>
    </row>
    <row r="126" spans="14:16">
      <c r="N126" s="719" t="s">
        <v>621</v>
      </c>
      <c r="O126" s="720">
        <v>4829</v>
      </c>
      <c r="P126" s="721">
        <v>2.5890637945318975</v>
      </c>
    </row>
    <row r="127" spans="14:16">
      <c r="N127" s="719" t="s">
        <v>622</v>
      </c>
      <c r="O127" s="720">
        <v>4872</v>
      </c>
      <c r="P127" s="721">
        <v>2.5867378361732705</v>
      </c>
    </row>
    <row r="128" spans="14:16">
      <c r="N128" s="719" t="s">
        <v>623</v>
      </c>
      <c r="O128" s="720">
        <v>4915</v>
      </c>
      <c r="P128" s="721">
        <v>2.5844525844525847</v>
      </c>
    </row>
    <row r="129" spans="14:16">
      <c r="N129" s="719" t="s">
        <v>624</v>
      </c>
      <c r="O129" s="720">
        <v>4958</v>
      </c>
      <c r="P129" s="721">
        <v>2.5822069800282432</v>
      </c>
    </row>
    <row r="130" spans="14:16">
      <c r="N130" s="719" t="s">
        <v>625</v>
      </c>
      <c r="O130" s="720">
        <v>5001</v>
      </c>
      <c r="P130" s="721">
        <v>2.58</v>
      </c>
    </row>
    <row r="131" spans="14:16">
      <c r="N131" s="719" t="s">
        <v>626</v>
      </c>
      <c r="O131" s="720">
        <v>5045</v>
      </c>
      <c r="P131" s="721">
        <v>2.5773195876288657</v>
      </c>
    </row>
    <row r="132" spans="14:16">
      <c r="N132" s="719" t="s">
        <v>627</v>
      </c>
      <c r="O132" s="720">
        <v>5088</v>
      </c>
      <c r="P132" s="721">
        <v>2.5751916650285041</v>
      </c>
    </row>
    <row r="133" spans="14:16">
      <c r="N133" s="719" t="s">
        <v>628</v>
      </c>
      <c r="O133" s="720">
        <v>5131</v>
      </c>
      <c r="P133" s="721">
        <v>2.5730994152046787</v>
      </c>
    </row>
    <row r="134" spans="14:16">
      <c r="N134" s="719" t="s">
        <v>629</v>
      </c>
      <c r="O134" s="720">
        <v>5174</v>
      </c>
      <c r="P134" s="721">
        <v>2.5710419485791611</v>
      </c>
    </row>
    <row r="135" spans="14:16">
      <c r="N135" s="719" t="s">
        <v>630</v>
      </c>
      <c r="O135" s="720">
        <v>5217</v>
      </c>
      <c r="P135" s="721">
        <v>2.5690184049079754</v>
      </c>
    </row>
    <row r="136" spans="14:16">
      <c r="N136" s="719" t="s">
        <v>631</v>
      </c>
      <c r="O136" s="720">
        <v>5260</v>
      </c>
      <c r="P136" s="721">
        <v>2.5670279520821451</v>
      </c>
    </row>
    <row r="137" spans="14:16">
      <c r="N137" s="719" t="s">
        <v>632</v>
      </c>
      <c r="O137" s="720">
        <v>5304</v>
      </c>
      <c r="P137" s="721">
        <v>2.5645860833490479</v>
      </c>
    </row>
    <row r="138" spans="14:16">
      <c r="N138" s="719" t="s">
        <v>633</v>
      </c>
      <c r="O138" s="720">
        <v>5347</v>
      </c>
      <c r="P138" s="721">
        <v>2.562663673774785</v>
      </c>
    </row>
    <row r="139" spans="14:16">
      <c r="N139" s="719" t="s">
        <v>634</v>
      </c>
      <c r="O139" s="720">
        <v>5390</v>
      </c>
      <c r="P139" s="721">
        <v>2.5607719428465394</v>
      </c>
    </row>
    <row r="140" spans="14:16">
      <c r="N140" s="719" t="s">
        <v>635</v>
      </c>
      <c r="O140" s="720">
        <v>5433</v>
      </c>
      <c r="P140" s="721">
        <v>2.5589101620029453</v>
      </c>
    </row>
    <row r="141" spans="14:16">
      <c r="N141" s="719" t="s">
        <v>636</v>
      </c>
      <c r="O141" s="720">
        <v>5477</v>
      </c>
      <c r="P141" s="721">
        <v>2.556610664718773</v>
      </c>
    </row>
    <row r="142" spans="14:16">
      <c r="N142" s="719" t="s">
        <v>637</v>
      </c>
      <c r="O142" s="720">
        <v>5520</v>
      </c>
      <c r="P142" s="721">
        <v>2.5548106541040045</v>
      </c>
    </row>
    <row r="143" spans="14:16">
      <c r="N143" s="719" t="s">
        <v>638</v>
      </c>
      <c r="O143" s="720">
        <v>5563</v>
      </c>
      <c r="P143" s="721">
        <v>2.5530384753685724</v>
      </c>
    </row>
    <row r="144" spans="14:16">
      <c r="N144" s="719" t="s">
        <v>639</v>
      </c>
      <c r="O144" s="720">
        <v>5606</v>
      </c>
      <c r="P144" s="721">
        <v>2.5512934879571811</v>
      </c>
    </row>
    <row r="145" spans="14:16">
      <c r="N145" s="719" t="s">
        <v>640</v>
      </c>
      <c r="O145" s="720">
        <v>5650</v>
      </c>
      <c r="P145" s="721">
        <v>2.5491237387148167</v>
      </c>
    </row>
    <row r="146" spans="14:16">
      <c r="N146" s="719" t="s">
        <v>641</v>
      </c>
      <c r="O146" s="720">
        <v>5693</v>
      </c>
      <c r="P146" s="721">
        <v>2.5474349964862966</v>
      </c>
    </row>
    <row r="147" spans="14:16">
      <c r="N147" s="719" t="s">
        <v>642</v>
      </c>
      <c r="O147" s="720">
        <v>5736</v>
      </c>
      <c r="P147" s="721">
        <v>2.5457715780296426</v>
      </c>
    </row>
    <row r="148" spans="14:16">
      <c r="N148" s="719" t="s">
        <v>643</v>
      </c>
      <c r="O148" s="720">
        <v>5780</v>
      </c>
      <c r="P148" s="721">
        <v>2.5436926803945319</v>
      </c>
    </row>
    <row r="149" spans="14:16">
      <c r="N149" s="719" t="s">
        <v>644</v>
      </c>
      <c r="O149" s="720">
        <v>5823</v>
      </c>
      <c r="P149" s="721">
        <v>2.5420817588457578</v>
      </c>
    </row>
    <row r="150" spans="14:16">
      <c r="N150" s="719" t="s">
        <v>645</v>
      </c>
      <c r="O150" s="720">
        <v>5867</v>
      </c>
      <c r="P150" s="721">
        <v>2.5400613706102968</v>
      </c>
    </row>
    <row r="151" spans="14:16">
      <c r="N151" s="719" t="s">
        <v>646</v>
      </c>
      <c r="O151" s="720">
        <v>5910</v>
      </c>
      <c r="P151" s="721">
        <v>2.5385005923168049</v>
      </c>
    </row>
    <row r="152" spans="14:16">
      <c r="N152" s="719" t="s">
        <v>647</v>
      </c>
      <c r="O152" s="720">
        <v>5954</v>
      </c>
      <c r="P152" s="721">
        <v>2.5365362002351755</v>
      </c>
    </row>
    <row r="153" spans="14:16">
      <c r="N153" s="719" t="s">
        <v>648</v>
      </c>
      <c r="O153" s="720">
        <v>5997</v>
      </c>
      <c r="P153" s="721">
        <v>2.5350233488992662</v>
      </c>
    </row>
    <row r="154" spans="14:16">
      <c r="N154" s="719" t="s">
        <v>649</v>
      </c>
      <c r="O154" s="720">
        <v>6040</v>
      </c>
      <c r="P154" s="721">
        <v>2.5335320417287628</v>
      </c>
    </row>
    <row r="155" spans="14:16">
      <c r="N155" s="719" t="s">
        <v>650</v>
      </c>
      <c r="O155" s="720">
        <v>6084</v>
      </c>
      <c r="P155" s="721">
        <v>2.5316455696202533</v>
      </c>
    </row>
    <row r="156" spans="14:16">
      <c r="N156" s="719" t="s">
        <v>651</v>
      </c>
      <c r="O156" s="720">
        <v>6127</v>
      </c>
      <c r="P156" s="721">
        <v>2.5301991511589943</v>
      </c>
    </row>
    <row r="157" spans="14:16">
      <c r="N157" s="719" t="s">
        <v>652</v>
      </c>
      <c r="O157" s="720">
        <v>6171</v>
      </c>
      <c r="P157" s="721">
        <v>2.528363047001621</v>
      </c>
    </row>
    <row r="158" spans="14:16">
      <c r="N158" s="719" t="s">
        <v>653</v>
      </c>
      <c r="O158" s="720">
        <v>6215</v>
      </c>
      <c r="P158" s="721">
        <v>2.5265529449629867</v>
      </c>
    </row>
    <row r="159" spans="14:16">
      <c r="N159" s="719" t="s">
        <v>654</v>
      </c>
      <c r="O159" s="720">
        <v>6258</v>
      </c>
      <c r="P159" s="721">
        <v>2.5251718075755156</v>
      </c>
    </row>
    <row r="160" spans="14:16">
      <c r="N160" s="719" t="s">
        <v>655</v>
      </c>
      <c r="O160" s="720">
        <v>6302</v>
      </c>
      <c r="P160" s="721">
        <v>2.5234089827011585</v>
      </c>
    </row>
    <row r="161" spans="14:16">
      <c r="N161" s="719" t="s">
        <v>656</v>
      </c>
      <c r="O161" s="720">
        <v>6345</v>
      </c>
      <c r="P161" s="721">
        <v>2.5220680958385877</v>
      </c>
    </row>
    <row r="162" spans="14:16">
      <c r="N162" s="719" t="s">
        <v>657</v>
      </c>
      <c r="O162" s="720">
        <v>6389</v>
      </c>
      <c r="P162" s="721">
        <v>2.5203506574827799</v>
      </c>
    </row>
    <row r="163" spans="14:16">
      <c r="N163" s="719" t="s">
        <v>658</v>
      </c>
      <c r="O163" s="720">
        <v>6432</v>
      </c>
      <c r="P163" s="721">
        <v>2.5190483595086297</v>
      </c>
    </row>
    <row r="164" spans="14:16">
      <c r="N164" s="719" t="s">
        <v>659</v>
      </c>
      <c r="O164" s="720">
        <v>6476</v>
      </c>
      <c r="P164" s="721">
        <v>2.5173745173745177</v>
      </c>
    </row>
    <row r="165" spans="14:16">
      <c r="N165" s="719" t="s">
        <v>660</v>
      </c>
      <c r="O165" s="720">
        <v>6520</v>
      </c>
      <c r="P165" s="721">
        <v>2.5157232704402519</v>
      </c>
    </row>
    <row r="166" spans="14:16">
      <c r="N166" s="719" t="s">
        <v>661</v>
      </c>
      <c r="O166" s="720">
        <v>6563</v>
      </c>
      <c r="P166" s="721">
        <v>2.5144772935080768</v>
      </c>
    </row>
    <row r="167" spans="14:16">
      <c r="N167" s="719" t="s">
        <v>662</v>
      </c>
      <c r="O167" s="720">
        <v>6607</v>
      </c>
      <c r="P167" s="721">
        <v>2.5128670905237662</v>
      </c>
    </row>
    <row r="168" spans="14:16">
      <c r="N168" s="719" t="s">
        <v>663</v>
      </c>
      <c r="O168" s="720">
        <v>6651</v>
      </c>
      <c r="P168" s="721">
        <v>2.511278195488722</v>
      </c>
    </row>
    <row r="169" spans="14:16">
      <c r="N169" s="719" t="s">
        <v>664</v>
      </c>
      <c r="O169" s="720">
        <v>6694</v>
      </c>
      <c r="P169" s="721">
        <v>2.5100851636037649</v>
      </c>
    </row>
    <row r="170" spans="14:16">
      <c r="N170" s="719" t="s">
        <v>665</v>
      </c>
      <c r="O170" s="720">
        <v>6738</v>
      </c>
      <c r="P170" s="721">
        <v>2.5085349562119639</v>
      </c>
    </row>
    <row r="171" spans="14:16">
      <c r="N171" s="719" t="s">
        <v>666</v>
      </c>
      <c r="O171" s="720">
        <v>6782</v>
      </c>
      <c r="P171" s="721">
        <v>2.5070048665388587</v>
      </c>
    </row>
    <row r="172" spans="14:16">
      <c r="N172" s="719" t="s">
        <v>667</v>
      </c>
      <c r="O172" s="720">
        <v>6825</v>
      </c>
      <c r="P172" s="721">
        <v>2.5058616647127785</v>
      </c>
    </row>
    <row r="173" spans="14:16">
      <c r="N173" s="719" t="s">
        <v>668</v>
      </c>
      <c r="O173" s="720">
        <v>6869</v>
      </c>
      <c r="P173" s="721">
        <v>2.5043680838672104</v>
      </c>
    </row>
    <row r="174" spans="14:16">
      <c r="N174" s="719" t="s">
        <v>669</v>
      </c>
      <c r="O174" s="720">
        <v>6913</v>
      </c>
      <c r="P174" s="721">
        <v>2.5028935185185186</v>
      </c>
    </row>
    <row r="175" spans="14:16">
      <c r="N175" s="719" t="s">
        <v>670</v>
      </c>
      <c r="O175" s="720">
        <v>6957</v>
      </c>
      <c r="P175" s="721">
        <v>2.5014376078205869</v>
      </c>
    </row>
    <row r="176" spans="14:16">
      <c r="N176" s="719" t="s">
        <v>671</v>
      </c>
      <c r="O176" s="720">
        <v>7000</v>
      </c>
      <c r="P176" s="721">
        <v>2.5003571938848408</v>
      </c>
    </row>
    <row r="177" spans="14:16">
      <c r="N177" s="719" t="s">
        <v>672</v>
      </c>
      <c r="O177" s="720">
        <v>7044</v>
      </c>
      <c r="P177" s="721">
        <v>2.4989351128780353</v>
      </c>
    </row>
    <row r="178" spans="14:16">
      <c r="N178" s="719" t="s">
        <v>673</v>
      </c>
      <c r="O178" s="720">
        <v>7088</v>
      </c>
      <c r="P178" s="721">
        <v>2.497530689995767</v>
      </c>
    </row>
    <row r="179" spans="14:16">
      <c r="N179" s="719" t="s">
        <v>674</v>
      </c>
      <c r="O179" s="720">
        <v>7132</v>
      </c>
      <c r="P179" s="721">
        <v>2.4961435983732998</v>
      </c>
    </row>
    <row r="180" spans="14:16">
      <c r="N180" s="719" t="s">
        <v>675</v>
      </c>
      <c r="O180" s="720">
        <v>7176</v>
      </c>
      <c r="P180" s="721">
        <v>2.494773519163763</v>
      </c>
    </row>
    <row r="181" spans="14:16">
      <c r="N181" s="719" t="s">
        <v>676</v>
      </c>
      <c r="O181" s="720">
        <v>7219</v>
      </c>
      <c r="P181" s="721">
        <v>2.4937655860349128</v>
      </c>
    </row>
    <row r="182" spans="14:16">
      <c r="N182" s="719" t="s">
        <v>677</v>
      </c>
      <c r="O182" s="720">
        <v>7263</v>
      </c>
      <c r="P182" s="721">
        <v>2.4924263288350317</v>
      </c>
    </row>
    <row r="183" spans="14:16">
      <c r="N183" s="719" t="s">
        <v>678</v>
      </c>
      <c r="O183" s="720">
        <v>7307</v>
      </c>
      <c r="P183" s="721">
        <v>2.4911032028469751</v>
      </c>
    </row>
    <row r="184" spans="14:16">
      <c r="N184" s="719" t="s">
        <v>679</v>
      </c>
      <c r="O184" s="720">
        <v>7351</v>
      </c>
      <c r="P184" s="721">
        <v>2.489795918367347</v>
      </c>
    </row>
    <row r="185" spans="14:16">
      <c r="N185" s="719" t="s">
        <v>680</v>
      </c>
      <c r="O185" s="720">
        <v>7395</v>
      </c>
      <c r="P185" s="721">
        <v>2.4885041925885854</v>
      </c>
    </row>
    <row r="186" spans="14:16">
      <c r="N186" s="719" t="s">
        <v>681</v>
      </c>
      <c r="O186" s="720">
        <v>7439</v>
      </c>
      <c r="P186" s="721">
        <v>2.4872277493949988</v>
      </c>
    </row>
    <row r="187" spans="14:16">
      <c r="N187" s="719" t="s">
        <v>682</v>
      </c>
      <c r="O187" s="720">
        <v>7483</v>
      </c>
      <c r="P187" s="721">
        <v>2.4859663191659984</v>
      </c>
    </row>
    <row r="188" spans="14:16">
      <c r="N188" s="719" t="s">
        <v>683</v>
      </c>
      <c r="O188" s="720">
        <v>7526</v>
      </c>
      <c r="P188" s="721">
        <v>2.485049833887043</v>
      </c>
    </row>
    <row r="189" spans="14:16">
      <c r="N189" s="719" t="s">
        <v>684</v>
      </c>
      <c r="O189" s="720">
        <v>7570</v>
      </c>
      <c r="P189" s="721">
        <v>2.4838155634826267</v>
      </c>
    </row>
    <row r="190" spans="14:16">
      <c r="N190" s="719" t="s">
        <v>685</v>
      </c>
      <c r="O190" s="720">
        <v>7614</v>
      </c>
      <c r="P190" s="721">
        <v>2.4825955602259295</v>
      </c>
    </row>
    <row r="191" spans="14:16">
      <c r="N191" s="719" t="s">
        <v>686</v>
      </c>
      <c r="O191" s="720">
        <v>7658</v>
      </c>
      <c r="P191" s="721">
        <v>2.481389578163772</v>
      </c>
    </row>
    <row r="192" spans="14:16">
      <c r="N192" s="719" t="s">
        <v>687</v>
      </c>
      <c r="O192" s="720">
        <v>7702</v>
      </c>
      <c r="P192" s="721">
        <v>2.4801973769640306</v>
      </c>
    </row>
    <row r="193" spans="14:16">
      <c r="N193" s="719" t="s">
        <v>688</v>
      </c>
      <c r="O193" s="720">
        <v>7746</v>
      </c>
      <c r="P193" s="721">
        <v>2.4790187217559714</v>
      </c>
    </row>
    <row r="194" spans="14:16">
      <c r="N194" s="719" t="s">
        <v>689</v>
      </c>
      <c r="O194" s="720">
        <v>7790</v>
      </c>
      <c r="P194" s="721">
        <v>2.4778533829759919</v>
      </c>
    </row>
    <row r="195" spans="14:16">
      <c r="N195" s="719" t="s">
        <v>690</v>
      </c>
      <c r="O195" s="720">
        <v>7834</v>
      </c>
      <c r="P195" s="721">
        <v>2.4767011362185625</v>
      </c>
    </row>
    <row r="196" spans="14:16">
      <c r="N196" s="719" t="s">
        <v>691</v>
      </c>
      <c r="O196" s="720">
        <v>7878</v>
      </c>
      <c r="P196" s="721">
        <v>2.4755617620921671</v>
      </c>
    </row>
    <row r="197" spans="14:16">
      <c r="N197" s="719" t="s">
        <v>692</v>
      </c>
      <c r="O197" s="720">
        <v>7922</v>
      </c>
      <c r="P197" s="721">
        <v>2.4744350460800404</v>
      </c>
    </row>
    <row r="198" spans="14:16">
      <c r="N198" s="719" t="s">
        <v>693</v>
      </c>
      <c r="O198" s="720">
        <v>7966</v>
      </c>
      <c r="P198" s="721">
        <v>2.4733207784055242</v>
      </c>
    </row>
    <row r="199" spans="14:16">
      <c r="N199" s="719" t="s">
        <v>694</v>
      </c>
      <c r="O199" s="720">
        <v>8010</v>
      </c>
      <c r="P199" s="721">
        <v>2.4722187539018603</v>
      </c>
    </row>
    <row r="200" spans="14:16">
      <c r="N200" s="719" t="s">
        <v>695</v>
      </c>
      <c r="O200" s="720">
        <v>8054</v>
      </c>
      <c r="P200" s="721">
        <v>2.4711287718862538</v>
      </c>
    </row>
    <row r="201" spans="14:16">
      <c r="N201" s="719" t="s">
        <v>696</v>
      </c>
      <c r="O201" s="720">
        <v>8098</v>
      </c>
      <c r="P201" s="721">
        <v>2.4700506360380388</v>
      </c>
    </row>
    <row r="202" spans="14:16">
      <c r="N202" s="719" t="s">
        <v>697</v>
      </c>
      <c r="O202" s="720">
        <v>8142</v>
      </c>
      <c r="P202" s="721">
        <v>2.4689841542808009</v>
      </c>
    </row>
    <row r="203" spans="14:16">
      <c r="N203" s="719" t="s">
        <v>698</v>
      </c>
      <c r="O203" s="720">
        <v>8186</v>
      </c>
      <c r="P203" s="721">
        <v>2.4679291386682953</v>
      </c>
    </row>
    <row r="204" spans="14:16">
      <c r="N204" s="719" t="s">
        <v>699</v>
      </c>
      <c r="O204" s="720">
        <v>8230</v>
      </c>
      <c r="P204" s="721">
        <v>2.4668854052740308</v>
      </c>
    </row>
    <row r="205" spans="14:16">
      <c r="N205" s="719" t="s">
        <v>700</v>
      </c>
      <c r="O205" s="720">
        <v>8274</v>
      </c>
      <c r="P205" s="721">
        <v>2.4658527740843708</v>
      </c>
    </row>
    <row r="206" spans="14:16">
      <c r="N206" s="719" t="s">
        <v>701</v>
      </c>
      <c r="O206" s="720">
        <v>8319</v>
      </c>
      <c r="P206" s="721">
        <v>2.4645347439288292</v>
      </c>
    </row>
    <row r="207" spans="14:16">
      <c r="N207" s="719" t="s">
        <v>702</v>
      </c>
      <c r="O207" s="720">
        <v>8363</v>
      </c>
      <c r="P207" s="721">
        <v>2.4635254723750299</v>
      </c>
    </row>
    <row r="208" spans="14:16">
      <c r="N208" s="719" t="s">
        <v>703</v>
      </c>
      <c r="O208" s="720">
        <v>8407</v>
      </c>
      <c r="P208" s="721">
        <v>2.462526766595289</v>
      </c>
    </row>
    <row r="209" spans="14:16">
      <c r="N209" s="719" t="s">
        <v>704</v>
      </c>
      <c r="O209" s="720">
        <v>8451</v>
      </c>
      <c r="P209" s="721">
        <v>2.4615384615384617</v>
      </c>
    </row>
    <row r="210" spans="14:16">
      <c r="N210" s="719" t="s">
        <v>705</v>
      </c>
      <c r="O210" s="720">
        <v>8495</v>
      </c>
      <c r="P210" s="721">
        <v>2.4605603955733457</v>
      </c>
    </row>
    <row r="211" spans="14:16">
      <c r="N211" s="719" t="s">
        <v>706</v>
      </c>
      <c r="O211" s="720">
        <v>8539</v>
      </c>
      <c r="P211" s="721">
        <v>2.4595924104005622</v>
      </c>
    </row>
    <row r="212" spans="14:16">
      <c r="N212" s="719" t="s">
        <v>707</v>
      </c>
      <c r="O212" s="720">
        <v>8583</v>
      </c>
      <c r="P212" s="721">
        <v>2.4586343509671407</v>
      </c>
    </row>
    <row r="213" spans="14:16">
      <c r="N213" s="719" t="s">
        <v>708</v>
      </c>
      <c r="O213" s="720">
        <v>8627</v>
      </c>
      <c r="P213" s="721">
        <v>2.4576860653837236</v>
      </c>
    </row>
    <row r="214" spans="14:16">
      <c r="N214" s="719" t="s">
        <v>709</v>
      </c>
      <c r="O214" s="720">
        <v>8672</v>
      </c>
      <c r="P214" s="721">
        <v>2.4564640756544804</v>
      </c>
    </row>
    <row r="215" spans="14:16">
      <c r="N215" s="719" t="s">
        <v>710</v>
      </c>
      <c r="O215" s="720">
        <v>8716</v>
      </c>
      <c r="P215" s="721">
        <v>2.4555364314400459</v>
      </c>
    </row>
    <row r="216" spans="14:16">
      <c r="N216" s="719" t="s">
        <v>711</v>
      </c>
      <c r="O216" s="720">
        <v>8760</v>
      </c>
      <c r="P216" s="721">
        <v>2.4546181070898507</v>
      </c>
    </row>
    <row r="217" spans="14:16">
      <c r="N217" s="719" t="s">
        <v>712</v>
      </c>
      <c r="O217" s="720">
        <v>8804</v>
      </c>
      <c r="P217" s="721">
        <v>2.4537089628535727</v>
      </c>
    </row>
    <row r="218" spans="14:16">
      <c r="N218" s="719" t="s">
        <v>713</v>
      </c>
      <c r="O218" s="720">
        <v>8848</v>
      </c>
      <c r="P218" s="721">
        <v>2.4528088617610488</v>
      </c>
    </row>
    <row r="219" spans="14:16">
      <c r="N219" s="719" t="s">
        <v>714</v>
      </c>
      <c r="O219" s="720">
        <v>8892</v>
      </c>
      <c r="P219" s="721">
        <v>2.451917669553481</v>
      </c>
    </row>
    <row r="220" spans="14:16">
      <c r="N220" s="719" t="s">
        <v>715</v>
      </c>
      <c r="O220" s="720">
        <v>8937</v>
      </c>
      <c r="P220" s="721">
        <v>2.4507609668755594</v>
      </c>
    </row>
    <row r="221" spans="14:16">
      <c r="N221" s="719" t="s">
        <v>716</v>
      </c>
      <c r="O221" s="720">
        <v>8981</v>
      </c>
      <c r="P221" s="721">
        <v>2.4498886414253898</v>
      </c>
    </row>
    <row r="222" spans="14:16">
      <c r="N222" s="719" t="s">
        <v>717</v>
      </c>
      <c r="O222" s="720">
        <v>9025</v>
      </c>
      <c r="P222" s="721">
        <v>2.4490248226950353</v>
      </c>
    </row>
    <row r="223" spans="14:16">
      <c r="N223" s="719" t="s">
        <v>718</v>
      </c>
      <c r="O223" s="720">
        <v>9069</v>
      </c>
      <c r="P223" s="721">
        <v>2.4481693868548744</v>
      </c>
    </row>
    <row r="224" spans="14:16">
      <c r="N224" s="719" t="s">
        <v>719</v>
      </c>
      <c r="O224" s="720">
        <v>9114</v>
      </c>
      <c r="P224" s="721">
        <v>2.4470536596071546</v>
      </c>
    </row>
    <row r="225" spans="14:16">
      <c r="N225" s="719" t="s">
        <v>720</v>
      </c>
      <c r="O225" s="720">
        <v>9158</v>
      </c>
      <c r="P225" s="721">
        <v>2.4462160096101342</v>
      </c>
    </row>
    <row r="226" spans="14:16">
      <c r="N226" s="719" t="s">
        <v>721</v>
      </c>
      <c r="O226" s="720">
        <v>9202</v>
      </c>
      <c r="P226" s="721">
        <v>2.4453863710466255</v>
      </c>
    </row>
    <row r="227" spans="14:16">
      <c r="N227" s="719" t="s">
        <v>722</v>
      </c>
      <c r="O227" s="720">
        <v>9246</v>
      </c>
      <c r="P227" s="721">
        <v>2.4445646295294754</v>
      </c>
    </row>
    <row r="228" spans="14:16">
      <c r="N228" s="719" t="s">
        <v>723</v>
      </c>
      <c r="O228" s="720">
        <v>9291</v>
      </c>
      <c r="P228" s="721">
        <v>2.4434876210979546</v>
      </c>
    </row>
    <row r="229" spans="14:16">
      <c r="N229" s="719" t="s">
        <v>724</v>
      </c>
      <c r="O229" s="720">
        <v>9335</v>
      </c>
      <c r="P229" s="721">
        <v>2.4426826655238911</v>
      </c>
    </row>
    <row r="230" spans="14:16">
      <c r="N230" s="719" t="s">
        <v>725</v>
      </c>
      <c r="O230" s="720">
        <v>9379</v>
      </c>
      <c r="P230" s="721">
        <v>2.441885263382384</v>
      </c>
    </row>
    <row r="231" spans="14:16">
      <c r="N231" s="719" t="s">
        <v>726</v>
      </c>
      <c r="O231" s="720">
        <v>9424</v>
      </c>
      <c r="P231" s="721">
        <v>2.4408362517245039</v>
      </c>
    </row>
    <row r="232" spans="14:16">
      <c r="N232" s="719" t="s">
        <v>727</v>
      </c>
      <c r="O232" s="720">
        <v>9468</v>
      </c>
      <c r="P232" s="721">
        <v>2.4400549276433927</v>
      </c>
    </row>
    <row r="233" spans="14:16">
      <c r="N233" s="719" t="s">
        <v>728</v>
      </c>
      <c r="O233" s="720">
        <v>9512</v>
      </c>
      <c r="P233" s="721">
        <v>2.4392808327200086</v>
      </c>
    </row>
    <row r="234" spans="14:16">
      <c r="N234" s="719" t="s">
        <v>729</v>
      </c>
      <c r="O234" s="720">
        <v>9556</v>
      </c>
      <c r="P234" s="721">
        <v>2.4385138670852955</v>
      </c>
    </row>
    <row r="235" spans="14:16">
      <c r="N235" s="719" t="s">
        <v>730</v>
      </c>
      <c r="O235" s="720">
        <v>9601</v>
      </c>
      <c r="P235" s="721">
        <v>2.4375</v>
      </c>
    </row>
    <row r="236" spans="14:16">
      <c r="N236" s="719" t="s">
        <v>731</v>
      </c>
      <c r="O236" s="720">
        <v>9645</v>
      </c>
      <c r="P236" s="721">
        <v>2.4367482372459559</v>
      </c>
    </row>
    <row r="237" spans="14:16">
      <c r="N237" s="719" t="s">
        <v>732</v>
      </c>
      <c r="O237" s="720">
        <v>9690</v>
      </c>
      <c r="P237" s="721">
        <v>2.435751883579317</v>
      </c>
    </row>
    <row r="238" spans="14:16">
      <c r="N238" s="719" t="s">
        <v>733</v>
      </c>
      <c r="O238" s="720">
        <v>9734</v>
      </c>
      <c r="P238" s="721">
        <v>2.4350148977704715</v>
      </c>
    </row>
    <row r="239" spans="14:16">
      <c r="N239" s="719" t="s">
        <v>734</v>
      </c>
      <c r="O239" s="720">
        <v>9778</v>
      </c>
      <c r="P239" s="721">
        <v>2.4342845453615629</v>
      </c>
    </row>
    <row r="240" spans="14:16">
      <c r="N240" s="719" t="s">
        <v>735</v>
      </c>
      <c r="O240" s="720">
        <v>9823</v>
      </c>
      <c r="P240" s="721">
        <v>2.4333129708816941</v>
      </c>
    </row>
    <row r="241" spans="14:16">
      <c r="N241" s="719" t="s">
        <v>736</v>
      </c>
      <c r="O241" s="720">
        <v>9867</v>
      </c>
      <c r="P241" s="721">
        <v>2.4325967970808842</v>
      </c>
    </row>
    <row r="242" spans="14:16">
      <c r="N242" s="719" t="s">
        <v>737</v>
      </c>
      <c r="O242" s="720">
        <v>9911</v>
      </c>
      <c r="P242" s="721">
        <v>2.4318869828456107</v>
      </c>
    </row>
    <row r="243" spans="14:16">
      <c r="N243" s="719" t="s">
        <v>738</v>
      </c>
      <c r="O243" s="720">
        <v>9956</v>
      </c>
      <c r="P243" s="721">
        <v>2.430939226519337</v>
      </c>
    </row>
    <row r="244" spans="14:16">
      <c r="N244" s="719" t="s">
        <v>739</v>
      </c>
      <c r="O244" s="720">
        <v>10000</v>
      </c>
      <c r="P244" s="721">
        <v>2.4302430243024302</v>
      </c>
    </row>
    <row r="245" spans="14:16">
      <c r="N245" s="719" t="s">
        <v>740</v>
      </c>
      <c r="O245" s="720">
        <v>10045</v>
      </c>
      <c r="P245" s="721">
        <v>2.4293110314615691</v>
      </c>
    </row>
    <row r="246" spans="14:16">
      <c r="N246" s="719" t="s">
        <v>741</v>
      </c>
      <c r="O246" s="720">
        <v>10089</v>
      </c>
      <c r="P246" s="721">
        <v>2.4286280729579701</v>
      </c>
    </row>
    <row r="247" spans="14:16">
      <c r="N247" s="719" t="s">
        <v>742</v>
      </c>
      <c r="O247" s="720">
        <v>10133</v>
      </c>
      <c r="P247" s="721">
        <v>2.4279510461902882</v>
      </c>
    </row>
    <row r="248" spans="14:16">
      <c r="N248" s="719" t="s">
        <v>743</v>
      </c>
      <c r="O248" s="720">
        <v>10178</v>
      </c>
      <c r="P248" s="721">
        <v>2.4270413677901148</v>
      </c>
    </row>
    <row r="249" spans="14:16">
      <c r="N249" s="719" t="s">
        <v>744</v>
      </c>
      <c r="O249" s="720">
        <v>10222</v>
      </c>
      <c r="P249" s="721">
        <v>2.426377066823207</v>
      </c>
    </row>
    <row r="250" spans="14:16">
      <c r="N250" s="719" t="s">
        <v>745</v>
      </c>
      <c r="O250" s="720">
        <v>10267</v>
      </c>
      <c r="P250" s="721">
        <v>2.4254821741671537</v>
      </c>
    </row>
    <row r="251" spans="14:16">
      <c r="N251" s="719" t="s">
        <v>746</v>
      </c>
      <c r="O251" s="720">
        <v>10311</v>
      </c>
      <c r="P251" s="721">
        <v>2.4248302618816679</v>
      </c>
    </row>
    <row r="252" spans="14:16">
      <c r="N252" s="719" t="s">
        <v>747</v>
      </c>
      <c r="O252" s="720">
        <v>10356</v>
      </c>
      <c r="P252" s="721">
        <v>2.4239497827136649</v>
      </c>
    </row>
    <row r="253" spans="14:16">
      <c r="N253" s="719" t="s">
        <v>748</v>
      </c>
      <c r="O253" s="720">
        <v>10400</v>
      </c>
      <c r="P253" s="721">
        <v>2.4233099336474662</v>
      </c>
    </row>
    <row r="254" spans="14:16">
      <c r="N254" s="719" t="s">
        <v>749</v>
      </c>
      <c r="O254" s="720">
        <v>10445</v>
      </c>
      <c r="P254" s="721">
        <v>2.4224435082343931</v>
      </c>
    </row>
    <row r="255" spans="14:16">
      <c r="N255" s="719" t="s">
        <v>750</v>
      </c>
      <c r="O255" s="720">
        <v>10489</v>
      </c>
      <c r="P255" s="721">
        <v>2.4218154080854308</v>
      </c>
    </row>
    <row r="256" spans="14:16">
      <c r="N256" s="719" t="s">
        <v>751</v>
      </c>
      <c r="O256" s="720">
        <v>10534</v>
      </c>
      <c r="P256" s="721">
        <v>2.4209626886926801</v>
      </c>
    </row>
    <row r="257" spans="14:16">
      <c r="N257" s="719" t="s">
        <v>752</v>
      </c>
      <c r="O257" s="720">
        <v>10578</v>
      </c>
      <c r="P257" s="721">
        <v>2.4203460338470264</v>
      </c>
    </row>
    <row r="258" spans="14:16">
      <c r="N258" s="719" t="s">
        <v>753</v>
      </c>
      <c r="O258" s="720">
        <v>10622</v>
      </c>
      <c r="P258" s="721">
        <v>2.4197344882779399</v>
      </c>
    </row>
    <row r="259" spans="14:16">
      <c r="N259" s="719" t="s">
        <v>754</v>
      </c>
      <c r="O259" s="720">
        <v>10667</v>
      </c>
      <c r="P259" s="721">
        <v>2.4189011813238328</v>
      </c>
    </row>
    <row r="260" spans="14:16">
      <c r="N260" s="719" t="s">
        <v>755</v>
      </c>
      <c r="O260" s="720">
        <v>10712</v>
      </c>
      <c r="P260" s="721">
        <v>2.4180748762953974</v>
      </c>
    </row>
    <row r="261" spans="14:16">
      <c r="N261" s="719" t="s">
        <v>756</v>
      </c>
      <c r="O261" s="720">
        <v>10756</v>
      </c>
      <c r="P261" s="721">
        <v>2.4174802417480241</v>
      </c>
    </row>
    <row r="262" spans="14:16">
      <c r="N262" s="719" t="s">
        <v>757</v>
      </c>
      <c r="O262" s="720">
        <v>10801</v>
      </c>
      <c r="P262" s="721">
        <v>2.4166666666666665</v>
      </c>
    </row>
    <row r="263" spans="14:16">
      <c r="N263" s="719" t="s">
        <v>758</v>
      </c>
      <c r="O263" s="720">
        <v>10845</v>
      </c>
      <c r="P263" s="721">
        <v>2.4160826263371451</v>
      </c>
    </row>
    <row r="264" spans="14:16">
      <c r="N264" s="719" t="s">
        <v>759</v>
      </c>
      <c r="O264" s="720">
        <v>10890</v>
      </c>
      <c r="P264" s="721">
        <v>2.4152814767196253</v>
      </c>
    </row>
    <row r="265" spans="14:16">
      <c r="N265" s="719" t="s">
        <v>760</v>
      </c>
      <c r="O265" s="720">
        <v>10934</v>
      </c>
      <c r="P265" s="721">
        <v>2.4147077654806548</v>
      </c>
    </row>
    <row r="266" spans="14:16">
      <c r="N266" s="719" t="s">
        <v>761</v>
      </c>
      <c r="O266" s="720">
        <v>10979</v>
      </c>
      <c r="P266" s="721">
        <v>2.413918746584077</v>
      </c>
    </row>
    <row r="267" spans="14:16">
      <c r="N267" s="719" t="s">
        <v>762</v>
      </c>
      <c r="O267" s="720">
        <v>11023</v>
      </c>
      <c r="P267" s="721">
        <v>2.4133551079658861</v>
      </c>
    </row>
    <row r="268" spans="14:16">
      <c r="N268" s="719" t="s">
        <v>763</v>
      </c>
      <c r="O268" s="720">
        <v>11068</v>
      </c>
      <c r="P268" s="721">
        <v>2.4125779343995664</v>
      </c>
    </row>
    <row r="269" spans="14:16">
      <c r="N269" s="719" t="s">
        <v>764</v>
      </c>
      <c r="O269" s="720">
        <v>11112</v>
      </c>
      <c r="P269" s="721">
        <v>2.4120241202412025</v>
      </c>
    </row>
    <row r="270" spans="14:16">
      <c r="N270" s="719" t="s">
        <v>765</v>
      </c>
      <c r="O270" s="720">
        <v>11157</v>
      </c>
      <c r="P270" s="721">
        <v>2.4112585155969883</v>
      </c>
    </row>
    <row r="271" spans="14:16">
      <c r="N271" s="719" t="s">
        <v>766</v>
      </c>
      <c r="O271" s="720">
        <v>11202</v>
      </c>
      <c r="P271" s="721">
        <v>2.4104990625836979</v>
      </c>
    </row>
    <row r="272" spans="14:16">
      <c r="N272" s="719" t="s">
        <v>767</v>
      </c>
      <c r="O272" s="720">
        <v>11246</v>
      </c>
      <c r="P272" s="721">
        <v>2.4099599822143176</v>
      </c>
    </row>
    <row r="273" spans="14:16">
      <c r="N273" s="719" t="s">
        <v>768</v>
      </c>
      <c r="O273" s="720">
        <v>11291</v>
      </c>
      <c r="P273" s="721">
        <v>2.4092116917626218</v>
      </c>
    </row>
    <row r="274" spans="14:16">
      <c r="N274" s="719" t="s">
        <v>769</v>
      </c>
      <c r="O274" s="720">
        <v>11335</v>
      </c>
      <c r="P274" s="721">
        <v>2.4086818422445737</v>
      </c>
    </row>
    <row r="275" spans="14:16">
      <c r="N275" s="719" t="s">
        <v>770</v>
      </c>
      <c r="O275" s="720">
        <v>11380</v>
      </c>
      <c r="P275" s="721">
        <v>2.4079444590913086</v>
      </c>
    </row>
    <row r="276" spans="14:16">
      <c r="N276" s="719" t="s">
        <v>771</v>
      </c>
      <c r="O276" s="720">
        <v>11425</v>
      </c>
      <c r="P276" s="721">
        <v>2.407212885154062</v>
      </c>
    </row>
    <row r="277" spans="14:16">
      <c r="N277" s="719" t="s">
        <v>772</v>
      </c>
      <c r="O277" s="720">
        <v>11469</v>
      </c>
      <c r="P277" s="721">
        <v>2.4066968957098012</v>
      </c>
    </row>
    <row r="278" spans="14:16">
      <c r="N278" s="719" t="s">
        <v>773</v>
      </c>
      <c r="O278" s="720">
        <v>11514</v>
      </c>
      <c r="P278" s="721">
        <v>2.4059758533831319</v>
      </c>
    </row>
    <row r="279" spans="14:16">
      <c r="N279" s="719" t="s">
        <v>774</v>
      </c>
      <c r="O279" s="720">
        <v>11558</v>
      </c>
      <c r="P279" s="721">
        <v>2.4054685472008308</v>
      </c>
    </row>
    <row r="280" spans="14:16">
      <c r="N280" s="719" t="s">
        <v>775</v>
      </c>
      <c r="O280" s="720">
        <v>11603</v>
      </c>
      <c r="P280" s="721">
        <v>2.4047578003792447</v>
      </c>
    </row>
    <row r="281" spans="14:16">
      <c r="N281" s="719" t="s">
        <v>776</v>
      </c>
      <c r="O281" s="720">
        <v>11648</v>
      </c>
      <c r="P281" s="721">
        <v>2.404052545719928</v>
      </c>
    </row>
    <row r="282" spans="14:16">
      <c r="N282" s="719" t="s">
        <v>777</v>
      </c>
      <c r="O282" s="720">
        <v>11692</v>
      </c>
      <c r="P282" s="721">
        <v>2.4035582927037891</v>
      </c>
    </row>
    <row r="283" spans="14:16">
      <c r="N283" s="719" t="s">
        <v>778</v>
      </c>
      <c r="O283" s="720">
        <v>11737</v>
      </c>
      <c r="P283" s="721">
        <v>2.4028629856850716</v>
      </c>
    </row>
    <row r="284" spans="14:16">
      <c r="N284" s="719" t="s">
        <v>779</v>
      </c>
      <c r="O284" s="720">
        <v>11782</v>
      </c>
      <c r="P284" s="721">
        <v>2.4021729904082845</v>
      </c>
    </row>
    <row r="285" spans="14:16">
      <c r="N285" s="719" t="s">
        <v>780</v>
      </c>
      <c r="O285" s="720">
        <v>11826</v>
      </c>
      <c r="P285" s="721">
        <v>2.4016913319238902</v>
      </c>
    </row>
    <row r="286" spans="14:16">
      <c r="N286" s="719" t="s">
        <v>781</v>
      </c>
      <c r="O286" s="720">
        <v>11871</v>
      </c>
      <c r="P286" s="721">
        <v>2.4010109519797811</v>
      </c>
    </row>
    <row r="287" spans="14:16">
      <c r="N287" s="719" t="s">
        <v>782</v>
      </c>
      <c r="O287" s="720">
        <v>11916</v>
      </c>
      <c r="P287" s="721">
        <v>2.4003357112882919</v>
      </c>
    </row>
    <row r="288" spans="14:16">
      <c r="N288" s="843" t="s">
        <v>783</v>
      </c>
      <c r="O288" s="844">
        <v>11960</v>
      </c>
      <c r="P288" s="840">
        <v>2.3998662095492933</v>
      </c>
    </row>
    <row r="289" spans="14:17">
      <c r="N289" s="843" t="s">
        <v>784</v>
      </c>
      <c r="O289" s="844">
        <v>12005</v>
      </c>
      <c r="P289" s="840">
        <v>2.3992002665778074</v>
      </c>
    </row>
    <row r="290" spans="14:17">
      <c r="N290" s="843" t="s">
        <v>785</v>
      </c>
      <c r="O290" s="844">
        <v>12050</v>
      </c>
      <c r="P290" s="840">
        <v>2.398539297867043</v>
      </c>
    </row>
    <row r="291" spans="14:17" ht="15.75" thickBot="1">
      <c r="N291" s="845" t="s">
        <v>849</v>
      </c>
      <c r="O291" s="846">
        <v>12094</v>
      </c>
      <c r="P291" s="841">
        <v>2.3980815347721824</v>
      </c>
    </row>
    <row r="292" spans="14:17" ht="15.75" thickTop="1">
      <c r="O292">
        <v>12139</v>
      </c>
      <c r="P292">
        <v>2.3974295600593178</v>
      </c>
      <c r="Q292" s="838"/>
    </row>
    <row r="293" spans="14:17">
      <c r="O293">
        <v>12184</v>
      </c>
      <c r="P293">
        <v>2.3967824017072972</v>
      </c>
      <c r="Q293" s="838"/>
    </row>
    <row r="294" spans="14:17">
      <c r="Q294" s="838"/>
    </row>
    <row r="295" spans="14:17">
      <c r="Q295" s="838"/>
    </row>
    <row r="296" spans="14:17">
      <c r="Q296" s="838"/>
    </row>
    <row r="297" spans="14:17">
      <c r="Q297" s="838"/>
    </row>
    <row r="298" spans="14:17">
      <c r="Q298" s="838"/>
    </row>
    <row r="299" spans="14:17">
      <c r="Q299" s="838"/>
    </row>
    <row r="300" spans="14:17">
      <c r="Q300" s="838"/>
    </row>
    <row r="301" spans="14:17">
      <c r="Q301" s="838"/>
    </row>
    <row r="302" spans="14:17">
      <c r="Q302" s="838"/>
    </row>
    <row r="303" spans="14:17">
      <c r="Q303" s="838"/>
    </row>
    <row r="304" spans="14:17">
      <c r="Q304" s="838"/>
    </row>
    <row r="305" spans="17:17">
      <c r="Q305" s="838"/>
    </row>
    <row r="306" spans="17:17">
      <c r="Q306" s="838"/>
    </row>
    <row r="307" spans="17:17">
      <c r="Q307" s="838"/>
    </row>
    <row r="308" spans="17:17">
      <c r="Q308" s="838"/>
    </row>
    <row r="309" spans="17:17">
      <c r="Q309" s="838"/>
    </row>
    <row r="310" spans="17:17">
      <c r="Q310" s="838"/>
    </row>
    <row r="311" spans="17:17">
      <c r="Q311" s="838"/>
    </row>
    <row r="312" spans="17:17">
      <c r="Q312" s="838"/>
    </row>
    <row r="313" spans="17:17">
      <c r="Q313" s="838"/>
    </row>
    <row r="314" spans="17:17">
      <c r="Q314" s="838"/>
    </row>
    <row r="315" spans="17:17">
      <c r="Q315" s="838"/>
    </row>
    <row r="316" spans="17:17">
      <c r="Q316" s="838"/>
    </row>
    <row r="317" spans="17:17">
      <c r="Q317" s="838"/>
    </row>
    <row r="318" spans="17:17">
      <c r="Q318" s="838"/>
    </row>
    <row r="319" spans="17:17">
      <c r="Q319" s="838"/>
    </row>
    <row r="320" spans="17:17">
      <c r="Q320" s="838"/>
    </row>
    <row r="321" spans="17:17">
      <c r="Q321" s="838"/>
    </row>
    <row r="322" spans="17:17">
      <c r="Q322" s="838"/>
    </row>
    <row r="323" spans="17:17">
      <c r="Q323" s="838"/>
    </row>
    <row r="324" spans="17:17">
      <c r="Q324" s="838"/>
    </row>
    <row r="325" spans="17:17">
      <c r="Q325" s="838"/>
    </row>
    <row r="326" spans="17:17">
      <c r="Q326" s="838"/>
    </row>
    <row r="327" spans="17:17">
      <c r="Q327" s="838"/>
    </row>
    <row r="328" spans="17:17">
      <c r="Q328" s="838"/>
    </row>
  </sheetData>
  <mergeCells count="2">
    <mergeCell ref="A1:I1"/>
    <mergeCell ref="N1:P1"/>
  </mergeCells>
  <pageMargins left="0.7" right="0.7" top="0.75" bottom="0.75" header="0.3" footer="0.3"/>
  <pageSetup paperSize="9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>
  <sheetPr codeName="Sheet125"/>
  <dimension ref="B1:J33"/>
  <sheetViews>
    <sheetView showGridLines="0" topLeftCell="A7" zoomScale="80" zoomScaleNormal="80" workbookViewId="0"/>
  </sheetViews>
  <sheetFormatPr defaultRowHeight="14.25"/>
  <cols>
    <col min="1" max="1" width="4.140625" style="995" customWidth="1"/>
    <col min="2" max="2" width="64.42578125" style="995" customWidth="1"/>
    <col min="3" max="5" width="25.7109375" style="995" customWidth="1"/>
    <col min="6" max="9" width="9.140625" style="995"/>
    <col min="10" max="10" width="11" style="995" customWidth="1"/>
    <col min="11" max="16384" width="9.140625" style="995"/>
  </cols>
  <sheetData>
    <row r="1" spans="2:10" ht="30.75" customHeight="1" thickBot="1">
      <c r="B1" s="1953" t="s">
        <v>982</v>
      </c>
      <c r="C1" s="1953"/>
      <c r="D1" s="1953"/>
      <c r="E1" s="1953"/>
    </row>
    <row r="2" spans="2:10" ht="30.75" customHeight="1" thickTop="1" thickBot="1">
      <c r="B2" s="654" t="s">
        <v>524</v>
      </c>
      <c r="C2" s="653" t="s">
        <v>837</v>
      </c>
      <c r="D2" s="650" t="s">
        <v>850</v>
      </c>
      <c r="E2" s="651" t="s">
        <v>544</v>
      </c>
    </row>
    <row r="3" spans="2:10" ht="15.75" customHeight="1" thickTop="1">
      <c r="B3" s="655" t="s">
        <v>839</v>
      </c>
      <c r="C3" s="1494">
        <v>2048</v>
      </c>
      <c r="D3" s="1495">
        <v>31</v>
      </c>
      <c r="E3" s="659">
        <f>D3/C3*100</f>
        <v>1.513671875</v>
      </c>
      <c r="J3" s="649"/>
    </row>
    <row r="4" spans="2:10" ht="15.75" customHeight="1">
      <c r="B4" s="656" t="s">
        <v>840</v>
      </c>
      <c r="C4" s="1496">
        <v>2196</v>
      </c>
      <c r="D4" s="1482">
        <v>25</v>
      </c>
      <c r="E4" s="660">
        <f t="shared" ref="E4:E30" si="0">D4/C4*100</f>
        <v>1.1384335154826957</v>
      </c>
      <c r="J4" s="649"/>
    </row>
    <row r="5" spans="2:10" ht="15.75" customHeight="1">
      <c r="B5" s="657" t="s">
        <v>851</v>
      </c>
      <c r="C5" s="1497">
        <v>2169</v>
      </c>
      <c r="D5" s="1498">
        <v>45</v>
      </c>
      <c r="E5" s="660">
        <f t="shared" si="0"/>
        <v>2.0746887966804977</v>
      </c>
      <c r="J5" s="649"/>
    </row>
    <row r="6" spans="2:10" ht="15.75" customHeight="1">
      <c r="B6" s="656" t="s">
        <v>455</v>
      </c>
      <c r="C6" s="1496">
        <v>1972</v>
      </c>
      <c r="D6" s="1482">
        <v>31</v>
      </c>
      <c r="E6" s="660">
        <f t="shared" si="0"/>
        <v>1.5720081135902637</v>
      </c>
      <c r="J6" s="649"/>
    </row>
    <row r="7" spans="2:10" ht="15.75" customHeight="1">
      <c r="B7" s="656" t="s">
        <v>457</v>
      </c>
      <c r="C7" s="1496">
        <v>23</v>
      </c>
      <c r="D7" s="1499">
        <v>2</v>
      </c>
      <c r="E7" s="660">
        <f t="shared" si="0"/>
        <v>8.695652173913043</v>
      </c>
      <c r="J7" s="649"/>
    </row>
    <row r="8" spans="2:10" ht="15.75" customHeight="1">
      <c r="B8" s="656" t="s">
        <v>459</v>
      </c>
      <c r="C8" s="1496">
        <v>1284</v>
      </c>
      <c r="D8" s="1482">
        <v>25</v>
      </c>
      <c r="E8" s="660">
        <f t="shared" si="0"/>
        <v>1.9470404984423675</v>
      </c>
      <c r="J8" s="649"/>
    </row>
    <row r="9" spans="2:10" ht="15.75" customHeight="1">
      <c r="B9" s="656" t="s">
        <v>461</v>
      </c>
      <c r="C9" s="1496">
        <v>2631</v>
      </c>
      <c r="D9" s="1482">
        <v>63</v>
      </c>
      <c r="E9" s="660">
        <f t="shared" si="0"/>
        <v>2.3945267958950969</v>
      </c>
      <c r="J9" s="649"/>
    </row>
    <row r="10" spans="2:10" ht="15.75" customHeight="1">
      <c r="B10" s="656" t="s">
        <v>463</v>
      </c>
      <c r="C10" s="1496">
        <v>12223</v>
      </c>
      <c r="D10" s="1482">
        <v>196</v>
      </c>
      <c r="E10" s="660">
        <f t="shared" si="0"/>
        <v>1.603534320543238</v>
      </c>
      <c r="J10" s="649"/>
    </row>
    <row r="11" spans="2:10" ht="15.75" customHeight="1">
      <c r="B11" s="656" t="s">
        <v>467</v>
      </c>
      <c r="C11" s="1496">
        <v>4728</v>
      </c>
      <c r="D11" s="1482">
        <v>89</v>
      </c>
      <c r="E11" s="660">
        <f t="shared" si="0"/>
        <v>1.8824027072758036</v>
      </c>
      <c r="J11" s="649"/>
    </row>
    <row r="12" spans="2:10" ht="15.75" customHeight="1">
      <c r="B12" s="656" t="s">
        <v>530</v>
      </c>
      <c r="C12" s="1496">
        <v>12</v>
      </c>
      <c r="D12" s="1499">
        <v>0</v>
      </c>
      <c r="E12" s="660">
        <f t="shared" si="0"/>
        <v>0</v>
      </c>
      <c r="J12" s="649"/>
    </row>
    <row r="13" spans="2:10" ht="15.75" customHeight="1">
      <c r="B13" s="656" t="s">
        <v>844</v>
      </c>
      <c r="C13" s="1496">
        <v>3936</v>
      </c>
      <c r="D13" s="1482">
        <v>71</v>
      </c>
      <c r="E13" s="660">
        <f t="shared" si="0"/>
        <v>1.8038617886178863</v>
      </c>
      <c r="J13" s="649"/>
    </row>
    <row r="14" spans="2:10" ht="15.75" customHeight="1">
      <c r="B14" s="656" t="s">
        <v>471</v>
      </c>
      <c r="C14" s="1496">
        <v>997</v>
      </c>
      <c r="D14" s="1482">
        <v>31</v>
      </c>
      <c r="E14" s="660">
        <f t="shared" si="0"/>
        <v>3.1093279839518555</v>
      </c>
      <c r="J14" s="649"/>
    </row>
    <row r="15" spans="2:10" ht="15.75" customHeight="1">
      <c r="B15" s="656" t="s">
        <v>473</v>
      </c>
      <c r="C15" s="1496">
        <v>4067</v>
      </c>
      <c r="D15" s="1482">
        <v>155</v>
      </c>
      <c r="E15" s="660">
        <f t="shared" si="0"/>
        <v>3.8111630194246375</v>
      </c>
      <c r="J15" s="649"/>
    </row>
    <row r="16" spans="2:10" ht="15.75" customHeight="1">
      <c r="B16" s="656" t="s">
        <v>479</v>
      </c>
      <c r="C16" s="1496">
        <v>3108</v>
      </c>
      <c r="D16" s="1482">
        <v>123</v>
      </c>
      <c r="E16" s="660">
        <f t="shared" si="0"/>
        <v>3.9575289575289574</v>
      </c>
      <c r="J16" s="649"/>
    </row>
    <row r="17" spans="2:10" ht="15.75" customHeight="1">
      <c r="B17" s="656" t="s">
        <v>481</v>
      </c>
      <c r="C17" s="1496">
        <v>4322</v>
      </c>
      <c r="D17" s="1482">
        <v>45</v>
      </c>
      <c r="E17" s="660">
        <f t="shared" si="0"/>
        <v>1.0411846367422488</v>
      </c>
      <c r="J17" s="649"/>
    </row>
    <row r="18" spans="2:10" ht="15.75" customHeight="1">
      <c r="B18" s="656" t="s">
        <v>483</v>
      </c>
      <c r="C18" s="1496">
        <v>1127</v>
      </c>
      <c r="D18" s="1482">
        <v>37</v>
      </c>
      <c r="E18" s="660">
        <f t="shared" si="0"/>
        <v>3.2830523513753325</v>
      </c>
      <c r="J18" s="649"/>
    </row>
    <row r="19" spans="2:10" ht="15.75" customHeight="1">
      <c r="B19" s="656" t="s">
        <v>485</v>
      </c>
      <c r="C19" s="1496">
        <v>1663</v>
      </c>
      <c r="D19" s="1482">
        <v>39</v>
      </c>
      <c r="E19" s="660">
        <f t="shared" si="0"/>
        <v>2.3451593505712567</v>
      </c>
      <c r="J19" s="649"/>
    </row>
    <row r="20" spans="2:10" ht="15.75" customHeight="1">
      <c r="B20" s="656" t="s">
        <v>487</v>
      </c>
      <c r="C20" s="1496">
        <v>1204</v>
      </c>
      <c r="D20" s="1482">
        <v>33</v>
      </c>
      <c r="E20" s="660">
        <f t="shared" si="0"/>
        <v>2.7408637873754151</v>
      </c>
      <c r="J20" s="649"/>
    </row>
    <row r="21" spans="2:10" ht="15.75" customHeight="1">
      <c r="B21" s="656" t="s">
        <v>845</v>
      </c>
      <c r="C21" s="1496">
        <v>15</v>
      </c>
      <c r="D21" s="1499">
        <v>1</v>
      </c>
      <c r="E21" s="660">
        <f t="shared" si="0"/>
        <v>6.666666666666667</v>
      </c>
      <c r="J21" s="649"/>
    </row>
    <row r="22" spans="2:10" ht="15.75" customHeight="1">
      <c r="B22" s="656" t="s">
        <v>491</v>
      </c>
      <c r="C22" s="1496">
        <v>6052</v>
      </c>
      <c r="D22" s="1482">
        <v>93</v>
      </c>
      <c r="E22" s="660">
        <f t="shared" si="0"/>
        <v>1.5366820885657635</v>
      </c>
      <c r="J22" s="649"/>
    </row>
    <row r="23" spans="2:10" ht="15.75" customHeight="1">
      <c r="B23" s="656" t="s">
        <v>841</v>
      </c>
      <c r="C23" s="1496">
        <v>1854</v>
      </c>
      <c r="D23" s="1482">
        <v>25</v>
      </c>
      <c r="E23" s="660">
        <f t="shared" si="0"/>
        <v>1.348435814455232</v>
      </c>
      <c r="J23" s="649"/>
    </row>
    <row r="24" spans="2:10" ht="15.75" customHeight="1">
      <c r="B24" s="656" t="s">
        <v>846</v>
      </c>
      <c r="C24" s="1496">
        <v>9574</v>
      </c>
      <c r="D24" s="1482">
        <v>200</v>
      </c>
      <c r="E24" s="660">
        <f>D24/C24*100</f>
        <v>2.0889910173386252</v>
      </c>
      <c r="J24" s="649"/>
    </row>
    <row r="25" spans="2:10" ht="15.75" customHeight="1">
      <c r="B25" s="656" t="s">
        <v>499</v>
      </c>
      <c r="C25" s="1496">
        <v>3276</v>
      </c>
      <c r="D25" s="1482">
        <v>75</v>
      </c>
      <c r="E25" s="660">
        <f t="shared" si="0"/>
        <v>2.2893772893772892</v>
      </c>
      <c r="J25" s="649"/>
    </row>
    <row r="26" spans="2:10" ht="15.75" customHeight="1">
      <c r="B26" s="656" t="s">
        <v>503</v>
      </c>
      <c r="C26" s="1496">
        <v>4239</v>
      </c>
      <c r="D26" s="1482">
        <v>113</v>
      </c>
      <c r="E26" s="660">
        <f t="shared" si="0"/>
        <v>2.6657230478886529</v>
      </c>
      <c r="J26" s="649"/>
    </row>
    <row r="27" spans="2:10" ht="15.75" customHeight="1">
      <c r="B27" s="656" t="s">
        <v>543</v>
      </c>
      <c r="C27" s="1496">
        <v>1476</v>
      </c>
      <c r="D27" s="1482">
        <v>25</v>
      </c>
      <c r="E27" s="660">
        <f t="shared" si="0"/>
        <v>1.6937669376693765</v>
      </c>
      <c r="J27" s="649"/>
    </row>
    <row r="28" spans="2:10" ht="15.75" customHeight="1">
      <c r="B28" s="656" t="s">
        <v>847</v>
      </c>
      <c r="C28" s="1496">
        <v>2022</v>
      </c>
      <c r="D28" s="1482">
        <v>50</v>
      </c>
      <c r="E28" s="660">
        <f t="shared" si="0"/>
        <v>2.4727992087042532</v>
      </c>
      <c r="J28" s="649"/>
    </row>
    <row r="29" spans="2:10" ht="15.75" customHeight="1">
      <c r="B29" s="656" t="s">
        <v>843</v>
      </c>
      <c r="C29" s="1496">
        <v>499</v>
      </c>
      <c r="D29" s="1482">
        <v>11</v>
      </c>
      <c r="E29" s="660">
        <f t="shared" si="0"/>
        <v>2.2044088176352705</v>
      </c>
      <c r="J29" s="649"/>
    </row>
    <row r="30" spans="2:10" ht="15.75" customHeight="1" thickBot="1">
      <c r="B30" s="658" t="s">
        <v>515</v>
      </c>
      <c r="C30" s="1500">
        <v>1734</v>
      </c>
      <c r="D30" s="1501">
        <v>44</v>
      </c>
      <c r="E30" s="661">
        <f t="shared" si="0"/>
        <v>2.5374855824682814</v>
      </c>
      <c r="J30" s="649"/>
    </row>
    <row r="31" spans="2:10" ht="15" thickTop="1">
      <c r="J31" s="649"/>
    </row>
    <row r="32" spans="2:10" ht="30.75" customHeight="1">
      <c r="B32" s="1845"/>
      <c r="C32" s="1845"/>
      <c r="D32" s="1845"/>
      <c r="E32" s="1845"/>
      <c r="F32" s="1845"/>
      <c r="G32" s="1845"/>
      <c r="H32" s="1845"/>
      <c r="I32" s="1845"/>
    </row>
    <row r="33" spans="10:10">
      <c r="J33" s="649"/>
    </row>
  </sheetData>
  <mergeCells count="2">
    <mergeCell ref="B1:E1"/>
    <mergeCell ref="B32:I32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>
  <sheetPr codeName="Sheet80"/>
  <dimension ref="A1:B1"/>
  <sheetViews>
    <sheetView showGridLines="0" zoomScale="80" zoomScaleNormal="80" workbookViewId="0"/>
  </sheetViews>
  <sheetFormatPr defaultRowHeight="15"/>
  <cols>
    <col min="1" max="1" width="5" style="866" customWidth="1"/>
  </cols>
  <sheetData>
    <row r="1" spans="2:2" s="1033" customFormat="1" ht="15.75">
      <c r="B1" s="967" t="s">
        <v>983</v>
      </c>
    </row>
  </sheetData>
  <pageMargins left="0.7" right="0.7" top="0.75" bottom="0.75" header="0.3" footer="0.3"/>
  <pageSetup orientation="portrait" r:id="rId1"/>
  <drawing r:id="rId2"/>
</worksheet>
</file>

<file path=xl/worksheets/sheet127.xml><?xml version="1.0" encoding="utf-8"?>
<worksheet xmlns="http://schemas.openxmlformats.org/spreadsheetml/2006/main" xmlns:r="http://schemas.openxmlformats.org/officeDocument/2006/relationships">
  <sheetPr codeName="Sheet147"/>
  <dimension ref="A1:Q404"/>
  <sheetViews>
    <sheetView topLeftCell="A3" zoomScaleNormal="100" workbookViewId="0">
      <selection activeCell="W24" sqref="W24"/>
    </sheetView>
  </sheetViews>
  <sheetFormatPr defaultRowHeight="15"/>
  <cols>
    <col min="2" max="2" width="27.140625" customWidth="1"/>
    <col min="17" max="17" width="11" customWidth="1"/>
  </cols>
  <sheetData>
    <row r="1" spans="1:17" ht="15.75" customHeight="1" thickBot="1">
      <c r="A1" s="1951" t="s">
        <v>558</v>
      </c>
      <c r="B1" s="1951"/>
      <c r="C1" s="1951"/>
      <c r="D1" s="1951"/>
      <c r="E1" s="1951"/>
      <c r="F1" s="1951"/>
      <c r="G1" s="1951"/>
      <c r="H1" s="1951"/>
      <c r="I1" s="1951"/>
      <c r="N1" s="1954" t="s">
        <v>207</v>
      </c>
      <c r="O1" s="1954"/>
      <c r="P1" s="1954"/>
    </row>
    <row r="2" spans="1:17" ht="98.25" thickTop="1" thickBot="1">
      <c r="A2" s="698" t="s">
        <v>0</v>
      </c>
      <c r="B2" s="699" t="s">
        <v>524</v>
      </c>
      <c r="C2" s="700" t="s">
        <v>853</v>
      </c>
      <c r="D2" s="700" t="s">
        <v>852</v>
      </c>
      <c r="E2" s="700" t="s">
        <v>183</v>
      </c>
      <c r="F2" s="700" t="s">
        <v>184</v>
      </c>
      <c r="G2" s="700" t="s">
        <v>185</v>
      </c>
      <c r="H2" s="700" t="s">
        <v>559</v>
      </c>
      <c r="I2" s="701" t="s">
        <v>187</v>
      </c>
      <c r="J2" s="700"/>
      <c r="K2" s="700"/>
      <c r="N2" s="702" t="s">
        <v>0</v>
      </c>
      <c r="O2" s="703" t="s">
        <v>560</v>
      </c>
      <c r="P2" s="704" t="s">
        <v>216</v>
      </c>
    </row>
    <row r="3" spans="1:17" ht="16.5" thickTop="1" thickBot="1">
      <c r="A3" s="705" t="s">
        <v>189</v>
      </c>
      <c r="B3" s="706" t="s">
        <v>839</v>
      </c>
      <c r="C3" s="707">
        <v>1992</v>
      </c>
      <c r="D3" s="708">
        <v>28</v>
      </c>
      <c r="E3" s="709"/>
      <c r="F3" s="709">
        <f>D3/C3*100</f>
        <v>1.4056224899598393</v>
      </c>
      <c r="G3" s="709"/>
      <c r="H3" s="709">
        <f t="shared" ref="H3:H30" si="0">F$38*100</f>
        <v>1.9529390574946288</v>
      </c>
      <c r="I3" s="710">
        <v>0</v>
      </c>
      <c r="J3" s="707"/>
      <c r="K3" s="708"/>
      <c r="N3" s="854" t="s">
        <v>189</v>
      </c>
      <c r="O3" s="848">
        <v>9</v>
      </c>
      <c r="P3" s="849">
        <v>25</v>
      </c>
      <c r="Q3" s="649"/>
    </row>
    <row r="4" spans="1:17" ht="16.5" thickTop="1" thickBot="1">
      <c r="A4" s="711" t="s">
        <v>190</v>
      </c>
      <c r="B4" s="706" t="s">
        <v>840</v>
      </c>
      <c r="C4" s="707">
        <v>2166</v>
      </c>
      <c r="D4" s="708">
        <v>24</v>
      </c>
      <c r="E4" s="712"/>
      <c r="F4" s="709">
        <f t="shared" ref="F4:F30" si="1">D4/C4*100</f>
        <v>1.10803324099723</v>
      </c>
      <c r="G4" s="712"/>
      <c r="H4" s="709">
        <f t="shared" si="0"/>
        <v>1.9529390574946288</v>
      </c>
      <c r="I4" s="713">
        <v>0</v>
      </c>
      <c r="J4" s="707"/>
      <c r="K4" s="708"/>
      <c r="N4" s="855" t="s">
        <v>190</v>
      </c>
      <c r="O4" s="850">
        <v>24</v>
      </c>
      <c r="P4" s="851">
        <v>13.043478260869565</v>
      </c>
      <c r="Q4" s="649"/>
    </row>
    <row r="5" spans="1:17" ht="16.5" thickTop="1" thickBot="1">
      <c r="A5" s="711" t="s">
        <v>191</v>
      </c>
      <c r="B5" s="714" t="s">
        <v>851</v>
      </c>
      <c r="C5" s="715">
        <v>2133</v>
      </c>
      <c r="D5" s="716">
        <v>39</v>
      </c>
      <c r="E5" s="712"/>
      <c r="F5" s="709">
        <f t="shared" si="1"/>
        <v>1.8284106891701828</v>
      </c>
      <c r="G5" s="712"/>
      <c r="H5" s="709">
        <f t="shared" si="0"/>
        <v>1.9529390574946288</v>
      </c>
      <c r="I5" s="713">
        <v>200</v>
      </c>
      <c r="J5" s="707"/>
      <c r="K5" s="708"/>
      <c r="N5" s="855" t="s">
        <v>191</v>
      </c>
      <c r="O5" s="850">
        <v>44</v>
      </c>
      <c r="P5" s="851">
        <v>9.3023255813953494</v>
      </c>
      <c r="Q5" s="649"/>
    </row>
    <row r="6" spans="1:17" ht="16.5" thickTop="1" thickBot="1">
      <c r="A6" s="711" t="s">
        <v>192</v>
      </c>
      <c r="B6" s="706" t="s">
        <v>455</v>
      </c>
      <c r="C6" s="707">
        <v>1969</v>
      </c>
      <c r="D6" s="708">
        <v>31</v>
      </c>
      <c r="E6" s="712"/>
      <c r="F6" s="709">
        <f t="shared" si="1"/>
        <v>1.5744032503809042</v>
      </c>
      <c r="G6" s="712"/>
      <c r="H6" s="709">
        <f t="shared" si="0"/>
        <v>1.9529390574946288</v>
      </c>
      <c r="I6" s="713">
        <v>200</v>
      </c>
      <c r="J6" s="707"/>
      <c r="K6" s="708"/>
      <c r="N6" s="855" t="s">
        <v>192</v>
      </c>
      <c r="O6" s="850">
        <v>67</v>
      </c>
      <c r="P6" s="851">
        <v>7.5757575757575761</v>
      </c>
      <c r="Q6" s="649"/>
    </row>
    <row r="7" spans="1:17" ht="16.5" thickTop="1" thickBot="1">
      <c r="A7" s="711" t="s">
        <v>193</v>
      </c>
      <c r="B7" s="706" t="s">
        <v>457</v>
      </c>
      <c r="C7" s="707">
        <v>23</v>
      </c>
      <c r="D7" s="708">
        <v>2</v>
      </c>
      <c r="E7" s="712"/>
      <c r="F7" s="709">
        <f t="shared" si="1"/>
        <v>8.695652173913043</v>
      </c>
      <c r="G7" s="712"/>
      <c r="H7" s="709">
        <f t="shared" si="0"/>
        <v>1.9529390574946288</v>
      </c>
      <c r="I7" s="713">
        <v>400</v>
      </c>
      <c r="J7" s="707"/>
      <c r="K7" s="708"/>
      <c r="N7" s="855" t="s">
        <v>193</v>
      </c>
      <c r="O7" s="850">
        <v>94</v>
      </c>
      <c r="P7" s="851">
        <v>6.4516129032258061</v>
      </c>
      <c r="Q7" s="649"/>
    </row>
    <row r="8" spans="1:17" ht="16.5" thickTop="1" thickBot="1">
      <c r="A8" s="711" t="s">
        <v>194</v>
      </c>
      <c r="B8" s="706" t="s">
        <v>459</v>
      </c>
      <c r="C8" s="707">
        <v>1045</v>
      </c>
      <c r="D8" s="708">
        <v>19</v>
      </c>
      <c r="E8" s="712"/>
      <c r="F8" s="709">
        <f t="shared" si="1"/>
        <v>1.8181818181818181</v>
      </c>
      <c r="G8" s="712"/>
      <c r="H8" s="709">
        <f t="shared" si="0"/>
        <v>1.9529390574946288</v>
      </c>
      <c r="I8" s="713">
        <v>400</v>
      </c>
      <c r="J8" s="707"/>
      <c r="K8" s="708"/>
      <c r="N8" s="855" t="s">
        <v>194</v>
      </c>
      <c r="O8" s="850">
        <v>122</v>
      </c>
      <c r="P8" s="851">
        <v>5.785123966942149</v>
      </c>
      <c r="Q8" s="649"/>
    </row>
    <row r="9" spans="1:17" ht="16.5" thickTop="1" thickBot="1">
      <c r="A9" s="711" t="s">
        <v>195</v>
      </c>
      <c r="B9" s="706" t="s">
        <v>461</v>
      </c>
      <c r="C9" s="707">
        <v>2592</v>
      </c>
      <c r="D9" s="708">
        <v>61</v>
      </c>
      <c r="E9" s="712"/>
      <c r="F9" s="709">
        <f t="shared" si="1"/>
        <v>2.3533950617283952</v>
      </c>
      <c r="G9" s="712"/>
      <c r="H9" s="709">
        <f t="shared" si="0"/>
        <v>1.9529390574946288</v>
      </c>
      <c r="I9" s="713">
        <v>600</v>
      </c>
      <c r="J9" s="707"/>
      <c r="K9" s="708"/>
      <c r="N9" s="855" t="s">
        <v>195</v>
      </c>
      <c r="O9" s="850">
        <v>151</v>
      </c>
      <c r="P9" s="851">
        <v>5.3333333333333339</v>
      </c>
      <c r="Q9" s="649"/>
    </row>
    <row r="10" spans="1:17" ht="25.5" thickTop="1" thickBot="1">
      <c r="A10" s="711" t="s">
        <v>196</v>
      </c>
      <c r="B10" s="706" t="s">
        <v>463</v>
      </c>
      <c r="C10" s="707">
        <v>12208</v>
      </c>
      <c r="D10" s="708">
        <v>195</v>
      </c>
      <c r="E10" s="712"/>
      <c r="F10" s="709">
        <f t="shared" si="1"/>
        <v>1.597313237221494</v>
      </c>
      <c r="G10" s="712"/>
      <c r="H10" s="709">
        <f t="shared" si="0"/>
        <v>1.9529390574946288</v>
      </c>
      <c r="I10" s="713">
        <v>800</v>
      </c>
      <c r="J10" s="707"/>
      <c r="K10" s="708"/>
      <c r="N10" s="855" t="s">
        <v>196</v>
      </c>
      <c r="O10" s="850">
        <v>182</v>
      </c>
      <c r="P10" s="851">
        <v>4.972375690607735</v>
      </c>
      <c r="Q10" s="649"/>
    </row>
    <row r="11" spans="1:17" ht="16.5" thickTop="1" thickBot="1">
      <c r="A11" s="711" t="s">
        <v>198</v>
      </c>
      <c r="B11" s="706" t="s">
        <v>467</v>
      </c>
      <c r="C11" s="707">
        <v>4728</v>
      </c>
      <c r="D11" s="708">
        <v>89</v>
      </c>
      <c r="E11" s="712"/>
      <c r="F11" s="709">
        <f t="shared" si="1"/>
        <v>1.8824027072758036</v>
      </c>
      <c r="G11" s="712"/>
      <c r="H11" s="709">
        <f t="shared" si="0"/>
        <v>1.9529390574946288</v>
      </c>
      <c r="I11" s="713">
        <v>1000</v>
      </c>
      <c r="J11" s="707"/>
      <c r="K11" s="708"/>
      <c r="N11" s="855" t="s">
        <v>197</v>
      </c>
      <c r="O11" s="850">
        <v>214</v>
      </c>
      <c r="P11" s="851">
        <v>4.6948356807511731</v>
      </c>
      <c r="Q11" s="649"/>
    </row>
    <row r="12" spans="1:17" ht="16.5" thickTop="1" thickBot="1">
      <c r="A12" s="711" t="s">
        <v>199</v>
      </c>
      <c r="B12" s="706" t="s">
        <v>530</v>
      </c>
      <c r="C12" s="707">
        <v>12</v>
      </c>
      <c r="D12" s="708">
        <v>0</v>
      </c>
      <c r="E12" s="712"/>
      <c r="F12" s="709">
        <f t="shared" si="1"/>
        <v>0</v>
      </c>
      <c r="G12" s="712"/>
      <c r="H12" s="709">
        <f t="shared" si="0"/>
        <v>1.9529390574946288</v>
      </c>
      <c r="I12" s="713">
        <v>1200</v>
      </c>
      <c r="J12" s="707"/>
      <c r="K12" s="708"/>
      <c r="N12" s="855" t="s">
        <v>198</v>
      </c>
      <c r="O12" s="850">
        <v>247</v>
      </c>
      <c r="P12" s="851">
        <v>4.4715447154471546</v>
      </c>
      <c r="Q12" s="649"/>
    </row>
    <row r="13" spans="1:17" ht="25.5" thickTop="1" thickBot="1">
      <c r="A13" s="711" t="s">
        <v>200</v>
      </c>
      <c r="B13" s="706" t="s">
        <v>844</v>
      </c>
      <c r="C13" s="707">
        <v>3908</v>
      </c>
      <c r="D13" s="708">
        <v>69</v>
      </c>
      <c r="E13" s="712"/>
      <c r="F13" s="709">
        <f t="shared" si="1"/>
        <v>1.7656090071647903</v>
      </c>
      <c r="G13" s="712"/>
      <c r="H13" s="709">
        <f t="shared" si="0"/>
        <v>1.9529390574946288</v>
      </c>
      <c r="I13" s="713">
        <v>1400</v>
      </c>
      <c r="J13" s="707"/>
      <c r="K13" s="708"/>
      <c r="N13" s="855" t="s">
        <v>199</v>
      </c>
      <c r="O13" s="850">
        <v>281</v>
      </c>
      <c r="P13" s="851">
        <v>4.2857142857142856</v>
      </c>
      <c r="Q13" s="649"/>
    </row>
    <row r="14" spans="1:17" ht="16.5" thickTop="1" thickBot="1">
      <c r="A14" s="711" t="s">
        <v>202</v>
      </c>
      <c r="B14" s="706" t="s">
        <v>471</v>
      </c>
      <c r="C14" s="707">
        <v>990</v>
      </c>
      <c r="D14" s="708">
        <v>30</v>
      </c>
      <c r="E14" s="712"/>
      <c r="F14" s="709">
        <f t="shared" si="1"/>
        <v>3.0303030303030303</v>
      </c>
      <c r="G14" s="712"/>
      <c r="H14" s="709">
        <f t="shared" si="0"/>
        <v>1.9529390574946288</v>
      </c>
      <c r="I14" s="713">
        <v>1600</v>
      </c>
      <c r="J14" s="707"/>
      <c r="K14" s="708"/>
      <c r="N14" s="855" t="s">
        <v>200</v>
      </c>
      <c r="O14" s="850">
        <v>316</v>
      </c>
      <c r="P14" s="851">
        <v>4.1269841269841265</v>
      </c>
      <c r="Q14" s="649"/>
    </row>
    <row r="15" spans="1:17" ht="16.5" thickTop="1" thickBot="1">
      <c r="A15" s="711" t="s">
        <v>203</v>
      </c>
      <c r="B15" s="706" t="s">
        <v>473</v>
      </c>
      <c r="C15" s="707">
        <v>3378</v>
      </c>
      <c r="D15" s="708">
        <v>114</v>
      </c>
      <c r="E15" s="712"/>
      <c r="F15" s="709">
        <f t="shared" si="1"/>
        <v>3.374777975133215</v>
      </c>
      <c r="G15" s="712"/>
      <c r="H15" s="709">
        <f t="shared" si="0"/>
        <v>1.9529390574946288</v>
      </c>
      <c r="I15" s="713">
        <v>1800</v>
      </c>
      <c r="J15" s="707"/>
      <c r="K15" s="708"/>
      <c r="N15" s="855" t="s">
        <v>201</v>
      </c>
      <c r="O15" s="850">
        <v>351</v>
      </c>
      <c r="P15" s="851">
        <v>4</v>
      </c>
      <c r="Q15" s="649"/>
    </row>
    <row r="16" spans="1:17" ht="16.5" thickTop="1" thickBot="1">
      <c r="A16" s="717" t="s">
        <v>209</v>
      </c>
      <c r="B16" s="706" t="s">
        <v>479</v>
      </c>
      <c r="C16" s="707">
        <v>2925</v>
      </c>
      <c r="D16" s="708">
        <v>106</v>
      </c>
      <c r="F16" s="709">
        <f t="shared" si="1"/>
        <v>3.6239316239316239</v>
      </c>
      <c r="H16" s="709">
        <f t="shared" si="0"/>
        <v>1.9529390574946288</v>
      </c>
      <c r="I16" s="718">
        <v>4000</v>
      </c>
      <c r="J16" s="707"/>
      <c r="K16" s="708"/>
      <c r="N16" s="855" t="s">
        <v>202</v>
      </c>
      <c r="O16" s="850">
        <v>387</v>
      </c>
      <c r="P16" s="851">
        <v>3.8860103626943006</v>
      </c>
      <c r="Q16" s="649"/>
    </row>
    <row r="17" spans="1:17" ht="16.5" thickTop="1" thickBot="1">
      <c r="A17" s="717" t="s">
        <v>210</v>
      </c>
      <c r="B17" s="706" t="s">
        <v>481</v>
      </c>
      <c r="C17" s="707">
        <v>4320</v>
      </c>
      <c r="D17" s="708">
        <v>45</v>
      </c>
      <c r="F17" s="709">
        <f t="shared" si="1"/>
        <v>1.0416666666666665</v>
      </c>
      <c r="H17" s="709">
        <f t="shared" si="0"/>
        <v>1.9529390574946288</v>
      </c>
      <c r="I17" s="718">
        <v>4000</v>
      </c>
      <c r="J17" s="707"/>
      <c r="K17" s="708"/>
      <c r="N17" s="855" t="s">
        <v>203</v>
      </c>
      <c r="O17" s="850">
        <v>423</v>
      </c>
      <c r="P17" s="851">
        <v>3.7914691943127963</v>
      </c>
      <c r="Q17" s="649"/>
    </row>
    <row r="18" spans="1:17" ht="16.5" thickTop="1" thickBot="1">
      <c r="A18" s="717" t="s">
        <v>211</v>
      </c>
      <c r="B18" s="706" t="s">
        <v>483</v>
      </c>
      <c r="C18" s="707">
        <v>1080</v>
      </c>
      <c r="D18" s="708">
        <v>31</v>
      </c>
      <c r="F18" s="709">
        <f t="shared" si="1"/>
        <v>2.8703703703703702</v>
      </c>
      <c r="H18" s="709">
        <f t="shared" si="0"/>
        <v>1.9529390574946288</v>
      </c>
      <c r="I18" s="718">
        <v>5000</v>
      </c>
      <c r="J18" s="707"/>
      <c r="K18" s="708"/>
      <c r="N18" s="855" t="s">
        <v>204</v>
      </c>
      <c r="O18" s="850">
        <v>460</v>
      </c>
      <c r="P18" s="851">
        <v>3.7037037037037033</v>
      </c>
      <c r="Q18" s="649"/>
    </row>
    <row r="19" spans="1:17" ht="16.5" thickTop="1" thickBot="1">
      <c r="A19" s="717" t="s">
        <v>212</v>
      </c>
      <c r="B19" s="706" t="s">
        <v>485</v>
      </c>
      <c r="C19" s="707">
        <v>1622</v>
      </c>
      <c r="D19" s="708">
        <v>38</v>
      </c>
      <c r="F19" s="709">
        <f t="shared" si="1"/>
        <v>2.342786683107275</v>
      </c>
      <c r="H19" s="709">
        <f t="shared" si="0"/>
        <v>1.9529390574946288</v>
      </c>
      <c r="I19" s="718">
        <v>5000</v>
      </c>
      <c r="J19" s="707"/>
      <c r="K19" s="708"/>
      <c r="N19" s="855" t="s">
        <v>208</v>
      </c>
      <c r="O19" s="850">
        <v>497</v>
      </c>
      <c r="P19" s="851">
        <v>3.6290322580645165</v>
      </c>
      <c r="Q19" s="649"/>
    </row>
    <row r="20" spans="1:17" ht="16.5" thickTop="1" thickBot="1">
      <c r="A20" s="717" t="s">
        <v>213</v>
      </c>
      <c r="B20" s="706" t="s">
        <v>487</v>
      </c>
      <c r="C20" s="707">
        <v>1132</v>
      </c>
      <c r="D20" s="708">
        <v>27</v>
      </c>
      <c r="F20" s="709">
        <f t="shared" si="1"/>
        <v>2.3851590106007068</v>
      </c>
      <c r="H20" s="709">
        <f t="shared" si="0"/>
        <v>1.9529390574946288</v>
      </c>
      <c r="I20" s="718">
        <v>6000</v>
      </c>
      <c r="J20" s="707"/>
      <c r="K20" s="708"/>
      <c r="N20" s="855" t="s">
        <v>209</v>
      </c>
      <c r="O20" s="850">
        <v>534</v>
      </c>
      <c r="P20" s="851">
        <v>3.5647279549718571</v>
      </c>
      <c r="Q20" s="649"/>
    </row>
    <row r="21" spans="1:17" ht="37.5" thickTop="1" thickBot="1">
      <c r="A21" s="717" t="s">
        <v>217</v>
      </c>
      <c r="B21" s="706" t="s">
        <v>845</v>
      </c>
      <c r="C21" s="707">
        <v>15</v>
      </c>
      <c r="D21" s="708">
        <v>1</v>
      </c>
      <c r="F21" s="709">
        <f t="shared" si="1"/>
        <v>6.666666666666667</v>
      </c>
      <c r="H21" s="709">
        <f t="shared" si="0"/>
        <v>1.9529390574946288</v>
      </c>
      <c r="I21" s="718">
        <v>6000</v>
      </c>
      <c r="J21" s="707"/>
      <c r="K21" s="708"/>
      <c r="N21" s="855" t="s">
        <v>210</v>
      </c>
      <c r="O21" s="850">
        <v>572</v>
      </c>
      <c r="P21" s="851">
        <v>3.5026269702276709</v>
      </c>
      <c r="Q21" s="649"/>
    </row>
    <row r="22" spans="1:17" ht="16.5" thickTop="1" thickBot="1">
      <c r="A22" s="717" t="s">
        <v>219</v>
      </c>
      <c r="B22" s="706" t="s">
        <v>491</v>
      </c>
      <c r="C22" s="707">
        <v>5716</v>
      </c>
      <c r="D22" s="708">
        <v>80</v>
      </c>
      <c r="F22" s="709">
        <f t="shared" si="1"/>
        <v>1.3995801259622114</v>
      </c>
      <c r="H22" s="709">
        <f t="shared" si="0"/>
        <v>1.9529390574946288</v>
      </c>
      <c r="I22" s="718">
        <v>7000</v>
      </c>
      <c r="J22" s="707"/>
      <c r="K22" s="708"/>
      <c r="N22" s="855" t="s">
        <v>211</v>
      </c>
      <c r="O22" s="850">
        <v>610</v>
      </c>
      <c r="P22" s="851">
        <v>3.4482758620689653</v>
      </c>
      <c r="Q22" s="649"/>
    </row>
    <row r="23" spans="1:17" ht="16.5" thickTop="1" thickBot="1">
      <c r="A23" s="717" t="s">
        <v>221</v>
      </c>
      <c r="B23" s="706" t="s">
        <v>841</v>
      </c>
      <c r="C23" s="707">
        <v>1830</v>
      </c>
      <c r="D23" s="708">
        <v>24</v>
      </c>
      <c r="F23" s="709">
        <f t="shared" si="1"/>
        <v>1.3114754098360655</v>
      </c>
      <c r="H23" s="709">
        <f t="shared" si="0"/>
        <v>1.9529390574946288</v>
      </c>
      <c r="I23" s="718">
        <v>8000</v>
      </c>
      <c r="J23" s="707"/>
      <c r="K23" s="708"/>
      <c r="N23" s="855" t="s">
        <v>212</v>
      </c>
      <c r="O23" s="850">
        <v>649</v>
      </c>
      <c r="P23" s="851">
        <v>3.3950617283950617</v>
      </c>
      <c r="Q23" s="649"/>
    </row>
    <row r="24" spans="1:17" ht="37.5" thickTop="1" thickBot="1">
      <c r="A24" s="717" t="s">
        <v>228</v>
      </c>
      <c r="B24" s="706" t="s">
        <v>846</v>
      </c>
      <c r="C24" s="707">
        <v>9397</v>
      </c>
      <c r="D24" s="708">
        <v>195</v>
      </c>
      <c r="F24" s="709">
        <f t="shared" si="1"/>
        <v>2.0751303607534322</v>
      </c>
      <c r="H24" s="709">
        <f t="shared" si="0"/>
        <v>1.9529390574946288</v>
      </c>
      <c r="I24" s="718">
        <v>9000</v>
      </c>
      <c r="J24" s="707"/>
      <c r="K24" s="708"/>
      <c r="N24" s="855" t="s">
        <v>213</v>
      </c>
      <c r="O24" s="850">
        <v>687</v>
      </c>
      <c r="P24" s="851">
        <v>3.3527696793002915</v>
      </c>
      <c r="Q24" s="649"/>
    </row>
    <row r="25" spans="1:17" ht="16.5" thickTop="1" thickBot="1">
      <c r="A25" s="717" t="s">
        <v>229</v>
      </c>
      <c r="B25" s="706" t="s">
        <v>499</v>
      </c>
      <c r="C25" s="707">
        <v>3075</v>
      </c>
      <c r="D25" s="708">
        <v>60</v>
      </c>
      <c r="F25" s="709">
        <f t="shared" si="1"/>
        <v>1.9512195121951219</v>
      </c>
      <c r="H25" s="709">
        <f t="shared" si="0"/>
        <v>1.9529390574946288</v>
      </c>
      <c r="I25" s="718">
        <v>9000</v>
      </c>
      <c r="J25" s="707"/>
      <c r="K25" s="708"/>
      <c r="N25" s="855" t="s">
        <v>217</v>
      </c>
      <c r="O25" s="850">
        <v>726</v>
      </c>
      <c r="P25" s="851">
        <v>3.3103448275862069</v>
      </c>
      <c r="Q25" s="649"/>
    </row>
    <row r="26" spans="1:17" ht="16.5" thickTop="1" thickBot="1">
      <c r="A26" s="717" t="s">
        <v>243</v>
      </c>
      <c r="B26" s="706" t="s">
        <v>503</v>
      </c>
      <c r="C26" s="707">
        <v>3808</v>
      </c>
      <c r="D26" s="708">
        <v>89</v>
      </c>
      <c r="F26" s="709">
        <f t="shared" si="1"/>
        <v>2.33718487394958</v>
      </c>
      <c r="H26" s="709">
        <f t="shared" si="0"/>
        <v>1.9529390574946288</v>
      </c>
      <c r="I26" s="718">
        <v>10000</v>
      </c>
      <c r="J26" s="707"/>
      <c r="K26" s="708"/>
      <c r="N26" s="855" t="s">
        <v>218</v>
      </c>
      <c r="O26" s="850">
        <v>766</v>
      </c>
      <c r="P26" s="851">
        <v>3.2679738562091507</v>
      </c>
      <c r="Q26" s="649"/>
    </row>
    <row r="27" spans="1:17" ht="25.5" thickTop="1" thickBot="1">
      <c r="A27" s="717" t="s">
        <v>250</v>
      </c>
      <c r="B27" s="706" t="s">
        <v>543</v>
      </c>
      <c r="C27" s="707">
        <v>1472</v>
      </c>
      <c r="D27" s="708">
        <v>25</v>
      </c>
      <c r="F27" s="709">
        <f t="shared" si="1"/>
        <v>1.6983695652173911</v>
      </c>
      <c r="H27" s="709">
        <f t="shared" si="0"/>
        <v>1.9529390574946288</v>
      </c>
      <c r="I27" s="718">
        <v>10000</v>
      </c>
      <c r="J27" s="707"/>
      <c r="K27" s="708"/>
      <c r="N27" s="855" t="s">
        <v>219</v>
      </c>
      <c r="O27" s="850">
        <v>805</v>
      </c>
      <c r="P27" s="851">
        <v>3.233830845771144</v>
      </c>
      <c r="Q27" s="649"/>
    </row>
    <row r="28" spans="1:17" ht="37.5" thickTop="1" thickBot="1">
      <c r="A28" s="717" t="s">
        <v>253</v>
      </c>
      <c r="B28" s="706" t="s">
        <v>847</v>
      </c>
      <c r="C28" s="707">
        <v>1988</v>
      </c>
      <c r="D28" s="708">
        <v>44</v>
      </c>
      <c r="F28" s="709">
        <f t="shared" si="1"/>
        <v>2.2132796780684103</v>
      </c>
      <c r="H28" s="709">
        <f t="shared" si="0"/>
        <v>1.9529390574946288</v>
      </c>
      <c r="I28" s="718">
        <v>11000</v>
      </c>
      <c r="J28" s="707"/>
      <c r="K28" s="708"/>
      <c r="N28" s="855" t="s">
        <v>220</v>
      </c>
      <c r="O28" s="850">
        <v>845</v>
      </c>
      <c r="P28" s="851">
        <v>3.1990521327014214</v>
      </c>
      <c r="Q28" s="649"/>
    </row>
    <row r="29" spans="1:17" ht="25.5" thickTop="1" thickBot="1">
      <c r="A29" s="717" t="s">
        <v>256</v>
      </c>
      <c r="B29" s="706" t="s">
        <v>843</v>
      </c>
      <c r="C29" s="707">
        <v>499</v>
      </c>
      <c r="D29" s="708">
        <v>11</v>
      </c>
      <c r="F29" s="709">
        <f t="shared" si="1"/>
        <v>2.2044088176352705</v>
      </c>
      <c r="H29" s="709">
        <f t="shared" si="0"/>
        <v>1.9529390574946288</v>
      </c>
      <c r="I29" s="718">
        <v>12000</v>
      </c>
      <c r="J29" s="707"/>
      <c r="K29" s="708"/>
      <c r="N29" s="855" t="s">
        <v>221</v>
      </c>
      <c r="O29" s="850">
        <v>885</v>
      </c>
      <c r="P29" s="851">
        <v>3.1674208144796379</v>
      </c>
      <c r="Q29" s="649"/>
    </row>
    <row r="30" spans="1:17" ht="25.5" thickTop="1" thickBot="1">
      <c r="A30" s="717" t="s">
        <v>257</v>
      </c>
      <c r="B30" s="706" t="s">
        <v>515</v>
      </c>
      <c r="C30" s="707">
        <v>1706</v>
      </c>
      <c r="D30" s="708">
        <v>41</v>
      </c>
      <c r="F30" s="709">
        <f t="shared" si="1"/>
        <v>2.4032825322391558</v>
      </c>
      <c r="H30" s="709">
        <f t="shared" si="0"/>
        <v>1.9529390574946288</v>
      </c>
      <c r="I30" s="718">
        <v>13000</v>
      </c>
      <c r="J30" s="707"/>
      <c r="K30" s="708"/>
      <c r="N30" s="855" t="s">
        <v>226</v>
      </c>
      <c r="O30" s="850">
        <v>925</v>
      </c>
      <c r="P30" s="851">
        <v>3.1385281385281383</v>
      </c>
      <c r="Q30" s="649"/>
    </row>
    <row r="31" spans="1:17" ht="15.75" thickTop="1">
      <c r="N31" s="855" t="s">
        <v>227</v>
      </c>
      <c r="O31" s="850">
        <v>965</v>
      </c>
      <c r="P31" s="851">
        <v>3.1120331950207469</v>
      </c>
      <c r="Q31" s="649"/>
    </row>
    <row r="32" spans="1:17">
      <c r="N32" s="855" t="s">
        <v>228</v>
      </c>
      <c r="O32" s="850">
        <v>1006</v>
      </c>
      <c r="P32" s="851">
        <v>3.0845771144278609</v>
      </c>
      <c r="Q32" s="649"/>
    </row>
    <row r="33" spans="1:17">
      <c r="A33" t="s">
        <v>561</v>
      </c>
      <c r="E33" s="47"/>
      <c r="N33" s="855" t="s">
        <v>229</v>
      </c>
      <c r="O33" s="850">
        <v>1047</v>
      </c>
      <c r="P33" s="851">
        <v>3.0592734225621414</v>
      </c>
      <c r="Q33" s="649"/>
    </row>
    <row r="34" spans="1:17">
      <c r="A34" t="s">
        <v>562</v>
      </c>
      <c r="N34" s="855" t="s">
        <v>232</v>
      </c>
      <c r="O34" s="850">
        <v>1087</v>
      </c>
      <c r="P34" s="851">
        <v>3.0386740331491713</v>
      </c>
      <c r="Q34" s="649"/>
    </row>
    <row r="35" spans="1:17">
      <c r="A35" t="s">
        <v>563</v>
      </c>
      <c r="N35" s="855" t="s">
        <v>243</v>
      </c>
      <c r="O35" s="850">
        <v>1128</v>
      </c>
      <c r="P35" s="851">
        <v>3.0168589174800355</v>
      </c>
      <c r="Q35" s="649"/>
    </row>
    <row r="36" spans="1:17">
      <c r="A36" t="s">
        <v>564</v>
      </c>
      <c r="N36" s="855" t="s">
        <v>250</v>
      </c>
      <c r="O36" s="850">
        <v>1170</v>
      </c>
      <c r="P36" s="851">
        <v>2.9940119760479043</v>
      </c>
      <c r="Q36" s="649"/>
    </row>
    <row r="37" spans="1:17">
      <c r="A37" t="s">
        <v>565</v>
      </c>
      <c r="N37" s="855" t="s">
        <v>251</v>
      </c>
      <c r="O37" s="850">
        <v>1211</v>
      </c>
      <c r="P37" s="851">
        <v>2.9752066115702478</v>
      </c>
      <c r="Q37" s="649"/>
    </row>
    <row r="38" spans="1:17">
      <c r="A38" t="s">
        <v>489</v>
      </c>
      <c r="E38" t="s">
        <v>566</v>
      </c>
      <c r="F38">
        <f>SUM(D3:D30)/SUM(C3:C30)</f>
        <v>1.9529390574946289E-2</v>
      </c>
      <c r="N38" s="855" t="s">
        <v>252</v>
      </c>
      <c r="O38" s="850">
        <v>1252</v>
      </c>
      <c r="P38" s="851">
        <v>2.9576338928856916</v>
      </c>
      <c r="Q38" s="649"/>
    </row>
    <row r="39" spans="1:17">
      <c r="A39" t="s">
        <v>567</v>
      </c>
      <c r="N39" s="855" t="s">
        <v>253</v>
      </c>
      <c r="O39" s="850">
        <v>1294</v>
      </c>
      <c r="P39" s="851">
        <v>2.9389017788089715</v>
      </c>
      <c r="Q39" s="649"/>
    </row>
    <row r="40" spans="1:17">
      <c r="A40" t="s">
        <v>501</v>
      </c>
      <c r="N40" s="855" t="s">
        <v>254</v>
      </c>
      <c r="O40" s="850">
        <v>1336</v>
      </c>
      <c r="P40" s="851">
        <v>2.9213483146067416</v>
      </c>
      <c r="Q40" s="649"/>
    </row>
    <row r="41" spans="1:17">
      <c r="A41" t="s">
        <v>520</v>
      </c>
      <c r="N41" s="855" t="s">
        <v>255</v>
      </c>
      <c r="O41" s="850">
        <v>1377</v>
      </c>
      <c r="P41" s="851">
        <v>2.9069767441860463</v>
      </c>
      <c r="Q41" s="649"/>
    </row>
    <row r="42" spans="1:17">
      <c r="N42" s="855" t="s">
        <v>256</v>
      </c>
      <c r="O42" s="850">
        <v>1419</v>
      </c>
      <c r="P42" s="851">
        <v>2.8913963328631875</v>
      </c>
      <c r="Q42" s="649"/>
    </row>
    <row r="43" spans="1:17">
      <c r="A43" t="s">
        <v>568</v>
      </c>
      <c r="N43" s="855" t="s">
        <v>257</v>
      </c>
      <c r="O43" s="850">
        <v>1461</v>
      </c>
      <c r="P43" s="851">
        <v>2.8767123287671232</v>
      </c>
      <c r="Q43" s="649"/>
    </row>
    <row r="44" spans="1:17">
      <c r="N44" s="855" t="s">
        <v>258</v>
      </c>
      <c r="O44" s="850">
        <v>1504</v>
      </c>
      <c r="P44" s="851">
        <v>2.8609447771124419</v>
      </c>
      <c r="Q44" s="649"/>
    </row>
    <row r="45" spans="1:17">
      <c r="N45" s="855" t="s">
        <v>259</v>
      </c>
      <c r="O45" s="850">
        <v>1546</v>
      </c>
      <c r="P45" s="851">
        <v>2.8478964401294502</v>
      </c>
      <c r="Q45" s="649"/>
    </row>
    <row r="46" spans="1:17">
      <c r="N46" s="855" t="s">
        <v>260</v>
      </c>
      <c r="O46" s="850">
        <v>1588</v>
      </c>
      <c r="P46" s="851">
        <v>2.8355387523629489</v>
      </c>
      <c r="Q46" s="649"/>
    </row>
    <row r="47" spans="1:17">
      <c r="N47" s="855" t="s">
        <v>262</v>
      </c>
      <c r="O47" s="850">
        <v>1631</v>
      </c>
      <c r="P47" s="851">
        <v>2.8220858895705523</v>
      </c>
      <c r="Q47" s="649"/>
    </row>
    <row r="48" spans="1:17">
      <c r="N48" s="855" t="s">
        <v>263</v>
      </c>
      <c r="O48" s="850">
        <v>1673</v>
      </c>
      <c r="P48" s="851">
        <v>2.8110047846889952</v>
      </c>
      <c r="Q48" s="649"/>
    </row>
    <row r="49" spans="1:17">
      <c r="N49" s="855" t="s">
        <v>265</v>
      </c>
      <c r="O49" s="850">
        <v>1716</v>
      </c>
      <c r="P49" s="851">
        <v>2.7988338192419824</v>
      </c>
      <c r="Q49" s="649"/>
    </row>
    <row r="50" spans="1:17" s="772" customFormat="1">
      <c r="A50"/>
      <c r="B50"/>
      <c r="C50"/>
      <c r="D50"/>
      <c r="E50"/>
      <c r="F50"/>
      <c r="G50"/>
      <c r="H50"/>
      <c r="I50"/>
      <c r="J50"/>
      <c r="N50" s="855" t="s">
        <v>266</v>
      </c>
      <c r="O50" s="850">
        <v>1759</v>
      </c>
      <c r="P50" s="851">
        <v>2.7872582480091013</v>
      </c>
      <c r="Q50" s="649"/>
    </row>
    <row r="51" spans="1:17">
      <c r="N51" s="855" t="s">
        <v>267</v>
      </c>
      <c r="O51" s="850">
        <v>1801</v>
      </c>
      <c r="P51" s="851">
        <v>2.7777777777777777</v>
      </c>
      <c r="Q51" s="649"/>
    </row>
    <row r="52" spans="1:17">
      <c r="N52" s="855" t="s">
        <v>268</v>
      </c>
      <c r="O52" s="850">
        <v>1844</v>
      </c>
      <c r="P52" s="851">
        <v>2.7672273467173087</v>
      </c>
      <c r="Q52" s="649"/>
    </row>
    <row r="53" spans="1:17">
      <c r="N53" s="855" t="s">
        <v>269</v>
      </c>
      <c r="O53" s="850">
        <v>1887</v>
      </c>
      <c r="P53" s="851">
        <v>2.7571580063626722</v>
      </c>
      <c r="Q53" s="649"/>
    </row>
    <row r="54" spans="1:17">
      <c r="N54" s="855" t="s">
        <v>271</v>
      </c>
      <c r="O54" s="850">
        <v>1930</v>
      </c>
      <c r="P54" s="851">
        <v>2.747537584240539</v>
      </c>
      <c r="Q54" s="649"/>
    </row>
    <row r="55" spans="1:17">
      <c r="N55" s="855" t="s">
        <v>272</v>
      </c>
      <c r="O55" s="850">
        <v>1973</v>
      </c>
      <c r="P55" s="851">
        <v>2.7383367139959431</v>
      </c>
      <c r="Q55" s="649"/>
    </row>
    <row r="56" spans="1:17">
      <c r="N56" s="855" t="s">
        <v>273</v>
      </c>
      <c r="O56" s="850">
        <v>2017</v>
      </c>
      <c r="P56" s="851">
        <v>2.7281746031746033</v>
      </c>
      <c r="Q56" s="649"/>
    </row>
    <row r="57" spans="1:17">
      <c r="N57" s="855" t="s">
        <v>274</v>
      </c>
      <c r="O57" s="850">
        <v>2060</v>
      </c>
      <c r="P57" s="851">
        <v>2.7197668771248176</v>
      </c>
      <c r="Q57" s="649"/>
    </row>
    <row r="58" spans="1:17">
      <c r="N58" s="855" t="s">
        <v>275</v>
      </c>
      <c r="O58" s="850">
        <v>2103</v>
      </c>
      <c r="P58" s="851">
        <v>2.7117031398667937</v>
      </c>
      <c r="Q58" s="649"/>
    </row>
    <row r="59" spans="1:17">
      <c r="H59" s="772"/>
      <c r="N59" s="855" t="s">
        <v>276</v>
      </c>
      <c r="O59" s="850">
        <v>2147</v>
      </c>
      <c r="P59" s="851">
        <v>2.7027027027027026</v>
      </c>
      <c r="Q59" s="649"/>
    </row>
    <row r="60" spans="1:17">
      <c r="N60" s="855" t="s">
        <v>277</v>
      </c>
      <c r="O60" s="850">
        <v>2190</v>
      </c>
      <c r="P60" s="851">
        <v>2.6952946550936501</v>
      </c>
      <c r="Q60" s="649"/>
    </row>
    <row r="61" spans="1:17">
      <c r="N61" s="855" t="s">
        <v>278</v>
      </c>
      <c r="O61" s="850">
        <v>2234</v>
      </c>
      <c r="P61" s="851">
        <v>2.6869682042095837</v>
      </c>
      <c r="Q61" s="649"/>
    </row>
    <row r="62" spans="1:17">
      <c r="N62" s="855" t="s">
        <v>279</v>
      </c>
      <c r="O62" s="850">
        <v>2277</v>
      </c>
      <c r="P62" s="851">
        <v>2.6801405975395429</v>
      </c>
      <c r="Q62" s="649"/>
    </row>
    <row r="63" spans="1:17">
      <c r="N63" s="855" t="s">
        <v>280</v>
      </c>
      <c r="O63" s="850">
        <v>2321</v>
      </c>
      <c r="P63" s="851">
        <v>2.6724137931034484</v>
      </c>
      <c r="Q63" s="649"/>
    </row>
    <row r="64" spans="1:17">
      <c r="G64" s="125"/>
      <c r="N64" s="855" t="s">
        <v>281</v>
      </c>
      <c r="O64" s="850">
        <v>2365</v>
      </c>
      <c r="P64" s="851">
        <v>2.6649746192893402</v>
      </c>
      <c r="Q64" s="649"/>
    </row>
    <row r="65" spans="14:17">
      <c r="N65" s="855" t="s">
        <v>283</v>
      </c>
      <c r="O65" s="850">
        <v>2409</v>
      </c>
      <c r="P65" s="851">
        <v>2.6578073089700998</v>
      </c>
      <c r="Q65" s="649"/>
    </row>
    <row r="66" spans="14:17">
      <c r="N66" s="855" t="s">
        <v>284</v>
      </c>
      <c r="O66" s="850">
        <v>2452</v>
      </c>
      <c r="P66" s="851">
        <v>2.6519787841697267</v>
      </c>
      <c r="Q66" s="649"/>
    </row>
    <row r="67" spans="14:17">
      <c r="N67" s="855" t="s">
        <v>285</v>
      </c>
      <c r="O67" s="850">
        <v>2496</v>
      </c>
      <c r="P67" s="851">
        <v>2.6452905811623246</v>
      </c>
    </row>
    <row r="68" spans="14:17">
      <c r="N68" s="855" t="s">
        <v>286</v>
      </c>
      <c r="O68" s="850">
        <v>2540</v>
      </c>
      <c r="P68" s="851">
        <v>2.6388341866876721</v>
      </c>
    </row>
    <row r="69" spans="14:17">
      <c r="N69" s="855" t="s">
        <v>287</v>
      </c>
      <c r="O69" s="850">
        <v>2584</v>
      </c>
      <c r="P69" s="851">
        <v>2.632597754548974</v>
      </c>
    </row>
    <row r="70" spans="14:17">
      <c r="N70" s="855" t="s">
        <v>288</v>
      </c>
      <c r="O70" s="850">
        <v>2628</v>
      </c>
      <c r="P70" s="851">
        <v>2.6265702322040352</v>
      </c>
    </row>
    <row r="71" spans="14:17">
      <c r="N71" s="855" t="s">
        <v>289</v>
      </c>
      <c r="O71" s="850">
        <v>2673</v>
      </c>
      <c r="P71" s="851">
        <v>2.6197604790419158</v>
      </c>
    </row>
    <row r="72" spans="14:17">
      <c r="N72" s="855" t="s">
        <v>290</v>
      </c>
      <c r="O72" s="850">
        <v>2717</v>
      </c>
      <c r="P72" s="851">
        <v>2.614138438880707</v>
      </c>
    </row>
    <row r="73" spans="14:17">
      <c r="N73" s="855" t="s">
        <v>291</v>
      </c>
      <c r="O73" s="850">
        <v>2761</v>
      </c>
      <c r="P73" s="851">
        <v>2.6086956521739131</v>
      </c>
    </row>
    <row r="74" spans="14:17">
      <c r="N74" s="855" t="s">
        <v>569</v>
      </c>
      <c r="O74" s="850">
        <v>2805</v>
      </c>
      <c r="P74" s="851">
        <v>2.6034236804564905</v>
      </c>
    </row>
    <row r="75" spans="14:17">
      <c r="N75" s="855" t="s">
        <v>570</v>
      </c>
      <c r="O75" s="850">
        <v>2850</v>
      </c>
      <c r="P75" s="851">
        <v>2.5974025974025974</v>
      </c>
    </row>
    <row r="76" spans="14:17">
      <c r="N76" s="855" t="s">
        <v>571</v>
      </c>
      <c r="O76" s="850">
        <v>2894</v>
      </c>
      <c r="P76" s="851">
        <v>2.5924645696508817</v>
      </c>
    </row>
    <row r="77" spans="14:17">
      <c r="N77" s="855" t="s">
        <v>572</v>
      </c>
      <c r="O77" s="850">
        <v>2938</v>
      </c>
      <c r="P77" s="851">
        <v>2.5876744977868573</v>
      </c>
    </row>
    <row r="78" spans="14:17">
      <c r="N78" s="855" t="s">
        <v>573</v>
      </c>
      <c r="O78" s="850">
        <v>2983</v>
      </c>
      <c r="P78" s="851">
        <v>2.5821596244131455</v>
      </c>
    </row>
    <row r="79" spans="14:17">
      <c r="N79" s="855" t="s">
        <v>574</v>
      </c>
      <c r="O79" s="850">
        <v>3027</v>
      </c>
      <c r="P79" s="851">
        <v>2.5776602775941839</v>
      </c>
    </row>
    <row r="80" spans="14:17">
      <c r="N80" s="855" t="s">
        <v>575</v>
      </c>
      <c r="O80" s="850">
        <v>3072</v>
      </c>
      <c r="P80" s="851">
        <v>2.5724519700423314</v>
      </c>
    </row>
    <row r="81" spans="14:16">
      <c r="N81" s="855" t="s">
        <v>576</v>
      </c>
      <c r="O81" s="850">
        <v>3116</v>
      </c>
      <c r="P81" s="851">
        <v>2.5682182985553772</v>
      </c>
    </row>
    <row r="82" spans="14:16">
      <c r="N82" s="855" t="s">
        <v>577</v>
      </c>
      <c r="O82" s="850">
        <v>3161</v>
      </c>
      <c r="P82" s="851">
        <v>2.5632911392405067</v>
      </c>
    </row>
    <row r="83" spans="14:16">
      <c r="N83" s="855" t="s">
        <v>578</v>
      </c>
      <c r="O83" s="850">
        <v>3206</v>
      </c>
      <c r="P83" s="851">
        <v>2.5585023400936038</v>
      </c>
    </row>
    <row r="84" spans="14:16">
      <c r="N84" s="855" t="s">
        <v>579</v>
      </c>
      <c r="O84" s="850">
        <v>3250</v>
      </c>
      <c r="P84" s="851">
        <v>2.5546321945213912</v>
      </c>
    </row>
    <row r="85" spans="14:16">
      <c r="N85" s="855" t="s">
        <v>580</v>
      </c>
      <c r="O85" s="850">
        <v>3295</v>
      </c>
      <c r="P85" s="851">
        <v>2.5500910746812386</v>
      </c>
    </row>
    <row r="86" spans="14:16">
      <c r="N86" s="855" t="s">
        <v>581</v>
      </c>
      <c r="O86" s="850">
        <v>3340</v>
      </c>
      <c r="P86" s="851">
        <v>2.5456723569931117</v>
      </c>
    </row>
    <row r="87" spans="14:16">
      <c r="N87" s="855" t="s">
        <v>582</v>
      </c>
      <c r="O87" s="850">
        <v>3385</v>
      </c>
      <c r="P87" s="851">
        <v>2.541371158392435</v>
      </c>
    </row>
    <row r="88" spans="14:16">
      <c r="N88" s="855" t="s">
        <v>583</v>
      </c>
      <c r="O88" s="850">
        <v>3430</v>
      </c>
      <c r="P88" s="851">
        <v>2.537182852143482</v>
      </c>
    </row>
    <row r="89" spans="14:16">
      <c r="N89" s="855" t="s">
        <v>584</v>
      </c>
      <c r="O89" s="850">
        <v>3475</v>
      </c>
      <c r="P89" s="851">
        <v>2.5331030512377661</v>
      </c>
    </row>
    <row r="90" spans="14:16">
      <c r="N90" s="855" t="s">
        <v>585</v>
      </c>
      <c r="O90" s="850">
        <v>3520</v>
      </c>
      <c r="P90" s="851">
        <v>2.529127593066212</v>
      </c>
    </row>
    <row r="91" spans="14:16">
      <c r="N91" s="855" t="s">
        <v>586</v>
      </c>
      <c r="O91" s="850">
        <v>3564</v>
      </c>
      <c r="P91" s="851">
        <v>2.5259612685938815</v>
      </c>
    </row>
    <row r="92" spans="14:16">
      <c r="N92" s="855" t="s">
        <v>587</v>
      </c>
      <c r="O92" s="850">
        <v>3609</v>
      </c>
      <c r="P92" s="851">
        <v>2.5221729490022176</v>
      </c>
    </row>
    <row r="93" spans="14:16">
      <c r="N93" s="855" t="s">
        <v>588</v>
      </c>
      <c r="O93" s="850">
        <v>3655</v>
      </c>
      <c r="P93" s="851">
        <v>2.5177887246852761</v>
      </c>
    </row>
    <row r="94" spans="14:16">
      <c r="N94" s="855" t="s">
        <v>589</v>
      </c>
      <c r="O94" s="850">
        <v>3700</v>
      </c>
      <c r="P94" s="851">
        <v>2.51419302514193</v>
      </c>
    </row>
    <row r="95" spans="14:16">
      <c r="N95" s="855" t="s">
        <v>590</v>
      </c>
      <c r="O95" s="850">
        <v>3745</v>
      </c>
      <c r="P95" s="851">
        <v>2.5106837606837606</v>
      </c>
    </row>
    <row r="96" spans="14:16">
      <c r="N96" s="855" t="s">
        <v>591</v>
      </c>
      <c r="O96" s="850">
        <v>3790</v>
      </c>
      <c r="P96" s="851">
        <v>2.5072578516759041</v>
      </c>
    </row>
    <row r="97" spans="14:16">
      <c r="N97" s="855" t="s">
        <v>592</v>
      </c>
      <c r="O97" s="850">
        <v>3835</v>
      </c>
      <c r="P97" s="851">
        <v>2.5039123630672928</v>
      </c>
    </row>
    <row r="98" spans="14:16">
      <c r="N98" s="855" t="s">
        <v>593</v>
      </c>
      <c r="O98" s="850">
        <v>3880</v>
      </c>
      <c r="P98" s="851">
        <v>2.5006444960041248</v>
      </c>
    </row>
    <row r="99" spans="14:16">
      <c r="N99" s="855" t="s">
        <v>594</v>
      </c>
      <c r="O99" s="850">
        <v>3925</v>
      </c>
      <c r="P99" s="851">
        <v>2.4974515800203876</v>
      </c>
    </row>
    <row r="100" spans="14:16">
      <c r="N100" s="855" t="s">
        <v>595</v>
      </c>
      <c r="O100" s="850">
        <v>3971</v>
      </c>
      <c r="P100" s="851">
        <v>2.4937027707808568</v>
      </c>
    </row>
    <row r="101" spans="14:16">
      <c r="N101" s="855" t="s">
        <v>596</v>
      </c>
      <c r="O101" s="850">
        <v>4016</v>
      </c>
      <c r="P101" s="851">
        <v>2.4906600249066</v>
      </c>
    </row>
    <row r="102" spans="14:16">
      <c r="N102" s="855" t="s">
        <v>597</v>
      </c>
      <c r="O102" s="850">
        <v>4061</v>
      </c>
      <c r="P102" s="851">
        <v>2.4876847290640396</v>
      </c>
    </row>
    <row r="103" spans="14:16">
      <c r="N103" s="855" t="s">
        <v>598</v>
      </c>
      <c r="O103" s="850">
        <v>4107</v>
      </c>
      <c r="P103" s="851">
        <v>2.4841695080370192</v>
      </c>
    </row>
    <row r="104" spans="14:16">
      <c r="N104" s="855" t="s">
        <v>599</v>
      </c>
      <c r="O104" s="850">
        <v>4152</v>
      </c>
      <c r="P104" s="851">
        <v>2.4813298000481812</v>
      </c>
    </row>
    <row r="105" spans="14:16">
      <c r="N105" s="855" t="s">
        <v>600</v>
      </c>
      <c r="O105" s="850">
        <v>4197</v>
      </c>
      <c r="P105" s="851">
        <v>2.478551000953289</v>
      </c>
    </row>
    <row r="106" spans="14:16">
      <c r="N106" s="855" t="s">
        <v>601</v>
      </c>
      <c r="O106" s="850">
        <v>4243</v>
      </c>
      <c r="P106" s="851">
        <v>2.4752475247524752</v>
      </c>
    </row>
    <row r="107" spans="14:16">
      <c r="N107" s="855" t="s">
        <v>602</v>
      </c>
      <c r="O107" s="850">
        <v>4288</v>
      </c>
      <c r="P107" s="851">
        <v>2.4725915558665732</v>
      </c>
    </row>
    <row r="108" spans="14:16">
      <c r="N108" s="855" t="s">
        <v>603</v>
      </c>
      <c r="O108" s="850">
        <v>4334</v>
      </c>
      <c r="P108" s="851">
        <v>2.4694207246711288</v>
      </c>
    </row>
    <row r="109" spans="14:16">
      <c r="N109" s="855" t="s">
        <v>604</v>
      </c>
      <c r="O109" s="850">
        <v>4379</v>
      </c>
      <c r="P109" s="851">
        <v>2.4668798538145271</v>
      </c>
    </row>
    <row r="110" spans="14:16">
      <c r="N110" s="855" t="s">
        <v>605</v>
      </c>
      <c r="O110" s="850">
        <v>4425</v>
      </c>
      <c r="P110" s="851">
        <v>2.4638336347197107</v>
      </c>
    </row>
    <row r="111" spans="14:16">
      <c r="N111" s="855" t="s">
        <v>606</v>
      </c>
      <c r="O111" s="850">
        <v>4470</v>
      </c>
      <c r="P111" s="851">
        <v>2.4614007607965989</v>
      </c>
    </row>
    <row r="112" spans="14:16">
      <c r="N112" s="855" t="s">
        <v>607</v>
      </c>
      <c r="O112" s="850">
        <v>4516</v>
      </c>
      <c r="P112" s="851">
        <v>2.4584717607973419</v>
      </c>
    </row>
    <row r="113" spans="14:16">
      <c r="N113" s="855" t="s">
        <v>608</v>
      </c>
      <c r="O113" s="850">
        <v>4562</v>
      </c>
      <c r="P113" s="851">
        <v>2.4556018417013812</v>
      </c>
    </row>
    <row r="114" spans="14:16">
      <c r="N114" s="855" t="s">
        <v>609</v>
      </c>
      <c r="O114" s="850">
        <v>4607</v>
      </c>
      <c r="P114" s="851">
        <v>2.4533217542336083</v>
      </c>
    </row>
    <row r="115" spans="14:16">
      <c r="N115" s="855" t="s">
        <v>610</v>
      </c>
      <c r="O115" s="850">
        <v>4653</v>
      </c>
      <c r="P115" s="851">
        <v>2.4505588993981084</v>
      </c>
    </row>
    <row r="116" spans="14:16">
      <c r="N116" s="855" t="s">
        <v>611</v>
      </c>
      <c r="O116" s="850">
        <v>4699</v>
      </c>
      <c r="P116" s="851">
        <v>2.4478501489995743</v>
      </c>
    </row>
    <row r="117" spans="14:16">
      <c r="N117" s="855" t="s">
        <v>612</v>
      </c>
      <c r="O117" s="850">
        <v>4744</v>
      </c>
      <c r="P117" s="851">
        <v>2.4457094665823318</v>
      </c>
    </row>
    <row r="118" spans="14:16">
      <c r="N118" s="855" t="s">
        <v>613</v>
      </c>
      <c r="O118" s="850">
        <v>4790</v>
      </c>
      <c r="P118" s="851">
        <v>2.4430987680100231</v>
      </c>
    </row>
    <row r="119" spans="14:16">
      <c r="N119" s="855" t="s">
        <v>614</v>
      </c>
      <c r="O119" s="850">
        <v>4836</v>
      </c>
      <c r="P119" s="851">
        <v>2.4405377456049639</v>
      </c>
    </row>
    <row r="120" spans="14:16">
      <c r="N120" s="855" t="s">
        <v>615</v>
      </c>
      <c r="O120" s="850">
        <v>4882</v>
      </c>
      <c r="P120" s="851">
        <v>2.4380249948780985</v>
      </c>
    </row>
    <row r="121" spans="14:16">
      <c r="N121" s="855" t="s">
        <v>616</v>
      </c>
      <c r="O121" s="850">
        <v>4927</v>
      </c>
      <c r="P121" s="851">
        <v>2.4360535931790497</v>
      </c>
    </row>
    <row r="122" spans="14:16">
      <c r="N122" s="855" t="s">
        <v>617</v>
      </c>
      <c r="O122" s="850">
        <v>4973</v>
      </c>
      <c r="P122" s="851">
        <v>2.4336283185840708</v>
      </c>
    </row>
    <row r="123" spans="14:16">
      <c r="N123" s="855" t="s">
        <v>618</v>
      </c>
      <c r="O123" s="850">
        <v>5019</v>
      </c>
      <c r="P123" s="851">
        <v>2.4312475089677164</v>
      </c>
    </row>
    <row r="124" spans="14:16">
      <c r="N124" s="855" t="s">
        <v>619</v>
      </c>
      <c r="O124" s="850">
        <v>5065</v>
      </c>
      <c r="P124" s="851">
        <v>2.4289099526066353</v>
      </c>
    </row>
    <row r="125" spans="14:16">
      <c r="N125" s="855" t="s">
        <v>620</v>
      </c>
      <c r="O125" s="850">
        <v>5111</v>
      </c>
      <c r="P125" s="851">
        <v>2.4266144814090023</v>
      </c>
    </row>
    <row r="126" spans="14:16">
      <c r="N126" s="855" t="s">
        <v>621</v>
      </c>
      <c r="O126" s="850">
        <v>5157</v>
      </c>
      <c r="P126" s="851">
        <v>2.4243599689681923</v>
      </c>
    </row>
    <row r="127" spans="14:16">
      <c r="N127" s="855" t="s">
        <v>622</v>
      </c>
      <c r="O127" s="850">
        <v>5203</v>
      </c>
      <c r="P127" s="851">
        <v>2.422145328719723</v>
      </c>
    </row>
    <row r="128" spans="14:16">
      <c r="N128" s="855" t="s">
        <v>623</v>
      </c>
      <c r="O128" s="850">
        <v>5249</v>
      </c>
      <c r="P128" s="851">
        <v>2.4199695121951219</v>
      </c>
    </row>
    <row r="129" spans="14:16">
      <c r="N129" s="855" t="s">
        <v>624</v>
      </c>
      <c r="O129" s="850">
        <v>5295</v>
      </c>
      <c r="P129" s="851">
        <v>2.4178315073668304</v>
      </c>
    </row>
    <row r="130" spans="14:16">
      <c r="N130" s="855" t="s">
        <v>625</v>
      </c>
      <c r="O130" s="850">
        <v>5341</v>
      </c>
      <c r="P130" s="851">
        <v>2.4157303370786516</v>
      </c>
    </row>
    <row r="131" spans="14:16">
      <c r="N131" s="855" t="s">
        <v>626</v>
      </c>
      <c r="O131" s="850">
        <v>5387</v>
      </c>
      <c r="P131" s="851">
        <v>2.4136650575566283</v>
      </c>
    </row>
    <row r="132" spans="14:16">
      <c r="N132" s="855" t="s">
        <v>627</v>
      </c>
      <c r="O132" s="850">
        <v>5433</v>
      </c>
      <c r="P132" s="851">
        <v>2.4116347569955821</v>
      </c>
    </row>
    <row r="133" spans="14:16">
      <c r="N133" s="855" t="s">
        <v>628</v>
      </c>
      <c r="O133" s="850">
        <v>5479</v>
      </c>
      <c r="P133" s="851">
        <v>2.4096385542168677</v>
      </c>
    </row>
    <row r="134" spans="14:16">
      <c r="N134" s="855" t="s">
        <v>629</v>
      </c>
      <c r="O134" s="850">
        <v>5525</v>
      </c>
      <c r="P134" s="851">
        <v>2.4076755973931934</v>
      </c>
    </row>
    <row r="135" spans="14:16">
      <c r="N135" s="855" t="s">
        <v>630</v>
      </c>
      <c r="O135" s="850">
        <v>5571</v>
      </c>
      <c r="P135" s="851">
        <v>2.4057450628366248</v>
      </c>
    </row>
    <row r="136" spans="14:16">
      <c r="N136" s="855" t="s">
        <v>631</v>
      </c>
      <c r="O136" s="850">
        <v>5617</v>
      </c>
      <c r="P136" s="851">
        <v>2.4038461538461542</v>
      </c>
    </row>
    <row r="137" spans="14:16">
      <c r="N137" s="855" t="s">
        <v>632</v>
      </c>
      <c r="O137" s="850">
        <v>5663</v>
      </c>
      <c r="P137" s="851">
        <v>2.401978099611445</v>
      </c>
    </row>
    <row r="138" spans="14:16">
      <c r="N138" s="855" t="s">
        <v>633</v>
      </c>
      <c r="O138" s="850">
        <v>5709</v>
      </c>
      <c r="P138" s="851">
        <v>2.4001401541695864</v>
      </c>
    </row>
    <row r="139" spans="14:16">
      <c r="N139" s="855" t="s">
        <v>634</v>
      </c>
      <c r="O139" s="850">
        <v>5756</v>
      </c>
      <c r="P139" s="851">
        <v>2.3979148566463944</v>
      </c>
    </row>
    <row r="140" spans="14:16">
      <c r="N140" s="855" t="s">
        <v>635</v>
      </c>
      <c r="O140" s="850">
        <v>5802</v>
      </c>
      <c r="P140" s="851">
        <v>2.3961385967936564</v>
      </c>
    </row>
    <row r="141" spans="14:16">
      <c r="N141" s="855" t="s">
        <v>636</v>
      </c>
      <c r="O141" s="850">
        <v>5848</v>
      </c>
      <c r="P141" s="851">
        <v>2.3943902856165553</v>
      </c>
    </row>
    <row r="142" spans="14:16">
      <c r="N142" s="855" t="s">
        <v>637</v>
      </c>
      <c r="O142" s="850">
        <v>5894</v>
      </c>
      <c r="P142" s="851">
        <v>2.3926692686237909</v>
      </c>
    </row>
    <row r="143" spans="14:16">
      <c r="N143" s="855" t="s">
        <v>638</v>
      </c>
      <c r="O143" s="850">
        <v>5940</v>
      </c>
      <c r="P143" s="851">
        <v>2.3909749116012797</v>
      </c>
    </row>
    <row r="144" spans="14:16">
      <c r="N144" s="855" t="s">
        <v>639</v>
      </c>
      <c r="O144" s="850">
        <v>5987</v>
      </c>
      <c r="P144" s="851">
        <v>2.3889074507183428</v>
      </c>
    </row>
    <row r="145" spans="14:16">
      <c r="N145" s="855" t="s">
        <v>640</v>
      </c>
      <c r="O145" s="850">
        <v>6033</v>
      </c>
      <c r="P145" s="851">
        <v>2.3872679045092835</v>
      </c>
    </row>
    <row r="146" spans="14:16">
      <c r="N146" s="855" t="s">
        <v>641</v>
      </c>
      <c r="O146" s="850">
        <v>6079</v>
      </c>
      <c r="P146" s="851">
        <v>2.3856531753866403</v>
      </c>
    </row>
    <row r="147" spans="14:16">
      <c r="N147" s="855" t="s">
        <v>642</v>
      </c>
      <c r="O147" s="850">
        <v>6126</v>
      </c>
      <c r="P147" s="851">
        <v>2.3836734693877553</v>
      </c>
    </row>
    <row r="148" spans="14:16">
      <c r="N148" s="855" t="s">
        <v>643</v>
      </c>
      <c r="O148" s="850">
        <v>6172</v>
      </c>
      <c r="P148" s="851">
        <v>2.3821098687408848</v>
      </c>
    </row>
    <row r="149" spans="14:16">
      <c r="N149" s="855" t="s">
        <v>644</v>
      </c>
      <c r="O149" s="850">
        <v>6218</v>
      </c>
      <c r="P149" s="851">
        <v>2.3805694064661416</v>
      </c>
    </row>
    <row r="150" spans="14:16">
      <c r="N150" s="855" t="s">
        <v>645</v>
      </c>
      <c r="O150" s="850">
        <v>6265</v>
      </c>
      <c r="P150" s="851">
        <v>2.3786717752234994</v>
      </c>
    </row>
    <row r="151" spans="14:16">
      <c r="N151" s="855" t="s">
        <v>646</v>
      </c>
      <c r="O151" s="850">
        <v>6311</v>
      </c>
      <c r="P151" s="851">
        <v>2.3771790808240887</v>
      </c>
    </row>
    <row r="152" spans="14:16">
      <c r="N152" s="855" t="s">
        <v>647</v>
      </c>
      <c r="O152" s="850">
        <v>6357</v>
      </c>
      <c r="P152" s="851">
        <v>2.3757079924480804</v>
      </c>
    </row>
    <row r="153" spans="14:16">
      <c r="N153" s="855" t="s">
        <v>648</v>
      </c>
      <c r="O153" s="850">
        <v>6404</v>
      </c>
      <c r="P153" s="851">
        <v>2.3738872403560833</v>
      </c>
    </row>
    <row r="154" spans="14:16">
      <c r="N154" s="855" t="s">
        <v>649</v>
      </c>
      <c r="O154" s="850">
        <v>6450</v>
      </c>
      <c r="P154" s="851">
        <v>2.3724608466428903</v>
      </c>
    </row>
    <row r="155" spans="14:16">
      <c r="N155" s="855" t="s">
        <v>650</v>
      </c>
      <c r="O155" s="850">
        <v>6497</v>
      </c>
      <c r="P155" s="851">
        <v>2.3706896551724137</v>
      </c>
    </row>
    <row r="156" spans="14:16">
      <c r="N156" s="855" t="s">
        <v>651</v>
      </c>
      <c r="O156" s="850">
        <v>6543</v>
      </c>
      <c r="P156" s="851">
        <v>2.3693060226230513</v>
      </c>
    </row>
    <row r="157" spans="14:16">
      <c r="N157" s="855" t="s">
        <v>652</v>
      </c>
      <c r="O157" s="850">
        <v>6590</v>
      </c>
      <c r="P157" s="851">
        <v>2.3675823341933526</v>
      </c>
    </row>
    <row r="158" spans="14:16">
      <c r="N158" s="855" t="s">
        <v>653</v>
      </c>
      <c r="O158" s="850">
        <v>6636</v>
      </c>
      <c r="P158" s="851">
        <v>2.3662396382818387</v>
      </c>
    </row>
    <row r="159" spans="14:16">
      <c r="N159" s="855" t="s">
        <v>654</v>
      </c>
      <c r="O159" s="850">
        <v>6683</v>
      </c>
      <c r="P159" s="851">
        <v>2.3645615085303802</v>
      </c>
    </row>
    <row r="160" spans="14:16">
      <c r="N160" s="855" t="s">
        <v>655</v>
      </c>
      <c r="O160" s="850">
        <v>6729</v>
      </c>
      <c r="P160" s="851">
        <v>2.3632580261593339</v>
      </c>
    </row>
    <row r="161" spans="14:16">
      <c r="N161" s="855" t="s">
        <v>656</v>
      </c>
      <c r="O161" s="850">
        <v>6776</v>
      </c>
      <c r="P161" s="851">
        <v>2.3616236162361623</v>
      </c>
    </row>
    <row r="162" spans="14:16">
      <c r="N162" s="855" t="s">
        <v>657</v>
      </c>
      <c r="O162" s="850">
        <v>6822</v>
      </c>
      <c r="P162" s="851">
        <v>2.360357718809559</v>
      </c>
    </row>
    <row r="163" spans="14:16">
      <c r="N163" s="855" t="s">
        <v>658</v>
      </c>
      <c r="O163" s="850">
        <v>6869</v>
      </c>
      <c r="P163" s="851">
        <v>2.3587652882935353</v>
      </c>
    </row>
    <row r="164" spans="14:16">
      <c r="N164" s="855" t="s">
        <v>659</v>
      </c>
      <c r="O164" s="850">
        <v>6915</v>
      </c>
      <c r="P164" s="851">
        <v>2.3575354353485682</v>
      </c>
    </row>
    <row r="165" spans="14:16">
      <c r="N165" s="855" t="s">
        <v>660</v>
      </c>
      <c r="O165" s="850">
        <v>6962</v>
      </c>
      <c r="P165" s="851">
        <v>2.3559833357276254</v>
      </c>
    </row>
    <row r="166" spans="14:16">
      <c r="N166" s="855" t="s">
        <v>661</v>
      </c>
      <c r="O166" s="850">
        <v>7009</v>
      </c>
      <c r="P166" s="851">
        <v>2.3544520547945207</v>
      </c>
    </row>
    <row r="167" spans="14:16">
      <c r="N167" s="855" t="s">
        <v>662</v>
      </c>
      <c r="O167" s="850">
        <v>7055</v>
      </c>
      <c r="P167" s="851">
        <v>2.3532747377374537</v>
      </c>
    </row>
    <row r="168" spans="14:16">
      <c r="N168" s="855" t="s">
        <v>663</v>
      </c>
      <c r="O168" s="850">
        <v>7102</v>
      </c>
      <c r="P168" s="851">
        <v>2.3517814392339109</v>
      </c>
    </row>
    <row r="169" spans="14:16">
      <c r="N169" s="855" t="s">
        <v>664</v>
      </c>
      <c r="O169" s="850">
        <v>7149</v>
      </c>
      <c r="P169" s="851">
        <v>2.3503077783995523</v>
      </c>
    </row>
    <row r="170" spans="14:16">
      <c r="N170" s="855" t="s">
        <v>665</v>
      </c>
      <c r="O170" s="850">
        <v>7195</v>
      </c>
      <c r="P170" s="851">
        <v>2.3491798721156516</v>
      </c>
    </row>
    <row r="171" spans="14:16">
      <c r="N171" s="855" t="s">
        <v>666</v>
      </c>
      <c r="O171" s="850">
        <v>7242</v>
      </c>
      <c r="P171" s="851">
        <v>2.34774202458224</v>
      </c>
    </row>
    <row r="172" spans="14:16">
      <c r="N172" s="855" t="s">
        <v>667</v>
      </c>
      <c r="O172" s="850">
        <v>7289</v>
      </c>
      <c r="P172" s="851">
        <v>2.346322722283205</v>
      </c>
    </row>
    <row r="173" spans="14:16">
      <c r="N173" s="855" t="s">
        <v>668</v>
      </c>
      <c r="O173" s="850">
        <v>7335</v>
      </c>
      <c r="P173" s="851">
        <v>2.3452413416962097</v>
      </c>
    </row>
    <row r="174" spans="14:16">
      <c r="N174" s="855" t="s">
        <v>669</v>
      </c>
      <c r="O174" s="850">
        <v>7382</v>
      </c>
      <c r="P174" s="851">
        <v>2.3438558460913157</v>
      </c>
    </row>
    <row r="175" spans="14:16">
      <c r="N175" s="855" t="s">
        <v>670</v>
      </c>
      <c r="O175" s="850">
        <v>7429</v>
      </c>
      <c r="P175" s="851">
        <v>2.34248788368336</v>
      </c>
    </row>
    <row r="176" spans="14:16">
      <c r="N176" s="855" t="s">
        <v>671</v>
      </c>
      <c r="O176" s="850">
        <v>7475</v>
      </c>
      <c r="P176" s="851">
        <v>2.3414503612523414</v>
      </c>
    </row>
    <row r="177" spans="14:16">
      <c r="N177" s="855" t="s">
        <v>672</v>
      </c>
      <c r="O177" s="850">
        <v>7522</v>
      </c>
      <c r="P177" s="851">
        <v>2.3401143464964762</v>
      </c>
    </row>
    <row r="178" spans="14:16">
      <c r="N178" s="855" t="s">
        <v>673</v>
      </c>
      <c r="O178" s="850">
        <v>7569</v>
      </c>
      <c r="P178" s="851">
        <v>2.3387949260042284</v>
      </c>
    </row>
    <row r="179" spans="14:16">
      <c r="N179" s="855" t="s">
        <v>674</v>
      </c>
      <c r="O179" s="850">
        <v>7616</v>
      </c>
      <c r="P179" s="851">
        <v>2.3374917925147733</v>
      </c>
    </row>
    <row r="180" spans="14:16">
      <c r="N180" s="855" t="s">
        <v>675</v>
      </c>
      <c r="O180" s="850">
        <v>7663</v>
      </c>
      <c r="P180" s="851">
        <v>2.3362046463064474</v>
      </c>
    </row>
    <row r="181" spans="14:16">
      <c r="N181" s="855" t="s">
        <v>676</v>
      </c>
      <c r="O181" s="850">
        <v>7709</v>
      </c>
      <c r="P181" s="851">
        <v>2.3352361183186301</v>
      </c>
    </row>
    <row r="182" spans="14:16">
      <c r="N182" s="855" t="s">
        <v>677</v>
      </c>
      <c r="O182" s="850">
        <v>7756</v>
      </c>
      <c r="P182" s="851">
        <v>2.3339780786589297</v>
      </c>
    </row>
    <row r="183" spans="14:16">
      <c r="N183" s="855" t="s">
        <v>678</v>
      </c>
      <c r="O183" s="850">
        <v>7803</v>
      </c>
      <c r="P183" s="851">
        <v>2.3327351961035632</v>
      </c>
    </row>
    <row r="184" spans="14:16">
      <c r="N184" s="855" t="s">
        <v>679</v>
      </c>
      <c r="O184" s="850">
        <v>7850</v>
      </c>
      <c r="P184" s="851">
        <v>2.331507198369219</v>
      </c>
    </row>
    <row r="185" spans="14:16">
      <c r="N185" s="855" t="s">
        <v>680</v>
      </c>
      <c r="O185" s="850">
        <v>7897</v>
      </c>
      <c r="P185" s="851">
        <v>2.3302938196555218</v>
      </c>
    </row>
    <row r="186" spans="14:16">
      <c r="N186" s="855" t="s">
        <v>681</v>
      </c>
      <c r="O186" s="850">
        <v>7944</v>
      </c>
      <c r="P186" s="851">
        <v>2.3290948004532295</v>
      </c>
    </row>
    <row r="187" spans="14:16">
      <c r="N187" s="855" t="s">
        <v>682</v>
      </c>
      <c r="O187" s="850">
        <v>7990</v>
      </c>
      <c r="P187" s="851">
        <v>2.3282012767555389</v>
      </c>
    </row>
    <row r="188" spans="14:16">
      <c r="N188" s="855" t="s">
        <v>683</v>
      </c>
      <c r="O188" s="850">
        <v>8037</v>
      </c>
      <c r="P188" s="851">
        <v>2.3270283723245395</v>
      </c>
    </row>
    <row r="189" spans="14:16">
      <c r="N189" s="855" t="s">
        <v>684</v>
      </c>
      <c r="O189" s="850">
        <v>8084</v>
      </c>
      <c r="P189" s="851">
        <v>2.3258691080044538</v>
      </c>
    </row>
    <row r="190" spans="14:16">
      <c r="N190" s="855" t="s">
        <v>685</v>
      </c>
      <c r="O190" s="850">
        <v>8131</v>
      </c>
      <c r="P190" s="851">
        <v>2.3247232472324724</v>
      </c>
    </row>
    <row r="191" spans="14:16">
      <c r="N191" s="855" t="s">
        <v>686</v>
      </c>
      <c r="O191" s="850">
        <v>8178</v>
      </c>
      <c r="P191" s="851">
        <v>2.3235905588846766</v>
      </c>
    </row>
    <row r="192" spans="14:16">
      <c r="N192" s="855" t="s">
        <v>687</v>
      </c>
      <c r="O192" s="850">
        <v>8225</v>
      </c>
      <c r="P192" s="851">
        <v>2.3224708171206228</v>
      </c>
    </row>
    <row r="193" spans="14:16">
      <c r="N193" s="855" t="s">
        <v>688</v>
      </c>
      <c r="O193" s="850">
        <v>8272</v>
      </c>
      <c r="P193" s="851">
        <v>2.3213638012332245</v>
      </c>
    </row>
    <row r="194" spans="14:16">
      <c r="N194" s="855" t="s">
        <v>689</v>
      </c>
      <c r="O194" s="850">
        <v>8319</v>
      </c>
      <c r="P194" s="851">
        <v>2.320269295503727</v>
      </c>
    </row>
    <row r="195" spans="14:16">
      <c r="N195" s="855" t="s">
        <v>690</v>
      </c>
      <c r="O195" s="850">
        <v>8366</v>
      </c>
      <c r="P195" s="851">
        <v>2.319187089061566</v>
      </c>
    </row>
    <row r="196" spans="14:16">
      <c r="N196" s="855" t="s">
        <v>691</v>
      </c>
      <c r="O196" s="850">
        <v>8413</v>
      </c>
      <c r="P196" s="851">
        <v>2.3181169757489304</v>
      </c>
    </row>
    <row r="197" spans="14:16">
      <c r="N197" s="855" t="s">
        <v>692</v>
      </c>
      <c r="O197" s="850">
        <v>8460</v>
      </c>
      <c r="P197" s="851">
        <v>2.3170587539898335</v>
      </c>
    </row>
    <row r="198" spans="14:16">
      <c r="N198" s="855" t="s">
        <v>693</v>
      </c>
      <c r="O198" s="850">
        <v>8507</v>
      </c>
      <c r="P198" s="851">
        <v>2.3160122266635317</v>
      </c>
    </row>
    <row r="199" spans="14:16">
      <c r="N199" s="855" t="s">
        <v>694</v>
      </c>
      <c r="O199" s="850">
        <v>8554</v>
      </c>
      <c r="P199" s="851">
        <v>2.3149772009821117</v>
      </c>
    </row>
    <row r="200" spans="14:16">
      <c r="N200" s="855" t="s">
        <v>695</v>
      </c>
      <c r="O200" s="850">
        <v>8601</v>
      </c>
      <c r="P200" s="851">
        <v>2.3139534883720931</v>
      </c>
    </row>
    <row r="201" spans="14:16">
      <c r="N201" s="855" t="s">
        <v>696</v>
      </c>
      <c r="O201" s="850">
        <v>8648</v>
      </c>
      <c r="P201" s="851">
        <v>2.3129409043598939</v>
      </c>
    </row>
    <row r="202" spans="14:16">
      <c r="N202" s="855" t="s">
        <v>697</v>
      </c>
      <c r="O202" s="850">
        <v>8695</v>
      </c>
      <c r="P202" s="851">
        <v>2.3119392684610074</v>
      </c>
    </row>
    <row r="203" spans="14:16">
      <c r="N203" s="855" t="s">
        <v>698</v>
      </c>
      <c r="O203" s="850">
        <v>8742</v>
      </c>
      <c r="P203" s="851">
        <v>2.3109484040727604</v>
      </c>
    </row>
    <row r="204" spans="14:16">
      <c r="N204" s="855" t="s">
        <v>699</v>
      </c>
      <c r="O204" s="850">
        <v>8789</v>
      </c>
      <c r="P204" s="851">
        <v>2.3099681383705049</v>
      </c>
    </row>
    <row r="205" spans="14:16">
      <c r="N205" s="855" t="s">
        <v>700</v>
      </c>
      <c r="O205" s="850">
        <v>8836</v>
      </c>
      <c r="P205" s="851">
        <v>2.3089983022071308</v>
      </c>
    </row>
    <row r="206" spans="14:16">
      <c r="N206" s="855" t="s">
        <v>701</v>
      </c>
      <c r="O206" s="850">
        <v>8883</v>
      </c>
      <c r="P206" s="851">
        <v>2.3080387300157623</v>
      </c>
    </row>
    <row r="207" spans="14:16">
      <c r="N207" s="855" t="s">
        <v>702</v>
      </c>
      <c r="O207" s="850">
        <v>8930</v>
      </c>
      <c r="P207" s="851">
        <v>2.3070892597155339</v>
      </c>
    </row>
    <row r="208" spans="14:16">
      <c r="N208" s="855" t="s">
        <v>703</v>
      </c>
      <c r="O208" s="850">
        <v>8977</v>
      </c>
      <c r="P208" s="851">
        <v>2.3061497326203209</v>
      </c>
    </row>
    <row r="209" spans="14:16">
      <c r="N209" s="855" t="s">
        <v>704</v>
      </c>
      <c r="O209" s="850">
        <v>9024</v>
      </c>
      <c r="P209" s="851">
        <v>2.305219993350327</v>
      </c>
    </row>
    <row r="210" spans="14:16">
      <c r="N210" s="855" t="s">
        <v>705</v>
      </c>
      <c r="O210" s="850">
        <v>9072</v>
      </c>
      <c r="P210" s="851">
        <v>2.3040458604343512</v>
      </c>
    </row>
    <row r="211" spans="14:16">
      <c r="N211" s="855" t="s">
        <v>706</v>
      </c>
      <c r="O211" s="850">
        <v>9119</v>
      </c>
      <c r="P211" s="851">
        <v>2.303136652774731</v>
      </c>
    </row>
    <row r="212" spans="14:16">
      <c r="N212" s="855" t="s">
        <v>707</v>
      </c>
      <c r="O212" s="850">
        <v>9166</v>
      </c>
      <c r="P212" s="851">
        <v>2.3022367703218767</v>
      </c>
    </row>
    <row r="213" spans="14:16">
      <c r="N213" s="855" t="s">
        <v>708</v>
      </c>
      <c r="O213" s="850">
        <v>9213</v>
      </c>
      <c r="P213" s="851">
        <v>2.3013460703430311</v>
      </c>
    </row>
    <row r="214" spans="14:16">
      <c r="N214" s="855" t="s">
        <v>709</v>
      </c>
      <c r="O214" s="850">
        <v>9260</v>
      </c>
      <c r="P214" s="851">
        <v>2.3004644130035641</v>
      </c>
    </row>
    <row r="215" spans="14:16">
      <c r="N215" s="855" t="s">
        <v>710</v>
      </c>
      <c r="O215" s="850">
        <v>9307</v>
      </c>
      <c r="P215" s="851">
        <v>2.299591661293789</v>
      </c>
    </row>
    <row r="216" spans="14:16">
      <c r="N216" s="855" t="s">
        <v>711</v>
      </c>
      <c r="O216" s="850">
        <v>9354</v>
      </c>
      <c r="P216" s="851">
        <v>2.2987276809579815</v>
      </c>
    </row>
    <row r="217" spans="14:16">
      <c r="N217" s="855" t="s">
        <v>712</v>
      </c>
      <c r="O217" s="850">
        <v>9402</v>
      </c>
      <c r="P217" s="851">
        <v>2.2976279119242635</v>
      </c>
    </row>
    <row r="218" spans="14:16">
      <c r="N218" s="855" t="s">
        <v>713</v>
      </c>
      <c r="O218" s="850">
        <v>9449</v>
      </c>
      <c r="P218" s="851">
        <v>2.2967823878069433</v>
      </c>
    </row>
    <row r="219" spans="14:16">
      <c r="N219" s="855" t="s">
        <v>714</v>
      </c>
      <c r="O219" s="850">
        <v>9496</v>
      </c>
      <c r="P219" s="851">
        <v>2.29594523433386</v>
      </c>
    </row>
    <row r="220" spans="14:16">
      <c r="N220" s="855" t="s">
        <v>715</v>
      </c>
      <c r="O220" s="850">
        <v>9543</v>
      </c>
      <c r="P220" s="851">
        <v>2.2951163278138753</v>
      </c>
    </row>
    <row r="221" spans="14:16">
      <c r="N221" s="855" t="s">
        <v>716</v>
      </c>
      <c r="O221" s="850">
        <v>9590</v>
      </c>
      <c r="P221" s="851">
        <v>2.2942955469809156</v>
      </c>
    </row>
    <row r="222" spans="14:16">
      <c r="N222" s="855" t="s">
        <v>717</v>
      </c>
      <c r="O222" s="850">
        <v>9638</v>
      </c>
      <c r="P222" s="851">
        <v>2.2932447857216975</v>
      </c>
    </row>
    <row r="223" spans="14:16">
      <c r="N223" s="855" t="s">
        <v>718</v>
      </c>
      <c r="O223" s="850">
        <v>9685</v>
      </c>
      <c r="P223" s="851">
        <v>2.2924411400247831</v>
      </c>
    </row>
    <row r="224" spans="14:16">
      <c r="N224" s="855" t="s">
        <v>719</v>
      </c>
      <c r="O224" s="850">
        <v>9732</v>
      </c>
      <c r="P224" s="851">
        <v>2.291645257424725</v>
      </c>
    </row>
    <row r="225" spans="1:16">
      <c r="N225" s="855" t="s">
        <v>720</v>
      </c>
      <c r="O225" s="850">
        <v>9779</v>
      </c>
      <c r="P225" s="851">
        <v>2.2908570259766821</v>
      </c>
    </row>
    <row r="226" spans="1:16">
      <c r="N226" s="855" t="s">
        <v>721</v>
      </c>
      <c r="O226" s="850">
        <v>9827</v>
      </c>
      <c r="P226" s="851">
        <v>2.2898432729493181</v>
      </c>
    </row>
    <row r="227" spans="1:16">
      <c r="N227" s="855" t="s">
        <v>722</v>
      </c>
      <c r="O227" s="850">
        <v>9874</v>
      </c>
      <c r="P227" s="851">
        <v>2.2890712042945407</v>
      </c>
    </row>
    <row r="228" spans="1:16">
      <c r="N228" s="855" t="s">
        <v>723</v>
      </c>
      <c r="O228" s="850">
        <v>9921</v>
      </c>
      <c r="P228" s="851">
        <v>2.2883064516129035</v>
      </c>
    </row>
    <row r="229" spans="1:16">
      <c r="N229" s="855" t="s">
        <v>724</v>
      </c>
      <c r="O229" s="850">
        <v>9969</v>
      </c>
      <c r="P229" s="851">
        <v>2.2873194221508828</v>
      </c>
    </row>
    <row r="230" spans="1:16">
      <c r="N230" s="855" t="s">
        <v>725</v>
      </c>
      <c r="O230" s="850">
        <v>10016</v>
      </c>
      <c r="P230" s="851">
        <v>2.2865701447828259</v>
      </c>
    </row>
    <row r="231" spans="1:16">
      <c r="N231" s="855" t="s">
        <v>726</v>
      </c>
      <c r="O231" s="850">
        <v>10063</v>
      </c>
      <c r="P231" s="851">
        <v>2.2858278672232162</v>
      </c>
    </row>
    <row r="232" spans="1:16">
      <c r="N232" s="855" t="s">
        <v>727</v>
      </c>
      <c r="O232" s="850">
        <v>10110</v>
      </c>
      <c r="P232" s="851">
        <v>2.2850924918389555</v>
      </c>
    </row>
    <row r="233" spans="1:16">
      <c r="C233" s="847"/>
      <c r="N233" s="855" t="s">
        <v>728</v>
      </c>
      <c r="O233" s="850">
        <v>10158</v>
      </c>
      <c r="P233" s="851">
        <v>2.2841390174264053</v>
      </c>
    </row>
    <row r="234" spans="1:16">
      <c r="A234" s="847"/>
      <c r="C234" s="847"/>
      <c r="N234" s="855" t="s">
        <v>729</v>
      </c>
      <c r="O234" s="850">
        <v>10205</v>
      </c>
      <c r="P234" s="851">
        <v>2.2834182673461387</v>
      </c>
    </row>
    <row r="235" spans="1:16">
      <c r="A235" s="847"/>
      <c r="C235" s="847"/>
      <c r="N235" s="855" t="s">
        <v>730</v>
      </c>
      <c r="O235" s="850">
        <v>10253</v>
      </c>
      <c r="P235" s="851">
        <v>2.2824814670308231</v>
      </c>
    </row>
    <row r="236" spans="1:16">
      <c r="C236" s="847"/>
      <c r="N236" s="855" t="s">
        <v>731</v>
      </c>
      <c r="O236" s="850">
        <v>10300</v>
      </c>
      <c r="P236" s="851">
        <v>2.2817749296048162</v>
      </c>
    </row>
    <row r="237" spans="1:16">
      <c r="C237" s="847"/>
      <c r="N237" s="855" t="s">
        <v>732</v>
      </c>
      <c r="O237" s="850">
        <v>10347</v>
      </c>
      <c r="P237" s="851">
        <v>2.2810748115213606</v>
      </c>
    </row>
    <row r="238" spans="1:16">
      <c r="C238" s="847"/>
      <c r="N238" s="855" t="s">
        <v>733</v>
      </c>
      <c r="O238" s="850">
        <v>10395</v>
      </c>
      <c r="P238" s="851">
        <v>2.2801616317106022</v>
      </c>
    </row>
    <row r="239" spans="1:16">
      <c r="N239" s="855" t="s">
        <v>734</v>
      </c>
      <c r="O239" s="850">
        <v>10442</v>
      </c>
      <c r="P239" s="851">
        <v>2.2794751460588065</v>
      </c>
    </row>
    <row r="240" spans="1:16">
      <c r="N240" s="855" t="s">
        <v>735</v>
      </c>
      <c r="O240" s="850">
        <v>10489</v>
      </c>
      <c r="P240" s="851">
        <v>2.278794813119756</v>
      </c>
    </row>
    <row r="241" spans="14:16">
      <c r="N241" s="855" t="s">
        <v>736</v>
      </c>
      <c r="O241" s="850">
        <v>10537</v>
      </c>
      <c r="P241" s="851">
        <v>2.2779043280182232</v>
      </c>
    </row>
    <row r="242" spans="14:16">
      <c r="N242" s="855" t="s">
        <v>737</v>
      </c>
      <c r="O242" s="850">
        <v>10584</v>
      </c>
      <c r="P242" s="851">
        <v>2.2772370783331759</v>
      </c>
    </row>
    <row r="243" spans="14:16">
      <c r="N243" s="855" t="s">
        <v>738</v>
      </c>
      <c r="O243" s="850">
        <v>10632</v>
      </c>
      <c r="P243" s="851">
        <v>2.276361584046656</v>
      </c>
    </row>
    <row r="244" spans="14:16">
      <c r="N244" s="855" t="s">
        <v>739</v>
      </c>
      <c r="O244" s="850">
        <v>10679</v>
      </c>
      <c r="P244" s="851">
        <v>2.2757070612474246</v>
      </c>
    </row>
    <row r="245" spans="14:16">
      <c r="N245" s="855" t="s">
        <v>740</v>
      </c>
      <c r="O245" s="850">
        <v>10726</v>
      </c>
      <c r="P245" s="851">
        <v>2.2750582750582748</v>
      </c>
    </row>
    <row r="246" spans="14:16">
      <c r="N246" s="855" t="s">
        <v>741</v>
      </c>
      <c r="O246" s="850">
        <v>10774</v>
      </c>
      <c r="P246" s="851">
        <v>2.2742040285899936</v>
      </c>
    </row>
    <row r="247" spans="14:16">
      <c r="N247" s="855" t="s">
        <v>742</v>
      </c>
      <c r="O247" s="850">
        <v>10821</v>
      </c>
      <c r="P247" s="851">
        <v>2.2735674676524953</v>
      </c>
    </row>
    <row r="248" spans="14:16">
      <c r="N248" s="855" t="s">
        <v>743</v>
      </c>
      <c r="O248" s="850">
        <v>10869</v>
      </c>
      <c r="P248" s="851">
        <v>2.2727272727272729</v>
      </c>
    </row>
    <row r="249" spans="14:16">
      <c r="N249" s="855" t="s">
        <v>744</v>
      </c>
      <c r="O249" s="850">
        <v>10916</v>
      </c>
      <c r="P249" s="851">
        <v>2.2721026110856619</v>
      </c>
    </row>
    <row r="250" spans="14:16">
      <c r="N250" s="855" t="s">
        <v>745</v>
      </c>
      <c r="O250" s="850">
        <v>10964</v>
      </c>
      <c r="P250" s="851">
        <v>2.2712761105536807</v>
      </c>
    </row>
    <row r="251" spans="14:16">
      <c r="N251" s="855" t="s">
        <v>746</v>
      </c>
      <c r="O251" s="850">
        <v>11011</v>
      </c>
      <c r="P251" s="851">
        <v>2.2706630336058127</v>
      </c>
    </row>
    <row r="252" spans="14:16">
      <c r="N252" s="855" t="s">
        <v>747</v>
      </c>
      <c r="O252" s="850">
        <v>11059</v>
      </c>
      <c r="P252" s="851">
        <v>2.269849882438054</v>
      </c>
    </row>
    <row r="253" spans="14:16">
      <c r="N253" s="855" t="s">
        <v>748</v>
      </c>
      <c r="O253" s="850">
        <v>11106</v>
      </c>
      <c r="P253" s="851">
        <v>2.2692480864475462</v>
      </c>
    </row>
    <row r="254" spans="14:16">
      <c r="N254" s="855" t="s">
        <v>749</v>
      </c>
      <c r="O254" s="850">
        <v>11154</v>
      </c>
      <c r="P254" s="851">
        <v>2.268447951223886</v>
      </c>
    </row>
    <row r="255" spans="14:16">
      <c r="N255" s="855" t="s">
        <v>750</v>
      </c>
      <c r="O255" s="850">
        <v>11201</v>
      </c>
      <c r="P255" s="851">
        <v>2.2678571428571428</v>
      </c>
    </row>
    <row r="256" spans="14:16">
      <c r="N256" s="855" t="s">
        <v>751</v>
      </c>
      <c r="O256" s="850">
        <v>11249</v>
      </c>
      <c r="P256" s="851">
        <v>2.2670697012802279</v>
      </c>
    </row>
    <row r="257" spans="14:16">
      <c r="N257" s="855" t="s">
        <v>752</v>
      </c>
      <c r="O257" s="850">
        <v>11296</v>
      </c>
      <c r="P257" s="851">
        <v>2.2664895971668884</v>
      </c>
    </row>
    <row r="258" spans="14:16">
      <c r="N258" s="855" t="s">
        <v>753</v>
      </c>
      <c r="O258" s="850">
        <v>11344</v>
      </c>
      <c r="P258" s="851">
        <v>2.2657145376002821</v>
      </c>
    </row>
    <row r="259" spans="14:16">
      <c r="N259" s="855" t="s">
        <v>754</v>
      </c>
      <c r="O259" s="850">
        <v>11391</v>
      </c>
      <c r="P259" s="851">
        <v>2.2651448639157157</v>
      </c>
    </row>
    <row r="260" spans="14:16">
      <c r="N260" s="855" t="s">
        <v>755</v>
      </c>
      <c r="O260" s="850">
        <v>11439</v>
      </c>
      <c r="P260" s="851">
        <v>2.2643818849449207</v>
      </c>
    </row>
    <row r="261" spans="14:16">
      <c r="N261" s="855" t="s">
        <v>756</v>
      </c>
      <c r="O261" s="850">
        <v>11486</v>
      </c>
      <c r="P261" s="851">
        <v>2.2638223770134958</v>
      </c>
    </row>
    <row r="262" spans="14:16">
      <c r="N262" s="855" t="s">
        <v>757</v>
      </c>
      <c r="O262" s="850">
        <v>11534</v>
      </c>
      <c r="P262" s="851">
        <v>2.2630711870285269</v>
      </c>
    </row>
    <row r="263" spans="14:16">
      <c r="N263" s="855" t="s">
        <v>758</v>
      </c>
      <c r="O263" s="850">
        <v>11581</v>
      </c>
      <c r="P263" s="851">
        <v>2.2625215889464592</v>
      </c>
    </row>
    <row r="264" spans="14:16">
      <c r="N264" s="855" t="s">
        <v>759</v>
      </c>
      <c r="O264" s="850">
        <v>11629</v>
      </c>
      <c r="P264" s="851">
        <v>2.2617819057447539</v>
      </c>
    </row>
    <row r="265" spans="14:16">
      <c r="N265" s="855" t="s">
        <v>760</v>
      </c>
      <c r="O265" s="850">
        <v>11676</v>
      </c>
      <c r="P265" s="851">
        <v>2.261241970021413</v>
      </c>
    </row>
    <row r="266" spans="14:16">
      <c r="N266" s="855" t="s">
        <v>761</v>
      </c>
      <c r="O266" s="850">
        <v>11724</v>
      </c>
      <c r="P266" s="851">
        <v>2.260513520429924</v>
      </c>
    </row>
    <row r="267" spans="14:16">
      <c r="N267" s="855" t="s">
        <v>762</v>
      </c>
      <c r="O267" s="850">
        <v>11772</v>
      </c>
      <c r="P267" s="851">
        <v>2.2597910118086824</v>
      </c>
    </row>
    <row r="268" spans="14:16">
      <c r="N268" s="855" t="s">
        <v>763</v>
      </c>
      <c r="O268" s="850">
        <v>11819</v>
      </c>
      <c r="P268" s="851">
        <v>2.2592655271619564</v>
      </c>
    </row>
    <row r="269" spans="14:16">
      <c r="N269" s="855" t="s">
        <v>764</v>
      </c>
      <c r="O269" s="850">
        <v>11867</v>
      </c>
      <c r="P269" s="851">
        <v>2.258553851339963</v>
      </c>
    </row>
    <row r="270" spans="14:16">
      <c r="N270" s="855" t="s">
        <v>765</v>
      </c>
      <c r="O270" s="850">
        <v>11914</v>
      </c>
      <c r="P270" s="851">
        <v>2.2580374380928396</v>
      </c>
    </row>
    <row r="271" spans="14:16">
      <c r="N271" s="855" t="s">
        <v>766</v>
      </c>
      <c r="O271" s="850">
        <v>11962</v>
      </c>
      <c r="P271" s="851">
        <v>2.2573363431151243</v>
      </c>
    </row>
    <row r="272" spans="14:16">
      <c r="N272" s="855" t="s">
        <v>767</v>
      </c>
      <c r="O272" s="850">
        <v>12010</v>
      </c>
      <c r="P272" s="851">
        <v>2.2566408526938129</v>
      </c>
    </row>
    <row r="273" spans="14:16">
      <c r="N273" s="855" t="s">
        <v>768</v>
      </c>
      <c r="O273" s="850">
        <v>12057</v>
      </c>
      <c r="P273" s="851">
        <v>2.2561380225613803</v>
      </c>
    </row>
    <row r="274" spans="14:16" ht="15.75" thickBot="1">
      <c r="N274" s="856" t="s">
        <v>769</v>
      </c>
      <c r="O274" s="852">
        <v>12105</v>
      </c>
      <c r="P274" s="853">
        <v>2.2554527428949105</v>
      </c>
    </row>
    <row r="275" spans="14:16" ht="15.75" thickTop="1">
      <c r="N275" s="772"/>
      <c r="O275" s="772">
        <v>12153</v>
      </c>
      <c r="P275" s="772">
        <v>2.2547728768926927</v>
      </c>
    </row>
    <row r="276" spans="14:16">
      <c r="N276" s="772"/>
      <c r="O276" s="772">
        <v>12200</v>
      </c>
      <c r="P276" s="772">
        <v>2.254283137962128</v>
      </c>
    </row>
    <row r="280" spans="14:16" ht="15" customHeight="1"/>
    <row r="282" spans="14:16" ht="15.75" customHeight="1"/>
    <row r="317" spans="1:1">
      <c r="A317" s="847"/>
    </row>
    <row r="318" spans="1:1">
      <c r="A318" s="847"/>
    </row>
    <row r="319" spans="1:1">
      <c r="A319" s="847"/>
    </row>
    <row r="320" spans="1:1">
      <c r="A320" s="847"/>
    </row>
    <row r="321" spans="1:1">
      <c r="A321" s="847"/>
    </row>
    <row r="322" spans="1:1">
      <c r="A322" s="847"/>
    </row>
    <row r="323" spans="1:1">
      <c r="A323" s="847"/>
    </row>
    <row r="324" spans="1:1">
      <c r="A324" s="847"/>
    </row>
    <row r="325" spans="1:1">
      <c r="A325" s="847"/>
    </row>
    <row r="326" spans="1:1">
      <c r="A326" s="847"/>
    </row>
    <row r="373" spans="17:17">
      <c r="Q373" s="847"/>
    </row>
    <row r="374" spans="17:17">
      <c r="Q374" s="847"/>
    </row>
    <row r="375" spans="17:17">
      <c r="Q375" s="847"/>
    </row>
    <row r="376" spans="17:17">
      <c r="Q376" s="847"/>
    </row>
    <row r="377" spans="17:17">
      <c r="Q377" s="847"/>
    </row>
    <row r="378" spans="17:17">
      <c r="Q378" s="847"/>
    </row>
    <row r="379" spans="17:17">
      <c r="Q379" s="847"/>
    </row>
    <row r="380" spans="17:17">
      <c r="Q380" s="847"/>
    </row>
    <row r="381" spans="17:17">
      <c r="Q381" s="847"/>
    </row>
    <row r="382" spans="17:17">
      <c r="Q382" s="847"/>
    </row>
    <row r="383" spans="17:17">
      <c r="Q383" s="847"/>
    </row>
    <row r="384" spans="17:17">
      <c r="Q384" s="847"/>
    </row>
    <row r="385" spans="17:17">
      <c r="Q385" s="847"/>
    </row>
    <row r="386" spans="17:17">
      <c r="Q386" s="847"/>
    </row>
    <row r="387" spans="17:17">
      <c r="Q387" s="847"/>
    </row>
    <row r="388" spans="17:17">
      <c r="Q388" s="847"/>
    </row>
    <row r="389" spans="17:17">
      <c r="Q389" s="847"/>
    </row>
    <row r="390" spans="17:17">
      <c r="Q390" s="847"/>
    </row>
    <row r="391" spans="17:17">
      <c r="Q391" s="847"/>
    </row>
    <row r="392" spans="17:17">
      <c r="Q392" s="847"/>
    </row>
    <row r="393" spans="17:17">
      <c r="Q393" s="847"/>
    </row>
    <row r="394" spans="17:17">
      <c r="Q394" s="847"/>
    </row>
    <row r="395" spans="17:17">
      <c r="Q395" s="847"/>
    </row>
    <row r="396" spans="17:17">
      <c r="Q396" s="847"/>
    </row>
    <row r="397" spans="17:17">
      <c r="Q397" s="847"/>
    </row>
    <row r="398" spans="17:17">
      <c r="Q398" s="847"/>
    </row>
    <row r="399" spans="17:17">
      <c r="Q399" s="847"/>
    </row>
    <row r="400" spans="17:17">
      <c r="Q400" s="847"/>
    </row>
    <row r="401" spans="17:17">
      <c r="Q401" s="847"/>
    </row>
    <row r="402" spans="17:17">
      <c r="Q402" s="847"/>
    </row>
    <row r="403" spans="17:17">
      <c r="Q403" s="847"/>
    </row>
    <row r="404" spans="17:17">
      <c r="Q404" s="847"/>
    </row>
  </sheetData>
  <mergeCells count="2">
    <mergeCell ref="A1:I1"/>
    <mergeCell ref="N1:P1"/>
  </mergeCells>
  <pageMargins left="0.7" right="0.7" top="0.75" bottom="0.75" header="0.3" footer="0.3"/>
  <pageSetup paperSize="9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>
  <sheetPr codeName="Sheet126"/>
  <dimension ref="B1:I53"/>
  <sheetViews>
    <sheetView showGridLines="0" zoomScale="80" zoomScaleNormal="80" workbookViewId="0"/>
  </sheetViews>
  <sheetFormatPr defaultRowHeight="15"/>
  <cols>
    <col min="1" max="1" width="4" style="968" customWidth="1"/>
    <col min="2" max="2" width="65" style="968" customWidth="1"/>
    <col min="3" max="5" width="25.7109375" style="968" customWidth="1"/>
    <col min="6" max="7" width="9.140625" style="968"/>
    <col min="8" max="8" width="11" style="968" customWidth="1"/>
    <col min="9" max="16384" width="9.140625" style="968"/>
  </cols>
  <sheetData>
    <row r="1" spans="2:8" ht="30.75" customHeight="1" thickBot="1">
      <c r="B1" s="1523" t="s">
        <v>984</v>
      </c>
      <c r="C1" s="1523"/>
      <c r="D1" s="1523"/>
      <c r="E1" s="1523"/>
    </row>
    <row r="2" spans="2:8" ht="46.5" thickTop="1" thickBot="1">
      <c r="B2" s="1502" t="s">
        <v>524</v>
      </c>
      <c r="C2" s="1503" t="s">
        <v>853</v>
      </c>
      <c r="D2" s="1504" t="s">
        <v>854</v>
      </c>
      <c r="E2" s="1505" t="s">
        <v>544</v>
      </c>
    </row>
    <row r="3" spans="2:8" ht="15.75" thickTop="1">
      <c r="B3" s="1506" t="s">
        <v>839</v>
      </c>
      <c r="C3" s="1514">
        <v>1992</v>
      </c>
      <c r="D3" s="1515">
        <v>28</v>
      </c>
      <c r="E3" s="1507">
        <f>D3/C3*100</f>
        <v>1.4056224899598393</v>
      </c>
      <c r="H3" s="1508"/>
    </row>
    <row r="4" spans="2:8">
      <c r="B4" s="1509" t="s">
        <v>840</v>
      </c>
      <c r="C4" s="1516">
        <v>2166</v>
      </c>
      <c r="D4" s="1517">
        <v>24</v>
      </c>
      <c r="E4" s="1510">
        <f t="shared" ref="E4:E30" si="0">D4/C4*100</f>
        <v>1.10803324099723</v>
      </c>
      <c r="H4" s="1508"/>
    </row>
    <row r="5" spans="2:8">
      <c r="B5" s="1511" t="s">
        <v>851</v>
      </c>
      <c r="C5" s="1518">
        <v>2133</v>
      </c>
      <c r="D5" s="1519">
        <v>39</v>
      </c>
      <c r="E5" s="1510">
        <f t="shared" si="0"/>
        <v>1.8284106891701828</v>
      </c>
      <c r="H5" s="1508"/>
    </row>
    <row r="6" spans="2:8">
      <c r="B6" s="1509" t="s">
        <v>455</v>
      </c>
      <c r="C6" s="1516">
        <v>1969</v>
      </c>
      <c r="D6" s="1517">
        <v>31</v>
      </c>
      <c r="E6" s="1510">
        <f t="shared" si="0"/>
        <v>1.5744032503809042</v>
      </c>
      <c r="H6" s="1508"/>
    </row>
    <row r="7" spans="2:8">
      <c r="B7" s="1509" t="s">
        <v>457</v>
      </c>
      <c r="C7" s="1516">
        <v>23</v>
      </c>
      <c r="D7" s="1520">
        <v>2</v>
      </c>
      <c r="E7" s="1510">
        <f t="shared" si="0"/>
        <v>8.695652173913043</v>
      </c>
      <c r="H7" s="1508"/>
    </row>
    <row r="8" spans="2:8">
      <c r="B8" s="1509" t="s">
        <v>459</v>
      </c>
      <c r="C8" s="1516">
        <v>1045</v>
      </c>
      <c r="D8" s="1517">
        <v>19</v>
      </c>
      <c r="E8" s="1510">
        <f t="shared" si="0"/>
        <v>1.8181818181818181</v>
      </c>
      <c r="H8" s="1508"/>
    </row>
    <row r="9" spans="2:8">
      <c r="B9" s="1509" t="s">
        <v>461</v>
      </c>
      <c r="C9" s="1516">
        <v>2592</v>
      </c>
      <c r="D9" s="1517">
        <v>61</v>
      </c>
      <c r="E9" s="1510">
        <f t="shared" si="0"/>
        <v>2.3533950617283952</v>
      </c>
      <c r="H9" s="1508"/>
    </row>
    <row r="10" spans="2:8">
      <c r="B10" s="1509" t="s">
        <v>463</v>
      </c>
      <c r="C10" s="1516">
        <v>12208</v>
      </c>
      <c r="D10" s="1517">
        <v>195</v>
      </c>
      <c r="E10" s="1510">
        <f t="shared" si="0"/>
        <v>1.597313237221494</v>
      </c>
      <c r="H10" s="1508"/>
    </row>
    <row r="11" spans="2:8">
      <c r="B11" s="1509" t="s">
        <v>467</v>
      </c>
      <c r="C11" s="1516">
        <v>4728</v>
      </c>
      <c r="D11" s="1517">
        <v>89</v>
      </c>
      <c r="E11" s="1510">
        <f t="shared" si="0"/>
        <v>1.8824027072758036</v>
      </c>
      <c r="H11" s="1508"/>
    </row>
    <row r="12" spans="2:8">
      <c r="B12" s="1509" t="s">
        <v>530</v>
      </c>
      <c r="C12" s="1516">
        <v>12</v>
      </c>
      <c r="D12" s="1520">
        <v>0</v>
      </c>
      <c r="E12" s="1510">
        <f t="shared" si="0"/>
        <v>0</v>
      </c>
      <c r="H12" s="1508"/>
    </row>
    <row r="13" spans="2:8">
      <c r="B13" s="1509" t="s">
        <v>844</v>
      </c>
      <c r="C13" s="1516">
        <v>3908</v>
      </c>
      <c r="D13" s="1517">
        <v>69</v>
      </c>
      <c r="E13" s="1510">
        <f t="shared" si="0"/>
        <v>1.7656090071647903</v>
      </c>
      <c r="H13" s="1508"/>
    </row>
    <row r="14" spans="2:8">
      <c r="B14" s="1509" t="s">
        <v>471</v>
      </c>
      <c r="C14" s="1516">
        <v>990</v>
      </c>
      <c r="D14" s="1517">
        <v>30</v>
      </c>
      <c r="E14" s="1510">
        <f t="shared" si="0"/>
        <v>3.0303030303030303</v>
      </c>
      <c r="H14" s="1508"/>
    </row>
    <row r="15" spans="2:8">
      <c r="B15" s="1509" t="s">
        <v>473</v>
      </c>
      <c r="C15" s="1516">
        <v>3378</v>
      </c>
      <c r="D15" s="1517">
        <v>114</v>
      </c>
      <c r="E15" s="1510">
        <f t="shared" si="0"/>
        <v>3.374777975133215</v>
      </c>
      <c r="H15" s="1508"/>
    </row>
    <row r="16" spans="2:8">
      <c r="B16" s="1509" t="s">
        <v>479</v>
      </c>
      <c r="C16" s="1516">
        <v>2925</v>
      </c>
      <c r="D16" s="1517">
        <v>106</v>
      </c>
      <c r="E16" s="1510">
        <f t="shared" si="0"/>
        <v>3.6239316239316239</v>
      </c>
      <c r="H16" s="1508"/>
    </row>
    <row r="17" spans="2:9">
      <c r="B17" s="1509" t="s">
        <v>481</v>
      </c>
      <c r="C17" s="1516">
        <v>4320</v>
      </c>
      <c r="D17" s="1517">
        <v>45</v>
      </c>
      <c r="E17" s="1510">
        <f t="shared" si="0"/>
        <v>1.0416666666666665</v>
      </c>
      <c r="H17" s="1508"/>
    </row>
    <row r="18" spans="2:9">
      <c r="B18" s="1509" t="s">
        <v>483</v>
      </c>
      <c r="C18" s="1516">
        <v>1080</v>
      </c>
      <c r="D18" s="1517">
        <v>31</v>
      </c>
      <c r="E18" s="1510">
        <f t="shared" si="0"/>
        <v>2.8703703703703702</v>
      </c>
      <c r="H18" s="1508"/>
    </row>
    <row r="19" spans="2:9">
      <c r="B19" s="1509" t="s">
        <v>485</v>
      </c>
      <c r="C19" s="1516">
        <v>1622</v>
      </c>
      <c r="D19" s="1517">
        <v>38</v>
      </c>
      <c r="E19" s="1510">
        <f t="shared" si="0"/>
        <v>2.342786683107275</v>
      </c>
      <c r="H19" s="1508"/>
    </row>
    <row r="20" spans="2:9">
      <c r="B20" s="1509" t="s">
        <v>487</v>
      </c>
      <c r="C20" s="1516">
        <v>1132</v>
      </c>
      <c r="D20" s="1517">
        <v>27</v>
      </c>
      <c r="E20" s="1510">
        <f t="shared" si="0"/>
        <v>2.3851590106007068</v>
      </c>
      <c r="H20" s="1508"/>
    </row>
    <row r="21" spans="2:9" ht="30">
      <c r="B21" s="1509" t="s">
        <v>845</v>
      </c>
      <c r="C21" s="1516">
        <v>15</v>
      </c>
      <c r="D21" s="1520">
        <v>1</v>
      </c>
      <c r="E21" s="1510">
        <f t="shared" si="0"/>
        <v>6.666666666666667</v>
      </c>
      <c r="H21" s="1508"/>
    </row>
    <row r="22" spans="2:9">
      <c r="B22" s="1509" t="s">
        <v>491</v>
      </c>
      <c r="C22" s="1516">
        <v>5716</v>
      </c>
      <c r="D22" s="1517">
        <v>80</v>
      </c>
      <c r="E22" s="1510">
        <f t="shared" si="0"/>
        <v>1.3995801259622114</v>
      </c>
      <c r="H22" s="1508"/>
    </row>
    <row r="23" spans="2:9">
      <c r="B23" s="1509" t="s">
        <v>841</v>
      </c>
      <c r="C23" s="1516">
        <v>1830</v>
      </c>
      <c r="D23" s="1517">
        <v>24</v>
      </c>
      <c r="E23" s="1510">
        <f t="shared" si="0"/>
        <v>1.3114754098360655</v>
      </c>
      <c r="H23" s="1508"/>
    </row>
    <row r="24" spans="2:9">
      <c r="B24" s="1509" t="s">
        <v>846</v>
      </c>
      <c r="C24" s="1516">
        <v>9397</v>
      </c>
      <c r="D24" s="1517">
        <v>195</v>
      </c>
      <c r="E24" s="1510">
        <f t="shared" si="0"/>
        <v>2.0751303607534322</v>
      </c>
      <c r="H24" s="1508"/>
    </row>
    <row r="25" spans="2:9">
      <c r="B25" s="1509" t="s">
        <v>499</v>
      </c>
      <c r="C25" s="1516">
        <v>3075</v>
      </c>
      <c r="D25" s="1517">
        <v>60</v>
      </c>
      <c r="E25" s="1510">
        <f t="shared" si="0"/>
        <v>1.9512195121951219</v>
      </c>
      <c r="H25" s="1508"/>
    </row>
    <row r="26" spans="2:9">
      <c r="B26" s="1509" t="s">
        <v>503</v>
      </c>
      <c r="C26" s="1516">
        <v>3808</v>
      </c>
      <c r="D26" s="1517">
        <v>89</v>
      </c>
      <c r="E26" s="1510">
        <f t="shared" si="0"/>
        <v>2.33718487394958</v>
      </c>
      <c r="H26" s="1508"/>
    </row>
    <row r="27" spans="2:9">
      <c r="B27" s="1509" t="s">
        <v>543</v>
      </c>
      <c r="C27" s="1516">
        <v>1472</v>
      </c>
      <c r="D27" s="1517">
        <v>25</v>
      </c>
      <c r="E27" s="1510">
        <f t="shared" si="0"/>
        <v>1.6983695652173911</v>
      </c>
      <c r="H27" s="1508"/>
    </row>
    <row r="28" spans="2:9" ht="30">
      <c r="B28" s="1509" t="s">
        <v>847</v>
      </c>
      <c r="C28" s="1516">
        <v>1988</v>
      </c>
      <c r="D28" s="1517">
        <v>44</v>
      </c>
      <c r="E28" s="1510">
        <f t="shared" si="0"/>
        <v>2.2132796780684103</v>
      </c>
      <c r="H28" s="1508"/>
    </row>
    <row r="29" spans="2:9">
      <c r="B29" s="1509" t="s">
        <v>843</v>
      </c>
      <c r="C29" s="1516">
        <v>499</v>
      </c>
      <c r="D29" s="1517">
        <v>11</v>
      </c>
      <c r="E29" s="1510">
        <f t="shared" si="0"/>
        <v>2.2044088176352705</v>
      </c>
      <c r="H29" s="1508"/>
    </row>
    <row r="30" spans="2:9" ht="15.75" thickBot="1">
      <c r="B30" s="1512" t="s">
        <v>515</v>
      </c>
      <c r="C30" s="1521">
        <v>1706</v>
      </c>
      <c r="D30" s="1522">
        <v>41</v>
      </c>
      <c r="E30" s="1513">
        <f t="shared" si="0"/>
        <v>2.4032825322391558</v>
      </c>
      <c r="H30" s="1508"/>
    </row>
    <row r="31" spans="2:9" ht="15.75" thickTop="1">
      <c r="H31" s="1508"/>
    </row>
    <row r="32" spans="2:9" ht="30.75" customHeight="1">
      <c r="B32" s="1698"/>
      <c r="C32" s="1698"/>
      <c r="D32" s="1698"/>
      <c r="E32" s="1698"/>
      <c r="F32" s="1698"/>
      <c r="G32" s="1698"/>
      <c r="H32" s="1698"/>
      <c r="I32" s="1698"/>
    </row>
    <row r="33" spans="8:8">
      <c r="H33" s="1508"/>
    </row>
    <row r="34" spans="8:8">
      <c r="H34" s="1508"/>
    </row>
    <row r="35" spans="8:8">
      <c r="H35" s="1508"/>
    </row>
    <row r="36" spans="8:8">
      <c r="H36" s="1508"/>
    </row>
    <row r="37" spans="8:8">
      <c r="H37" s="1508"/>
    </row>
    <row r="38" spans="8:8">
      <c r="H38" s="1508"/>
    </row>
    <row r="39" spans="8:8">
      <c r="H39" s="1508"/>
    </row>
    <row r="40" spans="8:8">
      <c r="H40" s="1508"/>
    </row>
    <row r="41" spans="8:8">
      <c r="H41" s="1508"/>
    </row>
    <row r="42" spans="8:8">
      <c r="H42" s="1508"/>
    </row>
    <row r="43" spans="8:8">
      <c r="H43" s="1508"/>
    </row>
    <row r="44" spans="8:8">
      <c r="H44" s="1508"/>
    </row>
    <row r="45" spans="8:8">
      <c r="H45" s="1508"/>
    </row>
    <row r="46" spans="8:8">
      <c r="H46" s="1508"/>
    </row>
    <row r="47" spans="8:8">
      <c r="H47" s="1508"/>
    </row>
    <row r="48" spans="8:8">
      <c r="H48" s="1508"/>
    </row>
    <row r="49" spans="8:8">
      <c r="H49" s="1508"/>
    </row>
    <row r="50" spans="8:8">
      <c r="H50" s="1508"/>
    </row>
    <row r="51" spans="8:8">
      <c r="H51" s="1508"/>
    </row>
    <row r="52" spans="8:8">
      <c r="H52" s="1508"/>
    </row>
    <row r="53" spans="8:8">
      <c r="H53" s="1508"/>
    </row>
  </sheetData>
  <mergeCells count="1">
    <mergeCell ref="B32:I32"/>
  </mergeCells>
  <pageMargins left="0.7" right="0.7" top="0.75" bottom="0.75" header="0.3" footer="0.3"/>
  <pageSetup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>
  <sheetPr codeName="Sheet81"/>
  <dimension ref="B1:B24"/>
  <sheetViews>
    <sheetView showGridLines="0" zoomScale="80" zoomScaleNormal="80" workbookViewId="0"/>
  </sheetViews>
  <sheetFormatPr defaultRowHeight="15.75"/>
  <cols>
    <col min="1" max="1" width="3.7109375" style="1033" customWidth="1"/>
    <col min="2" max="16384" width="9.140625" style="1033"/>
  </cols>
  <sheetData>
    <row r="1" spans="2:2" ht="24" customHeight="1">
      <c r="B1" s="967" t="s">
        <v>985</v>
      </c>
    </row>
    <row r="24" spans="2:2">
      <c r="B24" s="1033" t="s">
        <v>426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9"/>
  <dimension ref="B1:B29"/>
  <sheetViews>
    <sheetView showGridLines="0" zoomScale="85" zoomScaleNormal="85" workbookViewId="0"/>
  </sheetViews>
  <sheetFormatPr defaultRowHeight="15"/>
  <cols>
    <col min="1" max="1" width="3" style="968" customWidth="1"/>
    <col min="2" max="16384" width="9.140625" style="968"/>
  </cols>
  <sheetData>
    <row r="1" spans="2:2" ht="24" customHeight="1">
      <c r="B1" s="967" t="s">
        <v>908</v>
      </c>
    </row>
    <row r="29" spans="2:2">
      <c r="B29" s="968" t="s">
        <v>78</v>
      </c>
    </row>
  </sheetData>
  <pageMargins left="0.7" right="0.7" top="0.75" bottom="0.75" header="0.3" footer="0.3"/>
  <drawing r:id="rId1"/>
</worksheet>
</file>

<file path=xl/worksheets/sheet130.xml><?xml version="1.0" encoding="utf-8"?>
<worksheet xmlns="http://schemas.openxmlformats.org/spreadsheetml/2006/main" xmlns:r="http://schemas.openxmlformats.org/officeDocument/2006/relationships">
  <sheetPr codeName="Sheet127"/>
  <dimension ref="B1:D20"/>
  <sheetViews>
    <sheetView showGridLines="0" zoomScale="80" zoomScaleNormal="80" workbookViewId="0"/>
  </sheetViews>
  <sheetFormatPr defaultRowHeight="15"/>
  <cols>
    <col min="1" max="1" width="3.140625" style="968" customWidth="1"/>
    <col min="2" max="4" width="24.85546875" style="968" customWidth="1"/>
    <col min="5" max="16384" width="9.140625" style="968"/>
  </cols>
  <sheetData>
    <row r="1" spans="2:4" ht="30.75" customHeight="1" thickBot="1">
      <c r="B1" s="1537" t="s">
        <v>986</v>
      </c>
      <c r="D1" s="1538"/>
    </row>
    <row r="2" spans="2:4" ht="30.75" customHeight="1" thickTop="1" thickBot="1">
      <c r="B2" s="1539" t="s">
        <v>3</v>
      </c>
      <c r="C2" s="1540" t="s">
        <v>175</v>
      </c>
      <c r="D2" s="1541" t="s">
        <v>176</v>
      </c>
    </row>
    <row r="3" spans="2:4" ht="15.75" thickTop="1">
      <c r="B3" s="1524" t="s">
        <v>177</v>
      </c>
      <c r="C3" s="1525">
        <v>1.2500000000000001E-2</v>
      </c>
      <c r="D3" s="1526">
        <v>1.0714285714285714E-2</v>
      </c>
    </row>
    <row r="4" spans="2:4">
      <c r="B4" s="1527" t="s">
        <v>4</v>
      </c>
      <c r="C4" s="1528">
        <v>2.0700636942675162E-2</v>
      </c>
      <c r="D4" s="1529">
        <v>1.2738853503184712E-2</v>
      </c>
    </row>
    <row r="5" spans="2:4">
      <c r="B5" s="1527" t="s">
        <v>5</v>
      </c>
      <c r="C5" s="1528">
        <v>1.5050167224080268E-2</v>
      </c>
      <c r="D5" s="1529">
        <v>8.3612040133779261E-3</v>
      </c>
    </row>
    <row r="6" spans="2:4">
      <c r="B6" s="1527" t="s">
        <v>6</v>
      </c>
      <c r="C6" s="1528">
        <v>1.2152777777777776E-2</v>
      </c>
      <c r="D6" s="1529">
        <v>1.2152777777777776E-2</v>
      </c>
    </row>
    <row r="7" spans="2:4">
      <c r="B7" s="1527" t="s">
        <v>7</v>
      </c>
      <c r="C7" s="1528">
        <v>6.2402496099843996E-3</v>
      </c>
      <c r="D7" s="1529">
        <v>1.0920436817472699E-2</v>
      </c>
    </row>
    <row r="8" spans="2:4">
      <c r="B8" s="1527" t="s">
        <v>8</v>
      </c>
      <c r="C8" s="1528">
        <v>1.0135135135135136E-2</v>
      </c>
      <c r="D8" s="1529">
        <v>8.4459459459459464E-3</v>
      </c>
    </row>
    <row r="9" spans="2:4">
      <c r="B9" s="1527" t="s">
        <v>9</v>
      </c>
      <c r="C9" s="1528">
        <v>7.5187969924812026E-3</v>
      </c>
      <c r="D9" s="1529">
        <v>1.0526315789473684E-2</v>
      </c>
    </row>
    <row r="10" spans="2:4">
      <c r="B10" s="1527" t="s">
        <v>10</v>
      </c>
      <c r="C10" s="1528">
        <v>7.1839080459770114E-3</v>
      </c>
      <c r="D10" s="1529">
        <v>7.1839080459770114E-3</v>
      </c>
    </row>
    <row r="11" spans="2:4">
      <c r="B11" s="1527" t="s">
        <v>11</v>
      </c>
      <c r="C11" s="1528">
        <v>4.2979942693409743E-3</v>
      </c>
      <c r="D11" s="1529">
        <v>7.1633237822349575E-3</v>
      </c>
    </row>
    <row r="12" spans="2:4">
      <c r="B12" s="1527" t="s">
        <v>12</v>
      </c>
      <c r="C12" s="1528">
        <v>1.3245033112582783E-2</v>
      </c>
      <c r="D12" s="1529">
        <v>5.2980132450331126E-3</v>
      </c>
    </row>
    <row r="13" spans="2:4">
      <c r="B13" s="1527" t="s">
        <v>13</v>
      </c>
      <c r="C13" s="1528">
        <v>3.1104199066874028E-3</v>
      </c>
      <c r="D13" s="1529">
        <v>7.7760497667185065E-3</v>
      </c>
    </row>
    <row r="14" spans="2:4">
      <c r="B14" s="1527" t="s">
        <v>14</v>
      </c>
      <c r="C14" s="1528">
        <v>1.1494252873563218E-2</v>
      </c>
      <c r="D14" s="1529">
        <v>5.7471264367816091E-3</v>
      </c>
    </row>
    <row r="15" spans="2:4">
      <c r="B15" s="1527" t="s">
        <v>15</v>
      </c>
      <c r="C15" s="1528">
        <v>4.1958041958041958E-3</v>
      </c>
      <c r="D15" s="1529">
        <v>2.7972027972027972E-3</v>
      </c>
    </row>
    <row r="16" spans="2:4">
      <c r="B16" s="1527" t="s">
        <v>16</v>
      </c>
      <c r="C16" s="1528">
        <v>1.1560693641618498E-2</v>
      </c>
      <c r="D16" s="1530">
        <v>0</v>
      </c>
    </row>
    <row r="17" spans="2:4">
      <c r="B17" s="1527" t="s">
        <v>17</v>
      </c>
      <c r="C17" s="1528">
        <v>6.3391442155309027E-3</v>
      </c>
      <c r="D17" s="1529">
        <v>6.3391442155309027E-3</v>
      </c>
    </row>
    <row r="18" spans="2:4">
      <c r="B18" s="1531">
        <v>2015</v>
      </c>
      <c r="C18" s="1532">
        <v>3.4246575342465752E-3</v>
      </c>
      <c r="D18" s="1533">
        <v>6.8493150684931503E-3</v>
      </c>
    </row>
    <row r="19" spans="2:4" ht="15.75" thickBot="1">
      <c r="B19" s="1534">
        <v>2016</v>
      </c>
      <c r="C19" s="1535">
        <v>5.7142857142857143E-3</v>
      </c>
      <c r="D19" s="1536">
        <v>3.8095238095238095E-3</v>
      </c>
    </row>
    <row r="20" spans="2:4" ht="15.75" thickTop="1"/>
  </sheetData>
  <pageMargins left="0.7" right="0.7" top="0.75" bottom="0.75" header="0.3" footer="0.3"/>
  <ignoredErrors>
    <ignoredError sqref="B3:B19" numberStoredAsText="1"/>
  </ignoredErrors>
</worksheet>
</file>

<file path=xl/worksheets/sheet131.xml><?xml version="1.0" encoding="utf-8"?>
<worksheet xmlns="http://schemas.openxmlformats.org/spreadsheetml/2006/main" xmlns:r="http://schemas.openxmlformats.org/officeDocument/2006/relationships">
  <sheetPr codeName="Sheet82"/>
  <dimension ref="B1:B33"/>
  <sheetViews>
    <sheetView showGridLines="0" zoomScale="80" zoomScaleNormal="80" workbookViewId="0"/>
  </sheetViews>
  <sheetFormatPr defaultRowHeight="15"/>
  <cols>
    <col min="1" max="1" width="4" style="968" customWidth="1"/>
    <col min="2" max="16384" width="9.140625" style="968"/>
  </cols>
  <sheetData>
    <row r="1" spans="2:2" ht="24" customHeight="1">
      <c r="B1" s="967" t="s">
        <v>987</v>
      </c>
    </row>
    <row r="33" spans="2:2">
      <c r="B33" s="968" t="s">
        <v>426</v>
      </c>
    </row>
  </sheetData>
  <pageMargins left="0.7" right="0.7" top="0.75" bottom="0.75" header="0.3" footer="0.3"/>
  <drawing r:id="rId1"/>
</worksheet>
</file>

<file path=xl/worksheets/sheet132.xml><?xml version="1.0" encoding="utf-8"?>
<worksheet xmlns="http://schemas.openxmlformats.org/spreadsheetml/2006/main" xmlns:r="http://schemas.openxmlformats.org/officeDocument/2006/relationships">
  <sheetPr codeName="Sheet128"/>
  <dimension ref="B1:D42"/>
  <sheetViews>
    <sheetView showGridLines="0" zoomScale="80" zoomScaleNormal="80" workbookViewId="0"/>
  </sheetViews>
  <sheetFormatPr defaultRowHeight="15"/>
  <cols>
    <col min="1" max="1" width="3.28515625" style="968" customWidth="1"/>
    <col min="2" max="2" width="24.85546875" style="968" customWidth="1"/>
    <col min="3" max="3" width="27" style="968" bestFit="1" customWidth="1"/>
    <col min="4" max="4" width="24.85546875" style="968" customWidth="1"/>
    <col min="5" max="16384" width="9.140625" style="968"/>
  </cols>
  <sheetData>
    <row r="1" spans="2:4" ht="30" customHeight="1" thickBot="1">
      <c r="B1" s="1537" t="s">
        <v>988</v>
      </c>
    </row>
    <row r="2" spans="2:4" ht="30" customHeight="1" thickTop="1" thickBot="1">
      <c r="B2" s="1228" t="s">
        <v>3</v>
      </c>
      <c r="C2" s="1245" t="s">
        <v>178</v>
      </c>
      <c r="D2" s="1246" t="s">
        <v>179</v>
      </c>
    </row>
    <row r="3" spans="2:4" ht="15.75" thickTop="1">
      <c r="B3" s="1542" t="s">
        <v>177</v>
      </c>
      <c r="C3" s="1543">
        <v>5.7142857142857141E-2</v>
      </c>
      <c r="D3" s="1544">
        <v>4.2857142857142858E-2</v>
      </c>
    </row>
    <row r="4" spans="2:4">
      <c r="B4" s="1545" t="s">
        <v>4</v>
      </c>
      <c r="C4" s="1546">
        <v>3.662420382165605E-2</v>
      </c>
      <c r="D4" s="1547">
        <v>3.3439490445859872E-2</v>
      </c>
    </row>
    <row r="5" spans="2:4">
      <c r="B5" s="1545" t="s">
        <v>5</v>
      </c>
      <c r="C5" s="1546">
        <v>3.8461538461538464E-2</v>
      </c>
      <c r="D5" s="1547">
        <v>5.5183946488294319E-2</v>
      </c>
    </row>
    <row r="6" spans="2:4">
      <c r="B6" s="1545" t="s">
        <v>6</v>
      </c>
      <c r="C6" s="1546">
        <v>3.6458333333333336E-2</v>
      </c>
      <c r="D6" s="1547">
        <v>4.1666666666666671E-2</v>
      </c>
    </row>
    <row r="7" spans="2:4">
      <c r="B7" s="1545" t="s">
        <v>7</v>
      </c>
      <c r="C7" s="1546">
        <v>2.8081123244929795E-2</v>
      </c>
      <c r="D7" s="1547">
        <v>3.2761310452418098E-2</v>
      </c>
    </row>
    <row r="8" spans="2:4">
      <c r="B8" s="1545" t="s">
        <v>8</v>
      </c>
      <c r="C8" s="1546">
        <v>3.5472972972972971E-2</v>
      </c>
      <c r="D8" s="1547">
        <v>2.7027027027027025E-2</v>
      </c>
    </row>
    <row r="9" spans="2:4">
      <c r="B9" s="1545" t="s">
        <v>9</v>
      </c>
      <c r="C9" s="1546">
        <v>4.3609022556390979E-2</v>
      </c>
      <c r="D9" s="1547">
        <v>3.7593984962406013E-2</v>
      </c>
    </row>
    <row r="10" spans="2:4">
      <c r="B10" s="1545" t="s">
        <v>10</v>
      </c>
      <c r="C10" s="1546">
        <v>3.7356321839080463E-2</v>
      </c>
      <c r="D10" s="1547">
        <v>4.3103448275862072E-2</v>
      </c>
    </row>
    <row r="11" spans="2:4">
      <c r="B11" s="1545" t="s">
        <v>11</v>
      </c>
      <c r="C11" s="1546">
        <v>3.0085959885386822E-2</v>
      </c>
      <c r="D11" s="1547">
        <v>3.8681948424068767E-2</v>
      </c>
    </row>
    <row r="12" spans="2:4">
      <c r="B12" s="1545" t="s">
        <v>12</v>
      </c>
      <c r="C12" s="1546">
        <v>3.0463576158940398E-2</v>
      </c>
      <c r="D12" s="1547">
        <v>3.9735099337748346E-2</v>
      </c>
    </row>
    <row r="13" spans="2:4">
      <c r="B13" s="1545" t="s">
        <v>13</v>
      </c>
      <c r="C13" s="1546">
        <v>2.0217729393468119E-2</v>
      </c>
      <c r="D13" s="1547">
        <v>2.7993779160186624E-2</v>
      </c>
    </row>
    <row r="14" spans="2:4">
      <c r="B14" s="1545" t="s">
        <v>14</v>
      </c>
      <c r="C14" s="1546">
        <v>3.5919540229885055E-2</v>
      </c>
      <c r="D14" s="1547">
        <v>3.7356321839080463E-2</v>
      </c>
    </row>
    <row r="15" spans="2:4">
      <c r="B15" s="1545" t="s">
        <v>15</v>
      </c>
      <c r="C15" s="1546">
        <v>4.0559440559440559E-2</v>
      </c>
      <c r="D15" s="1547">
        <v>4.195804195804196E-2</v>
      </c>
    </row>
    <row r="16" spans="2:4">
      <c r="B16" s="1545" t="s">
        <v>16</v>
      </c>
      <c r="C16" s="1546">
        <v>4.1907514450867052E-2</v>
      </c>
      <c r="D16" s="1547">
        <v>3.7572254335260118E-2</v>
      </c>
    </row>
    <row r="17" spans="2:4">
      <c r="B17" s="1548">
        <v>2014</v>
      </c>
      <c r="C17" s="1549">
        <v>2.0602218700475437E-2</v>
      </c>
      <c r="D17" s="1550">
        <v>2.2187004754358162E-2</v>
      </c>
    </row>
    <row r="18" spans="2:4" ht="15.75" thickBot="1">
      <c r="B18" s="1551">
        <v>2015</v>
      </c>
      <c r="C18" s="1552">
        <v>3.0821917808219176E-2</v>
      </c>
      <c r="D18" s="1553">
        <v>3.0821917808219176E-2</v>
      </c>
    </row>
    <row r="19" spans="2:4" ht="15.75" thickTop="1"/>
    <row r="22" spans="2:4" ht="15.75" customHeight="1"/>
    <row r="23" spans="2:4" ht="15.75" customHeight="1"/>
    <row r="42" ht="15.75" customHeight="1"/>
  </sheetData>
  <pageMargins left="0.7" right="0.7" top="0.75" bottom="0.75" header="0.3" footer="0.3"/>
  <ignoredErrors>
    <ignoredError sqref="B3:B18" numberStoredAsText="1"/>
  </ignoredErrors>
</worksheet>
</file>

<file path=xl/worksheets/sheet133.xml><?xml version="1.0" encoding="utf-8"?>
<worksheet xmlns="http://schemas.openxmlformats.org/spreadsheetml/2006/main" xmlns:r="http://schemas.openxmlformats.org/officeDocument/2006/relationships">
  <sheetPr codeName="Sheet83"/>
  <dimension ref="B1:B26"/>
  <sheetViews>
    <sheetView showGridLines="0" zoomScale="80" zoomScaleNormal="80" workbookViewId="0"/>
  </sheetViews>
  <sheetFormatPr defaultRowHeight="15"/>
  <cols>
    <col min="1" max="1" width="3.140625" style="968" customWidth="1"/>
    <col min="2" max="16384" width="9.140625" style="968"/>
  </cols>
  <sheetData>
    <row r="1" spans="2:2" ht="15.75">
      <c r="B1" s="967" t="s">
        <v>989</v>
      </c>
    </row>
    <row r="26" spans="2:2">
      <c r="B26" s="968" t="s">
        <v>856</v>
      </c>
    </row>
  </sheetData>
  <pageMargins left="0.7" right="0.7" top="0.75" bottom="0.75" header="0.3" footer="0.3"/>
  <drawing r:id="rId1"/>
</worksheet>
</file>

<file path=xl/worksheets/sheet134.xml><?xml version="1.0" encoding="utf-8"?>
<worksheet xmlns="http://schemas.openxmlformats.org/spreadsheetml/2006/main" xmlns:r="http://schemas.openxmlformats.org/officeDocument/2006/relationships">
  <sheetPr codeName="Sheet90"/>
  <dimension ref="A1:P41"/>
  <sheetViews>
    <sheetView workbookViewId="0">
      <selection activeCell="S9" sqref="S9"/>
    </sheetView>
  </sheetViews>
  <sheetFormatPr defaultRowHeight="15"/>
  <sheetData>
    <row r="1" spans="1:16" ht="15.75" customHeight="1" thickBot="1">
      <c r="A1" s="1955" t="s">
        <v>246</v>
      </c>
      <c r="B1" s="1956"/>
      <c r="C1" s="1956"/>
      <c r="D1" s="1956"/>
      <c r="E1" s="1956"/>
      <c r="F1" s="1956"/>
      <c r="G1" s="1956"/>
      <c r="H1" s="1956"/>
      <c r="I1" s="1956"/>
      <c r="N1" s="1958" t="s">
        <v>207</v>
      </c>
      <c r="O1" s="1958"/>
      <c r="P1" s="1958"/>
    </row>
    <row r="2" spans="1:16" ht="74.25" thickTop="1" thickBot="1">
      <c r="A2" s="204" t="s">
        <v>0</v>
      </c>
      <c r="B2" s="144" t="s">
        <v>214</v>
      </c>
      <c r="C2" s="170" t="s">
        <v>181</v>
      </c>
      <c r="D2" s="412" t="s">
        <v>294</v>
      </c>
      <c r="E2" s="170" t="s">
        <v>183</v>
      </c>
      <c r="F2" s="170" t="s">
        <v>184</v>
      </c>
      <c r="G2" s="170" t="s">
        <v>185</v>
      </c>
      <c r="H2" s="170" t="s">
        <v>186</v>
      </c>
      <c r="I2" s="171" t="s">
        <v>187</v>
      </c>
      <c r="N2" s="194" t="s">
        <v>0</v>
      </c>
      <c r="O2" s="165" t="s">
        <v>215</v>
      </c>
      <c r="P2" s="171" t="s">
        <v>216</v>
      </c>
    </row>
    <row r="3" spans="1:16" ht="24.75" thickTop="1">
      <c r="A3" s="312" t="s">
        <v>189</v>
      </c>
      <c r="B3" s="316" t="s">
        <v>26</v>
      </c>
      <c r="C3" s="317">
        <v>381</v>
      </c>
      <c r="D3" s="317">
        <v>3</v>
      </c>
      <c r="E3" s="317">
        <v>3.1340696509167492</v>
      </c>
      <c r="F3" s="317">
        <v>0.78740157480314965</v>
      </c>
      <c r="G3" s="317">
        <v>0.79018482909158849</v>
      </c>
      <c r="H3" s="317">
        <v>0.82549809715692857</v>
      </c>
      <c r="I3" s="162">
        <v>0</v>
      </c>
      <c r="N3" s="324" t="s">
        <v>189</v>
      </c>
      <c r="O3" s="325">
        <v>19</v>
      </c>
      <c r="P3" s="318">
        <v>11.111111111111111</v>
      </c>
    </row>
    <row r="4" spans="1:16">
      <c r="A4" s="313" t="s">
        <v>190</v>
      </c>
      <c r="B4" s="319" t="s">
        <v>27</v>
      </c>
      <c r="C4" s="320">
        <v>214</v>
      </c>
      <c r="D4" s="320">
        <v>3</v>
      </c>
      <c r="E4" s="320">
        <v>1.7131112905210086</v>
      </c>
      <c r="F4" s="320">
        <v>1.4018691588785046</v>
      </c>
      <c r="G4" s="320">
        <v>1.4456120306799272</v>
      </c>
      <c r="H4" s="320">
        <v>0.82549809715692857</v>
      </c>
      <c r="I4" s="163">
        <v>0</v>
      </c>
      <c r="N4" s="326" t="s">
        <v>190</v>
      </c>
      <c r="O4" s="327">
        <v>54</v>
      </c>
      <c r="P4" s="321">
        <v>5.6603773584905666</v>
      </c>
    </row>
    <row r="5" spans="1:16" ht="36">
      <c r="A5" s="313" t="s">
        <v>191</v>
      </c>
      <c r="B5" s="319" t="s">
        <v>28</v>
      </c>
      <c r="C5" s="320">
        <v>186</v>
      </c>
      <c r="D5" s="320">
        <v>1</v>
      </c>
      <c r="E5" s="320">
        <v>1.4974769034129334</v>
      </c>
      <c r="F5" s="320">
        <v>0.5376344086021505</v>
      </c>
      <c r="G5" s="320">
        <v>0.55125931844125087</v>
      </c>
      <c r="H5" s="320">
        <v>0.82549809715692857</v>
      </c>
      <c r="I5" s="163">
        <v>200</v>
      </c>
      <c r="N5" s="326" t="s">
        <v>191</v>
      </c>
      <c r="O5" s="327">
        <v>101</v>
      </c>
      <c r="P5" s="321">
        <v>4</v>
      </c>
    </row>
    <row r="6" spans="1:16">
      <c r="A6" s="313" t="s">
        <v>192</v>
      </c>
      <c r="B6" s="319" t="s">
        <v>29</v>
      </c>
      <c r="C6" s="320">
        <v>458</v>
      </c>
      <c r="D6" s="320">
        <v>6</v>
      </c>
      <c r="E6" s="320">
        <v>3.6501238973213468</v>
      </c>
      <c r="F6" s="320">
        <v>1.3100436681222707</v>
      </c>
      <c r="G6" s="320">
        <v>1.3569371128953553</v>
      </c>
      <c r="H6" s="320">
        <v>0.82549809715692857</v>
      </c>
      <c r="I6" s="163">
        <v>200</v>
      </c>
      <c r="N6" s="326" t="s">
        <v>192</v>
      </c>
      <c r="O6" s="327">
        <v>157</v>
      </c>
      <c r="P6" s="321">
        <v>3.2051282051282048</v>
      </c>
    </row>
    <row r="7" spans="1:16" ht="24">
      <c r="A7" s="313" t="s">
        <v>193</v>
      </c>
      <c r="B7" s="319" t="s">
        <v>30</v>
      </c>
      <c r="C7" s="320">
        <v>192</v>
      </c>
      <c r="D7" s="320">
        <v>0</v>
      </c>
      <c r="E7" s="320">
        <v>1.6277203566570018</v>
      </c>
      <c r="F7" s="320">
        <v>0</v>
      </c>
      <c r="G7" s="320">
        <v>0</v>
      </c>
      <c r="H7" s="320">
        <v>0.82549809715692857</v>
      </c>
      <c r="I7" s="163">
        <v>400</v>
      </c>
      <c r="N7" s="326" t="s">
        <v>193</v>
      </c>
      <c r="O7" s="327">
        <v>218</v>
      </c>
      <c r="P7" s="321">
        <v>2.7649769585253456</v>
      </c>
    </row>
    <row r="8" spans="1:16">
      <c r="A8" s="313" t="s">
        <v>194</v>
      </c>
      <c r="B8" s="319" t="s">
        <v>31</v>
      </c>
      <c r="C8" s="320">
        <v>645</v>
      </c>
      <c r="D8" s="320">
        <v>7</v>
      </c>
      <c r="E8" s="320">
        <v>5.2233940260002392</v>
      </c>
      <c r="F8" s="320">
        <v>1.0852713178294573</v>
      </c>
      <c r="G8" s="320">
        <v>1.1062704922001294</v>
      </c>
      <c r="H8" s="320">
        <v>0.82549809715692857</v>
      </c>
      <c r="I8" s="163">
        <v>400</v>
      </c>
      <c r="N8" s="326" t="s">
        <v>194</v>
      </c>
      <c r="O8" s="327">
        <v>285</v>
      </c>
      <c r="P8" s="321">
        <v>2.464788732394366</v>
      </c>
    </row>
    <row r="9" spans="1:16" ht="24">
      <c r="A9" s="313" t="s">
        <v>195</v>
      </c>
      <c r="B9" s="319" t="s">
        <v>32</v>
      </c>
      <c r="C9" s="320">
        <v>377</v>
      </c>
      <c r="D9" s="320">
        <v>4</v>
      </c>
      <c r="E9" s="320">
        <v>3.1364971684520886</v>
      </c>
      <c r="F9" s="320">
        <v>1.0610079575596818</v>
      </c>
      <c r="G9" s="320">
        <v>1.0527643454743816</v>
      </c>
      <c r="H9" s="320">
        <v>0.82549809715692857</v>
      </c>
      <c r="I9" s="163">
        <v>600</v>
      </c>
      <c r="N9" s="326" t="s">
        <v>195</v>
      </c>
      <c r="O9" s="327">
        <v>355</v>
      </c>
      <c r="P9" s="321">
        <v>2.2598870056497176</v>
      </c>
    </row>
    <row r="10" spans="1:16" ht="24">
      <c r="A10" s="313" t="s">
        <v>196</v>
      </c>
      <c r="B10" s="319" t="s">
        <v>33</v>
      </c>
      <c r="C10" s="320">
        <v>536</v>
      </c>
      <c r="D10" s="320">
        <v>7</v>
      </c>
      <c r="E10" s="320">
        <v>4.4445697998501057</v>
      </c>
      <c r="F10" s="320">
        <v>1.3059701492537314</v>
      </c>
      <c r="G10" s="320">
        <v>1.3001228331015031</v>
      </c>
      <c r="H10" s="320">
        <v>0.82549809715692857</v>
      </c>
      <c r="I10" s="163">
        <v>800</v>
      </c>
      <c r="N10" s="326" t="s">
        <v>196</v>
      </c>
      <c r="O10" s="327">
        <v>428</v>
      </c>
      <c r="P10" s="321">
        <v>2.1077283372365341</v>
      </c>
    </row>
    <row r="11" spans="1:16">
      <c r="A11" s="313" t="s">
        <v>197</v>
      </c>
      <c r="B11" s="319" t="s">
        <v>34</v>
      </c>
      <c r="C11" s="320">
        <v>359</v>
      </c>
      <c r="D11" s="320">
        <v>2</v>
      </c>
      <c r="E11" s="320">
        <v>2.8885693622636772</v>
      </c>
      <c r="F11" s="320">
        <v>0.55710306406685239</v>
      </c>
      <c r="G11" s="320">
        <v>0.5715619004627347</v>
      </c>
      <c r="H11" s="320">
        <v>0.82549809715692857</v>
      </c>
      <c r="I11" s="163">
        <v>1000</v>
      </c>
      <c r="N11" s="326" t="s">
        <v>197</v>
      </c>
      <c r="O11" s="327">
        <v>503</v>
      </c>
      <c r="P11" s="321">
        <v>1.9920318725099602</v>
      </c>
    </row>
    <row r="12" spans="1:16">
      <c r="A12" s="313" t="s">
        <v>198</v>
      </c>
      <c r="B12" s="319" t="s">
        <v>35</v>
      </c>
      <c r="C12" s="320">
        <v>320</v>
      </c>
      <c r="D12" s="320">
        <v>2</v>
      </c>
      <c r="E12" s="320">
        <v>2.674955032124402</v>
      </c>
      <c r="F12" s="320">
        <v>0.625</v>
      </c>
      <c r="G12" s="320">
        <v>0.61720521447520005</v>
      </c>
      <c r="H12" s="320">
        <v>0.82549809715692857</v>
      </c>
      <c r="I12" s="163">
        <v>1000</v>
      </c>
      <c r="N12" s="326" t="s">
        <v>198</v>
      </c>
      <c r="O12" s="327">
        <v>581</v>
      </c>
      <c r="P12" s="321">
        <v>1.896551724137931</v>
      </c>
    </row>
    <row r="13" spans="1:16" ht="24">
      <c r="A13" s="313" t="s">
        <v>199</v>
      </c>
      <c r="B13" s="319" t="s">
        <v>36</v>
      </c>
      <c r="C13" s="320">
        <v>301</v>
      </c>
      <c r="D13" s="320">
        <v>6</v>
      </c>
      <c r="E13" s="320">
        <v>2.5968906239968135</v>
      </c>
      <c r="F13" s="320">
        <v>1.9933554817275747</v>
      </c>
      <c r="G13" s="320">
        <v>1.9072765472573283</v>
      </c>
      <c r="H13" s="320">
        <v>0.82549809715692857</v>
      </c>
      <c r="I13" s="163">
        <v>1200</v>
      </c>
      <c r="N13" s="326" t="s">
        <v>199</v>
      </c>
      <c r="O13" s="327">
        <v>661</v>
      </c>
      <c r="P13" s="321">
        <v>1.8181818181818181</v>
      </c>
    </row>
    <row r="14" spans="1:16">
      <c r="A14" s="313" t="s">
        <v>200</v>
      </c>
      <c r="B14" s="319" t="s">
        <v>37</v>
      </c>
      <c r="C14" s="320">
        <v>788</v>
      </c>
      <c r="D14" s="320">
        <v>8</v>
      </c>
      <c r="E14" s="320">
        <v>6.3929808570063411</v>
      </c>
      <c r="F14" s="320">
        <v>1.015228426395939</v>
      </c>
      <c r="G14" s="320">
        <v>1.0330055610940614</v>
      </c>
      <c r="H14" s="320">
        <v>0.82549809715692857</v>
      </c>
      <c r="I14" s="163">
        <v>1400</v>
      </c>
      <c r="N14" s="326" t="s">
        <v>200</v>
      </c>
      <c r="O14" s="327">
        <v>742</v>
      </c>
      <c r="P14" s="321">
        <v>1.7543859649122806</v>
      </c>
    </row>
    <row r="15" spans="1:16">
      <c r="A15" s="313" t="s">
        <v>201</v>
      </c>
      <c r="B15" s="319" t="s">
        <v>38</v>
      </c>
      <c r="C15" s="320">
        <v>654</v>
      </c>
      <c r="D15" s="320">
        <v>5</v>
      </c>
      <c r="E15" s="320">
        <v>5.3470398655070062</v>
      </c>
      <c r="F15" s="320">
        <v>0.76452599388379205</v>
      </c>
      <c r="G15" s="320">
        <v>0.77192064948131345</v>
      </c>
      <c r="H15" s="320">
        <v>0.82549809715692857</v>
      </c>
      <c r="I15" s="163">
        <v>1400</v>
      </c>
      <c r="N15" s="326" t="s">
        <v>201</v>
      </c>
      <c r="O15" s="327">
        <v>825</v>
      </c>
      <c r="P15" s="321">
        <v>1.6990291262135921</v>
      </c>
    </row>
    <row r="16" spans="1:16" ht="24">
      <c r="A16" s="313" t="s">
        <v>202</v>
      </c>
      <c r="B16" s="319" t="s">
        <v>39</v>
      </c>
      <c r="C16" s="320">
        <v>65</v>
      </c>
      <c r="D16" s="320">
        <v>0</v>
      </c>
      <c r="E16" s="320">
        <v>0.50196066640757919</v>
      </c>
      <c r="F16" s="320">
        <v>0</v>
      </c>
      <c r="G16" s="320">
        <v>0</v>
      </c>
      <c r="H16" s="320">
        <v>0.82549809715692857</v>
      </c>
      <c r="I16" s="163">
        <v>1600</v>
      </c>
      <c r="N16" s="326" t="s">
        <v>202</v>
      </c>
      <c r="O16" s="327">
        <v>909</v>
      </c>
      <c r="P16" s="321">
        <v>1.6519823788546255</v>
      </c>
    </row>
    <row r="17" spans="1:16">
      <c r="A17" s="313" t="s">
        <v>203</v>
      </c>
      <c r="B17" s="319" t="s">
        <v>40</v>
      </c>
      <c r="C17" s="320">
        <v>1646</v>
      </c>
      <c r="D17" s="320">
        <v>12</v>
      </c>
      <c r="E17" s="320">
        <v>13.137214050766506</v>
      </c>
      <c r="F17" s="320">
        <v>0.72904009720534635</v>
      </c>
      <c r="G17" s="320">
        <v>0.75403941258802631</v>
      </c>
      <c r="H17" s="320">
        <v>0.82549809715692857</v>
      </c>
      <c r="I17" s="163">
        <v>1800</v>
      </c>
      <c r="N17" s="326" t="s">
        <v>203</v>
      </c>
      <c r="O17" s="327">
        <v>995</v>
      </c>
      <c r="P17" s="321">
        <v>1.6096579476861168</v>
      </c>
    </row>
    <row r="18" spans="1:16" ht="36.75" thickBot="1">
      <c r="A18" s="314" t="s">
        <v>204</v>
      </c>
      <c r="B18" s="322" t="s">
        <v>41</v>
      </c>
      <c r="C18" s="323">
        <v>336</v>
      </c>
      <c r="D18" s="323">
        <v>1</v>
      </c>
      <c r="E18" s="323">
        <v>2.7483458155840821</v>
      </c>
      <c r="F18" s="323">
        <v>0.29761904761904762</v>
      </c>
      <c r="G18" s="323">
        <v>0.30036180035134791</v>
      </c>
      <c r="H18" s="323">
        <v>0.82549809715692857</v>
      </c>
      <c r="I18" s="164">
        <v>2000</v>
      </c>
      <c r="N18" s="326" t="s">
        <v>204</v>
      </c>
      <c r="O18" s="327">
        <v>1082</v>
      </c>
      <c r="P18" s="321">
        <v>1.572617946345976</v>
      </c>
    </row>
    <row r="19" spans="1:16" ht="15.75" customHeight="1" thickTop="1">
      <c r="A19" s="1957" t="s">
        <v>205</v>
      </c>
      <c r="B19" s="1957"/>
      <c r="C19" s="1957"/>
      <c r="D19" s="1957"/>
      <c r="E19" s="1957"/>
      <c r="F19" s="1957"/>
      <c r="G19" s="1957"/>
      <c r="H19" s="1957"/>
      <c r="I19" s="1957"/>
      <c r="N19" s="326" t="s">
        <v>208</v>
      </c>
      <c r="O19" s="327">
        <v>1169</v>
      </c>
      <c r="P19" s="321">
        <v>1.5410958904109588</v>
      </c>
    </row>
    <row r="20" spans="1:16">
      <c r="N20" s="326" t="s">
        <v>209</v>
      </c>
      <c r="O20" s="327">
        <v>1258</v>
      </c>
      <c r="P20" s="321">
        <v>1.511535401750199</v>
      </c>
    </row>
    <row r="21" spans="1:16">
      <c r="A21" s="315" t="s">
        <v>247</v>
      </c>
      <c r="N21" s="326" t="s">
        <v>210</v>
      </c>
      <c r="O21" s="327">
        <v>1347</v>
      </c>
      <c r="P21" s="321">
        <v>1.4858841010401187</v>
      </c>
    </row>
    <row r="22" spans="1:16">
      <c r="N22" s="326" t="s">
        <v>211</v>
      </c>
      <c r="O22" s="327">
        <v>1437</v>
      </c>
      <c r="P22" s="321">
        <v>1.4623955431754874</v>
      </c>
    </row>
    <row r="23" spans="1:16" ht="15.75" customHeight="1">
      <c r="N23" s="326" t="s">
        <v>212</v>
      </c>
      <c r="O23" s="327">
        <v>1528</v>
      </c>
      <c r="P23" s="321">
        <v>1.4407334643091028</v>
      </c>
    </row>
    <row r="24" spans="1:16">
      <c r="N24" s="326" t="s">
        <v>213</v>
      </c>
      <c r="O24" s="327">
        <v>1619</v>
      </c>
      <c r="P24" s="321">
        <v>1.4215080346106306</v>
      </c>
    </row>
    <row r="25" spans="1:16">
      <c r="N25" s="326" t="s">
        <v>217</v>
      </c>
      <c r="O25" s="327">
        <v>1712</v>
      </c>
      <c r="P25" s="321">
        <v>1.4026884862653419</v>
      </c>
    </row>
    <row r="26" spans="1:16">
      <c r="N26" s="326" t="s">
        <v>218</v>
      </c>
      <c r="O26" s="327">
        <v>1804</v>
      </c>
      <c r="P26" s="321">
        <v>1.3865779256794231</v>
      </c>
    </row>
    <row r="27" spans="1:16">
      <c r="N27" s="326" t="s">
        <v>219</v>
      </c>
      <c r="O27" s="327">
        <v>1898</v>
      </c>
      <c r="P27" s="321">
        <v>1.3705851344227729</v>
      </c>
    </row>
    <row r="28" spans="1:16" ht="15.75" thickBot="1">
      <c r="M28" s="829"/>
      <c r="N28" s="857" t="s">
        <v>220</v>
      </c>
      <c r="O28" s="858">
        <v>1992</v>
      </c>
      <c r="P28" s="736">
        <v>1.3561024610748369</v>
      </c>
    </row>
    <row r="29" spans="1:16" ht="15.75" thickTop="1"/>
    <row r="41" ht="15.75" customHeight="1"/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>
  <sheetPr codeName="Sheet121"/>
  <dimension ref="B1:I40"/>
  <sheetViews>
    <sheetView showGridLines="0" zoomScale="80" zoomScaleNormal="80" workbookViewId="0"/>
  </sheetViews>
  <sheetFormatPr defaultRowHeight="15"/>
  <cols>
    <col min="1" max="1" width="4.28515625" style="968" customWidth="1"/>
    <col min="2" max="2" width="25.140625" style="968" customWidth="1"/>
    <col min="3" max="3" width="15.7109375" style="968" bestFit="1" customWidth="1"/>
    <col min="4" max="4" width="21.7109375" style="968" bestFit="1" customWidth="1"/>
    <col min="5" max="5" width="23.7109375" style="968" bestFit="1" customWidth="1"/>
    <col min="6" max="16384" width="9.140625" style="968"/>
  </cols>
  <sheetData>
    <row r="1" spans="2:5" ht="30.75" customHeight="1" thickBot="1">
      <c r="B1" s="1570" t="s">
        <v>990</v>
      </c>
      <c r="C1" s="1570"/>
      <c r="D1" s="1570"/>
      <c r="E1" s="1570"/>
    </row>
    <row r="2" spans="2:5" ht="30.75" customHeight="1" thickTop="1" thickBot="1">
      <c r="B2" s="1368" t="s">
        <v>214</v>
      </c>
      <c r="C2" s="1554" t="s">
        <v>181</v>
      </c>
      <c r="D2" s="1555" t="s">
        <v>545</v>
      </c>
      <c r="E2" s="1556" t="s">
        <v>185</v>
      </c>
    </row>
    <row r="3" spans="2:5" ht="15.75" customHeight="1" thickTop="1">
      <c r="B3" s="1557" t="s">
        <v>26</v>
      </c>
      <c r="C3" s="1558">
        <v>381</v>
      </c>
      <c r="D3" s="1559">
        <v>3</v>
      </c>
      <c r="E3" s="1560">
        <v>0.79018482909158849</v>
      </c>
    </row>
    <row r="4" spans="2:5" ht="15.75" customHeight="1">
      <c r="B4" s="1561" t="s">
        <v>27</v>
      </c>
      <c r="C4" s="1562">
        <v>214</v>
      </c>
      <c r="D4" s="1563">
        <v>3</v>
      </c>
      <c r="E4" s="1564">
        <v>1.4456120306799272</v>
      </c>
    </row>
    <row r="5" spans="2:5" ht="15.75" customHeight="1">
      <c r="B5" s="1561" t="s">
        <v>28</v>
      </c>
      <c r="C5" s="1562">
        <v>186</v>
      </c>
      <c r="D5" s="1563">
        <v>1</v>
      </c>
      <c r="E5" s="1564">
        <v>0.55125931844125087</v>
      </c>
    </row>
    <row r="6" spans="2:5" ht="15.75" customHeight="1">
      <c r="B6" s="1561" t="s">
        <v>29</v>
      </c>
      <c r="C6" s="1562">
        <v>458</v>
      </c>
      <c r="D6" s="1563">
        <v>6</v>
      </c>
      <c r="E6" s="1564">
        <v>1.3569371128953553</v>
      </c>
    </row>
    <row r="7" spans="2:5" ht="15.75" customHeight="1">
      <c r="B7" s="1561" t="s">
        <v>30</v>
      </c>
      <c r="C7" s="1562">
        <v>192</v>
      </c>
      <c r="D7" s="1563">
        <v>0</v>
      </c>
      <c r="E7" s="1564">
        <v>0</v>
      </c>
    </row>
    <row r="8" spans="2:5" ht="15.75" customHeight="1">
      <c r="B8" s="1561" t="s">
        <v>31</v>
      </c>
      <c r="C8" s="1562">
        <v>645</v>
      </c>
      <c r="D8" s="1563">
        <v>7</v>
      </c>
      <c r="E8" s="1564">
        <v>1.1062704922001294</v>
      </c>
    </row>
    <row r="9" spans="2:5" ht="15.75" customHeight="1">
      <c r="B9" s="1561" t="s">
        <v>32</v>
      </c>
      <c r="C9" s="1562">
        <v>377</v>
      </c>
      <c r="D9" s="1563">
        <v>4</v>
      </c>
      <c r="E9" s="1564">
        <v>1.0527643454743816</v>
      </c>
    </row>
    <row r="10" spans="2:5" ht="15.75" customHeight="1">
      <c r="B10" s="1561" t="s">
        <v>33</v>
      </c>
      <c r="C10" s="1562">
        <v>536</v>
      </c>
      <c r="D10" s="1563">
        <v>7</v>
      </c>
      <c r="E10" s="1564">
        <v>1.3001228331015031</v>
      </c>
    </row>
    <row r="11" spans="2:5" ht="15.75" customHeight="1">
      <c r="B11" s="1561" t="s">
        <v>34</v>
      </c>
      <c r="C11" s="1562">
        <v>359</v>
      </c>
      <c r="D11" s="1563">
        <v>2</v>
      </c>
      <c r="E11" s="1564">
        <v>0.5715619004627347</v>
      </c>
    </row>
    <row r="12" spans="2:5" ht="15.75" customHeight="1">
      <c r="B12" s="1561" t="s">
        <v>35</v>
      </c>
      <c r="C12" s="1562">
        <v>320</v>
      </c>
      <c r="D12" s="1563">
        <v>2</v>
      </c>
      <c r="E12" s="1564">
        <v>0.61720521447520005</v>
      </c>
    </row>
    <row r="13" spans="2:5" ht="15.75" customHeight="1">
      <c r="B13" s="1561" t="s">
        <v>36</v>
      </c>
      <c r="C13" s="1562">
        <v>301</v>
      </c>
      <c r="D13" s="1563">
        <v>6</v>
      </c>
      <c r="E13" s="1564">
        <v>1.9072765472573283</v>
      </c>
    </row>
    <row r="14" spans="2:5" ht="15.75" customHeight="1">
      <c r="B14" s="1561" t="s">
        <v>37</v>
      </c>
      <c r="C14" s="1562">
        <v>788</v>
      </c>
      <c r="D14" s="1563">
        <v>8</v>
      </c>
      <c r="E14" s="1564">
        <v>1.0330055610940614</v>
      </c>
    </row>
    <row r="15" spans="2:5" ht="15.75" customHeight="1">
      <c r="B15" s="1561" t="s">
        <v>38</v>
      </c>
      <c r="C15" s="1562">
        <v>654</v>
      </c>
      <c r="D15" s="1563">
        <v>5</v>
      </c>
      <c r="E15" s="1564">
        <v>0.77192064948131345</v>
      </c>
    </row>
    <row r="16" spans="2:5" ht="15.75" customHeight="1">
      <c r="B16" s="1561" t="s">
        <v>39</v>
      </c>
      <c r="C16" s="1562">
        <v>65</v>
      </c>
      <c r="D16" s="1563">
        <v>0</v>
      </c>
      <c r="E16" s="1564">
        <v>0</v>
      </c>
    </row>
    <row r="17" spans="2:9" ht="15.75" customHeight="1" thickBot="1">
      <c r="B17" s="1565" t="s">
        <v>40</v>
      </c>
      <c r="C17" s="1566">
        <v>1646</v>
      </c>
      <c r="D17" s="1567">
        <v>12</v>
      </c>
      <c r="E17" s="1568">
        <v>0.75403941258802631</v>
      </c>
    </row>
    <row r="18" spans="2:9" ht="15.75" customHeight="1" thickTop="1">
      <c r="B18" s="1959"/>
      <c r="C18" s="1959"/>
      <c r="D18" s="1959"/>
      <c r="E18" s="1959"/>
    </row>
    <row r="19" spans="2:9" ht="30.75" customHeight="1">
      <c r="B19" s="1698"/>
      <c r="C19" s="1698"/>
      <c r="D19" s="1698"/>
      <c r="E19" s="1698"/>
      <c r="F19" s="1698"/>
      <c r="G19" s="1698"/>
      <c r="H19" s="1698"/>
      <c r="I19" s="1698"/>
    </row>
    <row r="20" spans="2:9">
      <c r="B20" s="1569"/>
    </row>
    <row r="21" spans="2:9" ht="15.75" customHeight="1"/>
    <row r="22" spans="2:9" ht="15.75" customHeight="1"/>
    <row r="39" ht="15.75" customHeight="1"/>
    <row r="40" ht="15.75" customHeight="1"/>
  </sheetData>
  <mergeCells count="2">
    <mergeCell ref="B18:E18"/>
    <mergeCell ref="B19:I19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>
  <sheetPr codeName="Sheet84"/>
  <dimension ref="B1:B26"/>
  <sheetViews>
    <sheetView showGridLines="0" zoomScale="80" zoomScaleNormal="80" workbookViewId="0"/>
  </sheetViews>
  <sheetFormatPr defaultRowHeight="15"/>
  <cols>
    <col min="1" max="1" width="3" style="968" customWidth="1"/>
    <col min="2" max="16384" width="9.140625" style="968"/>
  </cols>
  <sheetData>
    <row r="1" spans="2:2" ht="24" customHeight="1">
      <c r="B1" s="967" t="s">
        <v>991</v>
      </c>
    </row>
    <row r="26" spans="2:2">
      <c r="B26" s="968" t="s">
        <v>857</v>
      </c>
    </row>
  </sheetData>
  <pageMargins left="0.7" right="0.7" top="0.75" bottom="0.75" header="0.3" footer="0.3"/>
  <drawing r:id="rId1"/>
</worksheet>
</file>

<file path=xl/worksheets/sheet137.xml><?xml version="1.0" encoding="utf-8"?>
<worksheet xmlns="http://schemas.openxmlformats.org/spreadsheetml/2006/main" xmlns:r="http://schemas.openxmlformats.org/officeDocument/2006/relationships">
  <sheetPr codeName="Sheet93"/>
  <dimension ref="A1:P47"/>
  <sheetViews>
    <sheetView workbookViewId="0">
      <selection activeCell="A22" sqref="A22"/>
    </sheetView>
  </sheetViews>
  <sheetFormatPr defaultRowHeight="15"/>
  <sheetData>
    <row r="1" spans="1:16" ht="15.75" customHeight="1" thickBot="1">
      <c r="A1" s="1960" t="s">
        <v>249</v>
      </c>
      <c r="B1" s="1960"/>
      <c r="C1" s="1960"/>
      <c r="D1" s="1960"/>
      <c r="E1" s="1960"/>
      <c r="F1" s="1960"/>
      <c r="G1" s="1960"/>
      <c r="H1" s="1960"/>
      <c r="I1" s="1960"/>
      <c r="N1" s="1960" t="s">
        <v>207</v>
      </c>
      <c r="O1" s="1960"/>
      <c r="P1" s="1960"/>
    </row>
    <row r="2" spans="1:16" ht="74.25" thickTop="1" thickBot="1">
      <c r="A2" s="204" t="s">
        <v>0</v>
      </c>
      <c r="B2" s="144" t="s">
        <v>214</v>
      </c>
      <c r="C2" s="170" t="s">
        <v>181</v>
      </c>
      <c r="D2" s="412" t="s">
        <v>293</v>
      </c>
      <c r="E2" s="170" t="s">
        <v>183</v>
      </c>
      <c r="F2" s="170" t="s">
        <v>184</v>
      </c>
      <c r="G2" s="170" t="s">
        <v>185</v>
      </c>
      <c r="H2" s="170" t="s">
        <v>186</v>
      </c>
      <c r="I2" s="171" t="s">
        <v>187</v>
      </c>
      <c r="N2" s="194" t="s">
        <v>0</v>
      </c>
      <c r="O2" s="165" t="s">
        <v>215</v>
      </c>
      <c r="P2" s="171" t="s">
        <v>216</v>
      </c>
    </row>
    <row r="3" spans="1:16" ht="24.75" thickTop="1">
      <c r="A3" s="342" t="s">
        <v>189</v>
      </c>
      <c r="B3" s="362" t="s">
        <v>26</v>
      </c>
      <c r="C3" s="363">
        <v>427</v>
      </c>
      <c r="D3" s="363">
        <v>3</v>
      </c>
      <c r="E3" s="363">
        <v>6.630766321375547</v>
      </c>
      <c r="F3" s="363">
        <v>0.70257611241217799</v>
      </c>
      <c r="G3" s="363">
        <v>0.7131035907177079</v>
      </c>
      <c r="H3" s="363">
        <v>1.5761410909943165</v>
      </c>
      <c r="I3" s="162">
        <v>0</v>
      </c>
      <c r="N3" s="342" t="s">
        <v>189</v>
      </c>
      <c r="O3" s="370">
        <v>10</v>
      </c>
      <c r="P3" s="364">
        <v>22.222222222222221</v>
      </c>
    </row>
    <row r="4" spans="1:16">
      <c r="A4" s="343" t="s">
        <v>190</v>
      </c>
      <c r="B4" s="365" t="s">
        <v>27</v>
      </c>
      <c r="C4" s="366">
        <v>194</v>
      </c>
      <c r="D4" s="366">
        <v>6</v>
      </c>
      <c r="E4" s="366">
        <v>2.895529763815607</v>
      </c>
      <c r="F4" s="366">
        <v>3.0927835051546393</v>
      </c>
      <c r="G4" s="366">
        <v>3.2660160030626195</v>
      </c>
      <c r="H4" s="366">
        <v>1.5761410909943165</v>
      </c>
      <c r="I4" s="163">
        <v>0</v>
      </c>
      <c r="N4" s="343" t="s">
        <v>190</v>
      </c>
      <c r="O4" s="371">
        <v>29</v>
      </c>
      <c r="P4" s="367">
        <v>10.714285714285714</v>
      </c>
    </row>
    <row r="5" spans="1:16" ht="36">
      <c r="A5" s="343" t="s">
        <v>191</v>
      </c>
      <c r="B5" s="365" t="s">
        <v>28</v>
      </c>
      <c r="C5" s="366">
        <v>160</v>
      </c>
      <c r="D5" s="366">
        <v>2</v>
      </c>
      <c r="E5" s="366">
        <v>2.4360119076756761</v>
      </c>
      <c r="F5" s="366">
        <v>1.25</v>
      </c>
      <c r="G5" s="366">
        <v>1.2940339790852611</v>
      </c>
      <c r="H5" s="366">
        <v>1.5761410909943165</v>
      </c>
      <c r="I5" s="163">
        <v>200</v>
      </c>
      <c r="N5" s="343" t="s">
        <v>191</v>
      </c>
      <c r="O5" s="371">
        <v>54</v>
      </c>
      <c r="P5" s="367">
        <v>7.5471698113207548</v>
      </c>
    </row>
    <row r="6" spans="1:16">
      <c r="A6" s="343" t="s">
        <v>192</v>
      </c>
      <c r="B6" s="365" t="s">
        <v>29</v>
      </c>
      <c r="C6" s="366">
        <v>415</v>
      </c>
      <c r="D6" s="366">
        <v>7</v>
      </c>
      <c r="E6" s="366">
        <v>6.0841500092086704</v>
      </c>
      <c r="F6" s="366">
        <v>1.6867469879518073</v>
      </c>
      <c r="G6" s="366">
        <v>1.813398358071584</v>
      </c>
      <c r="H6" s="366">
        <v>1.5761410909943165</v>
      </c>
      <c r="I6" s="163">
        <v>200</v>
      </c>
      <c r="N6" s="343" t="s">
        <v>192</v>
      </c>
      <c r="O6" s="371">
        <v>83</v>
      </c>
      <c r="P6" s="367">
        <v>6.0975609756097562</v>
      </c>
    </row>
    <row r="7" spans="1:16" ht="24">
      <c r="A7" s="343" t="s">
        <v>193</v>
      </c>
      <c r="B7" s="365" t="s">
        <v>30</v>
      </c>
      <c r="C7" s="366">
        <v>170</v>
      </c>
      <c r="D7" s="366">
        <v>1</v>
      </c>
      <c r="E7" s="366">
        <v>2.806980629714646</v>
      </c>
      <c r="F7" s="366">
        <v>0.58823529411764708</v>
      </c>
      <c r="G7" s="366">
        <v>0.56150764786522411</v>
      </c>
      <c r="H7" s="366">
        <v>1.5761410909943165</v>
      </c>
      <c r="I7" s="163">
        <v>400</v>
      </c>
      <c r="N7" s="343" t="s">
        <v>193</v>
      </c>
      <c r="O7" s="371">
        <v>115</v>
      </c>
      <c r="P7" s="367">
        <v>5.2631578947368416</v>
      </c>
    </row>
    <row r="8" spans="1:16">
      <c r="A8" s="343" t="s">
        <v>194</v>
      </c>
      <c r="B8" s="365" t="s">
        <v>31</v>
      </c>
      <c r="C8" s="366">
        <v>631</v>
      </c>
      <c r="D8" s="366">
        <v>5</v>
      </c>
      <c r="E8" s="366">
        <v>9.8799737262441685</v>
      </c>
      <c r="F8" s="366">
        <v>0.79239302694136293</v>
      </c>
      <c r="G8" s="366">
        <v>0.79764437369282359</v>
      </c>
      <c r="H8" s="366">
        <v>1.5761410909943165</v>
      </c>
      <c r="I8" s="163">
        <v>400</v>
      </c>
      <c r="N8" s="343" t="s">
        <v>194</v>
      </c>
      <c r="O8" s="371">
        <v>150</v>
      </c>
      <c r="P8" s="367">
        <v>4.6979865771812079</v>
      </c>
    </row>
    <row r="9" spans="1:16" ht="24">
      <c r="A9" s="343" t="s">
        <v>195</v>
      </c>
      <c r="B9" s="365" t="s">
        <v>32</v>
      </c>
      <c r="C9" s="366">
        <v>630</v>
      </c>
      <c r="D9" s="366">
        <v>5</v>
      </c>
      <c r="E9" s="366">
        <v>10.093176545175831</v>
      </c>
      <c r="F9" s="366">
        <v>0.79365079365079361</v>
      </c>
      <c r="G9" s="366">
        <v>0.78079536404604666</v>
      </c>
      <c r="H9" s="366">
        <v>1.5761410909943165</v>
      </c>
      <c r="I9" s="163">
        <v>600</v>
      </c>
      <c r="N9" s="343" t="s">
        <v>195</v>
      </c>
      <c r="O9" s="371">
        <v>187</v>
      </c>
      <c r="P9" s="367">
        <v>4.3010752688172049</v>
      </c>
    </row>
    <row r="10" spans="1:16" ht="24">
      <c r="A10" s="343" t="s">
        <v>196</v>
      </c>
      <c r="B10" s="365" t="s">
        <v>33</v>
      </c>
      <c r="C10" s="366">
        <v>357</v>
      </c>
      <c r="D10" s="366">
        <v>11</v>
      </c>
      <c r="E10" s="366">
        <v>5.7411994888855347</v>
      </c>
      <c r="F10" s="366">
        <v>3.081232492997199</v>
      </c>
      <c r="G10" s="366">
        <v>3.0198483843840442</v>
      </c>
      <c r="H10" s="366">
        <v>1.5761410909943165</v>
      </c>
      <c r="I10" s="163">
        <v>800</v>
      </c>
      <c r="N10" s="343" t="s">
        <v>196</v>
      </c>
      <c r="O10" s="371">
        <v>225</v>
      </c>
      <c r="P10" s="367">
        <v>4.0178571428571432</v>
      </c>
    </row>
    <row r="11" spans="1:16">
      <c r="A11" s="343" t="s">
        <v>197</v>
      </c>
      <c r="B11" s="365" t="s">
        <v>34</v>
      </c>
      <c r="C11" s="366">
        <v>366</v>
      </c>
      <c r="D11" s="366">
        <v>5</v>
      </c>
      <c r="E11" s="366">
        <v>5.7493814712202242</v>
      </c>
      <c r="F11" s="366">
        <v>1.3661202185792349</v>
      </c>
      <c r="G11" s="366">
        <v>1.3707049174628891</v>
      </c>
      <c r="H11" s="366">
        <v>1.5761410909943165</v>
      </c>
      <c r="I11" s="163">
        <v>1000</v>
      </c>
      <c r="N11" s="343" t="s">
        <v>197</v>
      </c>
      <c r="O11" s="371">
        <v>265</v>
      </c>
      <c r="P11" s="367">
        <v>3.7878787878787881</v>
      </c>
    </row>
    <row r="12" spans="1:16">
      <c r="A12" s="343" t="s">
        <v>198</v>
      </c>
      <c r="B12" s="365" t="s">
        <v>35</v>
      </c>
      <c r="C12" s="366">
        <v>392</v>
      </c>
      <c r="D12" s="366">
        <v>4</v>
      </c>
      <c r="E12" s="366">
        <v>6.1065804266666701</v>
      </c>
      <c r="F12" s="366">
        <v>1.0204081632653061</v>
      </c>
      <c r="G12" s="366">
        <v>1.0324214082968637</v>
      </c>
      <c r="H12" s="366">
        <v>1.5761410909943165</v>
      </c>
      <c r="I12" s="163">
        <v>1000</v>
      </c>
      <c r="N12" s="343" t="s">
        <v>198</v>
      </c>
      <c r="O12" s="371">
        <v>306</v>
      </c>
      <c r="P12" s="367">
        <v>3.6065573770491808</v>
      </c>
    </row>
    <row r="13" spans="1:16" ht="24">
      <c r="A13" s="343" t="s">
        <v>199</v>
      </c>
      <c r="B13" s="365" t="s">
        <v>36</v>
      </c>
      <c r="C13" s="366">
        <v>399</v>
      </c>
      <c r="D13" s="366">
        <v>8</v>
      </c>
      <c r="E13" s="366">
        <v>6.6361523815043473</v>
      </c>
      <c r="F13" s="366">
        <v>2.0050125313283207</v>
      </c>
      <c r="G13" s="366">
        <v>1.9000661833952903</v>
      </c>
      <c r="H13" s="366">
        <v>1.5761410909943165</v>
      </c>
      <c r="I13" s="163">
        <v>1200</v>
      </c>
      <c r="N13" s="343" t="s">
        <v>199</v>
      </c>
      <c r="O13" s="371">
        <v>348</v>
      </c>
      <c r="P13" s="367">
        <v>3.4582132564841501</v>
      </c>
    </row>
    <row r="14" spans="1:16">
      <c r="A14" s="343" t="s">
        <v>200</v>
      </c>
      <c r="B14" s="365" t="s">
        <v>37</v>
      </c>
      <c r="C14" s="366">
        <v>728</v>
      </c>
      <c r="D14" s="366">
        <v>16</v>
      </c>
      <c r="E14" s="366">
        <v>11.637007288804378</v>
      </c>
      <c r="F14" s="366">
        <v>2.197802197802198</v>
      </c>
      <c r="G14" s="366">
        <v>2.1670741308352373</v>
      </c>
      <c r="H14" s="366">
        <v>1.5761410909943165</v>
      </c>
      <c r="I14" s="163">
        <v>1400</v>
      </c>
      <c r="N14" s="343" t="s">
        <v>200</v>
      </c>
      <c r="O14" s="371">
        <v>390</v>
      </c>
      <c r="P14" s="367">
        <v>3.3419023136246784</v>
      </c>
    </row>
    <row r="15" spans="1:16">
      <c r="A15" s="343" t="s">
        <v>201</v>
      </c>
      <c r="B15" s="365" t="s">
        <v>38</v>
      </c>
      <c r="C15" s="366">
        <v>788</v>
      </c>
      <c r="D15" s="366">
        <v>11</v>
      </c>
      <c r="E15" s="366">
        <v>12.399260213981247</v>
      </c>
      <c r="F15" s="366">
        <v>1.3959390862944163</v>
      </c>
      <c r="G15" s="366">
        <v>1.3982730986956691</v>
      </c>
      <c r="H15" s="366">
        <v>1.5761410909943165</v>
      </c>
      <c r="I15" s="163">
        <v>1400</v>
      </c>
      <c r="N15" s="343" t="s">
        <v>201</v>
      </c>
      <c r="O15" s="371">
        <v>434</v>
      </c>
      <c r="P15" s="367">
        <v>3.2332563510392611</v>
      </c>
    </row>
    <row r="16" spans="1:16" ht="24">
      <c r="A16" s="343" t="s">
        <v>202</v>
      </c>
      <c r="B16" s="365" t="s">
        <v>39</v>
      </c>
      <c r="C16" s="366">
        <v>50</v>
      </c>
      <c r="D16" s="366">
        <v>3</v>
      </c>
      <c r="E16" s="366">
        <v>0.73335860252170093</v>
      </c>
      <c r="F16" s="366">
        <v>6</v>
      </c>
      <c r="G16" s="366">
        <v>6.4476277454494451</v>
      </c>
      <c r="H16" s="366">
        <v>1.5761410909943165</v>
      </c>
      <c r="I16" s="163">
        <v>1600</v>
      </c>
      <c r="N16" s="343" t="s">
        <v>202</v>
      </c>
      <c r="O16" s="371">
        <v>478</v>
      </c>
      <c r="P16" s="367">
        <v>3.1446540880503147</v>
      </c>
    </row>
    <row r="17" spans="1:16">
      <c r="A17" s="343" t="s">
        <v>203</v>
      </c>
      <c r="B17" s="365" t="s">
        <v>40</v>
      </c>
      <c r="C17" s="366">
        <v>1207</v>
      </c>
      <c r="D17" s="366">
        <v>15</v>
      </c>
      <c r="E17" s="366">
        <v>18.278521049477089</v>
      </c>
      <c r="F17" s="366">
        <v>1.2427506213753108</v>
      </c>
      <c r="G17" s="366">
        <v>1.2934370511114794</v>
      </c>
      <c r="H17" s="366">
        <v>1.5761410909943165</v>
      </c>
      <c r="I17" s="163">
        <v>1800</v>
      </c>
      <c r="N17" s="343" t="s">
        <v>203</v>
      </c>
      <c r="O17" s="371">
        <v>523</v>
      </c>
      <c r="P17" s="367">
        <v>3.0651340996168579</v>
      </c>
    </row>
    <row r="18" spans="1:16" ht="36.75" thickBot="1">
      <c r="A18" s="344" t="s">
        <v>204</v>
      </c>
      <c r="B18" s="368" t="s">
        <v>41</v>
      </c>
      <c r="C18" s="369">
        <v>228</v>
      </c>
      <c r="D18" s="369">
        <v>4</v>
      </c>
      <c r="E18" s="369">
        <v>4.0965174020542765</v>
      </c>
      <c r="F18" s="369">
        <v>1.7543859649122806</v>
      </c>
      <c r="G18" s="369">
        <v>1.5390058787046095</v>
      </c>
      <c r="H18" s="369">
        <v>1.5761410909943165</v>
      </c>
      <c r="I18" s="164">
        <v>2000</v>
      </c>
      <c r="N18" s="343" t="s">
        <v>204</v>
      </c>
      <c r="O18" s="371">
        <v>568</v>
      </c>
      <c r="P18" s="367">
        <v>2.9982363315696645</v>
      </c>
    </row>
    <row r="19" spans="1:16" ht="15.75" thickTop="1">
      <c r="A19" s="1961" t="s">
        <v>205</v>
      </c>
      <c r="B19" s="1961"/>
      <c r="C19" s="1961"/>
      <c r="D19" s="1961"/>
      <c r="E19" s="1961"/>
      <c r="F19" s="1961"/>
      <c r="G19" s="1961"/>
      <c r="H19" s="1961"/>
      <c r="I19" s="1961"/>
      <c r="N19" s="343" t="s">
        <v>208</v>
      </c>
      <c r="O19" s="371">
        <v>614</v>
      </c>
      <c r="P19" s="367">
        <v>2.9363784665579118</v>
      </c>
    </row>
    <row r="20" spans="1:16">
      <c r="N20" s="343" t="s">
        <v>209</v>
      </c>
      <c r="O20" s="371">
        <v>661</v>
      </c>
      <c r="P20" s="367">
        <v>2.8787878787878789</v>
      </c>
    </row>
    <row r="21" spans="1:16">
      <c r="A21" s="315" t="s">
        <v>247</v>
      </c>
      <c r="N21" s="343" t="s">
        <v>210</v>
      </c>
      <c r="O21" s="371">
        <v>708</v>
      </c>
      <c r="P21" s="367">
        <v>2.8288543140028288</v>
      </c>
    </row>
    <row r="22" spans="1:16">
      <c r="N22" s="343" t="s">
        <v>211</v>
      </c>
      <c r="O22" s="371">
        <v>755</v>
      </c>
      <c r="P22" s="367">
        <v>2.7851458885941645</v>
      </c>
    </row>
    <row r="23" spans="1:16" ht="15.75" customHeight="1">
      <c r="N23" s="343" t="s">
        <v>212</v>
      </c>
      <c r="O23" s="371">
        <v>803</v>
      </c>
      <c r="P23" s="367">
        <v>2.7431421446384037</v>
      </c>
    </row>
    <row r="24" spans="1:16" ht="15.75" customHeight="1">
      <c r="N24" s="343" t="s">
        <v>213</v>
      </c>
      <c r="O24" s="371">
        <v>851</v>
      </c>
      <c r="P24" s="367">
        <v>2.7058823529411762</v>
      </c>
    </row>
    <row r="25" spans="1:16">
      <c r="N25" s="343" t="s">
        <v>217</v>
      </c>
      <c r="O25" s="371">
        <v>899</v>
      </c>
      <c r="P25" s="367">
        <v>2.6726057906458798</v>
      </c>
    </row>
    <row r="26" spans="1:16">
      <c r="N26" s="343" t="s">
        <v>218</v>
      </c>
      <c r="O26" s="371">
        <v>947</v>
      </c>
      <c r="P26" s="367">
        <v>2.6427061310782243</v>
      </c>
    </row>
    <row r="27" spans="1:16">
      <c r="N27" s="343" t="s">
        <v>219</v>
      </c>
      <c r="O27" s="371">
        <v>996</v>
      </c>
      <c r="P27" s="367">
        <v>2.613065326633166</v>
      </c>
    </row>
    <row r="28" spans="1:16">
      <c r="N28" s="343" t="s">
        <v>220</v>
      </c>
      <c r="O28" s="371">
        <v>1046</v>
      </c>
      <c r="P28" s="367">
        <v>2.5837320574162681</v>
      </c>
    </row>
    <row r="29" spans="1:16">
      <c r="N29" s="343" t="s">
        <v>221</v>
      </c>
      <c r="O29" s="371">
        <v>1095</v>
      </c>
      <c r="P29" s="367">
        <v>2.5594149908592323</v>
      </c>
    </row>
    <row r="30" spans="1:16">
      <c r="N30" s="343" t="s">
        <v>226</v>
      </c>
      <c r="O30" s="371">
        <v>1145</v>
      </c>
      <c r="P30" s="367">
        <v>2.534965034965035</v>
      </c>
    </row>
    <row r="31" spans="1:16">
      <c r="N31" s="343" t="s">
        <v>227</v>
      </c>
      <c r="O31" s="371">
        <v>1195</v>
      </c>
      <c r="P31" s="367">
        <v>2.512562814070352</v>
      </c>
    </row>
    <row r="32" spans="1:16">
      <c r="N32" s="343" t="s">
        <v>228</v>
      </c>
      <c r="O32" s="371">
        <v>1245</v>
      </c>
      <c r="P32" s="367">
        <v>2.491961414790997</v>
      </c>
    </row>
    <row r="33" spans="14:16">
      <c r="N33" s="343" t="s">
        <v>229</v>
      </c>
      <c r="O33" s="371">
        <v>1295</v>
      </c>
      <c r="P33" s="367">
        <v>2.472952086553323</v>
      </c>
    </row>
    <row r="34" spans="14:16">
      <c r="N34" s="343" t="s">
        <v>232</v>
      </c>
      <c r="O34" s="371">
        <v>1346</v>
      </c>
      <c r="P34" s="367">
        <v>2.4535315985130111</v>
      </c>
    </row>
    <row r="35" spans="14:16">
      <c r="N35" s="343" t="s">
        <v>243</v>
      </c>
      <c r="O35" s="371">
        <v>1397</v>
      </c>
      <c r="P35" s="367">
        <v>2.4355300859598854</v>
      </c>
    </row>
    <row r="36" spans="14:16">
      <c r="N36" s="343" t="s">
        <v>250</v>
      </c>
      <c r="O36" s="371">
        <v>1448</v>
      </c>
      <c r="P36" s="367">
        <v>2.4187975120939877</v>
      </c>
    </row>
    <row r="37" spans="14:16">
      <c r="N37" s="343" t="s">
        <v>251</v>
      </c>
      <c r="O37" s="371">
        <v>1499</v>
      </c>
      <c r="P37" s="367">
        <v>2.4032042723631508</v>
      </c>
    </row>
    <row r="38" spans="14:16">
      <c r="N38" s="343" t="s">
        <v>252</v>
      </c>
      <c r="O38" s="371">
        <v>1550</v>
      </c>
      <c r="P38" s="367">
        <v>2.3886378308586185</v>
      </c>
    </row>
    <row r="39" spans="14:16">
      <c r="N39" s="343" t="s">
        <v>253</v>
      </c>
      <c r="O39" s="371">
        <v>1602</v>
      </c>
      <c r="P39" s="367">
        <v>2.3735165521549031</v>
      </c>
    </row>
    <row r="40" spans="14:16">
      <c r="N40" s="343" t="s">
        <v>254</v>
      </c>
      <c r="O40" s="371">
        <v>1653</v>
      </c>
      <c r="P40" s="367">
        <v>2.360774818401937</v>
      </c>
    </row>
    <row r="41" spans="14:16" ht="15.75" customHeight="1">
      <c r="N41" s="343" t="s">
        <v>255</v>
      </c>
      <c r="O41" s="371">
        <v>1705</v>
      </c>
      <c r="P41" s="367">
        <v>2.3474178403755865</v>
      </c>
    </row>
    <row r="42" spans="14:16" ht="15.75" customHeight="1">
      <c r="N42" s="343" t="s">
        <v>256</v>
      </c>
      <c r="O42" s="371">
        <v>1757</v>
      </c>
      <c r="P42" s="367">
        <v>2.334851936218679</v>
      </c>
    </row>
    <row r="43" spans="14:16">
      <c r="N43" s="343" t="s">
        <v>257</v>
      </c>
      <c r="O43" s="371">
        <v>1809</v>
      </c>
      <c r="P43" s="367">
        <v>2.3230088495575223</v>
      </c>
    </row>
    <row r="44" spans="14:16">
      <c r="N44" s="343" t="s">
        <v>258</v>
      </c>
      <c r="O44" s="371">
        <v>1861</v>
      </c>
      <c r="P44" s="367">
        <v>2.311827956989247</v>
      </c>
    </row>
    <row r="45" spans="14:16">
      <c r="N45" s="343" t="s">
        <v>259</v>
      </c>
      <c r="O45" s="371">
        <v>1914</v>
      </c>
      <c r="P45" s="367">
        <v>2.3000522739153162</v>
      </c>
    </row>
    <row r="46" spans="14:16" ht="15.75" thickBot="1">
      <c r="N46" s="344" t="s">
        <v>260</v>
      </c>
      <c r="O46" s="371">
        <v>1966</v>
      </c>
      <c r="P46" s="367">
        <v>2.2900763358778624</v>
      </c>
    </row>
    <row r="47" spans="14:16" ht="15.75" thickTop="1"/>
  </sheetData>
  <mergeCells count="3">
    <mergeCell ref="A1:I1"/>
    <mergeCell ref="A19:I19"/>
    <mergeCell ref="N1:P1"/>
  </mergeCells>
  <pageMargins left="0.7" right="0.7" top="0.75" bottom="0.75" header="0.3" footer="0.3"/>
  <pageSetup paperSize="9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>
  <sheetPr codeName="Sheet122"/>
  <dimension ref="B1:I40"/>
  <sheetViews>
    <sheetView showGridLines="0" zoomScale="80" zoomScaleNormal="80" workbookViewId="0"/>
  </sheetViews>
  <sheetFormatPr defaultRowHeight="15"/>
  <cols>
    <col min="1" max="1" width="3" style="968" customWidth="1"/>
    <col min="2" max="2" width="27" style="968" customWidth="1"/>
    <col min="3" max="3" width="20.7109375" style="968" customWidth="1"/>
    <col min="4" max="4" width="21.7109375" style="968" bestFit="1" customWidth="1"/>
    <col min="5" max="5" width="23.7109375" style="968" bestFit="1" customWidth="1"/>
    <col min="6" max="16384" width="9.140625" style="968"/>
  </cols>
  <sheetData>
    <row r="1" spans="2:5" ht="30.75" customHeight="1" thickBot="1">
      <c r="B1" s="1583" t="s">
        <v>992</v>
      </c>
      <c r="C1" s="1583"/>
      <c r="D1" s="1583"/>
      <c r="E1" s="1583"/>
    </row>
    <row r="2" spans="2:5" ht="30.75" customHeight="1" thickTop="1" thickBot="1">
      <c r="B2" s="1368" t="s">
        <v>214</v>
      </c>
      <c r="C2" s="1369" t="s">
        <v>181</v>
      </c>
      <c r="D2" s="1370" t="s">
        <v>546</v>
      </c>
      <c r="E2" s="1371" t="s">
        <v>185</v>
      </c>
    </row>
    <row r="3" spans="2:5" ht="15.75" customHeight="1" thickTop="1">
      <c r="B3" s="1571" t="s">
        <v>26</v>
      </c>
      <c r="C3" s="1572">
        <v>427</v>
      </c>
      <c r="D3" s="1573">
        <v>3</v>
      </c>
      <c r="E3" s="1574">
        <v>0.7131035907177079</v>
      </c>
    </row>
    <row r="4" spans="2:5" ht="15.75" customHeight="1">
      <c r="B4" s="1575" t="s">
        <v>27</v>
      </c>
      <c r="C4" s="1576">
        <v>194</v>
      </c>
      <c r="D4" s="1577">
        <v>6</v>
      </c>
      <c r="E4" s="1578">
        <v>3.2660160030626195</v>
      </c>
    </row>
    <row r="5" spans="2:5" ht="15.75" customHeight="1">
      <c r="B5" s="1575" t="s">
        <v>28</v>
      </c>
      <c r="C5" s="1576">
        <v>160</v>
      </c>
      <c r="D5" s="1577">
        <v>2</v>
      </c>
      <c r="E5" s="1578">
        <v>1.2940339790852611</v>
      </c>
    </row>
    <row r="6" spans="2:5" ht="15.75" customHeight="1">
      <c r="B6" s="1575" t="s">
        <v>29</v>
      </c>
      <c r="C6" s="1576">
        <v>415</v>
      </c>
      <c r="D6" s="1577">
        <v>7</v>
      </c>
      <c r="E6" s="1578">
        <v>1.813398358071584</v>
      </c>
    </row>
    <row r="7" spans="2:5" ht="15.75" customHeight="1">
      <c r="B7" s="1575" t="s">
        <v>30</v>
      </c>
      <c r="C7" s="1576">
        <v>170</v>
      </c>
      <c r="D7" s="1577">
        <v>1</v>
      </c>
      <c r="E7" s="1578">
        <v>0.56150764786522411</v>
      </c>
    </row>
    <row r="8" spans="2:5" ht="15.75" customHeight="1">
      <c r="B8" s="1575" t="s">
        <v>31</v>
      </c>
      <c r="C8" s="1576">
        <v>631</v>
      </c>
      <c r="D8" s="1577">
        <v>5</v>
      </c>
      <c r="E8" s="1578">
        <v>0.79764437369282359</v>
      </c>
    </row>
    <row r="9" spans="2:5" ht="15.75" customHeight="1">
      <c r="B9" s="1575" t="s">
        <v>32</v>
      </c>
      <c r="C9" s="1576">
        <v>630</v>
      </c>
      <c r="D9" s="1577">
        <v>5</v>
      </c>
      <c r="E9" s="1578">
        <v>0.78079536404604666</v>
      </c>
    </row>
    <row r="10" spans="2:5" ht="15.75" customHeight="1">
      <c r="B10" s="1575" t="s">
        <v>33</v>
      </c>
      <c r="C10" s="1576">
        <v>357</v>
      </c>
      <c r="D10" s="1577">
        <v>11</v>
      </c>
      <c r="E10" s="1578">
        <v>3.0198483843840442</v>
      </c>
    </row>
    <row r="11" spans="2:5" ht="15.75" customHeight="1">
      <c r="B11" s="1575" t="s">
        <v>34</v>
      </c>
      <c r="C11" s="1576">
        <v>366</v>
      </c>
      <c r="D11" s="1577">
        <v>5</v>
      </c>
      <c r="E11" s="1578">
        <v>1.3707049174628891</v>
      </c>
    </row>
    <row r="12" spans="2:5" ht="15.75" customHeight="1">
      <c r="B12" s="1575" t="s">
        <v>35</v>
      </c>
      <c r="C12" s="1576">
        <v>392</v>
      </c>
      <c r="D12" s="1577">
        <v>4</v>
      </c>
      <c r="E12" s="1578">
        <v>1.0324214082968637</v>
      </c>
    </row>
    <row r="13" spans="2:5" ht="15.75" customHeight="1">
      <c r="B13" s="1575" t="s">
        <v>36</v>
      </c>
      <c r="C13" s="1576">
        <v>399</v>
      </c>
      <c r="D13" s="1577">
        <v>8</v>
      </c>
      <c r="E13" s="1578">
        <v>1.9000661833952903</v>
      </c>
    </row>
    <row r="14" spans="2:5" ht="15.75" customHeight="1">
      <c r="B14" s="1575" t="s">
        <v>37</v>
      </c>
      <c r="C14" s="1576">
        <v>728</v>
      </c>
      <c r="D14" s="1577">
        <v>16</v>
      </c>
      <c r="E14" s="1578">
        <v>2.1670741308352373</v>
      </c>
    </row>
    <row r="15" spans="2:5" ht="15.75" customHeight="1">
      <c r="B15" s="1575" t="s">
        <v>38</v>
      </c>
      <c r="C15" s="1576">
        <v>788</v>
      </c>
      <c r="D15" s="1577">
        <v>11</v>
      </c>
      <c r="E15" s="1578">
        <v>1.3982730986956691</v>
      </c>
    </row>
    <row r="16" spans="2:5" ht="15.75" customHeight="1">
      <c r="B16" s="1575" t="s">
        <v>39</v>
      </c>
      <c r="C16" s="1576">
        <v>50</v>
      </c>
      <c r="D16" s="1577">
        <v>3</v>
      </c>
      <c r="E16" s="1578">
        <v>6.4476277454494451</v>
      </c>
    </row>
    <row r="17" spans="2:9" ht="15.75" customHeight="1" thickBot="1">
      <c r="B17" s="1579" t="s">
        <v>40</v>
      </c>
      <c r="C17" s="1580">
        <v>1207</v>
      </c>
      <c r="D17" s="1581">
        <v>15</v>
      </c>
      <c r="E17" s="1582">
        <v>1.2934370511114794</v>
      </c>
    </row>
    <row r="18" spans="2:9" ht="15.75" customHeight="1" thickTop="1">
      <c r="B18" s="1962"/>
      <c r="C18" s="1962"/>
      <c r="D18" s="1962"/>
      <c r="E18" s="1962"/>
    </row>
    <row r="19" spans="2:9" ht="30.75" customHeight="1">
      <c r="B19" s="1698"/>
      <c r="C19" s="1698"/>
      <c r="D19" s="1698"/>
      <c r="E19" s="1698"/>
      <c r="F19" s="1698"/>
      <c r="G19" s="1698"/>
      <c r="H19" s="1698"/>
      <c r="I19" s="1698"/>
    </row>
    <row r="20" spans="2:9">
      <c r="B20" s="1569"/>
    </row>
    <row r="21" spans="2:9" ht="15.75" customHeight="1"/>
    <row r="22" spans="2:9" ht="15.75" customHeight="1"/>
    <row r="39" ht="15.75" customHeight="1"/>
    <row r="40" ht="15.75" customHeight="1"/>
  </sheetData>
  <mergeCells count="2">
    <mergeCell ref="B18:E18"/>
    <mergeCell ref="B19:I19"/>
  </mergeCells>
  <pageMargins left="0.7" right="0.7" top="0.75" bottom="0.75" header="0.3" footer="0.3"/>
  <pageSetup paperSize="9"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>
  <sheetPr codeName="Sheet85"/>
  <dimension ref="B1:B26"/>
  <sheetViews>
    <sheetView showGridLines="0" zoomScale="80" zoomScaleNormal="80" workbookViewId="0"/>
  </sheetViews>
  <sheetFormatPr defaultRowHeight="15"/>
  <cols>
    <col min="1" max="1" width="3.42578125" style="968" customWidth="1"/>
    <col min="2" max="16384" width="9.140625" style="968"/>
  </cols>
  <sheetData>
    <row r="1" spans="2:2" ht="24" customHeight="1">
      <c r="B1" s="967" t="s">
        <v>993</v>
      </c>
    </row>
    <row r="26" spans="2:2">
      <c r="B26" s="968" t="s">
        <v>858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0"/>
  <dimension ref="B1:F21"/>
  <sheetViews>
    <sheetView showGridLines="0" zoomScale="85" zoomScaleNormal="85" workbookViewId="0">
      <selection activeCell="B2" sqref="B2"/>
    </sheetView>
  </sheetViews>
  <sheetFormatPr defaultRowHeight="15"/>
  <cols>
    <col min="1" max="1" width="2.28515625" style="968" customWidth="1"/>
    <col min="2" max="2" width="30.7109375" style="968" customWidth="1"/>
    <col min="3" max="4" width="22.140625" style="968" bestFit="1" customWidth="1"/>
    <col min="5" max="16384" width="9.140625" style="968"/>
  </cols>
  <sheetData>
    <row r="1" spans="2:4" ht="16.5" thickBot="1">
      <c r="B1" s="1013" t="s">
        <v>1022</v>
      </c>
      <c r="C1" s="1013"/>
      <c r="D1" s="1013"/>
    </row>
    <row r="2" spans="2:4" ht="30.75" customHeight="1" thickTop="1" thickBot="1">
      <c r="B2" s="1014" t="s">
        <v>437</v>
      </c>
      <c r="C2" s="1015" t="s">
        <v>43</v>
      </c>
      <c r="D2" s="1016" t="s">
        <v>800</v>
      </c>
    </row>
    <row r="3" spans="2:4" ht="21.75" customHeight="1" thickTop="1">
      <c r="B3" s="1017" t="s">
        <v>26</v>
      </c>
      <c r="C3" s="1018">
        <v>409</v>
      </c>
      <c r="D3" s="1019">
        <v>439</v>
      </c>
    </row>
    <row r="4" spans="2:4" ht="21.75" customHeight="1">
      <c r="B4" s="1020" t="s">
        <v>27</v>
      </c>
      <c r="C4" s="1021">
        <v>172</v>
      </c>
      <c r="D4" s="1022">
        <v>138</v>
      </c>
    </row>
    <row r="5" spans="2:4" ht="21.75" customHeight="1">
      <c r="B5" s="1020" t="s">
        <v>28</v>
      </c>
      <c r="C5" s="1021">
        <v>191</v>
      </c>
      <c r="D5" s="1022">
        <v>182</v>
      </c>
    </row>
    <row r="6" spans="2:4" ht="21.75" customHeight="1">
      <c r="B6" s="1020" t="s">
        <v>29</v>
      </c>
      <c r="C6" s="1021">
        <v>521</v>
      </c>
      <c r="D6" s="1022">
        <v>469</v>
      </c>
    </row>
    <row r="7" spans="2:4" ht="21.75" customHeight="1">
      <c r="B7" s="1020" t="s">
        <v>30</v>
      </c>
      <c r="C7" s="1021">
        <v>234</v>
      </c>
      <c r="D7" s="1022">
        <v>199</v>
      </c>
    </row>
    <row r="8" spans="2:4" ht="21.75" customHeight="1">
      <c r="B8" s="1020" t="s">
        <v>31</v>
      </c>
      <c r="C8" s="1021">
        <v>677</v>
      </c>
      <c r="D8" s="1022">
        <v>601</v>
      </c>
    </row>
    <row r="9" spans="2:4" ht="21.75" customHeight="1">
      <c r="B9" s="1020" t="s">
        <v>32</v>
      </c>
      <c r="C9" s="1021">
        <v>539</v>
      </c>
      <c r="D9" s="1022">
        <v>521</v>
      </c>
    </row>
    <row r="10" spans="2:4" ht="21.75" customHeight="1">
      <c r="B10" s="1020" t="s">
        <v>33</v>
      </c>
      <c r="C10" s="1021">
        <v>446</v>
      </c>
      <c r="D10" s="1022">
        <v>595</v>
      </c>
    </row>
    <row r="11" spans="2:4" ht="21.75" customHeight="1">
      <c r="B11" s="1020" t="s">
        <v>34</v>
      </c>
      <c r="C11" s="1021">
        <v>500</v>
      </c>
      <c r="D11" s="1022">
        <v>402</v>
      </c>
    </row>
    <row r="12" spans="2:4" ht="21.75" customHeight="1">
      <c r="B12" s="1020" t="s">
        <v>35</v>
      </c>
      <c r="C12" s="1021">
        <v>302</v>
      </c>
      <c r="D12" s="1022">
        <v>261</v>
      </c>
    </row>
    <row r="13" spans="2:4" ht="21.75" customHeight="1">
      <c r="B13" s="1020" t="s">
        <v>36</v>
      </c>
      <c r="C13" s="1021">
        <v>483</v>
      </c>
      <c r="D13" s="1022">
        <v>434</v>
      </c>
    </row>
    <row r="14" spans="2:4" ht="21.75" customHeight="1">
      <c r="B14" s="1020" t="s">
        <v>37</v>
      </c>
      <c r="C14" s="1021">
        <v>822</v>
      </c>
      <c r="D14" s="1022">
        <v>823</v>
      </c>
    </row>
    <row r="15" spans="2:4" ht="21.75" customHeight="1">
      <c r="B15" s="1020" t="s">
        <v>38</v>
      </c>
      <c r="C15" s="1021">
        <v>529</v>
      </c>
      <c r="D15" s="1022">
        <v>528</v>
      </c>
    </row>
    <row r="16" spans="2:4" ht="21.75" customHeight="1">
      <c r="B16" s="1020" t="s">
        <v>39</v>
      </c>
      <c r="C16" s="1021">
        <v>57</v>
      </c>
      <c r="D16" s="1022">
        <v>68</v>
      </c>
    </row>
    <row r="17" spans="2:6" ht="21.75" customHeight="1">
      <c r="B17" s="1020" t="s">
        <v>40</v>
      </c>
      <c r="C17" s="1021">
        <v>1725</v>
      </c>
      <c r="D17" s="1022">
        <v>1784</v>
      </c>
    </row>
    <row r="18" spans="2:6" ht="21.75" customHeight="1" thickBot="1">
      <c r="B18" s="1023" t="s">
        <v>41</v>
      </c>
      <c r="C18" s="1024">
        <v>324</v>
      </c>
      <c r="D18" s="1025">
        <v>81</v>
      </c>
    </row>
    <row r="19" spans="2:6" ht="21.75" customHeight="1" thickTop="1" thickBot="1">
      <c r="B19" s="1026" t="s">
        <v>21</v>
      </c>
      <c r="C19" s="1027">
        <v>7931</v>
      </c>
      <c r="D19" s="1028">
        <v>7525</v>
      </c>
    </row>
    <row r="20" spans="2:6" ht="30" customHeight="1" thickTop="1">
      <c r="B20" s="1029" t="s">
        <v>78</v>
      </c>
      <c r="C20" s="1029"/>
      <c r="D20" s="1029"/>
      <c r="E20" s="1029"/>
      <c r="F20" s="1029"/>
    </row>
    <row r="21" spans="2:6" ht="15.75" customHeight="1"/>
  </sheetData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>
  <sheetPr codeName="Sheet96"/>
  <dimension ref="A1:P62"/>
  <sheetViews>
    <sheetView workbookViewId="0">
      <selection activeCell="T2" sqref="R1:T1048576"/>
    </sheetView>
  </sheetViews>
  <sheetFormatPr defaultRowHeight="15"/>
  <sheetData>
    <row r="1" spans="1:16" ht="15.75" customHeight="1" thickBot="1">
      <c r="A1" s="1963" t="s">
        <v>270</v>
      </c>
      <c r="B1" s="1963"/>
      <c r="C1" s="1963"/>
      <c r="D1" s="1963"/>
      <c r="E1" s="1963"/>
      <c r="F1" s="1963"/>
      <c r="G1" s="1963"/>
      <c r="H1" s="1963"/>
      <c r="I1" s="1963"/>
      <c r="N1" s="1963" t="s">
        <v>207</v>
      </c>
      <c r="O1" s="1963"/>
      <c r="P1" s="1963"/>
    </row>
    <row r="2" spans="1:16" ht="74.25" thickTop="1" thickBot="1">
      <c r="A2" s="385" t="s">
        <v>0</v>
      </c>
      <c r="B2" s="144" t="s">
        <v>214</v>
      </c>
      <c r="C2" s="170" t="s">
        <v>181</v>
      </c>
      <c r="D2" s="412" t="s">
        <v>292</v>
      </c>
      <c r="E2" s="170" t="s">
        <v>183</v>
      </c>
      <c r="F2" s="170" t="s">
        <v>184</v>
      </c>
      <c r="G2" s="170" t="s">
        <v>185</v>
      </c>
      <c r="H2" s="170" t="s">
        <v>186</v>
      </c>
      <c r="I2" s="171" t="s">
        <v>187</v>
      </c>
      <c r="N2" s="341" t="s">
        <v>0</v>
      </c>
      <c r="O2" s="165" t="s">
        <v>215</v>
      </c>
      <c r="P2" s="171" t="s">
        <v>216</v>
      </c>
    </row>
    <row r="3" spans="1:16" ht="24.75" thickTop="1">
      <c r="A3" s="386" t="s">
        <v>189</v>
      </c>
      <c r="B3" s="387" t="s">
        <v>26</v>
      </c>
      <c r="C3" s="388">
        <v>354</v>
      </c>
      <c r="D3" s="388">
        <v>3</v>
      </c>
      <c r="E3" s="388">
        <v>7.7293273683121235</v>
      </c>
      <c r="F3" s="388">
        <v>0.84745762711864403</v>
      </c>
      <c r="G3" s="388">
        <v>0.86941780444279815</v>
      </c>
      <c r="H3" s="388">
        <v>2.2400049434591858</v>
      </c>
      <c r="I3" s="162">
        <v>0</v>
      </c>
      <c r="N3" s="386" t="s">
        <v>189</v>
      </c>
      <c r="O3" s="397">
        <v>8</v>
      </c>
      <c r="P3" s="389">
        <v>28.571428571428569</v>
      </c>
    </row>
    <row r="4" spans="1:16">
      <c r="A4" s="390" t="s">
        <v>190</v>
      </c>
      <c r="B4" s="391" t="s">
        <v>27</v>
      </c>
      <c r="C4" s="392">
        <v>150</v>
      </c>
      <c r="D4" s="392">
        <v>2</v>
      </c>
      <c r="E4" s="392">
        <v>2.9082002424943867</v>
      </c>
      <c r="F4" s="392">
        <v>1.3333333333333333</v>
      </c>
      <c r="G4" s="392">
        <v>1.5404750406993402</v>
      </c>
      <c r="H4" s="392">
        <v>2.2400049434591858</v>
      </c>
      <c r="I4" s="163">
        <v>0</v>
      </c>
      <c r="N4" s="390" t="s">
        <v>190</v>
      </c>
      <c r="O4" s="398">
        <v>21</v>
      </c>
      <c r="P4" s="393">
        <v>15</v>
      </c>
    </row>
    <row r="5" spans="1:16" ht="36">
      <c r="A5" s="390" t="s">
        <v>191</v>
      </c>
      <c r="B5" s="391" t="s">
        <v>28</v>
      </c>
      <c r="C5" s="392">
        <v>162</v>
      </c>
      <c r="D5" s="392">
        <v>5</v>
      </c>
      <c r="E5" s="392">
        <v>3.1195240555940718</v>
      </c>
      <c r="F5" s="392">
        <v>3.0864197530864197</v>
      </c>
      <c r="G5" s="392">
        <v>3.5902991987548671</v>
      </c>
      <c r="H5" s="392">
        <v>2.2400049434591858</v>
      </c>
      <c r="I5" s="163">
        <v>200</v>
      </c>
      <c r="N5" s="390" t="s">
        <v>191</v>
      </c>
      <c r="O5" s="398">
        <v>38</v>
      </c>
      <c r="P5" s="393">
        <v>10.810810810810811</v>
      </c>
    </row>
    <row r="6" spans="1:16">
      <c r="A6" s="390" t="s">
        <v>192</v>
      </c>
      <c r="B6" s="391" t="s">
        <v>29</v>
      </c>
      <c r="C6" s="392">
        <v>426</v>
      </c>
      <c r="D6" s="392">
        <v>10</v>
      </c>
      <c r="E6" s="392">
        <v>9.3608046158892417</v>
      </c>
      <c r="F6" s="392">
        <v>2.347417840375587</v>
      </c>
      <c r="G6" s="392">
        <v>2.3929619678814262</v>
      </c>
      <c r="H6" s="392">
        <v>2.2400049434591858</v>
      </c>
      <c r="I6" s="163">
        <v>200</v>
      </c>
      <c r="N6" s="390" t="s">
        <v>192</v>
      </c>
      <c r="O6" s="398">
        <v>59</v>
      </c>
      <c r="P6" s="393">
        <v>8.6206896551724146</v>
      </c>
    </row>
    <row r="7" spans="1:16" ht="24">
      <c r="A7" s="390" t="s">
        <v>193</v>
      </c>
      <c r="B7" s="391" t="s">
        <v>30</v>
      </c>
      <c r="C7" s="392">
        <v>168</v>
      </c>
      <c r="D7" s="392">
        <v>4</v>
      </c>
      <c r="E7" s="392">
        <v>3.9553396550171729</v>
      </c>
      <c r="F7" s="392">
        <v>2.3809523809523809</v>
      </c>
      <c r="G7" s="392">
        <v>2.2652971818668859</v>
      </c>
      <c r="H7" s="392">
        <v>2.2400049434591858</v>
      </c>
      <c r="I7" s="163">
        <v>400</v>
      </c>
      <c r="N7" s="390" t="s">
        <v>193</v>
      </c>
      <c r="O7" s="398">
        <v>82</v>
      </c>
      <c r="P7" s="393">
        <v>7.4074074074074066</v>
      </c>
    </row>
    <row r="8" spans="1:16">
      <c r="A8" s="390" t="s">
        <v>194</v>
      </c>
      <c r="B8" s="391" t="s">
        <v>31</v>
      </c>
      <c r="C8" s="392">
        <v>668</v>
      </c>
      <c r="D8" s="392">
        <v>13</v>
      </c>
      <c r="E8" s="392">
        <v>14.290840227913964</v>
      </c>
      <c r="F8" s="392">
        <v>1.9461077844311376</v>
      </c>
      <c r="G8" s="392">
        <v>2.0376733488413001</v>
      </c>
      <c r="H8" s="392">
        <v>2.2400049434591858</v>
      </c>
      <c r="I8" s="163">
        <v>400</v>
      </c>
      <c r="N8" s="390" t="s">
        <v>194</v>
      </c>
      <c r="O8" s="398">
        <v>106</v>
      </c>
      <c r="P8" s="393">
        <v>6.666666666666667</v>
      </c>
    </row>
    <row r="9" spans="1:16" ht="24">
      <c r="A9" s="390" t="s">
        <v>195</v>
      </c>
      <c r="B9" s="391" t="s">
        <v>32</v>
      </c>
      <c r="C9" s="392">
        <v>674</v>
      </c>
      <c r="D9" s="392">
        <v>13</v>
      </c>
      <c r="E9" s="392">
        <v>15.604846804102255</v>
      </c>
      <c r="F9" s="392">
        <v>1.9287833827893175</v>
      </c>
      <c r="G9" s="392">
        <v>1.866091005604376</v>
      </c>
      <c r="H9" s="392">
        <v>2.2400049434591858</v>
      </c>
      <c r="I9" s="163">
        <v>600</v>
      </c>
      <c r="N9" s="390" t="s">
        <v>195</v>
      </c>
      <c r="O9" s="398">
        <v>132</v>
      </c>
      <c r="P9" s="393">
        <v>6.1068702290076331</v>
      </c>
    </row>
    <row r="10" spans="1:16" ht="24">
      <c r="A10" s="390" t="s">
        <v>196</v>
      </c>
      <c r="B10" s="391" t="s">
        <v>33</v>
      </c>
      <c r="C10" s="392">
        <v>390</v>
      </c>
      <c r="D10" s="392">
        <v>7</v>
      </c>
      <c r="E10" s="392">
        <v>9.3531613809156706</v>
      </c>
      <c r="F10" s="392">
        <v>1.7948717948717949</v>
      </c>
      <c r="G10" s="392">
        <v>1.6764422173029194</v>
      </c>
      <c r="H10" s="392">
        <v>2.2400049434591858</v>
      </c>
      <c r="I10" s="163">
        <v>800</v>
      </c>
      <c r="N10" s="390" t="s">
        <v>196</v>
      </c>
      <c r="O10" s="398">
        <v>159</v>
      </c>
      <c r="P10" s="393">
        <v>5.6962025316455698</v>
      </c>
    </row>
    <row r="11" spans="1:16">
      <c r="A11" s="390" t="s">
        <v>197</v>
      </c>
      <c r="B11" s="391" t="s">
        <v>34</v>
      </c>
      <c r="C11" s="392">
        <v>331</v>
      </c>
      <c r="D11" s="392">
        <v>9</v>
      </c>
      <c r="E11" s="392">
        <v>7.1310366898507143</v>
      </c>
      <c r="F11" s="392">
        <v>2.7190332326283988</v>
      </c>
      <c r="G11" s="392">
        <v>2.8270846677630423</v>
      </c>
      <c r="H11" s="392">
        <v>2.2400049434591858</v>
      </c>
      <c r="I11" s="163">
        <v>1000</v>
      </c>
      <c r="N11" s="390" t="s">
        <v>197</v>
      </c>
      <c r="O11" s="398">
        <v>187</v>
      </c>
      <c r="P11" s="393">
        <v>5.376344086021505</v>
      </c>
    </row>
    <row r="12" spans="1:16">
      <c r="A12" s="390" t="s">
        <v>198</v>
      </c>
      <c r="B12" s="391" t="s">
        <v>35</v>
      </c>
      <c r="C12" s="392">
        <v>406</v>
      </c>
      <c r="D12" s="392">
        <v>4</v>
      </c>
      <c r="E12" s="392">
        <v>8.806805824429679</v>
      </c>
      <c r="F12" s="392">
        <v>0.98522167487684731</v>
      </c>
      <c r="G12" s="392">
        <v>1.0173972212470104</v>
      </c>
      <c r="H12" s="392">
        <v>2.2400049434591858</v>
      </c>
      <c r="I12" s="163">
        <v>1000</v>
      </c>
      <c r="N12" s="390" t="s">
        <v>198</v>
      </c>
      <c r="O12" s="398">
        <v>216</v>
      </c>
      <c r="P12" s="393">
        <v>5.1162790697674421</v>
      </c>
    </row>
    <row r="13" spans="1:16" ht="24">
      <c r="A13" s="390" t="s">
        <v>199</v>
      </c>
      <c r="B13" s="391" t="s">
        <v>36</v>
      </c>
      <c r="C13" s="392">
        <v>361</v>
      </c>
      <c r="D13" s="392">
        <v>8</v>
      </c>
      <c r="E13" s="392">
        <v>8.3428166879817685</v>
      </c>
      <c r="F13" s="392">
        <v>2.21606648199446</v>
      </c>
      <c r="G13" s="392">
        <v>2.1479603613355391</v>
      </c>
      <c r="H13" s="392">
        <v>2.2400049434591858</v>
      </c>
      <c r="I13" s="163">
        <v>1200</v>
      </c>
      <c r="N13" s="390" t="s">
        <v>199</v>
      </c>
      <c r="O13" s="398">
        <v>246</v>
      </c>
      <c r="P13" s="393">
        <v>4.8979591836734695</v>
      </c>
    </row>
    <row r="14" spans="1:16">
      <c r="A14" s="390" t="s">
        <v>200</v>
      </c>
      <c r="B14" s="391" t="s">
        <v>37</v>
      </c>
      <c r="C14" s="392">
        <v>865</v>
      </c>
      <c r="D14" s="392">
        <v>10</v>
      </c>
      <c r="E14" s="392">
        <v>19.351644259379924</v>
      </c>
      <c r="F14" s="392">
        <v>1.1560693641618498</v>
      </c>
      <c r="G14" s="392">
        <v>1.1575269333371681</v>
      </c>
      <c r="H14" s="392">
        <v>2.2400049434591858</v>
      </c>
      <c r="I14" s="163">
        <v>1400</v>
      </c>
      <c r="N14" s="390" t="s">
        <v>200</v>
      </c>
      <c r="O14" s="398">
        <v>276</v>
      </c>
      <c r="P14" s="393">
        <v>4.7272727272727275</v>
      </c>
    </row>
    <row r="15" spans="1:16">
      <c r="A15" s="390" t="s">
        <v>201</v>
      </c>
      <c r="B15" s="391" t="s">
        <v>38</v>
      </c>
      <c r="C15" s="392">
        <v>751</v>
      </c>
      <c r="D15" s="392">
        <v>14</v>
      </c>
      <c r="E15" s="392">
        <v>17.009400140867726</v>
      </c>
      <c r="F15" s="392">
        <v>1.8641810918774966</v>
      </c>
      <c r="G15" s="392">
        <v>1.843690485773285</v>
      </c>
      <c r="H15" s="392">
        <v>2.2400049434591858</v>
      </c>
      <c r="I15" s="163">
        <v>1400</v>
      </c>
      <c r="N15" s="390" t="s">
        <v>201</v>
      </c>
      <c r="O15" s="398">
        <v>306</v>
      </c>
      <c r="P15" s="393">
        <v>4.5901639344262293</v>
      </c>
    </row>
    <row r="16" spans="1:16" ht="24">
      <c r="A16" s="390" t="s">
        <v>202</v>
      </c>
      <c r="B16" s="391" t="s">
        <v>39</v>
      </c>
      <c r="C16" s="392">
        <v>29</v>
      </c>
      <c r="D16" s="392">
        <v>1</v>
      </c>
      <c r="E16" s="392">
        <v>0.43093197495841778</v>
      </c>
      <c r="F16" s="392">
        <v>3.4482758620689653</v>
      </c>
      <c r="G16" s="392">
        <v>5.1980476586248496</v>
      </c>
      <c r="H16" s="392">
        <v>2.2400049434591858</v>
      </c>
      <c r="I16" s="163">
        <v>1600</v>
      </c>
      <c r="N16" s="390" t="s">
        <v>202</v>
      </c>
      <c r="O16" s="398">
        <v>338</v>
      </c>
      <c r="P16" s="393">
        <v>4.4510385756676563</v>
      </c>
    </row>
    <row r="17" spans="1:16">
      <c r="A17" s="390" t="s">
        <v>203</v>
      </c>
      <c r="B17" s="391" t="s">
        <v>40</v>
      </c>
      <c r="C17" s="392">
        <v>1036</v>
      </c>
      <c r="D17" s="392">
        <v>19</v>
      </c>
      <c r="E17" s="392">
        <v>22.883196782470563</v>
      </c>
      <c r="F17" s="392">
        <v>1.8339768339768341</v>
      </c>
      <c r="G17" s="392">
        <v>1.8598841031829634</v>
      </c>
      <c r="H17" s="392">
        <v>2.2400049434591858</v>
      </c>
      <c r="I17" s="163">
        <v>1800</v>
      </c>
      <c r="N17" s="390" t="s">
        <v>203</v>
      </c>
      <c r="O17" s="398">
        <v>369</v>
      </c>
      <c r="P17" s="393">
        <v>4.3478260869565215</v>
      </c>
    </row>
    <row r="18" spans="1:16" ht="36.75" thickBot="1">
      <c r="A18" s="394" t="s">
        <v>204</v>
      </c>
      <c r="B18" s="395" t="s">
        <v>41</v>
      </c>
      <c r="C18" s="396">
        <v>23</v>
      </c>
      <c r="D18" s="396">
        <v>0</v>
      </c>
      <c r="E18" s="396">
        <v>0.51747988045547177</v>
      </c>
      <c r="F18" s="396">
        <v>0</v>
      </c>
      <c r="G18" s="396">
        <v>0</v>
      </c>
      <c r="H18" s="396">
        <v>2.2400049434591858</v>
      </c>
      <c r="I18" s="164">
        <v>2000</v>
      </c>
      <c r="N18" s="390" t="s">
        <v>204</v>
      </c>
      <c r="O18" s="398">
        <v>401</v>
      </c>
      <c r="P18" s="393">
        <v>4.25</v>
      </c>
    </row>
    <row r="19" spans="1:16" ht="15.75" thickTop="1">
      <c r="A19" s="1964" t="s">
        <v>205</v>
      </c>
      <c r="B19" s="1964"/>
      <c r="C19" s="1964"/>
      <c r="D19" s="1964"/>
      <c r="E19" s="1964"/>
      <c r="F19" s="1964"/>
      <c r="G19" s="1964"/>
      <c r="H19" s="1964"/>
      <c r="I19" s="1964"/>
      <c r="N19" s="390" t="s">
        <v>208</v>
      </c>
      <c r="O19" s="398">
        <v>434</v>
      </c>
      <c r="P19" s="393">
        <v>4.1570438799076213</v>
      </c>
    </row>
    <row r="20" spans="1:16">
      <c r="N20" s="390" t="s">
        <v>209</v>
      </c>
      <c r="O20" s="398">
        <v>466</v>
      </c>
      <c r="P20" s="393">
        <v>4.086021505376344</v>
      </c>
    </row>
    <row r="21" spans="1:16" ht="15.75" customHeight="1">
      <c r="N21" s="390" t="s">
        <v>210</v>
      </c>
      <c r="O21" s="398">
        <v>499</v>
      </c>
      <c r="P21" s="393">
        <v>4.0160642570281126</v>
      </c>
    </row>
    <row r="22" spans="1:16">
      <c r="N22" s="390" t="s">
        <v>211</v>
      </c>
      <c r="O22" s="398">
        <v>533</v>
      </c>
      <c r="P22" s="393">
        <v>3.9473684210526314</v>
      </c>
    </row>
    <row r="23" spans="1:16">
      <c r="N23" s="390" t="s">
        <v>212</v>
      </c>
      <c r="O23" s="398">
        <v>566</v>
      </c>
      <c r="P23" s="393">
        <v>3.8938053097345131</v>
      </c>
    </row>
    <row r="24" spans="1:16">
      <c r="N24" s="390" t="s">
        <v>213</v>
      </c>
      <c r="O24" s="398">
        <v>600</v>
      </c>
      <c r="P24" s="393">
        <v>3.8397328881469113</v>
      </c>
    </row>
    <row r="25" spans="1:16">
      <c r="N25" s="390" t="s">
        <v>217</v>
      </c>
      <c r="O25" s="398">
        <v>634</v>
      </c>
      <c r="P25" s="393">
        <v>3.7914691943127963</v>
      </c>
    </row>
    <row r="26" spans="1:16">
      <c r="N26" s="390" t="s">
        <v>218</v>
      </c>
      <c r="O26" s="398">
        <v>668</v>
      </c>
      <c r="P26" s="393">
        <v>3.7481259370314843</v>
      </c>
    </row>
    <row r="27" spans="1:16">
      <c r="N27" s="390" t="s">
        <v>219</v>
      </c>
      <c r="O27" s="398">
        <v>703</v>
      </c>
      <c r="P27" s="393">
        <v>3.7037037037037033</v>
      </c>
    </row>
    <row r="28" spans="1:16">
      <c r="N28" s="390" t="s">
        <v>220</v>
      </c>
      <c r="O28" s="398">
        <v>737</v>
      </c>
      <c r="P28" s="393">
        <v>3.6684782608695654</v>
      </c>
    </row>
    <row r="29" spans="1:16">
      <c r="N29" s="390" t="s">
        <v>221</v>
      </c>
      <c r="O29" s="398">
        <v>772</v>
      </c>
      <c r="P29" s="393">
        <v>3.6316472114137488</v>
      </c>
    </row>
    <row r="30" spans="1:16">
      <c r="N30" s="390" t="s">
        <v>226</v>
      </c>
      <c r="O30" s="398">
        <v>807</v>
      </c>
      <c r="P30" s="393">
        <v>3.598014888337469</v>
      </c>
    </row>
    <row r="31" spans="1:16">
      <c r="N31" s="390" t="s">
        <v>227</v>
      </c>
      <c r="O31" s="398">
        <v>842</v>
      </c>
      <c r="P31" s="393">
        <v>3.56718192627824</v>
      </c>
    </row>
    <row r="32" spans="1:16">
      <c r="N32" s="390" t="s">
        <v>228</v>
      </c>
      <c r="O32" s="398">
        <v>878</v>
      </c>
      <c r="P32" s="393">
        <v>3.534777651083238</v>
      </c>
    </row>
    <row r="33" spans="14:16">
      <c r="N33" s="390" t="s">
        <v>229</v>
      </c>
      <c r="O33" s="398">
        <v>913</v>
      </c>
      <c r="P33" s="393">
        <v>3.5087719298245612</v>
      </c>
    </row>
    <row r="34" spans="14:16">
      <c r="N34" s="390" t="s">
        <v>232</v>
      </c>
      <c r="O34" s="398">
        <v>949</v>
      </c>
      <c r="P34" s="393">
        <v>3.481012658227848</v>
      </c>
    </row>
    <row r="35" spans="14:16">
      <c r="N35" s="390" t="s">
        <v>243</v>
      </c>
      <c r="O35" s="398">
        <v>985</v>
      </c>
      <c r="P35" s="393">
        <v>3.4552845528455287</v>
      </c>
    </row>
    <row r="36" spans="14:16">
      <c r="N36" s="390" t="s">
        <v>250</v>
      </c>
      <c r="O36" s="398">
        <v>1021</v>
      </c>
      <c r="P36" s="393">
        <v>3.4313725490196081</v>
      </c>
    </row>
    <row r="37" spans="14:16">
      <c r="N37" s="390" t="s">
        <v>251</v>
      </c>
      <c r="O37" s="398">
        <v>1057</v>
      </c>
      <c r="P37" s="393">
        <v>3.4090909090909087</v>
      </c>
    </row>
    <row r="38" spans="14:16">
      <c r="N38" s="390" t="s">
        <v>252</v>
      </c>
      <c r="O38" s="398">
        <v>1093</v>
      </c>
      <c r="P38" s="393">
        <v>3.3882783882783882</v>
      </c>
    </row>
    <row r="39" spans="14:16" ht="15.75" customHeight="1">
      <c r="N39" s="390" t="s">
        <v>253</v>
      </c>
      <c r="O39" s="398">
        <v>1129</v>
      </c>
      <c r="P39" s="393">
        <v>3.3687943262411348</v>
      </c>
    </row>
    <row r="40" spans="14:16">
      <c r="N40" s="390" t="s">
        <v>254</v>
      </c>
      <c r="O40" s="398">
        <v>1165</v>
      </c>
      <c r="P40" s="393">
        <v>3.3505154639175259</v>
      </c>
    </row>
    <row r="41" spans="14:16">
      <c r="N41" s="390" t="s">
        <v>255</v>
      </c>
      <c r="O41" s="398">
        <v>1202</v>
      </c>
      <c r="P41" s="393">
        <v>3.330557868442964</v>
      </c>
    </row>
    <row r="42" spans="14:16">
      <c r="N42" s="390" t="s">
        <v>256</v>
      </c>
      <c r="O42" s="398">
        <v>1238</v>
      </c>
      <c r="P42" s="393">
        <v>3.3144704931285367</v>
      </c>
    </row>
    <row r="43" spans="14:16">
      <c r="N43" s="390" t="s">
        <v>257</v>
      </c>
      <c r="O43" s="398">
        <v>1275</v>
      </c>
      <c r="P43" s="393">
        <v>3.296703296703297</v>
      </c>
    </row>
    <row r="44" spans="14:16">
      <c r="N44" s="390" t="s">
        <v>258</v>
      </c>
      <c r="O44" s="398">
        <v>1312</v>
      </c>
      <c r="P44" s="393">
        <v>3.279938977879481</v>
      </c>
    </row>
    <row r="45" spans="14:16">
      <c r="N45" s="390" t="s">
        <v>259</v>
      </c>
      <c r="O45" s="398">
        <v>1349</v>
      </c>
      <c r="P45" s="393">
        <v>3.2640949554896146</v>
      </c>
    </row>
    <row r="46" spans="14:16">
      <c r="N46" s="390" t="s">
        <v>260</v>
      </c>
      <c r="O46" s="398">
        <v>1386</v>
      </c>
      <c r="P46" s="393">
        <v>3.2490974729241873</v>
      </c>
    </row>
    <row r="47" spans="14:16">
      <c r="N47" s="390" t="s">
        <v>262</v>
      </c>
      <c r="O47" s="398">
        <v>1423</v>
      </c>
      <c r="P47" s="393">
        <v>3.2348804500703237</v>
      </c>
    </row>
    <row r="48" spans="14:16">
      <c r="N48" s="390" t="s">
        <v>263</v>
      </c>
      <c r="O48" s="398">
        <v>1460</v>
      </c>
      <c r="P48" s="393">
        <v>3.2213845099383138</v>
      </c>
    </row>
    <row r="49" spans="14:16">
      <c r="N49" s="390" t="s">
        <v>265</v>
      </c>
      <c r="O49" s="398">
        <v>1497</v>
      </c>
      <c r="P49" s="393">
        <v>3.2085561497326207</v>
      </c>
    </row>
    <row r="50" spans="14:16">
      <c r="N50" s="390" t="s">
        <v>266</v>
      </c>
      <c r="O50" s="398">
        <v>1534</v>
      </c>
      <c r="P50" s="393">
        <v>3.1963470319634704</v>
      </c>
    </row>
    <row r="51" spans="14:16">
      <c r="N51" s="390" t="s">
        <v>267</v>
      </c>
      <c r="O51" s="398">
        <v>1571</v>
      </c>
      <c r="P51" s="393">
        <v>3.1847133757961785</v>
      </c>
    </row>
    <row r="52" spans="14:16">
      <c r="N52" s="390" t="s">
        <v>268</v>
      </c>
      <c r="O52" s="398">
        <v>1609</v>
      </c>
      <c r="P52" s="393">
        <v>3.1716417910447761</v>
      </c>
    </row>
    <row r="53" spans="14:16">
      <c r="N53" s="390" t="s">
        <v>269</v>
      </c>
      <c r="O53" s="398">
        <v>1646</v>
      </c>
      <c r="P53" s="393">
        <v>3.1610942249240126</v>
      </c>
    </row>
    <row r="54" spans="14:16">
      <c r="N54" s="390" t="s">
        <v>271</v>
      </c>
      <c r="O54" s="398">
        <v>1684</v>
      </c>
      <c r="P54" s="393">
        <v>3.1491384432560903</v>
      </c>
    </row>
    <row r="55" spans="14:16">
      <c r="N55" s="390" t="s">
        <v>272</v>
      </c>
      <c r="O55" s="398">
        <v>1722</v>
      </c>
      <c r="P55" s="393">
        <v>3.1377106333527021</v>
      </c>
    </row>
    <row r="56" spans="14:16">
      <c r="N56" s="390" t="s">
        <v>273</v>
      </c>
      <c r="O56" s="398">
        <v>1759</v>
      </c>
      <c r="P56" s="393">
        <v>3.1285551763367461</v>
      </c>
    </row>
    <row r="57" spans="14:16">
      <c r="N57" s="390" t="s">
        <v>274</v>
      </c>
      <c r="O57" s="398">
        <v>1797</v>
      </c>
      <c r="P57" s="393">
        <v>3.1180400890868598</v>
      </c>
    </row>
    <row r="58" spans="14:16">
      <c r="N58" s="390" t="s">
        <v>275</v>
      </c>
      <c r="O58" s="398">
        <v>1835</v>
      </c>
      <c r="P58" s="393">
        <v>3.1079607415485277</v>
      </c>
    </row>
    <row r="59" spans="14:16">
      <c r="N59" s="390" t="s">
        <v>276</v>
      </c>
      <c r="O59" s="398">
        <v>1873</v>
      </c>
      <c r="P59" s="393">
        <v>3.0982905982905984</v>
      </c>
    </row>
    <row r="60" spans="14:16">
      <c r="N60" s="390" t="s">
        <v>277</v>
      </c>
      <c r="O60" s="398">
        <v>1911</v>
      </c>
      <c r="P60" s="393">
        <v>3.0890052356020945</v>
      </c>
    </row>
    <row r="61" spans="14:16">
      <c r="N61" s="390" t="s">
        <v>278</v>
      </c>
      <c r="O61" s="398">
        <v>1949</v>
      </c>
      <c r="P61" s="393">
        <v>3.0800821355236137</v>
      </c>
    </row>
    <row r="62" spans="14:16">
      <c r="N62" s="390" t="s">
        <v>279</v>
      </c>
      <c r="O62" s="398">
        <v>1987</v>
      </c>
      <c r="P62" s="393">
        <v>3.0715005035246725</v>
      </c>
    </row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>
  <sheetPr codeName="Sheet123"/>
  <dimension ref="B1:E38"/>
  <sheetViews>
    <sheetView showGridLines="0" zoomScale="80" zoomScaleNormal="80" workbookViewId="0"/>
  </sheetViews>
  <sheetFormatPr defaultRowHeight="15"/>
  <cols>
    <col min="1" max="1" width="3.5703125" style="968" customWidth="1"/>
    <col min="2" max="2" width="24.140625" style="968" customWidth="1"/>
    <col min="3" max="4" width="20.7109375" style="968" customWidth="1"/>
    <col min="5" max="5" width="22.7109375" style="968" bestFit="1" customWidth="1"/>
    <col min="6" max="16384" width="9.140625" style="968"/>
  </cols>
  <sheetData>
    <row r="1" spans="2:5" ht="30.75" customHeight="1" thickBot="1">
      <c r="B1" s="1596" t="s">
        <v>994</v>
      </c>
      <c r="C1" s="1596"/>
      <c r="D1" s="1596"/>
      <c r="E1" s="1596"/>
    </row>
    <row r="2" spans="2:5" ht="30.75" customHeight="1" thickTop="1" thickBot="1">
      <c r="B2" s="1368" t="s">
        <v>214</v>
      </c>
      <c r="C2" s="1554" t="s">
        <v>181</v>
      </c>
      <c r="D2" s="1555" t="s">
        <v>547</v>
      </c>
      <c r="E2" s="1556" t="s">
        <v>185</v>
      </c>
    </row>
    <row r="3" spans="2:5" ht="15.75" customHeight="1" thickTop="1">
      <c r="B3" s="1584" t="s">
        <v>26</v>
      </c>
      <c r="C3" s="1585">
        <v>354</v>
      </c>
      <c r="D3" s="1586">
        <v>3</v>
      </c>
      <c r="E3" s="1587">
        <v>0.86941780444279815</v>
      </c>
    </row>
    <row r="4" spans="2:5" ht="15.75" customHeight="1">
      <c r="B4" s="1588" t="s">
        <v>27</v>
      </c>
      <c r="C4" s="1589">
        <v>150</v>
      </c>
      <c r="D4" s="1590">
        <v>2</v>
      </c>
      <c r="E4" s="1591">
        <v>1.5404750406993402</v>
      </c>
    </row>
    <row r="5" spans="2:5" ht="15.75" customHeight="1">
      <c r="B5" s="1588" t="s">
        <v>28</v>
      </c>
      <c r="C5" s="1589">
        <v>162</v>
      </c>
      <c r="D5" s="1590">
        <v>5</v>
      </c>
      <c r="E5" s="1591">
        <v>3.5902991987548671</v>
      </c>
    </row>
    <row r="6" spans="2:5" ht="15.75" customHeight="1">
      <c r="B6" s="1588" t="s">
        <v>29</v>
      </c>
      <c r="C6" s="1589">
        <v>426</v>
      </c>
      <c r="D6" s="1590">
        <v>10</v>
      </c>
      <c r="E6" s="1591">
        <v>2.3929619678814262</v>
      </c>
    </row>
    <row r="7" spans="2:5" ht="15.75" customHeight="1">
      <c r="B7" s="1588" t="s">
        <v>30</v>
      </c>
      <c r="C7" s="1589">
        <v>168</v>
      </c>
      <c r="D7" s="1590">
        <v>4</v>
      </c>
      <c r="E7" s="1591">
        <v>2.2652971818668859</v>
      </c>
    </row>
    <row r="8" spans="2:5" ht="15.75" customHeight="1">
      <c r="B8" s="1588" t="s">
        <v>31</v>
      </c>
      <c r="C8" s="1589">
        <v>668</v>
      </c>
      <c r="D8" s="1590">
        <v>13</v>
      </c>
      <c r="E8" s="1591">
        <v>2.0376733488413001</v>
      </c>
    </row>
    <row r="9" spans="2:5" ht="15.75" customHeight="1">
      <c r="B9" s="1588" t="s">
        <v>32</v>
      </c>
      <c r="C9" s="1589">
        <v>674</v>
      </c>
      <c r="D9" s="1590">
        <v>13</v>
      </c>
      <c r="E9" s="1591">
        <v>1.866091005604376</v>
      </c>
    </row>
    <row r="10" spans="2:5" ht="15.75" customHeight="1">
      <c r="B10" s="1588" t="s">
        <v>33</v>
      </c>
      <c r="C10" s="1589">
        <v>390</v>
      </c>
      <c r="D10" s="1590">
        <v>7</v>
      </c>
      <c r="E10" s="1591">
        <v>1.6764422173029194</v>
      </c>
    </row>
    <row r="11" spans="2:5" ht="15.75" customHeight="1">
      <c r="B11" s="1588" t="s">
        <v>34</v>
      </c>
      <c r="C11" s="1589">
        <v>331</v>
      </c>
      <c r="D11" s="1590">
        <v>9</v>
      </c>
      <c r="E11" s="1591">
        <v>2.8270846677630423</v>
      </c>
    </row>
    <row r="12" spans="2:5" ht="15.75" customHeight="1">
      <c r="B12" s="1588" t="s">
        <v>35</v>
      </c>
      <c r="C12" s="1589">
        <v>406</v>
      </c>
      <c r="D12" s="1590">
        <v>4</v>
      </c>
      <c r="E12" s="1591">
        <v>1.0173972212470104</v>
      </c>
    </row>
    <row r="13" spans="2:5" ht="15.75" customHeight="1">
      <c r="B13" s="1588" t="s">
        <v>36</v>
      </c>
      <c r="C13" s="1589">
        <v>361</v>
      </c>
      <c r="D13" s="1590">
        <v>8</v>
      </c>
      <c r="E13" s="1591">
        <v>2.1479603613355391</v>
      </c>
    </row>
    <row r="14" spans="2:5" ht="15.75" customHeight="1">
      <c r="B14" s="1588" t="s">
        <v>37</v>
      </c>
      <c r="C14" s="1589">
        <v>865</v>
      </c>
      <c r="D14" s="1590">
        <v>10</v>
      </c>
      <c r="E14" s="1591">
        <v>1.1575269333371681</v>
      </c>
    </row>
    <row r="15" spans="2:5" ht="15.75" customHeight="1">
      <c r="B15" s="1588" t="s">
        <v>38</v>
      </c>
      <c r="C15" s="1589">
        <v>751</v>
      </c>
      <c r="D15" s="1590">
        <v>14</v>
      </c>
      <c r="E15" s="1591">
        <v>1.843690485773285</v>
      </c>
    </row>
    <row r="16" spans="2:5" ht="15.75" customHeight="1">
      <c r="B16" s="1588" t="s">
        <v>39</v>
      </c>
      <c r="C16" s="1589">
        <v>29</v>
      </c>
      <c r="D16" s="1590">
        <v>1</v>
      </c>
      <c r="E16" s="1591">
        <v>5.1980476586248496</v>
      </c>
    </row>
    <row r="17" spans="2:5" ht="15.75" customHeight="1" thickBot="1">
      <c r="B17" s="1592" t="s">
        <v>40</v>
      </c>
      <c r="C17" s="1593">
        <v>1036</v>
      </c>
      <c r="D17" s="1594">
        <v>19</v>
      </c>
      <c r="E17" s="1595">
        <v>1.8598841031829634</v>
      </c>
    </row>
    <row r="18" spans="2:5" ht="15.75" customHeight="1" thickTop="1">
      <c r="B18" s="1965"/>
      <c r="C18" s="1965"/>
      <c r="D18" s="1965"/>
      <c r="E18" s="1965"/>
    </row>
    <row r="20" spans="2:5" ht="15.75" customHeight="1"/>
    <row r="38" ht="15.75" customHeight="1"/>
  </sheetData>
  <mergeCells count="1">
    <mergeCell ref="B18:E18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>
  <sheetPr codeName="Sheet86"/>
  <dimension ref="B1:B34"/>
  <sheetViews>
    <sheetView showGridLines="0" zoomScale="80" zoomScaleNormal="80" workbookViewId="0"/>
  </sheetViews>
  <sheetFormatPr defaultRowHeight="15"/>
  <cols>
    <col min="1" max="1" width="5.85546875" style="968" customWidth="1"/>
    <col min="2" max="16384" width="9.140625" style="968"/>
  </cols>
  <sheetData>
    <row r="1" spans="2:2" ht="15.75">
      <c r="B1" s="964" t="s">
        <v>995</v>
      </c>
    </row>
    <row r="34" spans="2:2">
      <c r="B34" s="968" t="s">
        <v>419</v>
      </c>
    </row>
  </sheetData>
  <pageMargins left="0.7" right="0.7" top="0.75" bottom="0.75" header="0.3" footer="0.3"/>
  <drawing r:id="rId1"/>
</worksheet>
</file>

<file path=xl/worksheets/sheet143.xml><?xml version="1.0" encoding="utf-8"?>
<worksheet xmlns="http://schemas.openxmlformats.org/spreadsheetml/2006/main" xmlns:r="http://schemas.openxmlformats.org/officeDocument/2006/relationships">
  <sheetPr codeName="Sheet129"/>
  <dimension ref="A1:L198"/>
  <sheetViews>
    <sheetView showGridLines="0" workbookViewId="0">
      <selection sqref="A1:L2"/>
    </sheetView>
  </sheetViews>
  <sheetFormatPr defaultRowHeight="15"/>
  <cols>
    <col min="1" max="1" width="30.5703125" customWidth="1"/>
    <col min="2" max="2" width="36.85546875" bestFit="1" customWidth="1"/>
  </cols>
  <sheetData>
    <row r="1" spans="1:12" ht="15" customHeight="1">
      <c r="A1" s="1871" t="s">
        <v>552</v>
      </c>
      <c r="B1" s="1871"/>
      <c r="C1" s="1871"/>
      <c r="D1" s="1871"/>
      <c r="E1" s="1871"/>
      <c r="F1" s="1871"/>
      <c r="G1" s="1871"/>
      <c r="H1" s="1871"/>
      <c r="I1" s="1871"/>
      <c r="J1" s="1871"/>
      <c r="K1" s="1871"/>
      <c r="L1" s="1871"/>
    </row>
    <row r="2" spans="1:12" ht="15" customHeight="1">
      <c r="A2" s="1871"/>
      <c r="B2" s="1871"/>
      <c r="C2" s="1871"/>
      <c r="D2" s="1871"/>
      <c r="E2" s="1871"/>
      <c r="F2" s="1871"/>
      <c r="G2" s="1871"/>
      <c r="H2" s="1871"/>
      <c r="I2" s="1871"/>
      <c r="J2" s="1871"/>
      <c r="K2" s="1871"/>
      <c r="L2" s="1871"/>
    </row>
    <row r="3" spans="1:12" ht="15" customHeight="1" thickBot="1">
      <c r="A3" s="477"/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</row>
    <row r="4" spans="1:12" ht="16.5" thickTop="1" thickBot="1">
      <c r="A4" s="466" t="s">
        <v>524</v>
      </c>
      <c r="B4" s="466" t="s">
        <v>3</v>
      </c>
      <c r="C4" s="667">
        <v>2005</v>
      </c>
      <c r="D4" s="604">
        <v>2006</v>
      </c>
      <c r="E4" s="604">
        <v>2007</v>
      </c>
      <c r="F4" s="604">
        <v>2008</v>
      </c>
      <c r="G4" s="604">
        <v>2009</v>
      </c>
      <c r="H4" s="604">
        <v>2010</v>
      </c>
      <c r="I4" s="604">
        <v>2011</v>
      </c>
      <c r="J4" s="604">
        <v>2012</v>
      </c>
      <c r="K4" s="604">
        <v>2013</v>
      </c>
      <c r="L4" s="609">
        <v>2014</v>
      </c>
    </row>
    <row r="5" spans="1:12" ht="15.75" thickTop="1">
      <c r="A5" s="663" t="s">
        <v>452</v>
      </c>
      <c r="B5" s="669" t="s">
        <v>85</v>
      </c>
      <c r="C5" s="675">
        <v>158</v>
      </c>
      <c r="D5" s="652">
        <v>132</v>
      </c>
      <c r="E5" s="652">
        <v>166</v>
      </c>
      <c r="F5" s="652">
        <v>135</v>
      </c>
      <c r="G5" s="652">
        <v>161</v>
      </c>
      <c r="H5" s="652">
        <v>227</v>
      </c>
      <c r="I5" s="652">
        <v>228</v>
      </c>
      <c r="J5" s="652">
        <v>240</v>
      </c>
      <c r="K5" s="652">
        <v>263</v>
      </c>
      <c r="L5" s="676">
        <v>260</v>
      </c>
    </row>
    <row r="6" spans="1:12">
      <c r="A6" s="663" t="s">
        <v>451</v>
      </c>
      <c r="B6" s="670" t="s">
        <v>525</v>
      </c>
      <c r="C6" s="464" t="s">
        <v>438</v>
      </c>
      <c r="D6" s="616" t="s">
        <v>438</v>
      </c>
      <c r="E6" s="616" t="s">
        <v>438</v>
      </c>
      <c r="F6" s="616" t="s">
        <v>438</v>
      </c>
      <c r="G6" s="616" t="s">
        <v>438</v>
      </c>
      <c r="H6" s="616" t="s">
        <v>438</v>
      </c>
      <c r="I6" s="616" t="s">
        <v>438</v>
      </c>
      <c r="J6" s="616" t="s">
        <v>438</v>
      </c>
      <c r="K6" s="616" t="s">
        <v>438</v>
      </c>
      <c r="L6" s="666" t="s">
        <v>438</v>
      </c>
    </row>
    <row r="7" spans="1:12">
      <c r="A7" s="663"/>
      <c r="B7" s="670" t="s">
        <v>526</v>
      </c>
      <c r="C7" s="668">
        <v>5</v>
      </c>
      <c r="D7" s="488" t="s">
        <v>438</v>
      </c>
      <c r="E7" s="488" t="s">
        <v>438</v>
      </c>
      <c r="F7" s="488" t="s">
        <v>438</v>
      </c>
      <c r="G7" s="488">
        <v>5</v>
      </c>
      <c r="H7" s="488" t="s">
        <v>438</v>
      </c>
      <c r="I7" s="488">
        <v>6</v>
      </c>
      <c r="J7" s="488">
        <v>6</v>
      </c>
      <c r="K7" s="488"/>
      <c r="L7" s="595"/>
    </row>
    <row r="8" spans="1:12">
      <c r="A8" s="663"/>
      <c r="B8" s="671" t="s">
        <v>527</v>
      </c>
      <c r="C8" s="668">
        <v>7</v>
      </c>
      <c r="D8" s="488">
        <v>7</v>
      </c>
      <c r="E8" s="488" t="s">
        <v>438</v>
      </c>
      <c r="F8" s="488" t="s">
        <v>438</v>
      </c>
      <c r="G8" s="488">
        <v>6</v>
      </c>
      <c r="H8" s="488" t="s">
        <v>438</v>
      </c>
      <c r="I8" s="488"/>
      <c r="J8" s="488"/>
      <c r="K8" s="488"/>
      <c r="L8" s="595"/>
    </row>
    <row r="9" spans="1:12" ht="15.75" thickBot="1">
      <c r="A9" s="664"/>
      <c r="B9" s="672" t="s">
        <v>528</v>
      </c>
      <c r="C9" s="588">
        <v>7</v>
      </c>
      <c r="D9" s="585">
        <v>9</v>
      </c>
      <c r="E9" s="585">
        <v>6</v>
      </c>
      <c r="F9" s="585" t="s">
        <v>438</v>
      </c>
      <c r="G9" s="585"/>
      <c r="H9" s="585"/>
      <c r="I9" s="585"/>
      <c r="J9" s="585"/>
      <c r="K9" s="585"/>
      <c r="L9" s="596"/>
    </row>
    <row r="10" spans="1:12">
      <c r="A10" s="662" t="s">
        <v>454</v>
      </c>
      <c r="B10" s="673" t="s">
        <v>85</v>
      </c>
      <c r="C10" s="677">
        <v>151</v>
      </c>
      <c r="D10" s="584">
        <v>130</v>
      </c>
      <c r="E10" s="584">
        <v>152</v>
      </c>
      <c r="F10" s="584">
        <v>156</v>
      </c>
      <c r="G10" s="584">
        <v>185</v>
      </c>
      <c r="H10" s="584">
        <v>220</v>
      </c>
      <c r="I10" s="584">
        <v>195</v>
      </c>
      <c r="J10" s="584">
        <v>216</v>
      </c>
      <c r="K10" s="584">
        <v>211</v>
      </c>
      <c r="L10" s="594">
        <v>228</v>
      </c>
    </row>
    <row r="11" spans="1:12">
      <c r="A11" s="663" t="s">
        <v>453</v>
      </c>
      <c r="B11" s="670" t="s">
        <v>525</v>
      </c>
      <c r="C11" s="464" t="s">
        <v>438</v>
      </c>
      <c r="D11" s="616" t="s">
        <v>438</v>
      </c>
      <c r="E11" s="616" t="s">
        <v>438</v>
      </c>
      <c r="F11" s="616" t="s">
        <v>438</v>
      </c>
      <c r="G11" s="616" t="s">
        <v>438</v>
      </c>
      <c r="H11" s="616" t="s">
        <v>438</v>
      </c>
      <c r="I11" s="616" t="s">
        <v>438</v>
      </c>
      <c r="J11" s="616" t="s">
        <v>438</v>
      </c>
      <c r="K11" s="616" t="s">
        <v>438</v>
      </c>
      <c r="L11" s="666" t="s">
        <v>438</v>
      </c>
    </row>
    <row r="12" spans="1:12">
      <c r="A12" s="663"/>
      <c r="B12" s="670" t="s">
        <v>526</v>
      </c>
      <c r="C12" s="668" t="s">
        <v>438</v>
      </c>
      <c r="D12" s="488" t="s">
        <v>438</v>
      </c>
      <c r="E12" s="488" t="s">
        <v>438</v>
      </c>
      <c r="F12" s="488" t="s">
        <v>438</v>
      </c>
      <c r="G12" s="488" t="s">
        <v>438</v>
      </c>
      <c r="H12" s="488" t="s">
        <v>438</v>
      </c>
      <c r="I12" s="488" t="s">
        <v>438</v>
      </c>
      <c r="J12" s="488" t="s">
        <v>438</v>
      </c>
      <c r="K12" s="488"/>
      <c r="L12" s="595"/>
    </row>
    <row r="13" spans="1:12">
      <c r="A13" s="663"/>
      <c r="B13" s="671" t="s">
        <v>527</v>
      </c>
      <c r="C13" s="668" t="s">
        <v>438</v>
      </c>
      <c r="D13" s="488" t="s">
        <v>438</v>
      </c>
      <c r="E13" s="488">
        <v>5</v>
      </c>
      <c r="F13" s="488" t="s">
        <v>438</v>
      </c>
      <c r="G13" s="488" t="s">
        <v>438</v>
      </c>
      <c r="H13" s="488" t="s">
        <v>438</v>
      </c>
      <c r="I13" s="488"/>
      <c r="J13" s="488"/>
      <c r="K13" s="488"/>
      <c r="L13" s="595"/>
    </row>
    <row r="14" spans="1:12" ht="15.75" thickBot="1">
      <c r="A14" s="664"/>
      <c r="B14" s="672" t="s">
        <v>528</v>
      </c>
      <c r="C14" s="588" t="s">
        <v>438</v>
      </c>
      <c r="D14" s="585" t="s">
        <v>438</v>
      </c>
      <c r="E14" s="585">
        <v>5</v>
      </c>
      <c r="F14" s="585">
        <v>5</v>
      </c>
      <c r="G14" s="585"/>
      <c r="H14" s="585"/>
      <c r="I14" s="585"/>
      <c r="J14" s="585"/>
      <c r="K14" s="585"/>
      <c r="L14" s="596"/>
    </row>
    <row r="15" spans="1:12">
      <c r="A15" s="662" t="s">
        <v>519</v>
      </c>
      <c r="B15" s="673" t="s">
        <v>85</v>
      </c>
      <c r="C15" s="677">
        <v>35</v>
      </c>
      <c r="D15" s="584">
        <v>13</v>
      </c>
      <c r="E15" s="584">
        <v>11</v>
      </c>
      <c r="F15" s="584">
        <v>27</v>
      </c>
      <c r="G15" s="584">
        <v>49</v>
      </c>
      <c r="H15" s="584">
        <v>19</v>
      </c>
      <c r="I15" s="584" t="s">
        <v>438</v>
      </c>
      <c r="J15" s="584">
        <v>15</v>
      </c>
      <c r="K15" s="584">
        <v>15</v>
      </c>
      <c r="L15" s="594">
        <v>13</v>
      </c>
    </row>
    <row r="16" spans="1:12">
      <c r="A16" s="663" t="s">
        <v>518</v>
      </c>
      <c r="B16" s="670" t="s">
        <v>525</v>
      </c>
      <c r="C16" s="464" t="s">
        <v>438</v>
      </c>
      <c r="D16" s="616" t="s">
        <v>438</v>
      </c>
      <c r="E16" s="616" t="s">
        <v>438</v>
      </c>
      <c r="F16" s="616" t="s">
        <v>438</v>
      </c>
      <c r="G16" s="616" t="s">
        <v>438</v>
      </c>
      <c r="H16" s="616" t="s">
        <v>438</v>
      </c>
      <c r="I16" s="616" t="s">
        <v>438</v>
      </c>
      <c r="J16" s="616" t="s">
        <v>438</v>
      </c>
      <c r="K16" s="616" t="s">
        <v>438</v>
      </c>
      <c r="L16" s="666" t="s">
        <v>438</v>
      </c>
    </row>
    <row r="17" spans="1:12">
      <c r="A17" s="663"/>
      <c r="B17" s="670" t="s">
        <v>526</v>
      </c>
      <c r="C17" s="668" t="s">
        <v>438</v>
      </c>
      <c r="D17" s="488" t="s">
        <v>438</v>
      </c>
      <c r="E17" s="488" t="s">
        <v>438</v>
      </c>
      <c r="F17" s="488" t="s">
        <v>438</v>
      </c>
      <c r="G17" s="488" t="s">
        <v>438</v>
      </c>
      <c r="H17" s="488" t="s">
        <v>438</v>
      </c>
      <c r="I17" s="488" t="s">
        <v>438</v>
      </c>
      <c r="J17" s="488" t="s">
        <v>438</v>
      </c>
      <c r="K17" s="488"/>
      <c r="L17" s="595"/>
    </row>
    <row r="18" spans="1:12">
      <c r="A18" s="663"/>
      <c r="B18" s="671" t="s">
        <v>527</v>
      </c>
      <c r="C18" s="668" t="s">
        <v>438</v>
      </c>
      <c r="D18" s="488" t="s">
        <v>438</v>
      </c>
      <c r="E18" s="488" t="s">
        <v>438</v>
      </c>
      <c r="F18" s="488" t="s">
        <v>438</v>
      </c>
      <c r="G18" s="488" t="s">
        <v>438</v>
      </c>
      <c r="H18" s="488" t="s">
        <v>438</v>
      </c>
      <c r="I18" s="488"/>
      <c r="J18" s="488"/>
      <c r="K18" s="488"/>
      <c r="L18" s="595"/>
    </row>
    <row r="19" spans="1:12" ht="15.75" thickBot="1">
      <c r="A19" s="664"/>
      <c r="B19" s="672" t="s">
        <v>528</v>
      </c>
      <c r="C19" s="588" t="s">
        <v>438</v>
      </c>
      <c r="D19" s="585" t="s">
        <v>438</v>
      </c>
      <c r="E19" s="585" t="s">
        <v>438</v>
      </c>
      <c r="F19" s="585" t="s">
        <v>438</v>
      </c>
      <c r="G19" s="585"/>
      <c r="H19" s="585"/>
      <c r="I19" s="585"/>
      <c r="J19" s="585"/>
      <c r="K19" s="585"/>
      <c r="L19" s="596"/>
    </row>
    <row r="20" spans="1:12">
      <c r="A20" s="662" t="s">
        <v>456</v>
      </c>
      <c r="B20" s="673" t="s">
        <v>85</v>
      </c>
      <c r="C20" s="677">
        <v>95</v>
      </c>
      <c r="D20" s="584">
        <v>122</v>
      </c>
      <c r="E20" s="584">
        <v>108</v>
      </c>
      <c r="F20" s="584">
        <v>143</v>
      </c>
      <c r="G20" s="584">
        <v>158</v>
      </c>
      <c r="H20" s="584">
        <v>132</v>
      </c>
      <c r="I20" s="584">
        <v>143</v>
      </c>
      <c r="J20" s="584">
        <v>168</v>
      </c>
      <c r="K20" s="584">
        <v>184</v>
      </c>
      <c r="L20" s="594">
        <v>178</v>
      </c>
    </row>
    <row r="21" spans="1:12">
      <c r="A21" s="663" t="s">
        <v>455</v>
      </c>
      <c r="B21" s="670" t="s">
        <v>525</v>
      </c>
      <c r="C21" s="464" t="s">
        <v>438</v>
      </c>
      <c r="D21" s="616" t="s">
        <v>438</v>
      </c>
      <c r="E21" s="616" t="s">
        <v>438</v>
      </c>
      <c r="F21" s="616" t="s">
        <v>438</v>
      </c>
      <c r="G21" s="616" t="s">
        <v>438</v>
      </c>
      <c r="H21" s="616" t="s">
        <v>438</v>
      </c>
      <c r="I21" s="616" t="s">
        <v>438</v>
      </c>
      <c r="J21" s="616" t="s">
        <v>438</v>
      </c>
      <c r="K21" s="616" t="s">
        <v>438</v>
      </c>
      <c r="L21" s="666" t="s">
        <v>438</v>
      </c>
    </row>
    <row r="22" spans="1:12">
      <c r="A22" s="663"/>
      <c r="B22" s="670" t="s">
        <v>526</v>
      </c>
      <c r="C22" s="668" t="s">
        <v>438</v>
      </c>
      <c r="D22" s="488" t="s">
        <v>438</v>
      </c>
      <c r="E22" s="488" t="s">
        <v>438</v>
      </c>
      <c r="F22" s="488">
        <v>10</v>
      </c>
      <c r="G22" s="488">
        <v>6</v>
      </c>
      <c r="H22" s="488" t="s">
        <v>438</v>
      </c>
      <c r="I22" s="488" t="s">
        <v>438</v>
      </c>
      <c r="J22" s="488" t="s">
        <v>438</v>
      </c>
      <c r="K22" s="488"/>
      <c r="L22" s="595"/>
    </row>
    <row r="23" spans="1:12">
      <c r="A23" s="663"/>
      <c r="B23" s="671" t="s">
        <v>527</v>
      </c>
      <c r="C23" s="668">
        <v>5</v>
      </c>
      <c r="D23" s="488" t="s">
        <v>438</v>
      </c>
      <c r="E23" s="488" t="s">
        <v>438</v>
      </c>
      <c r="F23" s="488">
        <v>10</v>
      </c>
      <c r="G23" s="488">
        <v>6</v>
      </c>
      <c r="H23" s="488" t="s">
        <v>438</v>
      </c>
      <c r="I23" s="488"/>
      <c r="J23" s="488"/>
      <c r="K23" s="488"/>
      <c r="L23" s="595"/>
    </row>
    <row r="24" spans="1:12" ht="15.75" thickBot="1">
      <c r="A24" s="664"/>
      <c r="B24" s="672" t="s">
        <v>528</v>
      </c>
      <c r="C24" s="588">
        <v>5</v>
      </c>
      <c r="D24" s="585" t="s">
        <v>438</v>
      </c>
      <c r="E24" s="585" t="s">
        <v>438</v>
      </c>
      <c r="F24" s="585">
        <v>10</v>
      </c>
      <c r="G24" s="585"/>
      <c r="H24" s="585"/>
      <c r="I24" s="585"/>
      <c r="J24" s="585"/>
      <c r="K24" s="585"/>
      <c r="L24" s="596"/>
    </row>
    <row r="25" spans="1:12">
      <c r="A25" s="662" t="s">
        <v>458</v>
      </c>
      <c r="B25" s="673" t="s">
        <v>85</v>
      </c>
      <c r="C25" s="677">
        <v>44</v>
      </c>
      <c r="D25" s="584">
        <v>9</v>
      </c>
      <c r="E25" s="584" t="s">
        <v>438</v>
      </c>
      <c r="F25" s="584" t="s">
        <v>438</v>
      </c>
      <c r="G25" s="584" t="s">
        <v>438</v>
      </c>
      <c r="H25" s="584" t="s">
        <v>438</v>
      </c>
      <c r="I25" s="584" t="s">
        <v>438</v>
      </c>
      <c r="J25" s="584" t="s">
        <v>438</v>
      </c>
      <c r="K25" s="584" t="s">
        <v>438</v>
      </c>
      <c r="L25" s="594" t="s">
        <v>438</v>
      </c>
    </row>
    <row r="26" spans="1:12">
      <c r="A26" s="663" t="s">
        <v>457</v>
      </c>
      <c r="B26" s="670" t="s">
        <v>525</v>
      </c>
      <c r="C26" s="464" t="s">
        <v>438</v>
      </c>
      <c r="D26" s="616" t="s">
        <v>438</v>
      </c>
      <c r="E26" s="616" t="s">
        <v>438</v>
      </c>
      <c r="F26" s="616" t="s">
        <v>438</v>
      </c>
      <c r="G26" s="616" t="s">
        <v>438</v>
      </c>
      <c r="H26" s="616" t="s">
        <v>438</v>
      </c>
      <c r="I26" s="616" t="s">
        <v>438</v>
      </c>
      <c r="J26" s="616" t="s">
        <v>438</v>
      </c>
      <c r="K26" s="616" t="s">
        <v>438</v>
      </c>
      <c r="L26" s="666" t="s">
        <v>438</v>
      </c>
    </row>
    <row r="27" spans="1:12">
      <c r="A27" s="663"/>
      <c r="B27" s="670" t="s">
        <v>526</v>
      </c>
      <c r="C27" s="668" t="s">
        <v>438</v>
      </c>
      <c r="D27" s="488" t="s">
        <v>438</v>
      </c>
      <c r="E27" s="488" t="s">
        <v>438</v>
      </c>
      <c r="F27" s="488" t="s">
        <v>438</v>
      </c>
      <c r="G27" s="488" t="s">
        <v>438</v>
      </c>
      <c r="H27" s="488" t="s">
        <v>438</v>
      </c>
      <c r="I27" s="488" t="s">
        <v>438</v>
      </c>
      <c r="J27" s="488" t="s">
        <v>438</v>
      </c>
      <c r="K27" s="488"/>
      <c r="L27" s="595"/>
    </row>
    <row r="28" spans="1:12">
      <c r="A28" s="663"/>
      <c r="B28" s="671" t="s">
        <v>527</v>
      </c>
      <c r="C28" s="668" t="s">
        <v>438</v>
      </c>
      <c r="D28" s="488" t="s">
        <v>438</v>
      </c>
      <c r="E28" s="488" t="s">
        <v>438</v>
      </c>
      <c r="F28" s="488" t="s">
        <v>438</v>
      </c>
      <c r="G28" s="488" t="s">
        <v>438</v>
      </c>
      <c r="H28" s="488" t="s">
        <v>438</v>
      </c>
      <c r="I28" s="488"/>
      <c r="J28" s="488"/>
      <c r="K28" s="488"/>
      <c r="L28" s="595"/>
    </row>
    <row r="29" spans="1:12" ht="15.75" thickBot="1">
      <c r="A29" s="664"/>
      <c r="B29" s="672" t="s">
        <v>528</v>
      </c>
      <c r="C29" s="588" t="s">
        <v>438</v>
      </c>
      <c r="D29" s="585" t="s">
        <v>438</v>
      </c>
      <c r="E29" s="585" t="s">
        <v>438</v>
      </c>
      <c r="F29" s="585" t="s">
        <v>438</v>
      </c>
      <c r="G29" s="585"/>
      <c r="H29" s="585"/>
      <c r="I29" s="585"/>
      <c r="J29" s="585"/>
      <c r="K29" s="585"/>
      <c r="L29" s="596"/>
    </row>
    <row r="30" spans="1:12">
      <c r="A30" s="662" t="s">
        <v>460</v>
      </c>
      <c r="B30" s="673" t="s">
        <v>85</v>
      </c>
      <c r="C30" s="677">
        <v>106</v>
      </c>
      <c r="D30" s="584">
        <v>133</v>
      </c>
      <c r="E30" s="584">
        <v>115</v>
      </c>
      <c r="F30" s="584">
        <v>131</v>
      </c>
      <c r="G30" s="584">
        <v>149</v>
      </c>
      <c r="H30" s="584">
        <v>114</v>
      </c>
      <c r="I30" s="584">
        <v>108</v>
      </c>
      <c r="J30" s="584">
        <v>103</v>
      </c>
      <c r="K30" s="584">
        <v>113</v>
      </c>
      <c r="L30" s="594">
        <v>150</v>
      </c>
    </row>
    <row r="31" spans="1:12">
      <c r="A31" s="663" t="s">
        <v>459</v>
      </c>
      <c r="B31" s="670" t="s">
        <v>525</v>
      </c>
      <c r="C31" s="464" t="s">
        <v>438</v>
      </c>
      <c r="D31" s="616" t="s">
        <v>438</v>
      </c>
      <c r="E31" s="616" t="s">
        <v>438</v>
      </c>
      <c r="F31" s="616" t="s">
        <v>438</v>
      </c>
      <c r="G31" s="616" t="s">
        <v>438</v>
      </c>
      <c r="H31" s="616" t="s">
        <v>438</v>
      </c>
      <c r="I31" s="616" t="s">
        <v>438</v>
      </c>
      <c r="J31" s="616" t="s">
        <v>438</v>
      </c>
      <c r="K31" s="616" t="s">
        <v>438</v>
      </c>
      <c r="L31" s="666" t="s">
        <v>438</v>
      </c>
    </row>
    <row r="32" spans="1:12">
      <c r="A32" s="663"/>
      <c r="B32" s="670" t="s">
        <v>526</v>
      </c>
      <c r="C32" s="668" t="s">
        <v>438</v>
      </c>
      <c r="D32" s="488" t="s">
        <v>438</v>
      </c>
      <c r="E32" s="488" t="s">
        <v>438</v>
      </c>
      <c r="F32" s="488">
        <v>7</v>
      </c>
      <c r="G32" s="488">
        <v>9</v>
      </c>
      <c r="H32" s="488" t="s">
        <v>438</v>
      </c>
      <c r="I32" s="488" t="s">
        <v>438</v>
      </c>
      <c r="J32" s="488" t="s">
        <v>438</v>
      </c>
      <c r="K32" s="488"/>
      <c r="L32" s="595"/>
    </row>
    <row r="33" spans="1:12">
      <c r="A33" s="663"/>
      <c r="B33" s="671" t="s">
        <v>527</v>
      </c>
      <c r="C33" s="668" t="s">
        <v>438</v>
      </c>
      <c r="D33" s="488" t="s">
        <v>438</v>
      </c>
      <c r="E33" s="488" t="s">
        <v>438</v>
      </c>
      <c r="F33" s="488">
        <v>7</v>
      </c>
      <c r="G33" s="488">
        <v>14</v>
      </c>
      <c r="H33" s="488" t="s">
        <v>438</v>
      </c>
      <c r="I33" s="488"/>
      <c r="J33" s="488"/>
      <c r="K33" s="488"/>
      <c r="L33" s="595"/>
    </row>
    <row r="34" spans="1:12" ht="15.75" thickBot="1">
      <c r="A34" s="664"/>
      <c r="B34" s="672" t="s">
        <v>528</v>
      </c>
      <c r="C34" s="588" t="s">
        <v>438</v>
      </c>
      <c r="D34" s="585" t="s">
        <v>438</v>
      </c>
      <c r="E34" s="585" t="s">
        <v>438</v>
      </c>
      <c r="F34" s="585">
        <v>8</v>
      </c>
      <c r="G34" s="585"/>
      <c r="H34" s="585"/>
      <c r="I34" s="585"/>
      <c r="J34" s="585"/>
      <c r="K34" s="585"/>
      <c r="L34" s="596"/>
    </row>
    <row r="35" spans="1:12">
      <c r="A35" s="662" t="s">
        <v>462</v>
      </c>
      <c r="B35" s="673" t="s">
        <v>85</v>
      </c>
      <c r="C35" s="677">
        <v>174</v>
      </c>
      <c r="D35" s="584">
        <v>186</v>
      </c>
      <c r="E35" s="584">
        <v>184</v>
      </c>
      <c r="F35" s="584">
        <v>216</v>
      </c>
      <c r="G35" s="584">
        <v>266</v>
      </c>
      <c r="H35" s="584">
        <v>301</v>
      </c>
      <c r="I35" s="584">
        <v>260</v>
      </c>
      <c r="J35" s="584">
        <v>277</v>
      </c>
      <c r="K35" s="584">
        <v>287</v>
      </c>
      <c r="L35" s="594">
        <v>318</v>
      </c>
    </row>
    <row r="36" spans="1:12">
      <c r="A36" s="663" t="s">
        <v>461</v>
      </c>
      <c r="B36" s="670" t="s">
        <v>525</v>
      </c>
      <c r="C36" s="464" t="s">
        <v>438</v>
      </c>
      <c r="D36" s="616" t="s">
        <v>438</v>
      </c>
      <c r="E36" s="616" t="s">
        <v>438</v>
      </c>
      <c r="F36" s="616" t="s">
        <v>438</v>
      </c>
      <c r="G36" s="616" t="s">
        <v>438</v>
      </c>
      <c r="H36" s="616" t="s">
        <v>438</v>
      </c>
      <c r="I36" s="616" t="s">
        <v>438</v>
      </c>
      <c r="J36" s="616" t="s">
        <v>438</v>
      </c>
      <c r="K36" s="616" t="s">
        <v>438</v>
      </c>
      <c r="L36" s="666" t="s">
        <v>438</v>
      </c>
    </row>
    <row r="37" spans="1:12">
      <c r="A37" s="663"/>
      <c r="B37" s="670" t="s">
        <v>526</v>
      </c>
      <c r="C37" s="668" t="s">
        <v>438</v>
      </c>
      <c r="D37" s="488" t="s">
        <v>438</v>
      </c>
      <c r="E37" s="488">
        <v>5</v>
      </c>
      <c r="F37" s="488">
        <v>6</v>
      </c>
      <c r="G37" s="488">
        <v>13</v>
      </c>
      <c r="H37" s="488">
        <v>11</v>
      </c>
      <c r="I37" s="488" t="s">
        <v>438</v>
      </c>
      <c r="J37" s="488">
        <v>5</v>
      </c>
      <c r="K37" s="488"/>
      <c r="L37" s="595"/>
    </row>
    <row r="38" spans="1:12">
      <c r="A38" s="663"/>
      <c r="B38" s="671" t="s">
        <v>527</v>
      </c>
      <c r="C38" s="668" t="s">
        <v>438</v>
      </c>
      <c r="D38" s="488" t="s">
        <v>438</v>
      </c>
      <c r="E38" s="488">
        <v>6</v>
      </c>
      <c r="F38" s="488">
        <v>8</v>
      </c>
      <c r="G38" s="488">
        <v>16</v>
      </c>
      <c r="H38" s="488">
        <v>15</v>
      </c>
      <c r="I38" s="488"/>
      <c r="J38" s="488"/>
      <c r="K38" s="488"/>
      <c r="L38" s="595"/>
    </row>
    <row r="39" spans="1:12" ht="15.75" thickBot="1">
      <c r="A39" s="664"/>
      <c r="B39" s="672" t="s">
        <v>528</v>
      </c>
      <c r="C39" s="588">
        <v>7</v>
      </c>
      <c r="D39" s="585" t="s">
        <v>438</v>
      </c>
      <c r="E39" s="585">
        <v>7</v>
      </c>
      <c r="F39" s="585">
        <v>13</v>
      </c>
      <c r="G39" s="585"/>
      <c r="H39" s="585"/>
      <c r="I39" s="585"/>
      <c r="J39" s="585"/>
      <c r="K39" s="585"/>
      <c r="L39" s="596"/>
    </row>
    <row r="40" spans="1:12">
      <c r="A40" s="662" t="s">
        <v>464</v>
      </c>
      <c r="B40" s="673" t="s">
        <v>85</v>
      </c>
      <c r="C40" s="677">
        <v>553</v>
      </c>
      <c r="D40" s="584">
        <v>683</v>
      </c>
      <c r="E40" s="584">
        <v>858</v>
      </c>
      <c r="F40" s="584">
        <v>1082</v>
      </c>
      <c r="G40" s="584">
        <v>1085</v>
      </c>
      <c r="H40" s="584">
        <v>1135</v>
      </c>
      <c r="I40" s="584">
        <v>1120</v>
      </c>
      <c r="J40" s="584">
        <v>1206</v>
      </c>
      <c r="K40" s="584">
        <v>1158</v>
      </c>
      <c r="L40" s="594">
        <v>1418</v>
      </c>
    </row>
    <row r="41" spans="1:12">
      <c r="A41" s="663" t="s">
        <v>463</v>
      </c>
      <c r="B41" s="670" t="s">
        <v>525</v>
      </c>
      <c r="C41" s="464" t="s">
        <v>438</v>
      </c>
      <c r="D41" s="616">
        <v>8</v>
      </c>
      <c r="E41" s="616" t="s">
        <v>438</v>
      </c>
      <c r="F41" s="616">
        <v>7</v>
      </c>
      <c r="G41" s="616" t="s">
        <v>438</v>
      </c>
      <c r="H41" s="616">
        <v>6</v>
      </c>
      <c r="I41" s="616" t="s">
        <v>438</v>
      </c>
      <c r="J41" s="616" t="s">
        <v>438</v>
      </c>
      <c r="K41" s="616" t="s">
        <v>438</v>
      </c>
      <c r="L41" s="666" t="s">
        <v>438</v>
      </c>
    </row>
    <row r="42" spans="1:12">
      <c r="A42" s="663"/>
      <c r="B42" s="670" t="s">
        <v>526</v>
      </c>
      <c r="C42" s="668">
        <v>5</v>
      </c>
      <c r="D42" s="488">
        <v>18</v>
      </c>
      <c r="E42" s="488">
        <v>14</v>
      </c>
      <c r="F42" s="488">
        <v>21</v>
      </c>
      <c r="G42" s="488">
        <v>17</v>
      </c>
      <c r="H42" s="488">
        <v>18</v>
      </c>
      <c r="I42" s="488">
        <v>11</v>
      </c>
      <c r="J42" s="488">
        <v>8</v>
      </c>
      <c r="K42" s="488"/>
      <c r="L42" s="595"/>
    </row>
    <row r="43" spans="1:12">
      <c r="A43" s="663"/>
      <c r="B43" s="671" t="s">
        <v>527</v>
      </c>
      <c r="C43" s="668">
        <v>9</v>
      </c>
      <c r="D43" s="488">
        <v>19</v>
      </c>
      <c r="E43" s="488">
        <v>18</v>
      </c>
      <c r="F43" s="488">
        <v>28</v>
      </c>
      <c r="G43" s="488">
        <v>23</v>
      </c>
      <c r="H43" s="488">
        <v>29</v>
      </c>
      <c r="I43" s="488"/>
      <c r="J43" s="488"/>
      <c r="K43" s="488"/>
      <c r="L43" s="595"/>
    </row>
    <row r="44" spans="1:12" ht="15.75" thickBot="1">
      <c r="A44" s="664"/>
      <c r="B44" s="672" t="s">
        <v>528</v>
      </c>
      <c r="C44" s="588">
        <v>11</v>
      </c>
      <c r="D44" s="585">
        <v>23</v>
      </c>
      <c r="E44" s="585">
        <v>21</v>
      </c>
      <c r="F44" s="585">
        <v>32</v>
      </c>
      <c r="G44" s="585"/>
      <c r="H44" s="585"/>
      <c r="I44" s="585"/>
      <c r="J44" s="585"/>
      <c r="K44" s="585"/>
      <c r="L44" s="596"/>
    </row>
    <row r="45" spans="1:12">
      <c r="A45" s="662" t="s">
        <v>466</v>
      </c>
      <c r="B45" s="673" t="s">
        <v>85</v>
      </c>
      <c r="C45" s="677">
        <v>6</v>
      </c>
      <c r="D45" s="584">
        <v>7</v>
      </c>
      <c r="E45" s="584">
        <v>5</v>
      </c>
      <c r="F45" s="584" t="s">
        <v>438</v>
      </c>
      <c r="G45" s="584" t="s">
        <v>438</v>
      </c>
      <c r="H45" s="584">
        <v>15</v>
      </c>
      <c r="I45" s="584" t="s">
        <v>438</v>
      </c>
      <c r="J45" s="584" t="s">
        <v>438</v>
      </c>
      <c r="K45" s="584" t="s">
        <v>438</v>
      </c>
      <c r="L45" s="594" t="s">
        <v>438</v>
      </c>
    </row>
    <row r="46" spans="1:12">
      <c r="A46" s="663" t="s">
        <v>465</v>
      </c>
      <c r="B46" s="670" t="s">
        <v>525</v>
      </c>
      <c r="C46" s="464" t="s">
        <v>438</v>
      </c>
      <c r="D46" s="616" t="s">
        <v>438</v>
      </c>
      <c r="E46" s="616" t="s">
        <v>438</v>
      </c>
      <c r="F46" s="616" t="s">
        <v>438</v>
      </c>
      <c r="G46" s="616" t="s">
        <v>438</v>
      </c>
      <c r="H46" s="616" t="s">
        <v>438</v>
      </c>
      <c r="I46" s="616" t="s">
        <v>438</v>
      </c>
      <c r="J46" s="616" t="s">
        <v>438</v>
      </c>
      <c r="K46" s="616" t="s">
        <v>438</v>
      </c>
      <c r="L46" s="666" t="s">
        <v>438</v>
      </c>
    </row>
    <row r="47" spans="1:12">
      <c r="A47" s="663"/>
      <c r="B47" s="670" t="s">
        <v>526</v>
      </c>
      <c r="C47" s="668" t="s">
        <v>438</v>
      </c>
      <c r="D47" s="488" t="s">
        <v>438</v>
      </c>
      <c r="E47" s="488" t="s">
        <v>438</v>
      </c>
      <c r="F47" s="488" t="s">
        <v>438</v>
      </c>
      <c r="G47" s="488" t="s">
        <v>438</v>
      </c>
      <c r="H47" s="488" t="s">
        <v>438</v>
      </c>
      <c r="I47" s="488" t="s">
        <v>438</v>
      </c>
      <c r="J47" s="488" t="s">
        <v>438</v>
      </c>
      <c r="K47" s="488"/>
      <c r="L47" s="595"/>
    </row>
    <row r="48" spans="1:12">
      <c r="A48" s="663"/>
      <c r="B48" s="671" t="s">
        <v>527</v>
      </c>
      <c r="C48" s="668" t="s">
        <v>438</v>
      </c>
      <c r="D48" s="488" t="s">
        <v>438</v>
      </c>
      <c r="E48" s="488" t="s">
        <v>438</v>
      </c>
      <c r="F48" s="488" t="s">
        <v>438</v>
      </c>
      <c r="G48" s="488" t="s">
        <v>438</v>
      </c>
      <c r="H48" s="488" t="s">
        <v>438</v>
      </c>
      <c r="I48" s="488"/>
      <c r="J48" s="488"/>
      <c r="K48" s="488"/>
      <c r="L48" s="595"/>
    </row>
    <row r="49" spans="1:12" ht="15.75" thickBot="1">
      <c r="A49" s="664"/>
      <c r="B49" s="672" t="s">
        <v>528</v>
      </c>
      <c r="C49" s="588" t="s">
        <v>438</v>
      </c>
      <c r="D49" s="585" t="s">
        <v>438</v>
      </c>
      <c r="E49" s="585" t="s">
        <v>438</v>
      </c>
      <c r="F49" s="585" t="s">
        <v>438</v>
      </c>
      <c r="G49" s="585"/>
      <c r="H49" s="585"/>
      <c r="I49" s="585"/>
      <c r="J49" s="585"/>
      <c r="K49" s="585"/>
      <c r="L49" s="596"/>
    </row>
    <row r="50" spans="1:12">
      <c r="A50" s="662" t="s">
        <v>468</v>
      </c>
      <c r="B50" s="673" t="s">
        <v>85</v>
      </c>
      <c r="C50" s="677">
        <v>320</v>
      </c>
      <c r="D50" s="584">
        <v>406</v>
      </c>
      <c r="E50" s="584">
        <v>452</v>
      </c>
      <c r="F50" s="584">
        <v>345</v>
      </c>
      <c r="G50" s="584">
        <v>321</v>
      </c>
      <c r="H50" s="584">
        <v>367</v>
      </c>
      <c r="I50" s="584">
        <v>419</v>
      </c>
      <c r="J50" s="584">
        <v>385</v>
      </c>
      <c r="K50" s="584">
        <v>471</v>
      </c>
      <c r="L50" s="594">
        <v>546</v>
      </c>
    </row>
    <row r="51" spans="1:12">
      <c r="A51" s="663" t="s">
        <v>467</v>
      </c>
      <c r="B51" s="670" t="s">
        <v>525</v>
      </c>
      <c r="C51" s="464" t="s">
        <v>438</v>
      </c>
      <c r="D51" s="616" t="s">
        <v>438</v>
      </c>
      <c r="E51" s="616" t="s">
        <v>438</v>
      </c>
      <c r="F51" s="616">
        <v>6</v>
      </c>
      <c r="G51" s="616" t="s">
        <v>438</v>
      </c>
      <c r="H51" s="616" t="s">
        <v>438</v>
      </c>
      <c r="I51" s="616" t="s">
        <v>438</v>
      </c>
      <c r="J51" s="616" t="s">
        <v>438</v>
      </c>
      <c r="K51" s="616" t="s">
        <v>438</v>
      </c>
      <c r="L51" s="666">
        <v>8</v>
      </c>
    </row>
    <row r="52" spans="1:12">
      <c r="A52" s="663"/>
      <c r="B52" s="670" t="s">
        <v>526</v>
      </c>
      <c r="C52" s="668" t="s">
        <v>438</v>
      </c>
      <c r="D52" s="488">
        <v>13</v>
      </c>
      <c r="E52" s="488">
        <v>9</v>
      </c>
      <c r="F52" s="488">
        <v>14</v>
      </c>
      <c r="G52" s="488">
        <v>5</v>
      </c>
      <c r="H52" s="488">
        <v>8</v>
      </c>
      <c r="I52" s="488">
        <v>9</v>
      </c>
      <c r="J52" s="488">
        <v>8</v>
      </c>
      <c r="K52" s="488"/>
      <c r="L52" s="595"/>
    </row>
    <row r="53" spans="1:12">
      <c r="A53" s="663"/>
      <c r="B53" s="671" t="s">
        <v>527</v>
      </c>
      <c r="C53" s="668">
        <v>7</v>
      </c>
      <c r="D53" s="488">
        <v>15</v>
      </c>
      <c r="E53" s="488">
        <v>16</v>
      </c>
      <c r="F53" s="488">
        <v>15</v>
      </c>
      <c r="G53" s="488">
        <v>6</v>
      </c>
      <c r="H53" s="488">
        <v>10</v>
      </c>
      <c r="I53" s="488"/>
      <c r="J53" s="488"/>
      <c r="K53" s="488"/>
      <c r="L53" s="595"/>
    </row>
    <row r="54" spans="1:12" ht="15.75" thickBot="1">
      <c r="A54" s="664"/>
      <c r="B54" s="672" t="s">
        <v>528</v>
      </c>
      <c r="C54" s="588">
        <v>10</v>
      </c>
      <c r="D54" s="585">
        <v>21</v>
      </c>
      <c r="E54" s="585">
        <v>17</v>
      </c>
      <c r="F54" s="585">
        <v>20</v>
      </c>
      <c r="G54" s="585"/>
      <c r="H54" s="585"/>
      <c r="I54" s="585"/>
      <c r="J54" s="585"/>
      <c r="K54" s="585"/>
      <c r="L54" s="596"/>
    </row>
    <row r="55" spans="1:12">
      <c r="A55" s="662" t="s">
        <v>529</v>
      </c>
      <c r="B55" s="673" t="s">
        <v>85</v>
      </c>
      <c r="C55" s="677" t="s">
        <v>438</v>
      </c>
      <c r="D55" s="584" t="s">
        <v>438</v>
      </c>
      <c r="E55" s="584" t="s">
        <v>438</v>
      </c>
      <c r="F55" s="584" t="s">
        <v>438</v>
      </c>
      <c r="G55" s="584" t="s">
        <v>438</v>
      </c>
      <c r="H55" s="584" t="s">
        <v>438</v>
      </c>
      <c r="I55" s="584" t="s">
        <v>438</v>
      </c>
      <c r="J55" s="584" t="s">
        <v>438</v>
      </c>
      <c r="K55" s="584" t="s">
        <v>438</v>
      </c>
      <c r="L55" s="594" t="s">
        <v>438</v>
      </c>
    </row>
    <row r="56" spans="1:12">
      <c r="A56" s="663" t="s">
        <v>530</v>
      </c>
      <c r="B56" s="670" t="s">
        <v>525</v>
      </c>
      <c r="C56" s="464" t="s">
        <v>438</v>
      </c>
      <c r="D56" s="616" t="s">
        <v>438</v>
      </c>
      <c r="E56" s="616" t="s">
        <v>438</v>
      </c>
      <c r="F56" s="616" t="s">
        <v>438</v>
      </c>
      <c r="G56" s="616" t="s">
        <v>438</v>
      </c>
      <c r="H56" s="616" t="s">
        <v>438</v>
      </c>
      <c r="I56" s="616" t="s">
        <v>438</v>
      </c>
      <c r="J56" s="616" t="s">
        <v>438</v>
      </c>
      <c r="K56" s="616" t="s">
        <v>438</v>
      </c>
      <c r="L56" s="666" t="s">
        <v>438</v>
      </c>
    </row>
    <row r="57" spans="1:12">
      <c r="A57" s="663"/>
      <c r="B57" s="670" t="s">
        <v>526</v>
      </c>
      <c r="C57" s="668" t="s">
        <v>438</v>
      </c>
      <c r="D57" s="488" t="s">
        <v>438</v>
      </c>
      <c r="E57" s="488" t="s">
        <v>438</v>
      </c>
      <c r="F57" s="488" t="s">
        <v>438</v>
      </c>
      <c r="G57" s="488" t="s">
        <v>438</v>
      </c>
      <c r="H57" s="488" t="s">
        <v>438</v>
      </c>
      <c r="I57" s="488" t="s">
        <v>438</v>
      </c>
      <c r="J57" s="488" t="s">
        <v>438</v>
      </c>
      <c r="K57" s="488"/>
      <c r="L57" s="595"/>
    </row>
    <row r="58" spans="1:12">
      <c r="A58" s="663"/>
      <c r="B58" s="671" t="s">
        <v>527</v>
      </c>
      <c r="C58" s="668" t="s">
        <v>438</v>
      </c>
      <c r="D58" s="488" t="s">
        <v>438</v>
      </c>
      <c r="E58" s="488" t="s">
        <v>438</v>
      </c>
      <c r="F58" s="488" t="s">
        <v>438</v>
      </c>
      <c r="G58" s="488" t="s">
        <v>438</v>
      </c>
      <c r="H58" s="488" t="s">
        <v>438</v>
      </c>
      <c r="I58" s="488"/>
      <c r="J58" s="488"/>
      <c r="K58" s="488"/>
      <c r="L58" s="595"/>
    </row>
    <row r="59" spans="1:12" ht="15.75" thickBot="1">
      <c r="A59" s="664"/>
      <c r="B59" s="672" t="s">
        <v>528</v>
      </c>
      <c r="C59" s="588" t="s">
        <v>438</v>
      </c>
      <c r="D59" s="585" t="s">
        <v>438</v>
      </c>
      <c r="E59" s="585" t="s">
        <v>438</v>
      </c>
      <c r="F59" s="585" t="s">
        <v>438</v>
      </c>
      <c r="G59" s="585"/>
      <c r="H59" s="585"/>
      <c r="I59" s="585"/>
      <c r="J59" s="585"/>
      <c r="K59" s="585"/>
      <c r="L59" s="596"/>
    </row>
    <row r="60" spans="1:12">
      <c r="A60" s="662" t="s">
        <v>470</v>
      </c>
      <c r="B60" s="673" t="s">
        <v>85</v>
      </c>
      <c r="C60" s="677">
        <v>365</v>
      </c>
      <c r="D60" s="584">
        <v>504</v>
      </c>
      <c r="E60" s="584">
        <v>483</v>
      </c>
      <c r="F60" s="584">
        <v>385</v>
      </c>
      <c r="G60" s="584">
        <v>449</v>
      </c>
      <c r="H60" s="584">
        <v>433</v>
      </c>
      <c r="I60" s="584">
        <v>486</v>
      </c>
      <c r="J60" s="584">
        <v>507</v>
      </c>
      <c r="K60" s="584">
        <v>390</v>
      </c>
      <c r="L60" s="594">
        <v>366</v>
      </c>
    </row>
    <row r="61" spans="1:12">
      <c r="A61" s="663" t="s">
        <v>469</v>
      </c>
      <c r="B61" s="670" t="s">
        <v>525</v>
      </c>
      <c r="C61" s="464">
        <v>7</v>
      </c>
      <c r="D61" s="616" t="s">
        <v>438</v>
      </c>
      <c r="E61" s="616" t="s">
        <v>438</v>
      </c>
      <c r="F61" s="616" t="s">
        <v>438</v>
      </c>
      <c r="G61" s="616" t="s">
        <v>438</v>
      </c>
      <c r="H61" s="616" t="s">
        <v>438</v>
      </c>
      <c r="I61" s="616" t="s">
        <v>438</v>
      </c>
      <c r="J61" s="616" t="s">
        <v>438</v>
      </c>
      <c r="K61" s="616" t="s">
        <v>438</v>
      </c>
      <c r="L61" s="666" t="s">
        <v>438</v>
      </c>
    </row>
    <row r="62" spans="1:12">
      <c r="A62" s="663"/>
      <c r="B62" s="670" t="s">
        <v>526</v>
      </c>
      <c r="C62" s="668">
        <v>15</v>
      </c>
      <c r="D62" s="488">
        <v>13</v>
      </c>
      <c r="E62" s="488">
        <v>11</v>
      </c>
      <c r="F62" s="488">
        <v>6</v>
      </c>
      <c r="G62" s="488">
        <v>5</v>
      </c>
      <c r="H62" s="488">
        <v>7</v>
      </c>
      <c r="I62" s="488">
        <v>7</v>
      </c>
      <c r="J62" s="488">
        <v>7</v>
      </c>
      <c r="K62" s="488"/>
      <c r="L62" s="595"/>
    </row>
    <row r="63" spans="1:12">
      <c r="A63" s="663"/>
      <c r="B63" s="671" t="s">
        <v>527</v>
      </c>
      <c r="C63" s="668">
        <v>20</v>
      </c>
      <c r="D63" s="488">
        <v>15</v>
      </c>
      <c r="E63" s="488">
        <v>15</v>
      </c>
      <c r="F63" s="488">
        <v>8</v>
      </c>
      <c r="G63" s="488">
        <v>5</v>
      </c>
      <c r="H63" s="488">
        <v>11</v>
      </c>
      <c r="I63" s="488"/>
      <c r="J63" s="488"/>
      <c r="K63" s="488"/>
      <c r="L63" s="595"/>
    </row>
    <row r="64" spans="1:12" ht="15.75" thickBot="1">
      <c r="A64" s="664"/>
      <c r="B64" s="672" t="s">
        <v>528</v>
      </c>
      <c r="C64" s="588">
        <v>23</v>
      </c>
      <c r="D64" s="585">
        <v>19</v>
      </c>
      <c r="E64" s="585">
        <v>17</v>
      </c>
      <c r="F64" s="585">
        <v>8</v>
      </c>
      <c r="G64" s="585"/>
      <c r="H64" s="585"/>
      <c r="I64" s="585"/>
      <c r="J64" s="585"/>
      <c r="K64" s="585"/>
      <c r="L64" s="596"/>
    </row>
    <row r="65" spans="1:12">
      <c r="A65" s="662" t="s">
        <v>531</v>
      </c>
      <c r="B65" s="673" t="s">
        <v>85</v>
      </c>
      <c r="C65" s="677" t="s">
        <v>438</v>
      </c>
      <c r="D65" s="584" t="s">
        <v>438</v>
      </c>
      <c r="E65" s="584" t="s">
        <v>438</v>
      </c>
      <c r="F65" s="584" t="s">
        <v>438</v>
      </c>
      <c r="G65" s="584" t="s">
        <v>438</v>
      </c>
      <c r="H65" s="584" t="s">
        <v>438</v>
      </c>
      <c r="I65" s="584" t="s">
        <v>438</v>
      </c>
      <c r="J65" s="584" t="s">
        <v>438</v>
      </c>
      <c r="K65" s="584" t="s">
        <v>438</v>
      </c>
      <c r="L65" s="594" t="s">
        <v>438</v>
      </c>
    </row>
    <row r="66" spans="1:12">
      <c r="A66" s="663" t="s">
        <v>532</v>
      </c>
      <c r="B66" s="670" t="s">
        <v>525</v>
      </c>
      <c r="C66" s="464" t="s">
        <v>438</v>
      </c>
      <c r="D66" s="616" t="s">
        <v>438</v>
      </c>
      <c r="E66" s="616" t="s">
        <v>438</v>
      </c>
      <c r="F66" s="616" t="s">
        <v>438</v>
      </c>
      <c r="G66" s="616" t="s">
        <v>438</v>
      </c>
      <c r="H66" s="616" t="s">
        <v>438</v>
      </c>
      <c r="I66" s="616" t="s">
        <v>438</v>
      </c>
      <c r="J66" s="616" t="s">
        <v>438</v>
      </c>
      <c r="K66" s="616" t="s">
        <v>438</v>
      </c>
      <c r="L66" s="666" t="s">
        <v>438</v>
      </c>
    </row>
    <row r="67" spans="1:12">
      <c r="A67" s="663"/>
      <c r="B67" s="670" t="s">
        <v>526</v>
      </c>
      <c r="C67" s="668" t="s">
        <v>438</v>
      </c>
      <c r="D67" s="488" t="s">
        <v>438</v>
      </c>
      <c r="E67" s="488" t="s">
        <v>438</v>
      </c>
      <c r="F67" s="488" t="s">
        <v>438</v>
      </c>
      <c r="G67" s="488" t="s">
        <v>438</v>
      </c>
      <c r="H67" s="488" t="s">
        <v>438</v>
      </c>
      <c r="I67" s="488" t="s">
        <v>438</v>
      </c>
      <c r="J67" s="488" t="s">
        <v>438</v>
      </c>
      <c r="K67" s="488"/>
      <c r="L67" s="595"/>
    </row>
    <row r="68" spans="1:12">
      <c r="A68" s="663"/>
      <c r="B68" s="671" t="s">
        <v>527</v>
      </c>
      <c r="C68" s="668" t="s">
        <v>438</v>
      </c>
      <c r="D68" s="488" t="s">
        <v>438</v>
      </c>
      <c r="E68" s="488" t="s">
        <v>438</v>
      </c>
      <c r="F68" s="488" t="s">
        <v>438</v>
      </c>
      <c r="G68" s="488" t="s">
        <v>438</v>
      </c>
      <c r="H68" s="488" t="s">
        <v>438</v>
      </c>
      <c r="I68" s="488"/>
      <c r="J68" s="488"/>
      <c r="K68" s="488"/>
      <c r="L68" s="595"/>
    </row>
    <row r="69" spans="1:12" ht="15.75" thickBot="1">
      <c r="A69" s="664"/>
      <c r="B69" s="672" t="s">
        <v>528</v>
      </c>
      <c r="C69" s="588" t="s">
        <v>438</v>
      </c>
      <c r="D69" s="585" t="s">
        <v>438</v>
      </c>
      <c r="E69" s="585" t="s">
        <v>438</v>
      </c>
      <c r="F69" s="585" t="s">
        <v>438</v>
      </c>
      <c r="G69" s="585"/>
      <c r="H69" s="585"/>
      <c r="I69" s="585"/>
      <c r="J69" s="585"/>
      <c r="K69" s="585"/>
      <c r="L69" s="596"/>
    </row>
    <row r="70" spans="1:12">
      <c r="A70" s="662" t="s">
        <v>472</v>
      </c>
      <c r="B70" s="673" t="s">
        <v>85</v>
      </c>
      <c r="C70" s="677">
        <v>55</v>
      </c>
      <c r="D70" s="584">
        <v>77</v>
      </c>
      <c r="E70" s="584">
        <v>91</v>
      </c>
      <c r="F70" s="584">
        <v>86</v>
      </c>
      <c r="G70" s="584">
        <v>61</v>
      </c>
      <c r="H70" s="584">
        <v>106</v>
      </c>
      <c r="I70" s="584">
        <v>138</v>
      </c>
      <c r="J70" s="584">
        <v>152</v>
      </c>
      <c r="K70" s="584">
        <v>86</v>
      </c>
      <c r="L70" s="594">
        <v>101</v>
      </c>
    </row>
    <row r="71" spans="1:12">
      <c r="A71" s="663" t="s">
        <v>471</v>
      </c>
      <c r="B71" s="670" t="s">
        <v>525</v>
      </c>
      <c r="C71" s="464" t="s">
        <v>438</v>
      </c>
      <c r="D71" s="616" t="s">
        <v>438</v>
      </c>
      <c r="E71" s="616" t="s">
        <v>438</v>
      </c>
      <c r="F71" s="616" t="s">
        <v>438</v>
      </c>
      <c r="G71" s="616" t="s">
        <v>438</v>
      </c>
      <c r="H71" s="616" t="s">
        <v>438</v>
      </c>
      <c r="I71" s="616" t="s">
        <v>438</v>
      </c>
      <c r="J71" s="616" t="s">
        <v>438</v>
      </c>
      <c r="K71" s="616" t="s">
        <v>438</v>
      </c>
      <c r="L71" s="666" t="s">
        <v>438</v>
      </c>
    </row>
    <row r="72" spans="1:12">
      <c r="A72" s="663"/>
      <c r="B72" s="670" t="s">
        <v>526</v>
      </c>
      <c r="C72" s="668" t="s">
        <v>438</v>
      </c>
      <c r="D72" s="488" t="s">
        <v>438</v>
      </c>
      <c r="E72" s="488" t="s">
        <v>438</v>
      </c>
      <c r="F72" s="488" t="s">
        <v>438</v>
      </c>
      <c r="G72" s="488" t="s">
        <v>438</v>
      </c>
      <c r="H72" s="488" t="s">
        <v>438</v>
      </c>
      <c r="I72" s="488" t="s">
        <v>438</v>
      </c>
      <c r="J72" s="488" t="s">
        <v>438</v>
      </c>
      <c r="K72" s="488"/>
      <c r="L72" s="595"/>
    </row>
    <row r="73" spans="1:12">
      <c r="A73" s="663"/>
      <c r="B73" s="671" t="s">
        <v>527</v>
      </c>
      <c r="C73" s="668" t="s">
        <v>438</v>
      </c>
      <c r="D73" s="488" t="s">
        <v>438</v>
      </c>
      <c r="E73" s="488" t="s">
        <v>438</v>
      </c>
      <c r="F73" s="488" t="s">
        <v>438</v>
      </c>
      <c r="G73" s="488" t="s">
        <v>438</v>
      </c>
      <c r="H73" s="488" t="s">
        <v>438</v>
      </c>
      <c r="I73" s="488"/>
      <c r="J73" s="488"/>
      <c r="K73" s="488"/>
      <c r="L73" s="595"/>
    </row>
    <row r="74" spans="1:12" ht="15.75" thickBot="1">
      <c r="A74" s="664"/>
      <c r="B74" s="672" t="s">
        <v>528</v>
      </c>
      <c r="C74" s="588" t="s">
        <v>438</v>
      </c>
      <c r="D74" s="585" t="s">
        <v>438</v>
      </c>
      <c r="E74" s="585" t="s">
        <v>438</v>
      </c>
      <c r="F74" s="585" t="s">
        <v>438</v>
      </c>
      <c r="G74" s="585"/>
      <c r="H74" s="585"/>
      <c r="I74" s="585"/>
      <c r="J74" s="585"/>
      <c r="K74" s="585"/>
      <c r="L74" s="596"/>
    </row>
    <row r="75" spans="1:12">
      <c r="A75" s="662" t="s">
        <v>474</v>
      </c>
      <c r="B75" s="673" t="s">
        <v>85</v>
      </c>
      <c r="C75" s="677">
        <v>308</v>
      </c>
      <c r="D75" s="584">
        <v>267</v>
      </c>
      <c r="E75" s="584">
        <v>261</v>
      </c>
      <c r="F75" s="584">
        <v>269</v>
      </c>
      <c r="G75" s="584">
        <v>302</v>
      </c>
      <c r="H75" s="584">
        <v>248</v>
      </c>
      <c r="I75" s="584">
        <v>221</v>
      </c>
      <c r="J75" s="584">
        <v>288</v>
      </c>
      <c r="K75" s="584">
        <v>262</v>
      </c>
      <c r="L75" s="594">
        <v>265</v>
      </c>
    </row>
    <row r="76" spans="1:12">
      <c r="A76" s="663" t="s">
        <v>473</v>
      </c>
      <c r="B76" s="670" t="s">
        <v>525</v>
      </c>
      <c r="C76" s="464" t="s">
        <v>438</v>
      </c>
      <c r="D76" s="616" t="s">
        <v>438</v>
      </c>
      <c r="E76" s="616" t="s">
        <v>438</v>
      </c>
      <c r="F76" s="616" t="s">
        <v>438</v>
      </c>
      <c r="G76" s="616">
        <v>5</v>
      </c>
      <c r="H76" s="616" t="s">
        <v>438</v>
      </c>
      <c r="I76" s="616" t="s">
        <v>438</v>
      </c>
      <c r="J76" s="616" t="s">
        <v>438</v>
      </c>
      <c r="K76" s="616" t="s">
        <v>438</v>
      </c>
      <c r="L76" s="666" t="s">
        <v>438</v>
      </c>
    </row>
    <row r="77" spans="1:12">
      <c r="A77" s="663"/>
      <c r="B77" s="670" t="s">
        <v>526</v>
      </c>
      <c r="C77" s="668">
        <v>6</v>
      </c>
      <c r="D77" s="488" t="s">
        <v>438</v>
      </c>
      <c r="E77" s="488" t="s">
        <v>438</v>
      </c>
      <c r="F77" s="488" t="s">
        <v>438</v>
      </c>
      <c r="G77" s="488">
        <v>12</v>
      </c>
      <c r="H77" s="488">
        <v>6</v>
      </c>
      <c r="I77" s="488">
        <v>8</v>
      </c>
      <c r="J77" s="488">
        <v>11</v>
      </c>
      <c r="K77" s="488"/>
      <c r="L77" s="595"/>
    </row>
    <row r="78" spans="1:12">
      <c r="A78" s="663"/>
      <c r="B78" s="671" t="s">
        <v>527</v>
      </c>
      <c r="C78" s="668">
        <v>6</v>
      </c>
      <c r="D78" s="488" t="s">
        <v>438</v>
      </c>
      <c r="E78" s="488" t="s">
        <v>438</v>
      </c>
      <c r="F78" s="488">
        <v>6</v>
      </c>
      <c r="G78" s="488">
        <v>14</v>
      </c>
      <c r="H78" s="488">
        <v>7</v>
      </c>
      <c r="I78" s="488"/>
      <c r="J78" s="488"/>
      <c r="K78" s="488"/>
      <c r="L78" s="595"/>
    </row>
    <row r="79" spans="1:12" ht="15.75" thickBot="1">
      <c r="A79" s="664"/>
      <c r="B79" s="672" t="s">
        <v>528</v>
      </c>
      <c r="C79" s="588">
        <v>9</v>
      </c>
      <c r="D79" s="585">
        <v>5</v>
      </c>
      <c r="E79" s="585" t="s">
        <v>438</v>
      </c>
      <c r="F79" s="585">
        <v>6</v>
      </c>
      <c r="G79" s="585"/>
      <c r="H79" s="585"/>
      <c r="I79" s="585"/>
      <c r="J79" s="585"/>
      <c r="K79" s="585"/>
      <c r="L79" s="596"/>
    </row>
    <row r="80" spans="1:12">
      <c r="A80" s="662" t="s">
        <v>476</v>
      </c>
      <c r="B80" s="673" t="s">
        <v>85</v>
      </c>
      <c r="C80" s="677">
        <v>19</v>
      </c>
      <c r="D80" s="584">
        <v>17</v>
      </c>
      <c r="E80" s="584" t="s">
        <v>438</v>
      </c>
      <c r="F80" s="584" t="s">
        <v>438</v>
      </c>
      <c r="G80" s="584">
        <v>30</v>
      </c>
      <c r="H80" s="584">
        <v>5</v>
      </c>
      <c r="I80" s="584" t="s">
        <v>438</v>
      </c>
      <c r="J80" s="584">
        <v>11</v>
      </c>
      <c r="K80" s="584">
        <v>64</v>
      </c>
      <c r="L80" s="594">
        <v>70</v>
      </c>
    </row>
    <row r="81" spans="1:12">
      <c r="A81" s="663" t="s">
        <v>475</v>
      </c>
      <c r="B81" s="670" t="s">
        <v>525</v>
      </c>
      <c r="C81" s="464" t="s">
        <v>438</v>
      </c>
      <c r="D81" s="616" t="s">
        <v>438</v>
      </c>
      <c r="E81" s="616" t="s">
        <v>438</v>
      </c>
      <c r="F81" s="616" t="s">
        <v>438</v>
      </c>
      <c r="G81" s="616" t="s">
        <v>438</v>
      </c>
      <c r="H81" s="616" t="s">
        <v>438</v>
      </c>
      <c r="I81" s="616" t="s">
        <v>438</v>
      </c>
      <c r="J81" s="616" t="s">
        <v>438</v>
      </c>
      <c r="K81" s="616" t="s">
        <v>438</v>
      </c>
      <c r="L81" s="666" t="s">
        <v>438</v>
      </c>
    </row>
    <row r="82" spans="1:12">
      <c r="A82" s="663"/>
      <c r="B82" s="670" t="s">
        <v>526</v>
      </c>
      <c r="C82" s="668" t="s">
        <v>438</v>
      </c>
      <c r="D82" s="488" t="s">
        <v>438</v>
      </c>
      <c r="E82" s="488" t="s">
        <v>438</v>
      </c>
      <c r="F82" s="488" t="s">
        <v>438</v>
      </c>
      <c r="G82" s="488" t="s">
        <v>438</v>
      </c>
      <c r="H82" s="488" t="s">
        <v>438</v>
      </c>
      <c r="I82" s="488" t="s">
        <v>438</v>
      </c>
      <c r="J82" s="488" t="s">
        <v>438</v>
      </c>
      <c r="K82" s="488"/>
      <c r="L82" s="595"/>
    </row>
    <row r="83" spans="1:12">
      <c r="A83" s="663"/>
      <c r="B83" s="671" t="s">
        <v>527</v>
      </c>
      <c r="C83" s="668" t="s">
        <v>438</v>
      </c>
      <c r="D83" s="488" t="s">
        <v>438</v>
      </c>
      <c r="E83" s="488" t="s">
        <v>438</v>
      </c>
      <c r="F83" s="488" t="s">
        <v>438</v>
      </c>
      <c r="G83" s="488" t="s">
        <v>438</v>
      </c>
      <c r="H83" s="488" t="s">
        <v>438</v>
      </c>
      <c r="I83" s="488"/>
      <c r="J83" s="488"/>
      <c r="K83" s="488"/>
      <c r="L83" s="595"/>
    </row>
    <row r="84" spans="1:12" ht="15.75" thickBot="1">
      <c r="A84" s="664"/>
      <c r="B84" s="672" t="s">
        <v>528</v>
      </c>
      <c r="C84" s="588" t="s">
        <v>438</v>
      </c>
      <c r="D84" s="585" t="s">
        <v>438</v>
      </c>
      <c r="E84" s="585" t="s">
        <v>438</v>
      </c>
      <c r="F84" s="585" t="s">
        <v>438</v>
      </c>
      <c r="G84" s="585"/>
      <c r="H84" s="585"/>
      <c r="I84" s="585"/>
      <c r="J84" s="585"/>
      <c r="K84" s="585"/>
      <c r="L84" s="596"/>
    </row>
    <row r="85" spans="1:12">
      <c r="A85" s="662" t="s">
        <v>478</v>
      </c>
      <c r="B85" s="673" t="s">
        <v>85</v>
      </c>
      <c r="C85" s="677" t="s">
        <v>438</v>
      </c>
      <c r="D85" s="584">
        <v>20</v>
      </c>
      <c r="E85" s="584">
        <v>12</v>
      </c>
      <c r="F85" s="584">
        <v>68</v>
      </c>
      <c r="G85" s="584">
        <v>48</v>
      </c>
      <c r="H85" s="584">
        <v>27</v>
      </c>
      <c r="I85" s="584" t="s">
        <v>438</v>
      </c>
      <c r="J85" s="584">
        <v>71</v>
      </c>
      <c r="K85" s="584">
        <v>32</v>
      </c>
      <c r="L85" s="594">
        <v>127</v>
      </c>
    </row>
    <row r="86" spans="1:12">
      <c r="A86" s="663" t="s">
        <v>477</v>
      </c>
      <c r="B86" s="670" t="s">
        <v>525</v>
      </c>
      <c r="C86" s="464" t="s">
        <v>438</v>
      </c>
      <c r="D86" s="616" t="s">
        <v>438</v>
      </c>
      <c r="E86" s="616" t="s">
        <v>438</v>
      </c>
      <c r="F86" s="616" t="s">
        <v>438</v>
      </c>
      <c r="G86" s="616" t="s">
        <v>438</v>
      </c>
      <c r="H86" s="616" t="s">
        <v>438</v>
      </c>
      <c r="I86" s="616" t="s">
        <v>438</v>
      </c>
      <c r="J86" s="616" t="s">
        <v>438</v>
      </c>
      <c r="K86" s="616" t="s">
        <v>438</v>
      </c>
      <c r="L86" s="666" t="s">
        <v>438</v>
      </c>
    </row>
    <row r="87" spans="1:12">
      <c r="A87" s="663"/>
      <c r="B87" s="670" t="s">
        <v>526</v>
      </c>
      <c r="C87" s="668" t="s">
        <v>438</v>
      </c>
      <c r="D87" s="488" t="s">
        <v>438</v>
      </c>
      <c r="E87" s="488" t="s">
        <v>438</v>
      </c>
      <c r="F87" s="488" t="s">
        <v>438</v>
      </c>
      <c r="G87" s="488" t="s">
        <v>438</v>
      </c>
      <c r="H87" s="488" t="s">
        <v>438</v>
      </c>
      <c r="I87" s="488" t="s">
        <v>438</v>
      </c>
      <c r="J87" s="488" t="s">
        <v>438</v>
      </c>
      <c r="K87" s="488"/>
      <c r="L87" s="595"/>
    </row>
    <row r="88" spans="1:12">
      <c r="A88" s="663"/>
      <c r="B88" s="671" t="s">
        <v>527</v>
      </c>
      <c r="C88" s="668" t="s">
        <v>438</v>
      </c>
      <c r="D88" s="488" t="s">
        <v>438</v>
      </c>
      <c r="E88" s="488" t="s">
        <v>438</v>
      </c>
      <c r="F88" s="488" t="s">
        <v>438</v>
      </c>
      <c r="G88" s="488" t="s">
        <v>438</v>
      </c>
      <c r="H88" s="488" t="s">
        <v>438</v>
      </c>
      <c r="I88" s="488"/>
      <c r="J88" s="488"/>
      <c r="K88" s="488"/>
      <c r="L88" s="595"/>
    </row>
    <row r="89" spans="1:12" ht="15.75" thickBot="1">
      <c r="A89" s="664"/>
      <c r="B89" s="672" t="s">
        <v>528</v>
      </c>
      <c r="C89" s="588" t="s">
        <v>438</v>
      </c>
      <c r="D89" s="585" t="s">
        <v>438</v>
      </c>
      <c r="E89" s="585" t="s">
        <v>438</v>
      </c>
      <c r="F89" s="585" t="s">
        <v>438</v>
      </c>
      <c r="G89" s="585"/>
      <c r="H89" s="585"/>
      <c r="I89" s="585"/>
      <c r="J89" s="585"/>
      <c r="K89" s="585"/>
      <c r="L89" s="596"/>
    </row>
    <row r="90" spans="1:12">
      <c r="A90" s="662" t="s">
        <v>480</v>
      </c>
      <c r="B90" s="673" t="s">
        <v>85</v>
      </c>
      <c r="C90" s="677">
        <v>229</v>
      </c>
      <c r="D90" s="584">
        <v>284</v>
      </c>
      <c r="E90" s="584">
        <v>282</v>
      </c>
      <c r="F90" s="584">
        <v>292</v>
      </c>
      <c r="G90" s="584">
        <v>335</v>
      </c>
      <c r="H90" s="584">
        <v>286</v>
      </c>
      <c r="I90" s="584">
        <v>330</v>
      </c>
      <c r="J90" s="584">
        <v>338</v>
      </c>
      <c r="K90" s="584">
        <v>356</v>
      </c>
      <c r="L90" s="594">
        <v>351</v>
      </c>
    </row>
    <row r="91" spans="1:12">
      <c r="A91" s="663" t="s">
        <v>479</v>
      </c>
      <c r="B91" s="670" t="s">
        <v>525</v>
      </c>
      <c r="C91" s="464" t="s">
        <v>438</v>
      </c>
      <c r="D91" s="616" t="s">
        <v>438</v>
      </c>
      <c r="E91" s="616" t="s">
        <v>438</v>
      </c>
      <c r="F91" s="616" t="s">
        <v>438</v>
      </c>
      <c r="G91" s="616" t="s">
        <v>438</v>
      </c>
      <c r="H91" s="616" t="s">
        <v>438</v>
      </c>
      <c r="I91" s="616" t="s">
        <v>438</v>
      </c>
      <c r="J91" s="616" t="s">
        <v>438</v>
      </c>
      <c r="K91" s="616" t="s">
        <v>438</v>
      </c>
      <c r="L91" s="666" t="s">
        <v>438</v>
      </c>
    </row>
    <row r="92" spans="1:12">
      <c r="A92" s="663"/>
      <c r="B92" s="670" t="s">
        <v>526</v>
      </c>
      <c r="C92" s="668">
        <v>5</v>
      </c>
      <c r="D92" s="488">
        <v>5</v>
      </c>
      <c r="E92" s="488">
        <v>7</v>
      </c>
      <c r="F92" s="488">
        <v>5</v>
      </c>
      <c r="G92" s="488">
        <v>6</v>
      </c>
      <c r="H92" s="488" t="s">
        <v>438</v>
      </c>
      <c r="I92" s="488">
        <v>5</v>
      </c>
      <c r="J92" s="488">
        <v>5</v>
      </c>
      <c r="K92" s="488"/>
      <c r="L92" s="595"/>
    </row>
    <row r="93" spans="1:12">
      <c r="A93" s="663"/>
      <c r="B93" s="671" t="s">
        <v>527</v>
      </c>
      <c r="C93" s="668">
        <v>6</v>
      </c>
      <c r="D93" s="488">
        <v>5</v>
      </c>
      <c r="E93" s="488">
        <v>7</v>
      </c>
      <c r="F93" s="488">
        <v>7</v>
      </c>
      <c r="G93" s="488">
        <v>7</v>
      </c>
      <c r="H93" s="488">
        <v>6</v>
      </c>
      <c r="I93" s="488"/>
      <c r="J93" s="488"/>
      <c r="K93" s="488"/>
      <c r="L93" s="595"/>
    </row>
    <row r="94" spans="1:12" ht="15.75" thickBot="1">
      <c r="A94" s="664"/>
      <c r="B94" s="672" t="s">
        <v>528</v>
      </c>
      <c r="C94" s="588">
        <v>7</v>
      </c>
      <c r="D94" s="585">
        <v>8</v>
      </c>
      <c r="E94" s="585">
        <v>8</v>
      </c>
      <c r="F94" s="585">
        <v>7</v>
      </c>
      <c r="G94" s="585"/>
      <c r="H94" s="585"/>
      <c r="I94" s="585"/>
      <c r="J94" s="585"/>
      <c r="K94" s="585"/>
      <c r="L94" s="596"/>
    </row>
    <row r="95" spans="1:12">
      <c r="A95" s="662" t="s">
        <v>482</v>
      </c>
      <c r="B95" s="673" t="s">
        <v>85</v>
      </c>
      <c r="C95" s="677">
        <v>273</v>
      </c>
      <c r="D95" s="584">
        <v>323</v>
      </c>
      <c r="E95" s="584">
        <v>268</v>
      </c>
      <c r="F95" s="584">
        <v>266</v>
      </c>
      <c r="G95" s="584">
        <v>298</v>
      </c>
      <c r="H95" s="584">
        <v>243</v>
      </c>
      <c r="I95" s="584">
        <v>240</v>
      </c>
      <c r="J95" s="584">
        <v>326</v>
      </c>
      <c r="K95" s="584">
        <v>321</v>
      </c>
      <c r="L95" s="594">
        <v>257</v>
      </c>
    </row>
    <row r="96" spans="1:12">
      <c r="A96" s="663" t="s">
        <v>481</v>
      </c>
      <c r="B96" s="670" t="s">
        <v>525</v>
      </c>
      <c r="C96" s="464" t="s">
        <v>438</v>
      </c>
      <c r="D96" s="616" t="s">
        <v>438</v>
      </c>
      <c r="E96" s="616" t="s">
        <v>438</v>
      </c>
      <c r="F96" s="616" t="s">
        <v>438</v>
      </c>
      <c r="G96" s="616" t="s">
        <v>438</v>
      </c>
      <c r="H96" s="616" t="s">
        <v>438</v>
      </c>
      <c r="I96" s="616" t="s">
        <v>438</v>
      </c>
      <c r="J96" s="616" t="s">
        <v>438</v>
      </c>
      <c r="K96" s="616" t="s">
        <v>438</v>
      </c>
      <c r="L96" s="666" t="s">
        <v>438</v>
      </c>
    </row>
    <row r="97" spans="1:12">
      <c r="A97" s="663"/>
      <c r="B97" s="670" t="s">
        <v>526</v>
      </c>
      <c r="C97" s="668" t="s">
        <v>438</v>
      </c>
      <c r="D97" s="488">
        <v>6</v>
      </c>
      <c r="E97" s="488">
        <v>5</v>
      </c>
      <c r="F97" s="488">
        <v>7</v>
      </c>
      <c r="G97" s="488">
        <v>6</v>
      </c>
      <c r="H97" s="488">
        <v>5</v>
      </c>
      <c r="I97" s="488" t="s">
        <v>438</v>
      </c>
      <c r="J97" s="488" t="s">
        <v>438</v>
      </c>
      <c r="K97" s="488"/>
      <c r="L97" s="595"/>
    </row>
    <row r="98" spans="1:12">
      <c r="A98" s="663"/>
      <c r="B98" s="671" t="s">
        <v>527</v>
      </c>
      <c r="C98" s="668" t="s">
        <v>438</v>
      </c>
      <c r="D98" s="488">
        <v>8</v>
      </c>
      <c r="E98" s="488">
        <v>8</v>
      </c>
      <c r="F98" s="488">
        <v>7</v>
      </c>
      <c r="G98" s="488">
        <v>9</v>
      </c>
      <c r="H98" s="488">
        <v>6</v>
      </c>
      <c r="I98" s="488"/>
      <c r="J98" s="488"/>
      <c r="K98" s="488"/>
      <c r="L98" s="595"/>
    </row>
    <row r="99" spans="1:12" ht="15.75" thickBot="1">
      <c r="A99" s="664"/>
      <c r="B99" s="672" t="s">
        <v>528</v>
      </c>
      <c r="C99" s="588">
        <v>7</v>
      </c>
      <c r="D99" s="585">
        <v>8</v>
      </c>
      <c r="E99" s="585">
        <v>10</v>
      </c>
      <c r="F99" s="585">
        <v>9</v>
      </c>
      <c r="G99" s="585"/>
      <c r="H99" s="585"/>
      <c r="I99" s="585"/>
      <c r="J99" s="585"/>
      <c r="K99" s="585"/>
      <c r="L99" s="596"/>
    </row>
    <row r="100" spans="1:12">
      <c r="A100" s="662" t="s">
        <v>484</v>
      </c>
      <c r="B100" s="673" t="s">
        <v>85</v>
      </c>
      <c r="C100" s="677">
        <v>88</v>
      </c>
      <c r="D100" s="584">
        <v>99</v>
      </c>
      <c r="E100" s="584">
        <v>108</v>
      </c>
      <c r="F100" s="584">
        <v>99</v>
      </c>
      <c r="G100" s="584">
        <v>101</v>
      </c>
      <c r="H100" s="584">
        <v>114</v>
      </c>
      <c r="I100" s="584">
        <v>84</v>
      </c>
      <c r="J100" s="584">
        <v>94</v>
      </c>
      <c r="K100" s="584">
        <v>108</v>
      </c>
      <c r="L100" s="594">
        <v>113</v>
      </c>
    </row>
    <row r="101" spans="1:12">
      <c r="A101" s="663" t="s">
        <v>483</v>
      </c>
      <c r="B101" s="670" t="s">
        <v>525</v>
      </c>
      <c r="C101" s="464" t="s">
        <v>438</v>
      </c>
      <c r="D101" s="616" t="s">
        <v>438</v>
      </c>
      <c r="E101" s="616" t="s">
        <v>438</v>
      </c>
      <c r="F101" s="616" t="s">
        <v>438</v>
      </c>
      <c r="G101" s="616" t="s">
        <v>438</v>
      </c>
      <c r="H101" s="616" t="s">
        <v>438</v>
      </c>
      <c r="I101" s="616" t="s">
        <v>438</v>
      </c>
      <c r="J101" s="616" t="s">
        <v>438</v>
      </c>
      <c r="K101" s="616" t="s">
        <v>438</v>
      </c>
      <c r="L101" s="666" t="s">
        <v>438</v>
      </c>
    </row>
    <row r="102" spans="1:12">
      <c r="A102" s="663"/>
      <c r="B102" s="670" t="s">
        <v>526</v>
      </c>
      <c r="C102" s="668" t="s">
        <v>438</v>
      </c>
      <c r="D102" s="488" t="s">
        <v>438</v>
      </c>
      <c r="E102" s="488">
        <v>7</v>
      </c>
      <c r="F102" s="488">
        <v>5</v>
      </c>
      <c r="G102" s="488">
        <v>6</v>
      </c>
      <c r="H102" s="488">
        <v>6</v>
      </c>
      <c r="I102" s="488" t="s">
        <v>438</v>
      </c>
      <c r="J102" s="488" t="s">
        <v>438</v>
      </c>
      <c r="K102" s="488"/>
      <c r="L102" s="595"/>
    </row>
    <row r="103" spans="1:12">
      <c r="A103" s="663"/>
      <c r="B103" s="671" t="s">
        <v>527</v>
      </c>
      <c r="C103" s="668" t="s">
        <v>438</v>
      </c>
      <c r="D103" s="488">
        <v>5</v>
      </c>
      <c r="E103" s="488">
        <v>10</v>
      </c>
      <c r="F103" s="488">
        <v>5</v>
      </c>
      <c r="G103" s="488">
        <v>9</v>
      </c>
      <c r="H103" s="488">
        <v>6</v>
      </c>
      <c r="I103" s="488"/>
      <c r="J103" s="488"/>
      <c r="K103" s="488"/>
      <c r="L103" s="595"/>
    </row>
    <row r="104" spans="1:12" ht="15.75" thickBot="1">
      <c r="A104" s="664"/>
      <c r="B104" s="672" t="s">
        <v>528</v>
      </c>
      <c r="C104" s="588" t="s">
        <v>438</v>
      </c>
      <c r="D104" s="585">
        <v>5</v>
      </c>
      <c r="E104" s="585">
        <v>13</v>
      </c>
      <c r="F104" s="585">
        <v>7</v>
      </c>
      <c r="G104" s="585"/>
      <c r="H104" s="585"/>
      <c r="I104" s="585"/>
      <c r="J104" s="585"/>
      <c r="K104" s="585"/>
      <c r="L104" s="596"/>
    </row>
    <row r="105" spans="1:12">
      <c r="A105" s="662" t="s">
        <v>486</v>
      </c>
      <c r="B105" s="673" t="s">
        <v>85</v>
      </c>
      <c r="C105" s="677">
        <v>153</v>
      </c>
      <c r="D105" s="584">
        <v>233</v>
      </c>
      <c r="E105" s="584">
        <v>125</v>
      </c>
      <c r="F105" s="584">
        <v>115</v>
      </c>
      <c r="G105" s="584">
        <v>194</v>
      </c>
      <c r="H105" s="584">
        <v>202</v>
      </c>
      <c r="I105" s="584">
        <v>195</v>
      </c>
      <c r="J105" s="584">
        <v>230</v>
      </c>
      <c r="K105" s="584">
        <v>304</v>
      </c>
      <c r="L105" s="594">
        <v>304</v>
      </c>
    </row>
    <row r="106" spans="1:12">
      <c r="A106" s="663" t="s">
        <v>485</v>
      </c>
      <c r="B106" s="670" t="s">
        <v>525</v>
      </c>
      <c r="C106" s="464" t="s">
        <v>438</v>
      </c>
      <c r="D106" s="616" t="s">
        <v>438</v>
      </c>
      <c r="E106" s="616" t="s">
        <v>438</v>
      </c>
      <c r="F106" s="616" t="s">
        <v>438</v>
      </c>
      <c r="G106" s="616" t="s">
        <v>438</v>
      </c>
      <c r="H106" s="616" t="s">
        <v>438</v>
      </c>
      <c r="I106" s="616" t="s">
        <v>438</v>
      </c>
      <c r="J106" s="616" t="s">
        <v>438</v>
      </c>
      <c r="K106" s="616" t="s">
        <v>438</v>
      </c>
      <c r="L106" s="666" t="s">
        <v>438</v>
      </c>
    </row>
    <row r="107" spans="1:12">
      <c r="A107" s="663"/>
      <c r="B107" s="670" t="s">
        <v>526</v>
      </c>
      <c r="C107" s="668" t="s">
        <v>438</v>
      </c>
      <c r="D107" s="488">
        <v>6</v>
      </c>
      <c r="E107" s="488" t="s">
        <v>438</v>
      </c>
      <c r="F107" s="488" t="s">
        <v>438</v>
      </c>
      <c r="G107" s="488">
        <v>7</v>
      </c>
      <c r="H107" s="488" t="s">
        <v>438</v>
      </c>
      <c r="I107" s="488">
        <v>7</v>
      </c>
      <c r="J107" s="488" t="s">
        <v>438</v>
      </c>
      <c r="K107" s="488"/>
      <c r="L107" s="595"/>
    </row>
    <row r="108" spans="1:12">
      <c r="A108" s="663"/>
      <c r="B108" s="671" t="s">
        <v>527</v>
      </c>
      <c r="C108" s="668">
        <v>7</v>
      </c>
      <c r="D108" s="488">
        <v>11</v>
      </c>
      <c r="E108" s="488" t="s">
        <v>438</v>
      </c>
      <c r="F108" s="488">
        <v>5</v>
      </c>
      <c r="G108" s="488">
        <v>8</v>
      </c>
      <c r="H108" s="488" t="s">
        <v>438</v>
      </c>
      <c r="I108" s="488"/>
      <c r="J108" s="488"/>
      <c r="K108" s="488"/>
      <c r="L108" s="595"/>
    </row>
    <row r="109" spans="1:12" ht="15.75" thickBot="1">
      <c r="A109" s="664"/>
      <c r="B109" s="672" t="s">
        <v>528</v>
      </c>
      <c r="C109" s="588">
        <v>10</v>
      </c>
      <c r="D109" s="585">
        <v>11</v>
      </c>
      <c r="E109" s="585" t="s">
        <v>438</v>
      </c>
      <c r="F109" s="585">
        <v>8</v>
      </c>
      <c r="G109" s="585"/>
      <c r="H109" s="585"/>
      <c r="I109" s="585"/>
      <c r="J109" s="585"/>
      <c r="K109" s="585"/>
      <c r="L109" s="596"/>
    </row>
    <row r="110" spans="1:12">
      <c r="A110" s="662" t="s">
        <v>488</v>
      </c>
      <c r="B110" s="673" t="s">
        <v>85</v>
      </c>
      <c r="C110" s="677">
        <v>96</v>
      </c>
      <c r="D110" s="584">
        <v>85</v>
      </c>
      <c r="E110" s="584">
        <v>98</v>
      </c>
      <c r="F110" s="584">
        <v>94</v>
      </c>
      <c r="G110" s="584">
        <v>112</v>
      </c>
      <c r="H110" s="584">
        <v>119</v>
      </c>
      <c r="I110" s="584">
        <v>108</v>
      </c>
      <c r="J110" s="584">
        <v>98</v>
      </c>
      <c r="K110" s="584">
        <v>75</v>
      </c>
      <c r="L110" s="594">
        <v>85</v>
      </c>
    </row>
    <row r="111" spans="1:12">
      <c r="A111" s="663" t="s">
        <v>487</v>
      </c>
      <c r="B111" s="670" t="s">
        <v>525</v>
      </c>
      <c r="C111" s="464" t="s">
        <v>438</v>
      </c>
      <c r="D111" s="616" t="s">
        <v>438</v>
      </c>
      <c r="E111" s="616" t="s">
        <v>438</v>
      </c>
      <c r="F111" s="616" t="s">
        <v>438</v>
      </c>
      <c r="G111" s="616" t="s">
        <v>438</v>
      </c>
      <c r="H111" s="616" t="s">
        <v>438</v>
      </c>
      <c r="I111" s="616" t="s">
        <v>438</v>
      </c>
      <c r="J111" s="616" t="s">
        <v>438</v>
      </c>
      <c r="K111" s="616" t="s">
        <v>438</v>
      </c>
      <c r="L111" s="666" t="s">
        <v>438</v>
      </c>
    </row>
    <row r="112" spans="1:12">
      <c r="A112" s="663"/>
      <c r="B112" s="670" t="s">
        <v>526</v>
      </c>
      <c r="C112" s="668" t="s">
        <v>438</v>
      </c>
      <c r="D112" s="488" t="s">
        <v>438</v>
      </c>
      <c r="E112" s="488" t="s">
        <v>438</v>
      </c>
      <c r="F112" s="488" t="s">
        <v>438</v>
      </c>
      <c r="G112" s="488" t="s">
        <v>438</v>
      </c>
      <c r="H112" s="488" t="s">
        <v>438</v>
      </c>
      <c r="I112" s="488" t="s">
        <v>438</v>
      </c>
      <c r="J112" s="488" t="s">
        <v>438</v>
      </c>
      <c r="K112" s="488"/>
      <c r="L112" s="595"/>
    </row>
    <row r="113" spans="1:12">
      <c r="A113" s="663"/>
      <c r="B113" s="671" t="s">
        <v>527</v>
      </c>
      <c r="C113" s="668" t="s">
        <v>438</v>
      </c>
      <c r="D113" s="488" t="s">
        <v>438</v>
      </c>
      <c r="E113" s="488" t="s">
        <v>438</v>
      </c>
      <c r="F113" s="488" t="s">
        <v>438</v>
      </c>
      <c r="G113" s="488" t="s">
        <v>438</v>
      </c>
      <c r="H113" s="488" t="s">
        <v>438</v>
      </c>
      <c r="I113" s="488"/>
      <c r="J113" s="488"/>
      <c r="K113" s="488"/>
      <c r="L113" s="595"/>
    </row>
    <row r="114" spans="1:12" ht="15.75" thickBot="1">
      <c r="A114" s="664"/>
      <c r="B114" s="672" t="s">
        <v>528</v>
      </c>
      <c r="C114" s="588" t="s">
        <v>438</v>
      </c>
      <c r="D114" s="585" t="s">
        <v>438</v>
      </c>
      <c r="E114" s="585" t="s">
        <v>438</v>
      </c>
      <c r="F114" s="585" t="s">
        <v>438</v>
      </c>
      <c r="G114" s="585"/>
      <c r="H114" s="585"/>
      <c r="I114" s="585"/>
      <c r="J114" s="585"/>
      <c r="K114" s="585"/>
      <c r="L114" s="596"/>
    </row>
    <row r="115" spans="1:12">
      <c r="A115" s="662" t="s">
        <v>533</v>
      </c>
      <c r="B115" s="673" t="s">
        <v>85</v>
      </c>
      <c r="C115" s="677" t="s">
        <v>438</v>
      </c>
      <c r="D115" s="584" t="s">
        <v>438</v>
      </c>
      <c r="E115" s="584" t="s">
        <v>438</v>
      </c>
      <c r="F115" s="584" t="s">
        <v>438</v>
      </c>
      <c r="G115" s="584" t="s">
        <v>438</v>
      </c>
      <c r="H115" s="584" t="s">
        <v>438</v>
      </c>
      <c r="I115" s="584" t="s">
        <v>438</v>
      </c>
      <c r="J115" s="584" t="s">
        <v>438</v>
      </c>
      <c r="K115" s="584" t="s">
        <v>438</v>
      </c>
      <c r="L115" s="594" t="s">
        <v>438</v>
      </c>
    </row>
    <row r="116" spans="1:12">
      <c r="A116" s="663" t="s">
        <v>534</v>
      </c>
      <c r="B116" s="670" t="s">
        <v>525</v>
      </c>
      <c r="C116" s="464" t="s">
        <v>438</v>
      </c>
      <c r="D116" s="616" t="s">
        <v>438</v>
      </c>
      <c r="E116" s="616" t="s">
        <v>438</v>
      </c>
      <c r="F116" s="616" t="s">
        <v>438</v>
      </c>
      <c r="G116" s="616" t="s">
        <v>438</v>
      </c>
      <c r="H116" s="616" t="s">
        <v>438</v>
      </c>
      <c r="I116" s="616" t="s">
        <v>438</v>
      </c>
      <c r="J116" s="616" t="s">
        <v>438</v>
      </c>
      <c r="K116" s="616" t="s">
        <v>438</v>
      </c>
      <c r="L116" s="666" t="s">
        <v>438</v>
      </c>
    </row>
    <row r="117" spans="1:12">
      <c r="A117" s="663"/>
      <c r="B117" s="670" t="s">
        <v>526</v>
      </c>
      <c r="C117" s="668" t="s">
        <v>438</v>
      </c>
      <c r="D117" s="488" t="s">
        <v>438</v>
      </c>
      <c r="E117" s="488" t="s">
        <v>438</v>
      </c>
      <c r="F117" s="488" t="s">
        <v>438</v>
      </c>
      <c r="G117" s="488" t="s">
        <v>438</v>
      </c>
      <c r="H117" s="488" t="s">
        <v>438</v>
      </c>
      <c r="I117" s="488" t="s">
        <v>438</v>
      </c>
      <c r="J117" s="488" t="s">
        <v>438</v>
      </c>
      <c r="K117" s="488"/>
      <c r="L117" s="595"/>
    </row>
    <row r="118" spans="1:12">
      <c r="A118" s="663"/>
      <c r="B118" s="671" t="s">
        <v>527</v>
      </c>
      <c r="C118" s="668" t="s">
        <v>438</v>
      </c>
      <c r="D118" s="488" t="s">
        <v>438</v>
      </c>
      <c r="E118" s="488" t="s">
        <v>438</v>
      </c>
      <c r="F118" s="488" t="s">
        <v>438</v>
      </c>
      <c r="G118" s="488" t="s">
        <v>438</v>
      </c>
      <c r="H118" s="488" t="s">
        <v>438</v>
      </c>
      <c r="I118" s="488"/>
      <c r="J118" s="488"/>
      <c r="K118" s="488"/>
      <c r="L118" s="595"/>
    </row>
    <row r="119" spans="1:12" ht="15.75" thickBot="1">
      <c r="A119" s="664"/>
      <c r="B119" s="672" t="s">
        <v>528</v>
      </c>
      <c r="C119" s="588" t="s">
        <v>438</v>
      </c>
      <c r="D119" s="585" t="s">
        <v>438</v>
      </c>
      <c r="E119" s="585" t="s">
        <v>438</v>
      </c>
      <c r="F119" s="585" t="s">
        <v>438</v>
      </c>
      <c r="G119" s="585"/>
      <c r="H119" s="585"/>
      <c r="I119" s="585"/>
      <c r="J119" s="585"/>
      <c r="K119" s="585"/>
      <c r="L119" s="596"/>
    </row>
    <row r="120" spans="1:12">
      <c r="A120" s="662" t="s">
        <v>490</v>
      </c>
      <c r="B120" s="673" t="s">
        <v>85</v>
      </c>
      <c r="C120" s="677">
        <v>39</v>
      </c>
      <c r="D120" s="584">
        <v>70</v>
      </c>
      <c r="E120" s="584">
        <v>55</v>
      </c>
      <c r="F120" s="584">
        <v>41</v>
      </c>
      <c r="G120" s="584">
        <v>24</v>
      </c>
      <c r="H120" s="584" t="s">
        <v>438</v>
      </c>
      <c r="I120" s="584" t="s">
        <v>438</v>
      </c>
      <c r="J120" s="584" t="s">
        <v>438</v>
      </c>
      <c r="K120" s="584" t="s">
        <v>438</v>
      </c>
      <c r="L120" s="594" t="s">
        <v>438</v>
      </c>
    </row>
    <row r="121" spans="1:12">
      <c r="A121" s="663" t="s">
        <v>489</v>
      </c>
      <c r="B121" s="670" t="s">
        <v>525</v>
      </c>
      <c r="C121" s="464" t="s">
        <v>438</v>
      </c>
      <c r="D121" s="616" t="s">
        <v>438</v>
      </c>
      <c r="E121" s="616" t="s">
        <v>438</v>
      </c>
      <c r="F121" s="616" t="s">
        <v>438</v>
      </c>
      <c r="G121" s="616" t="s">
        <v>438</v>
      </c>
      <c r="H121" s="616" t="s">
        <v>438</v>
      </c>
      <c r="I121" s="616" t="s">
        <v>438</v>
      </c>
      <c r="J121" s="616" t="s">
        <v>438</v>
      </c>
      <c r="K121" s="616" t="s">
        <v>438</v>
      </c>
      <c r="L121" s="666" t="s">
        <v>438</v>
      </c>
    </row>
    <row r="122" spans="1:12">
      <c r="A122" s="663"/>
      <c r="B122" s="670" t="s">
        <v>526</v>
      </c>
      <c r="C122" s="668" t="s">
        <v>438</v>
      </c>
      <c r="D122" s="488" t="s">
        <v>438</v>
      </c>
      <c r="E122" s="488" t="s">
        <v>438</v>
      </c>
      <c r="F122" s="488" t="s">
        <v>438</v>
      </c>
      <c r="G122" s="488" t="s">
        <v>438</v>
      </c>
      <c r="H122" s="488" t="s">
        <v>438</v>
      </c>
      <c r="I122" s="488" t="s">
        <v>438</v>
      </c>
      <c r="J122" s="488" t="s">
        <v>438</v>
      </c>
      <c r="K122" s="488"/>
      <c r="L122" s="595"/>
    </row>
    <row r="123" spans="1:12">
      <c r="A123" s="663"/>
      <c r="B123" s="671" t="s">
        <v>527</v>
      </c>
      <c r="C123" s="668" t="s">
        <v>438</v>
      </c>
      <c r="D123" s="488" t="s">
        <v>438</v>
      </c>
      <c r="E123" s="488" t="s">
        <v>438</v>
      </c>
      <c r="F123" s="488" t="s">
        <v>438</v>
      </c>
      <c r="G123" s="488" t="s">
        <v>438</v>
      </c>
      <c r="H123" s="488" t="s">
        <v>438</v>
      </c>
      <c r="I123" s="488"/>
      <c r="J123" s="488"/>
      <c r="K123" s="488"/>
      <c r="L123" s="595"/>
    </row>
    <row r="124" spans="1:12" ht="15.75" thickBot="1">
      <c r="A124" s="664"/>
      <c r="B124" s="672" t="s">
        <v>528</v>
      </c>
      <c r="C124" s="588" t="s">
        <v>438</v>
      </c>
      <c r="D124" s="585" t="s">
        <v>438</v>
      </c>
      <c r="E124" s="585" t="s">
        <v>438</v>
      </c>
      <c r="F124" s="585" t="s">
        <v>438</v>
      </c>
      <c r="G124" s="585"/>
      <c r="H124" s="585"/>
      <c r="I124" s="585"/>
      <c r="J124" s="585"/>
      <c r="K124" s="585"/>
      <c r="L124" s="596"/>
    </row>
    <row r="125" spans="1:12">
      <c r="A125" s="662" t="s">
        <v>492</v>
      </c>
      <c r="B125" s="673" t="s">
        <v>85</v>
      </c>
      <c r="C125" s="677">
        <v>355</v>
      </c>
      <c r="D125" s="584">
        <v>423</v>
      </c>
      <c r="E125" s="584">
        <v>423</v>
      </c>
      <c r="F125" s="584">
        <v>347</v>
      </c>
      <c r="G125" s="584">
        <v>427</v>
      </c>
      <c r="H125" s="584">
        <v>480</v>
      </c>
      <c r="I125" s="584">
        <v>548</v>
      </c>
      <c r="J125" s="584">
        <v>451</v>
      </c>
      <c r="K125" s="584">
        <v>462</v>
      </c>
      <c r="L125" s="594">
        <v>455</v>
      </c>
    </row>
    <row r="126" spans="1:12">
      <c r="A126" s="663" t="s">
        <v>491</v>
      </c>
      <c r="B126" s="670" t="s">
        <v>525</v>
      </c>
      <c r="C126" s="464" t="s">
        <v>438</v>
      </c>
      <c r="D126" s="616" t="s">
        <v>438</v>
      </c>
      <c r="E126" s="616" t="s">
        <v>438</v>
      </c>
      <c r="F126" s="616" t="s">
        <v>438</v>
      </c>
      <c r="G126" s="616">
        <v>5</v>
      </c>
      <c r="H126" s="616" t="s">
        <v>438</v>
      </c>
      <c r="I126" s="616" t="s">
        <v>438</v>
      </c>
      <c r="J126" s="616" t="s">
        <v>438</v>
      </c>
      <c r="K126" s="616" t="s">
        <v>438</v>
      </c>
      <c r="L126" s="666" t="s">
        <v>438</v>
      </c>
    </row>
    <row r="127" spans="1:12">
      <c r="A127" s="663"/>
      <c r="B127" s="670" t="s">
        <v>526</v>
      </c>
      <c r="C127" s="668">
        <v>5</v>
      </c>
      <c r="D127" s="488">
        <v>8</v>
      </c>
      <c r="E127" s="488">
        <v>7</v>
      </c>
      <c r="F127" s="488">
        <v>9</v>
      </c>
      <c r="G127" s="488">
        <v>12</v>
      </c>
      <c r="H127" s="488">
        <v>8</v>
      </c>
      <c r="I127" s="488">
        <v>10</v>
      </c>
      <c r="J127" s="488">
        <v>8</v>
      </c>
      <c r="K127" s="488"/>
      <c r="L127" s="595"/>
    </row>
    <row r="128" spans="1:12">
      <c r="A128" s="663"/>
      <c r="B128" s="671" t="s">
        <v>527</v>
      </c>
      <c r="C128" s="668">
        <v>13</v>
      </c>
      <c r="D128" s="488">
        <v>12</v>
      </c>
      <c r="E128" s="488">
        <v>9</v>
      </c>
      <c r="F128" s="488">
        <v>10</v>
      </c>
      <c r="G128" s="488">
        <v>14</v>
      </c>
      <c r="H128" s="488">
        <v>10</v>
      </c>
      <c r="I128" s="488"/>
      <c r="J128" s="488"/>
      <c r="K128" s="488"/>
      <c r="L128" s="595"/>
    </row>
    <row r="129" spans="1:12" ht="15.75" thickBot="1">
      <c r="A129" s="664"/>
      <c r="B129" s="672" t="s">
        <v>528</v>
      </c>
      <c r="C129" s="588">
        <v>14</v>
      </c>
      <c r="D129" s="585">
        <v>13</v>
      </c>
      <c r="E129" s="585">
        <v>9</v>
      </c>
      <c r="F129" s="585">
        <v>12</v>
      </c>
      <c r="G129" s="585"/>
      <c r="H129" s="585"/>
      <c r="I129" s="585"/>
      <c r="J129" s="585"/>
      <c r="K129" s="585"/>
      <c r="L129" s="596"/>
    </row>
    <row r="130" spans="1:12">
      <c r="A130" s="662" t="s">
        <v>494</v>
      </c>
      <c r="B130" s="673" t="s">
        <v>85</v>
      </c>
      <c r="C130" s="677">
        <v>101</v>
      </c>
      <c r="D130" s="584">
        <v>142</v>
      </c>
      <c r="E130" s="584">
        <v>135</v>
      </c>
      <c r="F130" s="584">
        <v>141</v>
      </c>
      <c r="G130" s="584">
        <v>131</v>
      </c>
      <c r="H130" s="584">
        <v>116</v>
      </c>
      <c r="I130" s="584">
        <v>111</v>
      </c>
      <c r="J130" s="584">
        <v>105</v>
      </c>
      <c r="K130" s="584">
        <v>98</v>
      </c>
      <c r="L130" s="594">
        <v>108</v>
      </c>
    </row>
    <row r="131" spans="1:12">
      <c r="A131" s="663" t="s">
        <v>493</v>
      </c>
      <c r="B131" s="670" t="s">
        <v>525</v>
      </c>
      <c r="C131" s="464" t="s">
        <v>438</v>
      </c>
      <c r="D131" s="616" t="s">
        <v>438</v>
      </c>
      <c r="E131" s="616" t="s">
        <v>438</v>
      </c>
      <c r="F131" s="616" t="s">
        <v>438</v>
      </c>
      <c r="G131" s="616" t="s">
        <v>438</v>
      </c>
      <c r="H131" s="616" t="s">
        <v>438</v>
      </c>
      <c r="I131" s="616" t="s">
        <v>438</v>
      </c>
      <c r="J131" s="616" t="s">
        <v>438</v>
      </c>
      <c r="K131" s="616" t="s">
        <v>438</v>
      </c>
      <c r="L131" s="666" t="s">
        <v>438</v>
      </c>
    </row>
    <row r="132" spans="1:12">
      <c r="A132" s="663"/>
      <c r="B132" s="670" t="s">
        <v>526</v>
      </c>
      <c r="C132" s="668" t="s">
        <v>438</v>
      </c>
      <c r="D132" s="488" t="s">
        <v>438</v>
      </c>
      <c r="E132" s="488" t="s">
        <v>438</v>
      </c>
      <c r="F132" s="488" t="s">
        <v>438</v>
      </c>
      <c r="G132" s="488" t="s">
        <v>438</v>
      </c>
      <c r="H132" s="488" t="s">
        <v>438</v>
      </c>
      <c r="I132" s="488" t="s">
        <v>438</v>
      </c>
      <c r="J132" s="488" t="s">
        <v>438</v>
      </c>
      <c r="K132" s="488"/>
      <c r="L132" s="595"/>
    </row>
    <row r="133" spans="1:12">
      <c r="A133" s="663"/>
      <c r="B133" s="671" t="s">
        <v>527</v>
      </c>
      <c r="C133" s="668" t="s">
        <v>438</v>
      </c>
      <c r="D133" s="488" t="s">
        <v>438</v>
      </c>
      <c r="E133" s="488">
        <v>5</v>
      </c>
      <c r="F133" s="488" t="s">
        <v>438</v>
      </c>
      <c r="G133" s="488" t="s">
        <v>438</v>
      </c>
      <c r="H133" s="488" t="s">
        <v>438</v>
      </c>
      <c r="I133" s="488"/>
      <c r="J133" s="488"/>
      <c r="K133" s="488"/>
      <c r="L133" s="595"/>
    </row>
    <row r="134" spans="1:12" ht="15.75" thickBot="1">
      <c r="A134" s="664"/>
      <c r="B134" s="672" t="s">
        <v>528</v>
      </c>
      <c r="C134" s="588">
        <v>6</v>
      </c>
      <c r="D134" s="585" t="s">
        <v>438</v>
      </c>
      <c r="E134" s="585">
        <v>6</v>
      </c>
      <c r="F134" s="585" t="s">
        <v>438</v>
      </c>
      <c r="G134" s="585"/>
      <c r="H134" s="585"/>
      <c r="I134" s="585"/>
      <c r="J134" s="585"/>
      <c r="K134" s="585"/>
      <c r="L134" s="596"/>
    </row>
    <row r="135" spans="1:12">
      <c r="A135" s="662" t="s">
        <v>496</v>
      </c>
      <c r="B135" s="673" t="s">
        <v>85</v>
      </c>
      <c r="C135" s="677">
        <v>21</v>
      </c>
      <c r="D135" s="584">
        <v>8</v>
      </c>
      <c r="E135" s="584">
        <v>13</v>
      </c>
      <c r="F135" s="584">
        <v>16</v>
      </c>
      <c r="G135" s="584">
        <v>51</v>
      </c>
      <c r="H135" s="584">
        <v>63</v>
      </c>
      <c r="I135" s="584" t="s">
        <v>438</v>
      </c>
      <c r="J135" s="584">
        <v>105</v>
      </c>
      <c r="K135" s="584">
        <v>69</v>
      </c>
      <c r="L135" s="594">
        <v>140</v>
      </c>
    </row>
    <row r="136" spans="1:12">
      <c r="A136" s="663" t="s">
        <v>495</v>
      </c>
      <c r="B136" s="670" t="s">
        <v>525</v>
      </c>
      <c r="C136" s="464" t="s">
        <v>438</v>
      </c>
      <c r="D136" s="616" t="s">
        <v>438</v>
      </c>
      <c r="E136" s="616" t="s">
        <v>438</v>
      </c>
      <c r="F136" s="616" t="s">
        <v>438</v>
      </c>
      <c r="G136" s="616" t="s">
        <v>438</v>
      </c>
      <c r="H136" s="616" t="s">
        <v>438</v>
      </c>
      <c r="I136" s="616" t="s">
        <v>438</v>
      </c>
      <c r="J136" s="616" t="s">
        <v>438</v>
      </c>
      <c r="K136" s="616" t="s">
        <v>438</v>
      </c>
      <c r="L136" s="666" t="s">
        <v>438</v>
      </c>
    </row>
    <row r="137" spans="1:12">
      <c r="A137" s="663"/>
      <c r="B137" s="670" t="s">
        <v>526</v>
      </c>
      <c r="C137" s="668" t="s">
        <v>438</v>
      </c>
      <c r="D137" s="488" t="s">
        <v>438</v>
      </c>
      <c r="E137" s="488" t="s">
        <v>438</v>
      </c>
      <c r="F137" s="488" t="s">
        <v>438</v>
      </c>
      <c r="G137" s="488" t="s">
        <v>438</v>
      </c>
      <c r="H137" s="488" t="s">
        <v>438</v>
      </c>
      <c r="I137" s="488" t="s">
        <v>438</v>
      </c>
      <c r="J137" s="488" t="s">
        <v>438</v>
      </c>
      <c r="K137" s="488"/>
      <c r="L137" s="595"/>
    </row>
    <row r="138" spans="1:12">
      <c r="A138" s="663"/>
      <c r="B138" s="671" t="s">
        <v>527</v>
      </c>
      <c r="C138" s="668" t="s">
        <v>438</v>
      </c>
      <c r="D138" s="488" t="s">
        <v>438</v>
      </c>
      <c r="E138" s="488" t="s">
        <v>438</v>
      </c>
      <c r="F138" s="488" t="s">
        <v>438</v>
      </c>
      <c r="G138" s="488" t="s">
        <v>438</v>
      </c>
      <c r="H138" s="488" t="s">
        <v>438</v>
      </c>
      <c r="I138" s="488"/>
      <c r="J138" s="488"/>
      <c r="K138" s="488"/>
      <c r="L138" s="595"/>
    </row>
    <row r="139" spans="1:12" ht="15.75" thickBot="1">
      <c r="A139" s="664"/>
      <c r="B139" s="672" t="s">
        <v>528</v>
      </c>
      <c r="C139" s="588" t="s">
        <v>438</v>
      </c>
      <c r="D139" s="585" t="s">
        <v>438</v>
      </c>
      <c r="E139" s="585" t="s">
        <v>438</v>
      </c>
      <c r="F139" s="585" t="s">
        <v>438</v>
      </c>
      <c r="G139" s="585"/>
      <c r="H139" s="585"/>
      <c r="I139" s="585"/>
      <c r="J139" s="585"/>
      <c r="K139" s="585"/>
      <c r="L139" s="596"/>
    </row>
    <row r="140" spans="1:12">
      <c r="A140" s="662" t="s">
        <v>498</v>
      </c>
      <c r="B140" s="673" t="s">
        <v>85</v>
      </c>
      <c r="C140" s="677">
        <v>741</v>
      </c>
      <c r="D140" s="584">
        <v>947</v>
      </c>
      <c r="E140" s="584">
        <v>798</v>
      </c>
      <c r="F140" s="584">
        <v>746</v>
      </c>
      <c r="G140" s="584">
        <v>734</v>
      </c>
      <c r="H140" s="584">
        <v>726</v>
      </c>
      <c r="I140" s="584">
        <v>737</v>
      </c>
      <c r="J140" s="584">
        <v>854</v>
      </c>
      <c r="K140" s="584">
        <v>708</v>
      </c>
      <c r="L140" s="594">
        <v>808</v>
      </c>
    </row>
    <row r="141" spans="1:12">
      <c r="A141" s="663" t="s">
        <v>497</v>
      </c>
      <c r="B141" s="670" t="s">
        <v>525</v>
      </c>
      <c r="C141" s="464" t="s">
        <v>438</v>
      </c>
      <c r="D141" s="616" t="s">
        <v>438</v>
      </c>
      <c r="E141" s="616" t="s">
        <v>438</v>
      </c>
      <c r="F141" s="616">
        <v>5</v>
      </c>
      <c r="G141" s="616" t="s">
        <v>438</v>
      </c>
      <c r="H141" s="616" t="s">
        <v>438</v>
      </c>
      <c r="I141" s="616" t="s">
        <v>438</v>
      </c>
      <c r="J141" s="616">
        <v>5</v>
      </c>
      <c r="K141" s="616" t="s">
        <v>438</v>
      </c>
      <c r="L141" s="666" t="s">
        <v>438</v>
      </c>
    </row>
    <row r="142" spans="1:12">
      <c r="A142" s="663"/>
      <c r="B142" s="670" t="s">
        <v>526</v>
      </c>
      <c r="C142" s="668">
        <v>13</v>
      </c>
      <c r="D142" s="488">
        <v>11</v>
      </c>
      <c r="E142" s="488">
        <v>9</v>
      </c>
      <c r="F142" s="488">
        <v>15</v>
      </c>
      <c r="G142" s="488">
        <v>11</v>
      </c>
      <c r="H142" s="488" t="s">
        <v>438</v>
      </c>
      <c r="I142" s="488">
        <v>5</v>
      </c>
      <c r="J142" s="488">
        <v>10</v>
      </c>
      <c r="K142" s="488"/>
      <c r="L142" s="595"/>
    </row>
    <row r="143" spans="1:12">
      <c r="A143" s="663"/>
      <c r="B143" s="671" t="s">
        <v>527</v>
      </c>
      <c r="C143" s="668">
        <v>18</v>
      </c>
      <c r="D143" s="488">
        <v>17</v>
      </c>
      <c r="E143" s="488">
        <v>15</v>
      </c>
      <c r="F143" s="488">
        <v>18</v>
      </c>
      <c r="G143" s="488">
        <v>13</v>
      </c>
      <c r="H143" s="488">
        <v>6</v>
      </c>
      <c r="I143" s="488"/>
      <c r="J143" s="488"/>
      <c r="K143" s="488"/>
      <c r="L143" s="595"/>
    </row>
    <row r="144" spans="1:12" ht="15.75" thickBot="1">
      <c r="A144" s="664"/>
      <c r="B144" s="672" t="s">
        <v>528</v>
      </c>
      <c r="C144" s="588">
        <v>21</v>
      </c>
      <c r="D144" s="585">
        <v>21</v>
      </c>
      <c r="E144" s="585">
        <v>18</v>
      </c>
      <c r="F144" s="585">
        <v>20</v>
      </c>
      <c r="G144" s="585"/>
      <c r="H144" s="585"/>
      <c r="I144" s="585"/>
      <c r="J144" s="585"/>
      <c r="K144" s="585"/>
      <c r="L144" s="596"/>
    </row>
    <row r="145" spans="1:12">
      <c r="A145" s="662" t="s">
        <v>500</v>
      </c>
      <c r="B145" s="673" t="s">
        <v>85</v>
      </c>
      <c r="C145" s="677">
        <v>215</v>
      </c>
      <c r="D145" s="584">
        <v>290</v>
      </c>
      <c r="E145" s="584">
        <v>196</v>
      </c>
      <c r="F145" s="584">
        <v>184</v>
      </c>
      <c r="G145" s="584">
        <v>227</v>
      </c>
      <c r="H145" s="584">
        <v>229</v>
      </c>
      <c r="I145" s="584">
        <v>199</v>
      </c>
      <c r="J145" s="584">
        <v>224</v>
      </c>
      <c r="K145" s="584">
        <v>300</v>
      </c>
      <c r="L145" s="594">
        <v>248</v>
      </c>
    </row>
    <row r="146" spans="1:12">
      <c r="A146" s="663" t="s">
        <v>499</v>
      </c>
      <c r="B146" s="670" t="s">
        <v>525</v>
      </c>
      <c r="C146" s="464" t="s">
        <v>438</v>
      </c>
      <c r="D146" s="616" t="s">
        <v>438</v>
      </c>
      <c r="E146" s="616" t="s">
        <v>438</v>
      </c>
      <c r="F146" s="616" t="s">
        <v>438</v>
      </c>
      <c r="G146" s="616" t="s">
        <v>438</v>
      </c>
      <c r="H146" s="616" t="s">
        <v>438</v>
      </c>
      <c r="I146" s="616" t="s">
        <v>438</v>
      </c>
      <c r="J146" s="616" t="s">
        <v>438</v>
      </c>
      <c r="K146" s="616" t="s">
        <v>438</v>
      </c>
      <c r="L146" s="666" t="s">
        <v>438</v>
      </c>
    </row>
    <row r="147" spans="1:12">
      <c r="A147" s="663"/>
      <c r="B147" s="670" t="s">
        <v>526</v>
      </c>
      <c r="C147" s="668" t="s">
        <v>438</v>
      </c>
      <c r="D147" s="488">
        <v>11</v>
      </c>
      <c r="E147" s="488" t="s">
        <v>438</v>
      </c>
      <c r="F147" s="488" t="s">
        <v>438</v>
      </c>
      <c r="G147" s="488">
        <v>7</v>
      </c>
      <c r="H147" s="488">
        <v>5</v>
      </c>
      <c r="I147" s="488">
        <v>5</v>
      </c>
      <c r="J147" s="488" t="s">
        <v>438</v>
      </c>
      <c r="K147" s="488"/>
      <c r="L147" s="595"/>
    </row>
    <row r="148" spans="1:12">
      <c r="A148" s="663"/>
      <c r="B148" s="671" t="s">
        <v>527</v>
      </c>
      <c r="C148" s="668" t="s">
        <v>438</v>
      </c>
      <c r="D148" s="488">
        <v>11</v>
      </c>
      <c r="E148" s="488" t="s">
        <v>438</v>
      </c>
      <c r="F148" s="488" t="s">
        <v>438</v>
      </c>
      <c r="G148" s="488">
        <v>10</v>
      </c>
      <c r="H148" s="488">
        <v>8</v>
      </c>
      <c r="I148" s="488"/>
      <c r="J148" s="488"/>
      <c r="K148" s="488"/>
      <c r="L148" s="595"/>
    </row>
    <row r="149" spans="1:12" ht="15.75" thickBot="1">
      <c r="A149" s="664"/>
      <c r="B149" s="672" t="s">
        <v>528</v>
      </c>
      <c r="C149" s="588" t="s">
        <v>438</v>
      </c>
      <c r="D149" s="585">
        <v>12</v>
      </c>
      <c r="E149" s="585">
        <v>5</v>
      </c>
      <c r="F149" s="585" t="s">
        <v>438</v>
      </c>
      <c r="G149" s="585"/>
      <c r="H149" s="585"/>
      <c r="I149" s="585"/>
      <c r="J149" s="585"/>
      <c r="K149" s="585"/>
      <c r="L149" s="596"/>
    </row>
    <row r="150" spans="1:12">
      <c r="A150" s="662" t="s">
        <v>502</v>
      </c>
      <c r="B150" s="673" t="s">
        <v>85</v>
      </c>
      <c r="C150" s="677">
        <v>14</v>
      </c>
      <c r="D150" s="584" t="s">
        <v>438</v>
      </c>
      <c r="E150" s="584" t="s">
        <v>438</v>
      </c>
      <c r="F150" s="584" t="s">
        <v>438</v>
      </c>
      <c r="G150" s="584" t="s">
        <v>438</v>
      </c>
      <c r="H150" s="584" t="s">
        <v>438</v>
      </c>
      <c r="I150" s="584" t="s">
        <v>438</v>
      </c>
      <c r="J150" s="584">
        <v>35</v>
      </c>
      <c r="K150" s="584">
        <v>24</v>
      </c>
      <c r="L150" s="594" t="s">
        <v>438</v>
      </c>
    </row>
    <row r="151" spans="1:12">
      <c r="A151" s="663" t="s">
        <v>501</v>
      </c>
      <c r="B151" s="670" t="s">
        <v>525</v>
      </c>
      <c r="C151" s="464" t="s">
        <v>438</v>
      </c>
      <c r="D151" s="616" t="s">
        <v>438</v>
      </c>
      <c r="E151" s="616" t="s">
        <v>438</v>
      </c>
      <c r="F151" s="616" t="s">
        <v>438</v>
      </c>
      <c r="G151" s="616" t="s">
        <v>438</v>
      </c>
      <c r="H151" s="616" t="s">
        <v>438</v>
      </c>
      <c r="I151" s="616" t="s">
        <v>438</v>
      </c>
      <c r="J151" s="616" t="s">
        <v>438</v>
      </c>
      <c r="K151" s="616" t="s">
        <v>438</v>
      </c>
      <c r="L151" s="666" t="s">
        <v>438</v>
      </c>
    </row>
    <row r="152" spans="1:12">
      <c r="A152" s="663"/>
      <c r="B152" s="670" t="s">
        <v>526</v>
      </c>
      <c r="C152" s="668" t="s">
        <v>438</v>
      </c>
      <c r="D152" s="488" t="s">
        <v>438</v>
      </c>
      <c r="E152" s="488" t="s">
        <v>438</v>
      </c>
      <c r="F152" s="488" t="s">
        <v>438</v>
      </c>
      <c r="G152" s="488" t="s">
        <v>438</v>
      </c>
      <c r="H152" s="488" t="s">
        <v>438</v>
      </c>
      <c r="I152" s="488" t="s">
        <v>438</v>
      </c>
      <c r="J152" s="488" t="s">
        <v>438</v>
      </c>
      <c r="K152" s="488"/>
      <c r="L152" s="595"/>
    </row>
    <row r="153" spans="1:12">
      <c r="A153" s="663"/>
      <c r="B153" s="671" t="s">
        <v>527</v>
      </c>
      <c r="C153" s="668" t="s">
        <v>438</v>
      </c>
      <c r="D153" s="488" t="s">
        <v>438</v>
      </c>
      <c r="E153" s="488" t="s">
        <v>438</v>
      </c>
      <c r="F153" s="488" t="s">
        <v>438</v>
      </c>
      <c r="G153" s="488" t="s">
        <v>438</v>
      </c>
      <c r="H153" s="488" t="s">
        <v>438</v>
      </c>
      <c r="I153" s="488"/>
      <c r="J153" s="488"/>
      <c r="K153" s="488"/>
      <c r="L153" s="595"/>
    </row>
    <row r="154" spans="1:12" ht="15.75" thickBot="1">
      <c r="A154" s="664"/>
      <c r="B154" s="672" t="s">
        <v>528</v>
      </c>
      <c r="C154" s="588" t="s">
        <v>438</v>
      </c>
      <c r="D154" s="585" t="s">
        <v>438</v>
      </c>
      <c r="E154" s="585" t="s">
        <v>438</v>
      </c>
      <c r="F154" s="585" t="s">
        <v>438</v>
      </c>
      <c r="G154" s="585"/>
      <c r="H154" s="585"/>
      <c r="I154" s="585"/>
      <c r="J154" s="585"/>
      <c r="K154" s="585"/>
      <c r="L154" s="596"/>
    </row>
    <row r="155" spans="1:12">
      <c r="A155" s="662" t="s">
        <v>504</v>
      </c>
      <c r="B155" s="673" t="s">
        <v>85</v>
      </c>
      <c r="C155" s="677">
        <v>220</v>
      </c>
      <c r="D155" s="584">
        <v>266</v>
      </c>
      <c r="E155" s="584">
        <v>335</v>
      </c>
      <c r="F155" s="584">
        <v>312</v>
      </c>
      <c r="G155" s="584">
        <v>280</v>
      </c>
      <c r="H155" s="584">
        <v>272</v>
      </c>
      <c r="I155" s="584">
        <v>301</v>
      </c>
      <c r="J155" s="584">
        <v>365</v>
      </c>
      <c r="K155" s="584">
        <v>249</v>
      </c>
      <c r="L155" s="594">
        <v>234</v>
      </c>
    </row>
    <row r="156" spans="1:12">
      <c r="A156" s="663" t="s">
        <v>503</v>
      </c>
      <c r="B156" s="670" t="s">
        <v>525</v>
      </c>
      <c r="C156" s="464" t="s">
        <v>438</v>
      </c>
      <c r="D156" s="616" t="s">
        <v>438</v>
      </c>
      <c r="E156" s="616" t="s">
        <v>438</v>
      </c>
      <c r="F156" s="616" t="s">
        <v>438</v>
      </c>
      <c r="G156" s="616" t="s">
        <v>438</v>
      </c>
      <c r="H156" s="616" t="s">
        <v>438</v>
      </c>
      <c r="I156" s="616" t="s">
        <v>438</v>
      </c>
      <c r="J156" s="616" t="s">
        <v>438</v>
      </c>
      <c r="K156" s="616" t="s">
        <v>438</v>
      </c>
      <c r="L156" s="666" t="s">
        <v>438</v>
      </c>
    </row>
    <row r="157" spans="1:12">
      <c r="A157" s="663"/>
      <c r="B157" s="670" t="s">
        <v>526</v>
      </c>
      <c r="C157" s="668" t="s">
        <v>438</v>
      </c>
      <c r="D157" s="488" t="s">
        <v>438</v>
      </c>
      <c r="E157" s="488">
        <v>6</v>
      </c>
      <c r="F157" s="488">
        <v>6</v>
      </c>
      <c r="G157" s="488" t="s">
        <v>438</v>
      </c>
      <c r="H157" s="488" t="s">
        <v>438</v>
      </c>
      <c r="I157" s="488">
        <v>8</v>
      </c>
      <c r="J157" s="488" t="s">
        <v>438</v>
      </c>
      <c r="K157" s="488"/>
      <c r="L157" s="595"/>
    </row>
    <row r="158" spans="1:12">
      <c r="A158" s="663"/>
      <c r="B158" s="671" t="s">
        <v>527</v>
      </c>
      <c r="C158" s="668" t="s">
        <v>438</v>
      </c>
      <c r="D158" s="488" t="s">
        <v>438</v>
      </c>
      <c r="E158" s="488">
        <v>13</v>
      </c>
      <c r="F158" s="488">
        <v>8</v>
      </c>
      <c r="G158" s="488">
        <v>5</v>
      </c>
      <c r="H158" s="488">
        <v>6</v>
      </c>
      <c r="I158" s="488"/>
      <c r="J158" s="488"/>
      <c r="K158" s="488"/>
      <c r="L158" s="595"/>
    </row>
    <row r="159" spans="1:12" ht="15.75" thickBot="1">
      <c r="A159" s="664"/>
      <c r="B159" s="672" t="s">
        <v>528</v>
      </c>
      <c r="C159" s="588" t="s">
        <v>438</v>
      </c>
      <c r="D159" s="585" t="s">
        <v>438</v>
      </c>
      <c r="E159" s="585">
        <v>15</v>
      </c>
      <c r="F159" s="585">
        <v>9</v>
      </c>
      <c r="G159" s="585"/>
      <c r="H159" s="585"/>
      <c r="I159" s="585"/>
      <c r="J159" s="585"/>
      <c r="K159" s="585"/>
      <c r="L159" s="596"/>
    </row>
    <row r="160" spans="1:12">
      <c r="A160" s="662" t="s">
        <v>506</v>
      </c>
      <c r="B160" s="673" t="s">
        <v>85</v>
      </c>
      <c r="C160" s="677">
        <v>35</v>
      </c>
      <c r="D160" s="584">
        <v>20</v>
      </c>
      <c r="E160" s="584">
        <v>39</v>
      </c>
      <c r="F160" s="584">
        <v>28</v>
      </c>
      <c r="G160" s="584">
        <v>26</v>
      </c>
      <c r="H160" s="584">
        <v>113</v>
      </c>
      <c r="I160" s="584">
        <v>180</v>
      </c>
      <c r="J160" s="584">
        <v>138</v>
      </c>
      <c r="K160" s="584">
        <v>139</v>
      </c>
      <c r="L160" s="594">
        <v>186</v>
      </c>
    </row>
    <row r="161" spans="1:12">
      <c r="A161" s="663" t="s">
        <v>505</v>
      </c>
      <c r="B161" s="670" t="s">
        <v>525</v>
      </c>
      <c r="C161" s="464" t="s">
        <v>438</v>
      </c>
      <c r="D161" s="616" t="s">
        <v>438</v>
      </c>
      <c r="E161" s="616" t="s">
        <v>438</v>
      </c>
      <c r="F161" s="616" t="s">
        <v>438</v>
      </c>
      <c r="G161" s="616" t="s">
        <v>438</v>
      </c>
      <c r="H161" s="616" t="s">
        <v>438</v>
      </c>
      <c r="I161" s="616" t="s">
        <v>438</v>
      </c>
      <c r="J161" s="616" t="s">
        <v>438</v>
      </c>
      <c r="K161" s="616" t="s">
        <v>438</v>
      </c>
      <c r="L161" s="666" t="s">
        <v>438</v>
      </c>
    </row>
    <row r="162" spans="1:12">
      <c r="A162" s="663"/>
      <c r="B162" s="670" t="s">
        <v>526</v>
      </c>
      <c r="C162" s="668" t="s">
        <v>438</v>
      </c>
      <c r="D162" s="488" t="s">
        <v>438</v>
      </c>
      <c r="E162" s="488" t="s">
        <v>438</v>
      </c>
      <c r="F162" s="488" t="s">
        <v>438</v>
      </c>
      <c r="G162" s="488" t="s">
        <v>438</v>
      </c>
      <c r="H162" s="488" t="s">
        <v>438</v>
      </c>
      <c r="I162" s="488">
        <v>6</v>
      </c>
      <c r="J162" s="488" t="s">
        <v>438</v>
      </c>
      <c r="K162" s="488"/>
      <c r="L162" s="595"/>
    </row>
    <row r="163" spans="1:12">
      <c r="A163" s="663"/>
      <c r="B163" s="671" t="s">
        <v>527</v>
      </c>
      <c r="C163" s="668" t="s">
        <v>438</v>
      </c>
      <c r="D163" s="488" t="s">
        <v>438</v>
      </c>
      <c r="E163" s="488" t="s">
        <v>438</v>
      </c>
      <c r="F163" s="488" t="s">
        <v>438</v>
      </c>
      <c r="G163" s="488" t="s">
        <v>438</v>
      </c>
      <c r="H163" s="488" t="s">
        <v>438</v>
      </c>
      <c r="I163" s="488"/>
      <c r="J163" s="488"/>
      <c r="K163" s="488"/>
      <c r="L163" s="595"/>
    </row>
    <row r="164" spans="1:12" ht="15.75" thickBot="1">
      <c r="A164" s="664"/>
      <c r="B164" s="672" t="s">
        <v>528</v>
      </c>
      <c r="C164" s="588" t="s">
        <v>438</v>
      </c>
      <c r="D164" s="585" t="s">
        <v>438</v>
      </c>
      <c r="E164" s="585" t="s">
        <v>438</v>
      </c>
      <c r="F164" s="585" t="s">
        <v>438</v>
      </c>
      <c r="G164" s="585"/>
      <c r="H164" s="585"/>
      <c r="I164" s="585"/>
      <c r="J164" s="585"/>
      <c r="K164" s="585"/>
      <c r="L164" s="596"/>
    </row>
    <row r="165" spans="1:12">
      <c r="A165" s="662" t="s">
        <v>508</v>
      </c>
      <c r="B165" s="673" t="s">
        <v>85</v>
      </c>
      <c r="C165" s="677" t="s">
        <v>438</v>
      </c>
      <c r="D165" s="584" t="s">
        <v>438</v>
      </c>
      <c r="E165" s="584">
        <v>21</v>
      </c>
      <c r="F165" s="584">
        <v>196</v>
      </c>
      <c r="G165" s="584">
        <v>327</v>
      </c>
      <c r="H165" s="584" t="s">
        <v>438</v>
      </c>
      <c r="I165" s="584" t="s">
        <v>438</v>
      </c>
      <c r="J165" s="584" t="s">
        <v>438</v>
      </c>
      <c r="K165" s="584" t="s">
        <v>438</v>
      </c>
      <c r="L165" s="594" t="s">
        <v>438</v>
      </c>
    </row>
    <row r="166" spans="1:12">
      <c r="A166" s="663" t="s">
        <v>507</v>
      </c>
      <c r="B166" s="670" t="s">
        <v>525</v>
      </c>
      <c r="C166" s="464" t="s">
        <v>438</v>
      </c>
      <c r="D166" s="616" t="s">
        <v>438</v>
      </c>
      <c r="E166" s="616" t="s">
        <v>438</v>
      </c>
      <c r="F166" s="616" t="s">
        <v>438</v>
      </c>
      <c r="G166" s="616" t="s">
        <v>438</v>
      </c>
      <c r="H166" s="616" t="s">
        <v>438</v>
      </c>
      <c r="I166" s="616" t="s">
        <v>438</v>
      </c>
      <c r="J166" s="616" t="s">
        <v>438</v>
      </c>
      <c r="K166" s="616" t="s">
        <v>438</v>
      </c>
      <c r="L166" s="666" t="s">
        <v>438</v>
      </c>
    </row>
    <row r="167" spans="1:12">
      <c r="A167" s="663"/>
      <c r="B167" s="670" t="s">
        <v>526</v>
      </c>
      <c r="C167" s="668" t="s">
        <v>438</v>
      </c>
      <c r="D167" s="488" t="s">
        <v>438</v>
      </c>
      <c r="E167" s="488" t="s">
        <v>438</v>
      </c>
      <c r="F167" s="488">
        <v>6</v>
      </c>
      <c r="G167" s="488">
        <v>9</v>
      </c>
      <c r="H167" s="488" t="s">
        <v>438</v>
      </c>
      <c r="I167" s="488" t="s">
        <v>438</v>
      </c>
      <c r="J167" s="488" t="s">
        <v>438</v>
      </c>
      <c r="K167" s="488"/>
      <c r="L167" s="595"/>
    </row>
    <row r="168" spans="1:12">
      <c r="A168" s="663"/>
      <c r="B168" s="671" t="s">
        <v>527</v>
      </c>
      <c r="C168" s="668" t="s">
        <v>438</v>
      </c>
      <c r="D168" s="488" t="s">
        <v>438</v>
      </c>
      <c r="E168" s="488" t="s">
        <v>438</v>
      </c>
      <c r="F168" s="488">
        <v>8</v>
      </c>
      <c r="G168" s="488">
        <v>10</v>
      </c>
      <c r="H168" s="488" t="s">
        <v>438</v>
      </c>
      <c r="I168" s="488"/>
      <c r="J168" s="488"/>
      <c r="K168" s="488"/>
      <c r="L168" s="595"/>
    </row>
    <row r="169" spans="1:12" ht="15.75" thickBot="1">
      <c r="A169" s="664"/>
      <c r="B169" s="672" t="s">
        <v>528</v>
      </c>
      <c r="C169" s="588" t="s">
        <v>438</v>
      </c>
      <c r="D169" s="585" t="s">
        <v>438</v>
      </c>
      <c r="E169" s="585" t="s">
        <v>438</v>
      </c>
      <c r="F169" s="585">
        <v>10</v>
      </c>
      <c r="G169" s="585"/>
      <c r="H169" s="585"/>
      <c r="I169" s="585"/>
      <c r="J169" s="585"/>
      <c r="K169" s="585"/>
      <c r="L169" s="596"/>
    </row>
    <row r="170" spans="1:12">
      <c r="A170" s="662" t="s">
        <v>510</v>
      </c>
      <c r="B170" s="673" t="s">
        <v>85</v>
      </c>
      <c r="C170" s="677">
        <v>145</v>
      </c>
      <c r="D170" s="584">
        <v>158</v>
      </c>
      <c r="E170" s="584">
        <v>209</v>
      </c>
      <c r="F170" s="584">
        <v>191</v>
      </c>
      <c r="G170" s="584">
        <v>184</v>
      </c>
      <c r="H170" s="584">
        <v>164</v>
      </c>
      <c r="I170" s="584">
        <v>100</v>
      </c>
      <c r="J170" s="584" t="s">
        <v>438</v>
      </c>
      <c r="K170" s="584" t="s">
        <v>438</v>
      </c>
      <c r="L170" s="594" t="s">
        <v>438</v>
      </c>
    </row>
    <row r="171" spans="1:12">
      <c r="A171" s="663" t="s">
        <v>509</v>
      </c>
      <c r="B171" s="670" t="s">
        <v>525</v>
      </c>
      <c r="C171" s="464" t="s">
        <v>438</v>
      </c>
      <c r="D171" s="616" t="s">
        <v>438</v>
      </c>
      <c r="E171" s="616" t="s">
        <v>438</v>
      </c>
      <c r="F171" s="616" t="s">
        <v>438</v>
      </c>
      <c r="G171" s="616" t="s">
        <v>438</v>
      </c>
      <c r="H171" s="616" t="s">
        <v>438</v>
      </c>
      <c r="I171" s="616" t="s">
        <v>438</v>
      </c>
      <c r="J171" s="616" t="s">
        <v>438</v>
      </c>
      <c r="K171" s="616" t="s">
        <v>438</v>
      </c>
      <c r="L171" s="666" t="s">
        <v>438</v>
      </c>
    </row>
    <row r="172" spans="1:12">
      <c r="A172" s="663"/>
      <c r="B172" s="670" t="s">
        <v>526</v>
      </c>
      <c r="C172" s="668" t="s">
        <v>438</v>
      </c>
      <c r="D172" s="488">
        <v>5</v>
      </c>
      <c r="E172" s="488">
        <v>5</v>
      </c>
      <c r="F172" s="488" t="s">
        <v>438</v>
      </c>
      <c r="G172" s="488" t="s">
        <v>438</v>
      </c>
      <c r="H172" s="488" t="s">
        <v>438</v>
      </c>
      <c r="I172" s="488" t="s">
        <v>438</v>
      </c>
      <c r="J172" s="488" t="s">
        <v>438</v>
      </c>
      <c r="K172" s="488"/>
      <c r="L172" s="595"/>
    </row>
    <row r="173" spans="1:12">
      <c r="A173" s="663"/>
      <c r="B173" s="671" t="s">
        <v>527</v>
      </c>
      <c r="C173" s="668" t="s">
        <v>438</v>
      </c>
      <c r="D173" s="488">
        <v>7</v>
      </c>
      <c r="E173" s="488">
        <v>9</v>
      </c>
      <c r="F173" s="488">
        <v>5</v>
      </c>
      <c r="G173" s="488" t="s">
        <v>438</v>
      </c>
      <c r="H173" s="488">
        <v>6</v>
      </c>
      <c r="I173" s="488"/>
      <c r="J173" s="488"/>
      <c r="K173" s="488"/>
      <c r="L173" s="595"/>
    </row>
    <row r="174" spans="1:12" ht="15.75" thickBot="1">
      <c r="A174" s="664"/>
      <c r="B174" s="672" t="s">
        <v>528</v>
      </c>
      <c r="C174" s="588" t="s">
        <v>438</v>
      </c>
      <c r="D174" s="585">
        <v>10</v>
      </c>
      <c r="E174" s="585">
        <v>11</v>
      </c>
      <c r="F174" s="585">
        <v>6</v>
      </c>
      <c r="G174" s="585"/>
      <c r="H174" s="585"/>
      <c r="I174" s="585"/>
      <c r="J174" s="585"/>
      <c r="K174" s="585"/>
      <c r="L174" s="596"/>
    </row>
    <row r="175" spans="1:12">
      <c r="A175" s="662" t="s">
        <v>521</v>
      </c>
      <c r="B175" s="673" t="s">
        <v>85</v>
      </c>
      <c r="C175" s="677" t="s">
        <v>438</v>
      </c>
      <c r="D175" s="584" t="s">
        <v>438</v>
      </c>
      <c r="E175" s="584">
        <v>32</v>
      </c>
      <c r="F175" s="584">
        <v>28</v>
      </c>
      <c r="G175" s="584">
        <v>16</v>
      </c>
      <c r="H175" s="584" t="s">
        <v>438</v>
      </c>
      <c r="I175" s="584" t="s">
        <v>438</v>
      </c>
      <c r="J175" s="584">
        <v>47</v>
      </c>
      <c r="K175" s="584">
        <v>15</v>
      </c>
      <c r="L175" s="594">
        <v>15</v>
      </c>
    </row>
    <row r="176" spans="1:12">
      <c r="A176" s="663" t="s">
        <v>520</v>
      </c>
      <c r="B176" s="670" t="s">
        <v>525</v>
      </c>
      <c r="C176" s="464" t="s">
        <v>438</v>
      </c>
      <c r="D176" s="616" t="s">
        <v>438</v>
      </c>
      <c r="E176" s="616" t="s">
        <v>438</v>
      </c>
      <c r="F176" s="616" t="s">
        <v>438</v>
      </c>
      <c r="G176" s="616" t="s">
        <v>438</v>
      </c>
      <c r="H176" s="616" t="s">
        <v>438</v>
      </c>
      <c r="I176" s="616" t="s">
        <v>438</v>
      </c>
      <c r="J176" s="616" t="s">
        <v>438</v>
      </c>
      <c r="K176" s="616" t="s">
        <v>438</v>
      </c>
      <c r="L176" s="666" t="s">
        <v>438</v>
      </c>
    </row>
    <row r="177" spans="1:12">
      <c r="A177" s="663"/>
      <c r="B177" s="670" t="s">
        <v>526</v>
      </c>
      <c r="C177" s="668" t="s">
        <v>438</v>
      </c>
      <c r="D177" s="488" t="s">
        <v>438</v>
      </c>
      <c r="E177" s="488" t="s">
        <v>438</v>
      </c>
      <c r="F177" s="488" t="s">
        <v>438</v>
      </c>
      <c r="G177" s="488" t="s">
        <v>438</v>
      </c>
      <c r="H177" s="488" t="s">
        <v>438</v>
      </c>
      <c r="I177" s="488" t="s">
        <v>438</v>
      </c>
      <c r="J177" s="488" t="s">
        <v>438</v>
      </c>
      <c r="K177" s="488"/>
      <c r="L177" s="595"/>
    </row>
    <row r="178" spans="1:12">
      <c r="A178" s="663"/>
      <c r="B178" s="671" t="s">
        <v>527</v>
      </c>
      <c r="C178" s="668" t="s">
        <v>438</v>
      </c>
      <c r="D178" s="488" t="s">
        <v>438</v>
      </c>
      <c r="E178" s="488" t="s">
        <v>438</v>
      </c>
      <c r="F178" s="488" t="s">
        <v>438</v>
      </c>
      <c r="G178" s="488" t="s">
        <v>438</v>
      </c>
      <c r="H178" s="488" t="s">
        <v>438</v>
      </c>
      <c r="I178" s="488"/>
      <c r="J178" s="488"/>
      <c r="K178" s="488"/>
      <c r="L178" s="595"/>
    </row>
    <row r="179" spans="1:12" ht="15.75" thickBot="1">
      <c r="A179" s="664"/>
      <c r="B179" s="672" t="s">
        <v>528</v>
      </c>
      <c r="C179" s="588" t="s">
        <v>438</v>
      </c>
      <c r="D179" s="585" t="s">
        <v>438</v>
      </c>
      <c r="E179" s="585">
        <v>5</v>
      </c>
      <c r="F179" s="585" t="s">
        <v>438</v>
      </c>
      <c r="G179" s="585"/>
      <c r="H179" s="585"/>
      <c r="I179" s="585"/>
      <c r="J179" s="585"/>
      <c r="K179" s="585"/>
      <c r="L179" s="596"/>
    </row>
    <row r="180" spans="1:12">
      <c r="A180" s="662" t="s">
        <v>512</v>
      </c>
      <c r="B180" s="673" t="s">
        <v>85</v>
      </c>
      <c r="C180" s="677" t="s">
        <v>438</v>
      </c>
      <c r="D180" s="584" t="s">
        <v>438</v>
      </c>
      <c r="E180" s="584" t="s">
        <v>438</v>
      </c>
      <c r="F180" s="584" t="s">
        <v>438</v>
      </c>
      <c r="G180" s="584" t="s">
        <v>438</v>
      </c>
      <c r="H180" s="584" t="s">
        <v>438</v>
      </c>
      <c r="I180" s="584">
        <v>99</v>
      </c>
      <c r="J180" s="584">
        <v>221</v>
      </c>
      <c r="K180" s="584">
        <v>191</v>
      </c>
      <c r="L180" s="594">
        <v>247</v>
      </c>
    </row>
    <row r="181" spans="1:12">
      <c r="A181" s="663" t="s">
        <v>511</v>
      </c>
      <c r="B181" s="670" t="s">
        <v>525</v>
      </c>
      <c r="C181" s="464" t="s">
        <v>438</v>
      </c>
      <c r="D181" s="616" t="s">
        <v>438</v>
      </c>
      <c r="E181" s="616" t="s">
        <v>438</v>
      </c>
      <c r="F181" s="616" t="s">
        <v>438</v>
      </c>
      <c r="G181" s="616" t="s">
        <v>438</v>
      </c>
      <c r="H181" s="616" t="s">
        <v>438</v>
      </c>
      <c r="I181" s="616" t="s">
        <v>438</v>
      </c>
      <c r="J181" s="616" t="s">
        <v>438</v>
      </c>
      <c r="K181" s="616" t="s">
        <v>438</v>
      </c>
      <c r="L181" s="666" t="s">
        <v>438</v>
      </c>
    </row>
    <row r="182" spans="1:12">
      <c r="A182" s="663"/>
      <c r="B182" s="670" t="s">
        <v>526</v>
      </c>
      <c r="C182" s="668" t="s">
        <v>438</v>
      </c>
      <c r="D182" s="488" t="s">
        <v>438</v>
      </c>
      <c r="E182" s="488" t="s">
        <v>438</v>
      </c>
      <c r="F182" s="488" t="s">
        <v>438</v>
      </c>
      <c r="G182" s="488" t="s">
        <v>438</v>
      </c>
      <c r="H182" s="488" t="s">
        <v>438</v>
      </c>
      <c r="I182" s="488" t="s">
        <v>438</v>
      </c>
      <c r="J182" s="488" t="s">
        <v>438</v>
      </c>
      <c r="K182" s="488"/>
      <c r="L182" s="595"/>
    </row>
    <row r="183" spans="1:12">
      <c r="A183" s="663"/>
      <c r="B183" s="671" t="s">
        <v>527</v>
      </c>
      <c r="C183" s="668" t="s">
        <v>438</v>
      </c>
      <c r="D183" s="488" t="s">
        <v>438</v>
      </c>
      <c r="E183" s="488" t="s">
        <v>438</v>
      </c>
      <c r="F183" s="488" t="s">
        <v>438</v>
      </c>
      <c r="G183" s="488" t="s">
        <v>438</v>
      </c>
      <c r="H183" s="488" t="s">
        <v>438</v>
      </c>
      <c r="I183" s="488"/>
      <c r="J183" s="488"/>
      <c r="K183" s="488"/>
      <c r="L183" s="595"/>
    </row>
    <row r="184" spans="1:12" ht="15.75" thickBot="1">
      <c r="A184" s="664"/>
      <c r="B184" s="672" t="s">
        <v>528</v>
      </c>
      <c r="C184" s="588" t="s">
        <v>438</v>
      </c>
      <c r="D184" s="585" t="s">
        <v>438</v>
      </c>
      <c r="E184" s="585" t="s">
        <v>438</v>
      </c>
      <c r="F184" s="585" t="s">
        <v>438</v>
      </c>
      <c r="G184" s="585"/>
      <c r="H184" s="585"/>
      <c r="I184" s="585"/>
      <c r="J184" s="585"/>
      <c r="K184" s="585"/>
      <c r="L184" s="596"/>
    </row>
    <row r="185" spans="1:12">
      <c r="A185" s="662" t="s">
        <v>514</v>
      </c>
      <c r="B185" s="673" t="s">
        <v>85</v>
      </c>
      <c r="C185" s="677">
        <v>13</v>
      </c>
      <c r="D185" s="584">
        <v>15</v>
      </c>
      <c r="E185" s="584">
        <v>15</v>
      </c>
      <c r="F185" s="584">
        <v>18</v>
      </c>
      <c r="G185" s="584">
        <v>13</v>
      </c>
      <c r="H185" s="584">
        <v>21</v>
      </c>
      <c r="I185" s="584">
        <v>13</v>
      </c>
      <c r="J185" s="584">
        <v>48</v>
      </c>
      <c r="K185" s="584">
        <v>55</v>
      </c>
      <c r="L185" s="594">
        <v>46</v>
      </c>
    </row>
    <row r="186" spans="1:12">
      <c r="A186" s="663" t="s">
        <v>513</v>
      </c>
      <c r="B186" s="670" t="s">
        <v>525</v>
      </c>
      <c r="C186" s="464" t="s">
        <v>438</v>
      </c>
      <c r="D186" s="616" t="s">
        <v>438</v>
      </c>
      <c r="E186" s="616" t="s">
        <v>438</v>
      </c>
      <c r="F186" s="616" t="s">
        <v>438</v>
      </c>
      <c r="G186" s="616" t="s">
        <v>438</v>
      </c>
      <c r="H186" s="616" t="s">
        <v>438</v>
      </c>
      <c r="I186" s="616" t="s">
        <v>438</v>
      </c>
      <c r="J186" s="616" t="s">
        <v>438</v>
      </c>
      <c r="K186" s="616" t="s">
        <v>438</v>
      </c>
      <c r="L186" s="666" t="s">
        <v>438</v>
      </c>
    </row>
    <row r="187" spans="1:12">
      <c r="A187" s="663"/>
      <c r="B187" s="670" t="s">
        <v>526</v>
      </c>
      <c r="C187" s="668" t="s">
        <v>438</v>
      </c>
      <c r="D187" s="488" t="s">
        <v>438</v>
      </c>
      <c r="E187" s="488" t="s">
        <v>438</v>
      </c>
      <c r="F187" s="488" t="s">
        <v>438</v>
      </c>
      <c r="G187" s="488" t="s">
        <v>438</v>
      </c>
      <c r="H187" s="488" t="s">
        <v>438</v>
      </c>
      <c r="I187" s="488" t="s">
        <v>438</v>
      </c>
      <c r="J187" s="488" t="s">
        <v>438</v>
      </c>
      <c r="K187" s="488"/>
      <c r="L187" s="595"/>
    </row>
    <row r="188" spans="1:12">
      <c r="A188" s="663"/>
      <c r="B188" s="671" t="s">
        <v>527</v>
      </c>
      <c r="C188" s="668" t="s">
        <v>438</v>
      </c>
      <c r="D188" s="488" t="s">
        <v>438</v>
      </c>
      <c r="E188" s="488" t="s">
        <v>438</v>
      </c>
      <c r="F188" s="488" t="s">
        <v>438</v>
      </c>
      <c r="G188" s="488" t="s">
        <v>438</v>
      </c>
      <c r="H188" s="488" t="s">
        <v>438</v>
      </c>
      <c r="I188" s="488"/>
      <c r="J188" s="488"/>
      <c r="K188" s="488"/>
      <c r="L188" s="595"/>
    </row>
    <row r="189" spans="1:12" ht="15.75" thickBot="1">
      <c r="A189" s="664"/>
      <c r="B189" s="672" t="s">
        <v>528</v>
      </c>
      <c r="C189" s="588" t="s">
        <v>438</v>
      </c>
      <c r="D189" s="585" t="s">
        <v>438</v>
      </c>
      <c r="E189" s="585" t="s">
        <v>438</v>
      </c>
      <c r="F189" s="585" t="s">
        <v>438</v>
      </c>
      <c r="G189" s="585"/>
      <c r="H189" s="585"/>
      <c r="I189" s="585"/>
      <c r="J189" s="585"/>
      <c r="K189" s="585"/>
      <c r="L189" s="596"/>
    </row>
    <row r="190" spans="1:12">
      <c r="A190" s="662" t="s">
        <v>516</v>
      </c>
      <c r="B190" s="673" t="s">
        <v>85</v>
      </c>
      <c r="C190" s="677">
        <v>76</v>
      </c>
      <c r="D190" s="584">
        <v>110</v>
      </c>
      <c r="E190" s="584">
        <v>101</v>
      </c>
      <c r="F190" s="584">
        <v>134</v>
      </c>
      <c r="G190" s="584">
        <v>97</v>
      </c>
      <c r="H190" s="584">
        <v>101</v>
      </c>
      <c r="I190" s="584">
        <v>164</v>
      </c>
      <c r="J190" s="584">
        <v>175</v>
      </c>
      <c r="K190" s="584">
        <v>158</v>
      </c>
      <c r="L190" s="594">
        <v>171</v>
      </c>
    </row>
    <row r="191" spans="1:12">
      <c r="A191" s="663" t="s">
        <v>515</v>
      </c>
      <c r="B191" s="670" t="s">
        <v>525</v>
      </c>
      <c r="C191" s="464" t="s">
        <v>438</v>
      </c>
      <c r="D191" s="616" t="s">
        <v>438</v>
      </c>
      <c r="E191" s="616" t="s">
        <v>438</v>
      </c>
      <c r="F191" s="616" t="s">
        <v>438</v>
      </c>
      <c r="G191" s="616" t="s">
        <v>438</v>
      </c>
      <c r="H191" s="616" t="s">
        <v>438</v>
      </c>
      <c r="I191" s="616" t="s">
        <v>438</v>
      </c>
      <c r="J191" s="616" t="s">
        <v>438</v>
      </c>
      <c r="K191" s="616" t="s">
        <v>438</v>
      </c>
      <c r="L191" s="666" t="s">
        <v>438</v>
      </c>
    </row>
    <row r="192" spans="1:12">
      <c r="A192" s="663"/>
      <c r="B192" s="670" t="s">
        <v>526</v>
      </c>
      <c r="C192" s="668" t="s">
        <v>438</v>
      </c>
      <c r="D192" s="488" t="s">
        <v>438</v>
      </c>
      <c r="E192" s="488" t="s">
        <v>438</v>
      </c>
      <c r="F192" s="488" t="s">
        <v>438</v>
      </c>
      <c r="G192" s="488" t="s">
        <v>438</v>
      </c>
      <c r="H192" s="488" t="s">
        <v>438</v>
      </c>
      <c r="I192" s="488" t="s">
        <v>438</v>
      </c>
      <c r="J192" s="488">
        <v>5</v>
      </c>
      <c r="K192" s="488"/>
      <c r="L192" s="595"/>
    </row>
    <row r="193" spans="1:12">
      <c r="A193" s="663"/>
      <c r="B193" s="671" t="s">
        <v>527</v>
      </c>
      <c r="C193" s="668" t="s">
        <v>438</v>
      </c>
      <c r="D193" s="488">
        <v>5</v>
      </c>
      <c r="E193" s="488" t="s">
        <v>438</v>
      </c>
      <c r="F193" s="488" t="s">
        <v>438</v>
      </c>
      <c r="G193" s="488" t="s">
        <v>438</v>
      </c>
      <c r="H193" s="488" t="s">
        <v>438</v>
      </c>
      <c r="I193" s="488"/>
      <c r="J193" s="488"/>
      <c r="K193" s="488"/>
      <c r="L193" s="595"/>
    </row>
    <row r="194" spans="1:12" ht="15.75" thickBot="1">
      <c r="A194" s="665"/>
      <c r="B194" s="674" t="s">
        <v>528</v>
      </c>
      <c r="C194" s="460" t="s">
        <v>438</v>
      </c>
      <c r="D194" s="598">
        <v>5</v>
      </c>
      <c r="E194" s="598" t="s">
        <v>438</v>
      </c>
      <c r="F194" s="598" t="s">
        <v>438</v>
      </c>
      <c r="G194" s="598"/>
      <c r="H194" s="598"/>
      <c r="I194" s="598"/>
      <c r="J194" s="598"/>
      <c r="K194" s="598"/>
      <c r="L194" s="599"/>
    </row>
    <row r="195" spans="1:12" ht="15.75" thickTop="1"/>
    <row r="196" spans="1:12">
      <c r="A196" t="s">
        <v>419</v>
      </c>
    </row>
    <row r="198" spans="1:12" ht="30.75" customHeight="1">
      <c r="A198" s="1872" t="s">
        <v>551</v>
      </c>
      <c r="B198" s="1872"/>
      <c r="C198" s="1872"/>
      <c r="D198" s="1872"/>
      <c r="E198" s="1872"/>
      <c r="F198" s="1872"/>
      <c r="G198" s="1872"/>
      <c r="H198" s="1872"/>
    </row>
  </sheetData>
  <mergeCells count="2">
    <mergeCell ref="A1:L2"/>
    <mergeCell ref="A198:H198"/>
  </mergeCells>
  <pageMargins left="0.7" right="0.7" top="0.75" bottom="0.75" header="0.3" footer="0.3"/>
  <pageSetup paperSize="9"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>
  <sheetPr codeName="Sheet142"/>
  <dimension ref="A1:T89"/>
  <sheetViews>
    <sheetView showGridLines="0" zoomScale="80" zoomScaleNormal="80" workbookViewId="0"/>
  </sheetViews>
  <sheetFormatPr defaultRowHeight="15"/>
  <cols>
    <col min="1" max="1" width="1.85546875" style="968" customWidth="1"/>
    <col min="2" max="3" width="9.140625" style="968"/>
    <col min="4" max="4" width="25" style="968" customWidth="1"/>
    <col min="5" max="15" width="6.42578125" style="968" bestFit="1" customWidth="1"/>
    <col min="16" max="16384" width="9.140625" style="968"/>
  </cols>
  <sheetData>
    <row r="1" spans="1:20" ht="15" customHeight="1">
      <c r="B1" s="967" t="s">
        <v>996</v>
      </c>
      <c r="C1" s="967"/>
      <c r="D1" s="967"/>
      <c r="E1" s="967"/>
      <c r="F1" s="967"/>
      <c r="G1" s="967"/>
      <c r="H1" s="967"/>
      <c r="I1" s="967"/>
      <c r="J1" s="967"/>
      <c r="K1" s="967"/>
      <c r="L1" s="967"/>
      <c r="M1" s="967"/>
      <c r="N1" s="967"/>
      <c r="O1" s="967"/>
      <c r="P1" s="967"/>
      <c r="Q1" s="967"/>
      <c r="R1" s="967"/>
      <c r="S1" s="967"/>
      <c r="T1" s="967"/>
    </row>
    <row r="2" spans="1:20" ht="15.75" thickBot="1"/>
    <row r="3" spans="1:20" ht="15.75" customHeight="1" thickTop="1">
      <c r="B3" s="1966"/>
      <c r="C3" s="1967"/>
      <c r="D3" s="1968"/>
      <c r="E3" s="1979" t="s">
        <v>3</v>
      </c>
      <c r="F3" s="1980"/>
      <c r="G3" s="1980"/>
      <c r="H3" s="1980"/>
      <c r="I3" s="1980"/>
      <c r="J3" s="1980"/>
      <c r="K3" s="1980"/>
      <c r="L3" s="1980"/>
      <c r="M3" s="1980"/>
      <c r="N3" s="1980"/>
      <c r="O3" s="1981"/>
    </row>
    <row r="4" spans="1:20" ht="15.75" thickBot="1">
      <c r="B4" s="1969"/>
      <c r="C4" s="1970"/>
      <c r="D4" s="1971"/>
      <c r="E4" s="1597" t="s">
        <v>8</v>
      </c>
      <c r="F4" s="1598" t="s">
        <v>9</v>
      </c>
      <c r="G4" s="1598" t="s">
        <v>10</v>
      </c>
      <c r="H4" s="1598" t="s">
        <v>11</v>
      </c>
      <c r="I4" s="1598" t="s">
        <v>12</v>
      </c>
      <c r="J4" s="1598" t="s">
        <v>13</v>
      </c>
      <c r="K4" s="1598" t="s">
        <v>14</v>
      </c>
      <c r="L4" s="1598" t="s">
        <v>15</v>
      </c>
      <c r="M4" s="1598" t="s">
        <v>16</v>
      </c>
      <c r="N4" s="1598">
        <v>2014</v>
      </c>
      <c r="O4" s="1599">
        <v>2015</v>
      </c>
    </row>
    <row r="5" spans="1:20" ht="15.75" thickTop="1">
      <c r="B5" s="1972" t="s">
        <v>557</v>
      </c>
      <c r="C5" s="1973"/>
      <c r="D5" s="1974"/>
      <c r="E5" s="1601">
        <v>5204</v>
      </c>
      <c r="F5" s="1602">
        <v>6178</v>
      </c>
      <c r="G5" s="1602">
        <v>6158</v>
      </c>
      <c r="H5" s="1603">
        <v>6296</v>
      </c>
      <c r="I5" s="1604">
        <v>6846</v>
      </c>
      <c r="J5" s="1604">
        <v>6604</v>
      </c>
      <c r="K5" s="1604">
        <v>6742</v>
      </c>
      <c r="L5" s="1602">
        <v>7496</v>
      </c>
      <c r="M5" s="1603">
        <v>7171</v>
      </c>
      <c r="N5" s="1602">
        <v>7827</v>
      </c>
      <c r="O5" s="1605">
        <v>7887</v>
      </c>
    </row>
    <row r="6" spans="1:20" ht="15.75" thickBot="1">
      <c r="B6" s="1975" t="s">
        <v>541</v>
      </c>
      <c r="C6" s="1976"/>
      <c r="D6" s="1977"/>
      <c r="E6" s="1606">
        <v>25</v>
      </c>
      <c r="F6" s="1607">
        <v>39</v>
      </c>
      <c r="G6" s="1607">
        <v>34</v>
      </c>
      <c r="H6" s="1608">
        <v>46</v>
      </c>
      <c r="I6" s="1609">
        <v>49</v>
      </c>
      <c r="J6" s="1609">
        <v>33</v>
      </c>
      <c r="K6" s="1609">
        <v>36</v>
      </c>
      <c r="L6" s="1607">
        <v>37</v>
      </c>
      <c r="M6" s="1608">
        <v>23</v>
      </c>
      <c r="N6" s="1610">
        <v>36</v>
      </c>
      <c r="O6" s="1611">
        <v>29</v>
      </c>
    </row>
    <row r="7" spans="1:20" ht="16.5" thickTop="1" thickBot="1">
      <c r="B7" s="1975" t="s">
        <v>517</v>
      </c>
      <c r="C7" s="1976"/>
      <c r="D7" s="1977"/>
      <c r="E7" s="1606">
        <v>89</v>
      </c>
      <c r="F7" s="1607">
        <v>128</v>
      </c>
      <c r="G7" s="1607">
        <v>116</v>
      </c>
      <c r="H7" s="1607">
        <v>146</v>
      </c>
      <c r="I7" s="1607">
        <v>153</v>
      </c>
      <c r="J7" s="1607">
        <v>111</v>
      </c>
      <c r="K7" s="1607">
        <v>120</v>
      </c>
      <c r="L7" s="1610">
        <v>111</v>
      </c>
      <c r="M7" s="1612">
        <v>103</v>
      </c>
    </row>
    <row r="8" spans="1:20" ht="16.5" thickTop="1" thickBot="1">
      <c r="B8" s="1975" t="s">
        <v>522</v>
      </c>
      <c r="C8" s="1976"/>
      <c r="D8" s="1977"/>
      <c r="E8" s="1613">
        <v>137</v>
      </c>
      <c r="F8" s="1614">
        <v>166</v>
      </c>
      <c r="G8" s="1614">
        <v>170</v>
      </c>
      <c r="H8" s="1517">
        <v>176</v>
      </c>
      <c r="I8" s="1615">
        <v>197</v>
      </c>
      <c r="J8" s="1616">
        <v>162</v>
      </c>
      <c r="K8" s="1617">
        <v>152</v>
      </c>
    </row>
    <row r="9" spans="1:20" ht="16.5" thickTop="1" thickBot="1">
      <c r="B9" s="1982" t="s">
        <v>523</v>
      </c>
      <c r="C9" s="1983"/>
      <c r="D9" s="1984"/>
      <c r="E9" s="989">
        <v>173</v>
      </c>
      <c r="F9" s="1618">
        <v>200</v>
      </c>
      <c r="G9" s="1618">
        <v>200</v>
      </c>
      <c r="H9" s="1618">
        <v>214</v>
      </c>
      <c r="I9" s="1617">
        <v>218</v>
      </c>
    </row>
    <row r="10" spans="1:20" ht="15.75" thickTop="1"/>
    <row r="12" spans="1:20" ht="15" customHeight="1">
      <c r="A12" s="996"/>
      <c r="B12" s="1600"/>
      <c r="C12" s="996"/>
      <c r="D12" s="996"/>
    </row>
    <row r="13" spans="1:20">
      <c r="A13" s="996"/>
      <c r="B13" s="1600"/>
      <c r="C13" s="996"/>
      <c r="D13" s="996"/>
    </row>
    <row r="14" spans="1:20" ht="15.75" customHeight="1">
      <c r="A14" s="996"/>
      <c r="B14" s="1600"/>
      <c r="C14" s="996"/>
      <c r="D14" s="996"/>
    </row>
    <row r="15" spans="1:20">
      <c r="A15" s="996"/>
      <c r="B15" s="1600"/>
      <c r="C15" s="996"/>
      <c r="D15" s="996"/>
    </row>
    <row r="16" spans="1:20">
      <c r="A16" s="996"/>
      <c r="B16" s="1600"/>
      <c r="C16" s="996"/>
      <c r="D16" s="996"/>
    </row>
    <row r="17" spans="1:4">
      <c r="A17" s="996"/>
      <c r="B17" s="1600"/>
      <c r="C17" s="996"/>
      <c r="D17" s="996"/>
    </row>
    <row r="18" spans="1:4">
      <c r="A18" s="996"/>
      <c r="B18" s="1600"/>
      <c r="C18" s="996"/>
      <c r="D18" s="996"/>
    </row>
    <row r="19" spans="1:4" ht="15" customHeight="1">
      <c r="A19" s="996"/>
      <c r="B19" s="1600"/>
      <c r="C19" s="996"/>
      <c r="D19" s="996"/>
    </row>
    <row r="20" spans="1:4">
      <c r="A20" s="996"/>
      <c r="B20" s="1600"/>
      <c r="C20" s="996"/>
      <c r="D20" s="996"/>
    </row>
    <row r="21" spans="1:4" ht="15.75" customHeight="1">
      <c r="A21" s="996"/>
      <c r="B21" s="1600"/>
      <c r="C21" s="996"/>
      <c r="D21" s="996"/>
    </row>
    <row r="22" spans="1:4">
      <c r="A22" s="996"/>
      <c r="B22" s="1600"/>
      <c r="C22" s="996"/>
      <c r="D22" s="996"/>
    </row>
    <row r="23" spans="1:4">
      <c r="A23" s="996"/>
      <c r="B23" s="1600"/>
      <c r="C23" s="996"/>
      <c r="D23" s="996"/>
    </row>
    <row r="24" spans="1:4">
      <c r="A24" s="996"/>
      <c r="B24" s="1600"/>
      <c r="C24" s="996"/>
      <c r="D24" s="996"/>
    </row>
    <row r="25" spans="1:4" ht="15" customHeight="1">
      <c r="A25" s="996"/>
      <c r="B25" s="1600"/>
      <c r="C25" s="996"/>
      <c r="D25" s="996"/>
    </row>
    <row r="26" spans="1:4">
      <c r="A26" s="996"/>
      <c r="B26" s="1600"/>
      <c r="C26" s="996"/>
      <c r="D26" s="996"/>
    </row>
    <row r="27" spans="1:4" ht="15.75" customHeight="1">
      <c r="A27" s="996"/>
      <c r="B27" s="1600"/>
      <c r="C27" s="996"/>
      <c r="D27" s="996"/>
    </row>
    <row r="28" spans="1:4">
      <c r="A28" s="996"/>
      <c r="B28" s="1600"/>
      <c r="C28" s="996"/>
      <c r="D28" s="996"/>
    </row>
    <row r="29" spans="1:4">
      <c r="A29" s="996"/>
      <c r="B29" s="1600"/>
      <c r="C29" s="996"/>
      <c r="D29" s="996"/>
    </row>
    <row r="30" spans="1:4">
      <c r="A30" s="996"/>
      <c r="B30" s="1600"/>
      <c r="C30" s="996"/>
      <c r="D30" s="996"/>
    </row>
    <row r="31" spans="1:4" ht="15" customHeight="1">
      <c r="A31" s="996"/>
      <c r="B31" s="1600"/>
      <c r="C31" s="996"/>
      <c r="D31" s="996"/>
    </row>
    <row r="32" spans="1:4">
      <c r="A32" s="996"/>
      <c r="B32" s="1600"/>
      <c r="C32" s="996"/>
      <c r="D32" s="996"/>
    </row>
    <row r="33" spans="1:4" ht="15.75" customHeight="1">
      <c r="A33" s="996"/>
      <c r="B33" s="1600"/>
      <c r="C33" s="996"/>
      <c r="D33" s="996"/>
    </row>
    <row r="34" spans="1:4">
      <c r="A34" s="996"/>
      <c r="B34" s="1600"/>
      <c r="C34" s="996"/>
      <c r="D34" s="996"/>
    </row>
    <row r="35" spans="1:4">
      <c r="A35" s="996"/>
      <c r="B35" s="1600"/>
      <c r="C35" s="996"/>
      <c r="D35" s="996"/>
    </row>
    <row r="36" spans="1:4">
      <c r="A36" s="996"/>
      <c r="B36" s="1600"/>
      <c r="C36" s="996"/>
      <c r="D36" s="996"/>
    </row>
    <row r="37" spans="1:4">
      <c r="A37" s="996"/>
      <c r="B37" s="1600"/>
      <c r="C37" s="996"/>
      <c r="D37" s="996"/>
    </row>
    <row r="38" spans="1:4">
      <c r="A38" s="996"/>
      <c r="B38" s="1600"/>
      <c r="C38" s="996"/>
      <c r="D38" s="996"/>
    </row>
    <row r="39" spans="1:4">
      <c r="A39" s="996"/>
      <c r="B39" s="1600"/>
      <c r="C39" s="996"/>
      <c r="D39" s="996"/>
    </row>
    <row r="40" spans="1:4">
      <c r="A40" s="996"/>
      <c r="B40" s="1600"/>
      <c r="C40" s="996"/>
      <c r="D40" s="996"/>
    </row>
    <row r="41" spans="1:4">
      <c r="A41" s="996"/>
      <c r="B41" s="1600"/>
      <c r="C41" s="996"/>
      <c r="D41" s="996"/>
    </row>
    <row r="42" spans="1:4">
      <c r="A42" s="996"/>
      <c r="B42" s="1600"/>
      <c r="C42" s="996"/>
      <c r="D42" s="996"/>
    </row>
    <row r="43" spans="1:4">
      <c r="A43" s="996"/>
      <c r="B43" s="1600"/>
      <c r="C43" s="996"/>
      <c r="D43" s="996"/>
    </row>
    <row r="44" spans="1:4">
      <c r="A44" s="996"/>
      <c r="B44" s="1600"/>
      <c r="C44" s="996"/>
      <c r="D44" s="996"/>
    </row>
    <row r="45" spans="1:4">
      <c r="A45" s="996"/>
      <c r="B45" s="1600"/>
      <c r="C45" s="996"/>
      <c r="D45" s="996"/>
    </row>
    <row r="46" spans="1:4">
      <c r="A46" s="996"/>
      <c r="B46" s="1978" t="s">
        <v>21</v>
      </c>
      <c r="C46" s="996"/>
      <c r="D46" s="996"/>
    </row>
    <row r="47" spans="1:4">
      <c r="A47" s="996"/>
      <c r="B47" s="1978"/>
      <c r="C47" s="996"/>
      <c r="D47" s="996"/>
    </row>
    <row r="48" spans="1:4">
      <c r="A48" s="996"/>
      <c r="B48" s="1978"/>
      <c r="C48" s="996"/>
      <c r="D48" s="996"/>
    </row>
    <row r="49" spans="1:4">
      <c r="A49" s="996"/>
      <c r="B49" s="1978"/>
      <c r="C49" s="996"/>
      <c r="D49" s="996"/>
    </row>
    <row r="50" spans="1:4">
      <c r="A50" s="996"/>
      <c r="B50" s="1978"/>
      <c r="C50" s="996"/>
      <c r="D50" s="996"/>
    </row>
    <row r="51" spans="1:4">
      <c r="A51" s="996"/>
      <c r="B51" s="1978"/>
      <c r="C51" s="996"/>
      <c r="D51" s="996"/>
    </row>
    <row r="52" spans="1:4">
      <c r="A52" s="996"/>
      <c r="B52" s="1978"/>
      <c r="C52" s="996"/>
      <c r="D52" s="996"/>
    </row>
    <row r="53" spans="1:4">
      <c r="A53" s="996"/>
      <c r="B53" s="1978"/>
      <c r="C53" s="996"/>
      <c r="D53" s="996"/>
    </row>
    <row r="54" spans="1:4">
      <c r="A54" s="996"/>
      <c r="B54" s="1978"/>
      <c r="C54" s="996"/>
      <c r="D54" s="996"/>
    </row>
    <row r="55" spans="1:4">
      <c r="A55" s="996"/>
      <c r="B55" s="1978"/>
      <c r="C55" s="996"/>
      <c r="D55" s="996"/>
    </row>
    <row r="56" spans="1:4">
      <c r="A56" s="996"/>
      <c r="B56" s="1978"/>
      <c r="C56" s="996"/>
      <c r="D56" s="996"/>
    </row>
    <row r="57" spans="1:4">
      <c r="A57" s="996"/>
      <c r="B57" s="1978"/>
      <c r="C57" s="996"/>
      <c r="D57" s="996"/>
    </row>
    <row r="58" spans="1:4">
      <c r="A58" s="996"/>
      <c r="B58" s="1978"/>
      <c r="C58" s="996"/>
      <c r="D58" s="996"/>
    </row>
    <row r="59" spans="1:4">
      <c r="A59" s="996"/>
      <c r="B59" s="1978"/>
      <c r="C59" s="996"/>
      <c r="D59" s="996"/>
    </row>
    <row r="60" spans="1:4">
      <c r="A60" s="996"/>
      <c r="B60" s="1978"/>
      <c r="C60" s="996"/>
      <c r="D60" s="996"/>
    </row>
    <row r="61" spans="1:4">
      <c r="A61" s="996"/>
      <c r="B61" s="1978"/>
      <c r="C61" s="996"/>
      <c r="D61" s="996"/>
    </row>
    <row r="62" spans="1:4">
      <c r="A62" s="996"/>
      <c r="B62" s="1978"/>
      <c r="C62" s="996"/>
      <c r="D62" s="996"/>
    </row>
    <row r="63" spans="1:4">
      <c r="A63" s="996"/>
      <c r="B63" s="1978"/>
      <c r="C63" s="996"/>
      <c r="D63" s="996"/>
    </row>
    <row r="64" spans="1:4">
      <c r="A64" s="996"/>
      <c r="B64" s="1978"/>
      <c r="C64" s="996"/>
      <c r="D64" s="996"/>
    </row>
    <row r="65" spans="1:4">
      <c r="A65" s="996"/>
      <c r="B65" s="1978"/>
      <c r="C65" s="996"/>
      <c r="D65" s="996"/>
    </row>
    <row r="66" spans="1:4">
      <c r="A66" s="996"/>
      <c r="B66" s="1978"/>
      <c r="C66" s="996"/>
      <c r="D66" s="996"/>
    </row>
    <row r="67" spans="1:4">
      <c r="A67" s="996"/>
      <c r="B67" s="1978"/>
      <c r="C67" s="996"/>
      <c r="D67" s="996"/>
    </row>
    <row r="68" spans="1:4">
      <c r="A68" s="996"/>
      <c r="B68" s="1978"/>
      <c r="C68" s="996"/>
      <c r="D68" s="996"/>
    </row>
    <row r="69" spans="1:4">
      <c r="A69" s="996"/>
      <c r="B69" s="1978"/>
      <c r="C69" s="996"/>
      <c r="D69" s="996"/>
    </row>
    <row r="70" spans="1:4">
      <c r="A70" s="996"/>
      <c r="B70" s="1978"/>
      <c r="C70" s="996"/>
      <c r="D70" s="996"/>
    </row>
    <row r="71" spans="1:4">
      <c r="A71" s="996"/>
      <c r="B71" s="1978"/>
      <c r="C71" s="996"/>
      <c r="D71" s="996"/>
    </row>
    <row r="72" spans="1:4">
      <c r="A72" s="996"/>
      <c r="B72" s="1978"/>
      <c r="C72" s="996"/>
      <c r="D72" s="996"/>
    </row>
    <row r="73" spans="1:4">
      <c r="A73" s="996"/>
      <c r="B73" s="1978"/>
      <c r="C73" s="996"/>
      <c r="D73" s="996"/>
    </row>
    <row r="74" spans="1:4">
      <c r="A74" s="996"/>
      <c r="B74" s="1978"/>
      <c r="C74" s="996"/>
      <c r="D74" s="996"/>
    </row>
    <row r="75" spans="1:4">
      <c r="A75" s="996"/>
      <c r="B75" s="1978"/>
      <c r="C75" s="996"/>
      <c r="D75" s="996"/>
    </row>
    <row r="76" spans="1:4">
      <c r="A76" s="996"/>
      <c r="B76" s="1978"/>
      <c r="C76" s="996"/>
      <c r="D76" s="996"/>
    </row>
    <row r="77" spans="1:4">
      <c r="A77" s="996"/>
      <c r="B77" s="1978"/>
      <c r="C77" s="996"/>
      <c r="D77" s="996"/>
    </row>
    <row r="78" spans="1:4">
      <c r="A78" s="996"/>
      <c r="B78" s="1978"/>
      <c r="C78" s="996"/>
      <c r="D78" s="996"/>
    </row>
    <row r="79" spans="1:4">
      <c r="A79" s="996"/>
      <c r="B79" s="1978"/>
      <c r="C79" s="996"/>
      <c r="D79" s="996"/>
    </row>
    <row r="80" spans="1:4">
      <c r="A80" s="996"/>
      <c r="B80" s="1978"/>
      <c r="C80" s="996"/>
      <c r="D80" s="996"/>
    </row>
    <row r="81" spans="1:4">
      <c r="A81" s="996"/>
      <c r="B81" s="1978"/>
      <c r="C81" s="996"/>
      <c r="D81" s="996"/>
    </row>
    <row r="82" spans="1:4">
      <c r="A82" s="996"/>
      <c r="B82" s="1978"/>
      <c r="C82" s="996"/>
      <c r="D82" s="996"/>
    </row>
    <row r="83" spans="1:4">
      <c r="A83" s="996"/>
      <c r="B83" s="1978"/>
      <c r="C83" s="996"/>
      <c r="D83" s="996"/>
    </row>
    <row r="84" spans="1:4">
      <c r="A84" s="996"/>
      <c r="B84" s="1978"/>
      <c r="C84" s="996"/>
      <c r="D84" s="996"/>
    </row>
    <row r="85" spans="1:4">
      <c r="A85" s="996"/>
      <c r="B85" s="996"/>
      <c r="C85" s="996"/>
      <c r="D85" s="996"/>
    </row>
    <row r="86" spans="1:4">
      <c r="A86" s="996"/>
      <c r="B86" s="996"/>
      <c r="C86" s="996"/>
      <c r="D86" s="996"/>
    </row>
    <row r="87" spans="1:4">
      <c r="A87" s="996"/>
      <c r="B87" s="996"/>
      <c r="C87" s="996"/>
      <c r="D87" s="996"/>
    </row>
    <row r="88" spans="1:4">
      <c r="A88" s="996"/>
      <c r="B88" s="996"/>
      <c r="C88" s="996"/>
      <c r="D88" s="996"/>
    </row>
    <row r="89" spans="1:4">
      <c r="A89" s="996"/>
      <c r="B89" s="996"/>
      <c r="C89" s="996"/>
      <c r="D89" s="996"/>
    </row>
  </sheetData>
  <mergeCells count="8">
    <mergeCell ref="B3:D4"/>
    <mergeCell ref="B5:D5"/>
    <mergeCell ref="B8:D8"/>
    <mergeCell ref="B46:B84"/>
    <mergeCell ref="E3:O3"/>
    <mergeCell ref="B9:D9"/>
    <mergeCell ref="B6:D6"/>
    <mergeCell ref="B7:D7"/>
  </mergeCells>
  <pageMargins left="0.7" right="0.7" top="0.75" bottom="0.75" header="0.3" footer="0.3"/>
  <pageSetup paperSize="9" orientation="portrait" r:id="rId1"/>
  <ignoredErrors>
    <ignoredError sqref="E4:O4" numberStoredAsText="1"/>
  </ignoredErrors>
</worksheet>
</file>

<file path=xl/worksheets/sheet145.xml><?xml version="1.0" encoding="utf-8"?>
<worksheet xmlns="http://schemas.openxmlformats.org/spreadsheetml/2006/main" xmlns:r="http://schemas.openxmlformats.org/officeDocument/2006/relationships">
  <sheetPr codeName="Sheet87"/>
  <dimension ref="B1:B32"/>
  <sheetViews>
    <sheetView showGridLines="0" zoomScale="80" zoomScaleNormal="80" workbookViewId="0"/>
  </sheetViews>
  <sheetFormatPr defaultRowHeight="15.75"/>
  <cols>
    <col min="1" max="1" width="4.140625" style="1033" customWidth="1"/>
    <col min="2" max="16384" width="9.140625" style="1033"/>
  </cols>
  <sheetData>
    <row r="1" spans="2:2" ht="24" customHeight="1">
      <c r="B1" s="967" t="s">
        <v>997</v>
      </c>
    </row>
    <row r="32" spans="2:2">
      <c r="B32" s="1033" t="s">
        <v>426</v>
      </c>
    </row>
  </sheetData>
  <pageMargins left="0.7" right="0.7" top="0.75" bottom="0.75" header="0.3" footer="0.3"/>
  <drawing r:id="rId1"/>
</worksheet>
</file>

<file path=xl/worksheets/sheet146.xml><?xml version="1.0" encoding="utf-8"?>
<worksheet xmlns="http://schemas.openxmlformats.org/spreadsheetml/2006/main" xmlns:r="http://schemas.openxmlformats.org/officeDocument/2006/relationships">
  <sheetPr codeName="Sheet130"/>
  <dimension ref="B1:H22"/>
  <sheetViews>
    <sheetView showGridLines="0" zoomScale="80" zoomScaleNormal="80" workbookViewId="0"/>
  </sheetViews>
  <sheetFormatPr defaultRowHeight="15"/>
  <cols>
    <col min="1" max="1" width="3" style="968" customWidth="1"/>
    <col min="2" max="3" width="24.85546875" style="968" customWidth="1"/>
    <col min="4" max="4" width="23.42578125" style="968" bestFit="1" customWidth="1"/>
    <col min="5" max="16384" width="9.140625" style="968"/>
  </cols>
  <sheetData>
    <row r="1" spans="2:4" ht="30.75" customHeight="1" thickBot="1">
      <c r="B1" s="1537" t="s">
        <v>998</v>
      </c>
    </row>
    <row r="2" spans="2:4" ht="30.75" customHeight="1" thickTop="1" thickBot="1">
      <c r="B2" s="1228" t="s">
        <v>3</v>
      </c>
      <c r="C2" s="1245" t="s">
        <v>175</v>
      </c>
      <c r="D2" s="1619" t="s">
        <v>176</v>
      </c>
    </row>
    <row r="3" spans="2:4" ht="15.75" thickTop="1">
      <c r="B3" s="1620" t="s">
        <v>177</v>
      </c>
      <c r="C3" s="1621">
        <v>9.2592592592592587E-3</v>
      </c>
      <c r="D3" s="1622">
        <v>4.6296296296296294E-3</v>
      </c>
    </row>
    <row r="4" spans="2:4">
      <c r="B4" s="1527" t="s">
        <v>4</v>
      </c>
      <c r="C4" s="1623">
        <v>9.0497737556561094E-3</v>
      </c>
      <c r="D4" s="1529">
        <v>0</v>
      </c>
    </row>
    <row r="5" spans="2:4">
      <c r="B5" s="1527" t="s">
        <v>5</v>
      </c>
      <c r="C5" s="1623">
        <v>0</v>
      </c>
      <c r="D5" s="1529">
        <v>3.8167938931297713E-3</v>
      </c>
    </row>
    <row r="6" spans="2:4">
      <c r="B6" s="1527" t="s">
        <v>6</v>
      </c>
      <c r="C6" s="1623">
        <v>0</v>
      </c>
      <c r="D6" s="1529">
        <v>0.02</v>
      </c>
    </row>
    <row r="7" spans="2:4">
      <c r="B7" s="1527" t="s">
        <v>7</v>
      </c>
      <c r="C7" s="1623">
        <v>1.4285714285714285E-2</v>
      </c>
      <c r="D7" s="1529">
        <v>3.5714285714285713E-3</v>
      </c>
    </row>
    <row r="8" spans="2:4">
      <c r="B8" s="1527" t="s">
        <v>8</v>
      </c>
      <c r="C8" s="1623">
        <v>3.2894736842105266E-3</v>
      </c>
      <c r="D8" s="1529">
        <v>1.3157894736842106E-2</v>
      </c>
    </row>
    <row r="9" spans="2:4">
      <c r="B9" s="1527" t="s">
        <v>9</v>
      </c>
      <c r="C9" s="1623">
        <v>2.7472527472527475E-3</v>
      </c>
      <c r="D9" s="1529">
        <v>2.7472527472527475E-3</v>
      </c>
    </row>
    <row r="10" spans="2:4">
      <c r="B10" s="1527" t="s">
        <v>10</v>
      </c>
      <c r="C10" s="1623">
        <v>1.1461318051575931E-2</v>
      </c>
      <c r="D10" s="1529">
        <v>2.8653295128939827E-3</v>
      </c>
    </row>
    <row r="11" spans="2:4">
      <c r="B11" s="1527" t="s">
        <v>11</v>
      </c>
      <c r="C11" s="1623">
        <v>1.2135922330097087E-2</v>
      </c>
      <c r="D11" s="1529">
        <v>2.4271844660194177E-3</v>
      </c>
    </row>
    <row r="12" spans="2:4">
      <c r="B12" s="1527" t="s">
        <v>12</v>
      </c>
      <c r="C12" s="1623">
        <v>0</v>
      </c>
      <c r="D12" s="1529">
        <v>4.0080160320641288E-3</v>
      </c>
    </row>
    <row r="13" spans="2:4">
      <c r="B13" s="1527" t="s">
        <v>13</v>
      </c>
      <c r="C13" s="1623">
        <v>1.2121212121212121E-2</v>
      </c>
      <c r="D13" s="1529">
        <v>6.0606060606060606E-3</v>
      </c>
    </row>
    <row r="14" spans="2:4">
      <c r="B14" s="1527" t="s">
        <v>14</v>
      </c>
      <c r="C14" s="1623">
        <v>6.4935064935064931E-3</v>
      </c>
      <c r="D14" s="1529">
        <v>0</v>
      </c>
    </row>
    <row r="15" spans="2:4">
      <c r="B15" s="1527" t="s">
        <v>15</v>
      </c>
      <c r="C15" s="1623">
        <v>7.4441687344913151E-3</v>
      </c>
      <c r="D15" s="1529">
        <v>2.4813895781637717E-3</v>
      </c>
    </row>
    <row r="16" spans="2:4">
      <c r="B16" s="1527" t="s">
        <v>16</v>
      </c>
      <c r="C16" s="1623">
        <v>7.2289156626506026E-3</v>
      </c>
      <c r="D16" s="1530">
        <v>0</v>
      </c>
    </row>
    <row r="17" spans="2:8">
      <c r="B17" s="1527" t="s">
        <v>17</v>
      </c>
      <c r="C17" s="1623">
        <v>4.6189376443418013E-3</v>
      </c>
      <c r="D17" s="1529">
        <v>4.6189376443418013E-3</v>
      </c>
    </row>
    <row r="18" spans="2:8">
      <c r="B18" s="1531">
        <v>2015</v>
      </c>
      <c r="C18" s="1532">
        <v>4.6511627906976744E-3</v>
      </c>
      <c r="D18" s="1533">
        <v>1.3953488372093023E-2</v>
      </c>
    </row>
    <row r="19" spans="2:8" ht="15.75" thickBot="1">
      <c r="B19" s="1534">
        <v>2016</v>
      </c>
      <c r="C19" s="1535">
        <v>4.8661800486618006E-3</v>
      </c>
      <c r="D19" s="1536">
        <v>2.4330900243309003E-3</v>
      </c>
    </row>
    <row r="20" spans="2:8" ht="15.75" thickTop="1"/>
    <row r="21" spans="2:8" ht="15.75" customHeight="1">
      <c r="B21" s="1985" t="s">
        <v>855</v>
      </c>
      <c r="C21" s="1985"/>
      <c r="D21" s="1985"/>
      <c r="E21" s="1985"/>
      <c r="F21" s="1985"/>
      <c r="G21" s="1985"/>
      <c r="H21" s="1985"/>
    </row>
    <row r="22" spans="2:8" ht="15.75" customHeight="1"/>
  </sheetData>
  <mergeCells count="1">
    <mergeCell ref="B21:H21"/>
  </mergeCells>
  <pageMargins left="0.7" right="0.7" top="0.75" bottom="0.75" header="0.3" footer="0.3"/>
  <ignoredErrors>
    <ignoredError sqref="B3:B19" numberStoredAsText="1"/>
  </ignoredErrors>
</worksheet>
</file>

<file path=xl/worksheets/sheet147.xml><?xml version="1.0" encoding="utf-8"?>
<worksheet xmlns="http://schemas.openxmlformats.org/spreadsheetml/2006/main" xmlns:r="http://schemas.openxmlformats.org/officeDocument/2006/relationships">
  <sheetPr codeName="Sheet88"/>
  <dimension ref="B1:B34"/>
  <sheetViews>
    <sheetView showGridLines="0" zoomScale="80" zoomScaleNormal="80" workbookViewId="0"/>
  </sheetViews>
  <sheetFormatPr defaultRowHeight="15"/>
  <cols>
    <col min="1" max="1" width="4.28515625" style="968" customWidth="1"/>
    <col min="2" max="16384" width="9.140625" style="968"/>
  </cols>
  <sheetData>
    <row r="1" spans="2:2" ht="24" customHeight="1">
      <c r="B1" s="967" t="s">
        <v>999</v>
      </c>
    </row>
    <row r="34" spans="2:2">
      <c r="B34" s="968" t="s">
        <v>426</v>
      </c>
    </row>
  </sheetData>
  <pageMargins left="0.7" right="0.7" top="0.75" bottom="0.75" header="0.3" footer="0.3"/>
  <drawing r:id="rId1"/>
</worksheet>
</file>

<file path=xl/worksheets/sheet148.xml><?xml version="1.0" encoding="utf-8"?>
<worksheet xmlns="http://schemas.openxmlformats.org/spreadsheetml/2006/main" xmlns:r="http://schemas.openxmlformats.org/officeDocument/2006/relationships">
  <sheetPr codeName="Sheet131"/>
  <dimension ref="B1:C41"/>
  <sheetViews>
    <sheetView showGridLines="0" zoomScale="80" zoomScaleNormal="80" workbookViewId="0"/>
  </sheetViews>
  <sheetFormatPr defaultRowHeight="15"/>
  <cols>
    <col min="1" max="1" width="3.140625" style="968" customWidth="1"/>
    <col min="2" max="3" width="24.85546875" style="968" customWidth="1"/>
    <col min="4" max="16384" width="9.140625" style="968"/>
  </cols>
  <sheetData>
    <row r="1" spans="2:3" ht="30.75" customHeight="1" thickBot="1">
      <c r="B1" s="1537" t="s">
        <v>1000</v>
      </c>
    </row>
    <row r="2" spans="2:3" ht="30.75" customHeight="1" thickTop="1" thickBot="1">
      <c r="B2" s="1228" t="s">
        <v>3</v>
      </c>
      <c r="C2" s="1246" t="s">
        <v>179</v>
      </c>
    </row>
    <row r="3" spans="2:3" ht="15.75" thickTop="1">
      <c r="B3" s="1542" t="s">
        <v>177</v>
      </c>
      <c r="C3" s="1544">
        <v>0.12037037037037036</v>
      </c>
    </row>
    <row r="4" spans="2:3">
      <c r="B4" s="1545" t="s">
        <v>4</v>
      </c>
      <c r="C4" s="1547">
        <v>9.9547511312217202E-2</v>
      </c>
    </row>
    <row r="5" spans="2:3">
      <c r="B5" s="1545" t="s">
        <v>5</v>
      </c>
      <c r="C5" s="1547">
        <v>9.160305343511449E-2</v>
      </c>
    </row>
    <row r="6" spans="2:3">
      <c r="B6" s="1545" t="s">
        <v>6</v>
      </c>
      <c r="C6" s="1547">
        <v>0.10400000000000001</v>
      </c>
    </row>
    <row r="7" spans="2:3">
      <c r="B7" s="1545" t="s">
        <v>7</v>
      </c>
      <c r="C7" s="1547">
        <v>6.7857142857142852E-2</v>
      </c>
    </row>
    <row r="8" spans="2:3">
      <c r="B8" s="1545" t="s">
        <v>8</v>
      </c>
      <c r="C8" s="1547">
        <v>4.2763157894736843E-2</v>
      </c>
    </row>
    <row r="9" spans="2:3">
      <c r="B9" s="1545" t="s">
        <v>9</v>
      </c>
      <c r="C9" s="1547">
        <v>6.8681318681318673E-2</v>
      </c>
    </row>
    <row r="10" spans="2:3">
      <c r="B10" s="1545" t="s">
        <v>10</v>
      </c>
      <c r="C10" s="1547">
        <v>8.0229226361031525E-2</v>
      </c>
    </row>
    <row r="11" spans="2:3">
      <c r="B11" s="1545" t="s">
        <v>11</v>
      </c>
      <c r="C11" s="1547">
        <v>6.3106796116504854E-2</v>
      </c>
    </row>
    <row r="12" spans="2:3">
      <c r="B12" s="1545" t="s">
        <v>12</v>
      </c>
      <c r="C12" s="1547">
        <v>7.2144288577154311E-2</v>
      </c>
    </row>
    <row r="13" spans="2:3">
      <c r="B13" s="1545" t="s">
        <v>13</v>
      </c>
      <c r="C13" s="1547">
        <v>4.8484848484848485E-2</v>
      </c>
    </row>
    <row r="14" spans="2:3">
      <c r="B14" s="1545" t="s">
        <v>14</v>
      </c>
      <c r="C14" s="1547">
        <v>5.627705627705628E-2</v>
      </c>
    </row>
    <row r="15" spans="2:3">
      <c r="B15" s="1545" t="s">
        <v>15</v>
      </c>
      <c r="C15" s="1547">
        <v>5.9553349875930521E-2</v>
      </c>
    </row>
    <row r="16" spans="2:3">
      <c r="B16" s="1545" t="s">
        <v>16</v>
      </c>
      <c r="C16" s="1547">
        <v>9.3975903614457831E-2</v>
      </c>
    </row>
    <row r="17" spans="2:3">
      <c r="B17" s="1548" t="s">
        <v>17</v>
      </c>
      <c r="C17" s="1550">
        <v>6.4665127020785224E-2</v>
      </c>
    </row>
    <row r="18" spans="2:3" ht="15.75" thickBot="1">
      <c r="B18" s="1551">
        <v>2015</v>
      </c>
      <c r="C18" s="1553">
        <v>5.8139534883720929E-2</v>
      </c>
    </row>
    <row r="19" spans="2:3" ht="15.75" thickTop="1"/>
    <row r="21" spans="2:3" ht="15.75" customHeight="1"/>
    <row r="22" spans="2:3" ht="15.75" customHeight="1"/>
    <row r="41" ht="15.75" customHeight="1"/>
  </sheetData>
  <pageMargins left="0.7" right="0.7" top="0.75" bottom="0.75" header="0.3" footer="0.3"/>
  <ignoredErrors>
    <ignoredError sqref="B3:B18" numberStoredAsText="1"/>
  </ignoredErrors>
</worksheet>
</file>

<file path=xl/worksheets/sheet149.xml><?xml version="1.0" encoding="utf-8"?>
<worksheet xmlns="http://schemas.openxmlformats.org/spreadsheetml/2006/main" xmlns:r="http://schemas.openxmlformats.org/officeDocument/2006/relationships">
  <sheetPr codeName="Sheet89"/>
  <dimension ref="A1:P42"/>
  <sheetViews>
    <sheetView workbookViewId="0">
      <selection activeCell="J28" sqref="J28"/>
    </sheetView>
  </sheetViews>
  <sheetFormatPr defaultRowHeight="15"/>
  <sheetData>
    <row r="1" spans="1:16" ht="15.75" thickBot="1">
      <c r="A1" s="1998" t="s">
        <v>427</v>
      </c>
      <c r="B1" s="1998"/>
      <c r="C1" s="1998"/>
      <c r="D1" s="1998"/>
      <c r="E1" s="1998"/>
      <c r="G1" s="1998" t="s">
        <v>428</v>
      </c>
      <c r="H1" s="1998"/>
      <c r="I1" s="1998"/>
      <c r="J1" s="1998"/>
      <c r="K1" s="1998"/>
      <c r="N1" t="s">
        <v>429</v>
      </c>
    </row>
    <row r="2" spans="1:16" ht="16.5" thickTop="1" thickBot="1">
      <c r="A2" s="1987" t="s">
        <v>0</v>
      </c>
      <c r="B2" s="1988"/>
      <c r="C2" s="1989"/>
      <c r="D2" s="1993" t="s">
        <v>430</v>
      </c>
      <c r="E2" s="1994"/>
      <c r="G2" s="1987" t="s">
        <v>0</v>
      </c>
      <c r="H2" s="1988"/>
      <c r="I2" s="1989"/>
      <c r="J2" s="1993" t="s">
        <v>430</v>
      </c>
      <c r="K2" s="1994"/>
      <c r="N2" t="s">
        <v>79</v>
      </c>
      <c r="O2" t="s">
        <v>310</v>
      </c>
      <c r="P2" t="s">
        <v>311</v>
      </c>
    </row>
    <row r="3" spans="1:16" ht="16.5" thickTop="1" thickBot="1">
      <c r="A3" s="1990"/>
      <c r="B3" s="1991"/>
      <c r="C3" s="1992"/>
      <c r="D3" s="432" t="s">
        <v>431</v>
      </c>
      <c r="E3" s="433" t="s">
        <v>432</v>
      </c>
      <c r="G3" s="1990"/>
      <c r="H3" s="1991"/>
      <c r="I3" s="1992"/>
      <c r="J3" s="432" t="s">
        <v>431</v>
      </c>
      <c r="K3" s="433" t="s">
        <v>432</v>
      </c>
      <c r="N3" s="434" t="s">
        <v>177</v>
      </c>
      <c r="O3" s="435">
        <f>K4/100</f>
        <v>1.2500000000000001E-2</v>
      </c>
      <c r="P3" s="435">
        <f>K26/100</f>
        <v>0</v>
      </c>
    </row>
    <row r="4" spans="1:16" ht="15.75" thickTop="1">
      <c r="A4" s="1995" t="s">
        <v>3</v>
      </c>
      <c r="B4" s="434" t="s">
        <v>177</v>
      </c>
      <c r="C4" s="436" t="s">
        <v>170</v>
      </c>
      <c r="D4" s="437">
        <v>553</v>
      </c>
      <c r="E4" s="438">
        <v>7</v>
      </c>
      <c r="G4" s="1995" t="s">
        <v>3</v>
      </c>
      <c r="H4" s="434" t="s">
        <v>177</v>
      </c>
      <c r="I4" s="436" t="s">
        <v>77</v>
      </c>
      <c r="J4" s="439">
        <v>98.75</v>
      </c>
      <c r="K4" s="440">
        <v>1.25</v>
      </c>
      <c r="N4" s="441" t="s">
        <v>4</v>
      </c>
      <c r="O4" s="435">
        <f t="shared" ref="O4:O18" si="0">K5/100</f>
        <v>3.1847133757961781E-3</v>
      </c>
      <c r="P4" s="435">
        <f t="shared" ref="P4:P18" si="1">K27/100</f>
        <v>0</v>
      </c>
    </row>
    <row r="5" spans="1:16">
      <c r="A5" s="1996"/>
      <c r="B5" s="441" t="s">
        <v>4</v>
      </c>
      <c r="C5" s="442" t="s">
        <v>170</v>
      </c>
      <c r="D5" s="443">
        <v>626</v>
      </c>
      <c r="E5" s="444">
        <v>2</v>
      </c>
      <c r="G5" s="1996"/>
      <c r="H5" s="441" t="s">
        <v>4</v>
      </c>
      <c r="I5" s="442" t="s">
        <v>77</v>
      </c>
      <c r="J5" s="445">
        <v>99.681528662420376</v>
      </c>
      <c r="K5" s="446">
        <v>0.31847133757961782</v>
      </c>
      <c r="N5" s="441" t="s">
        <v>5</v>
      </c>
      <c r="O5" s="435">
        <f t="shared" si="0"/>
        <v>1.0033444816053512E-2</v>
      </c>
      <c r="P5" s="435">
        <f t="shared" si="1"/>
        <v>7.6335877862595426E-3</v>
      </c>
    </row>
    <row r="6" spans="1:16">
      <c r="A6" s="1996"/>
      <c r="B6" s="441" t="s">
        <v>5</v>
      </c>
      <c r="C6" s="442" t="s">
        <v>170</v>
      </c>
      <c r="D6" s="443">
        <v>592</v>
      </c>
      <c r="E6" s="444">
        <v>6</v>
      </c>
      <c r="G6" s="1996"/>
      <c r="H6" s="441" t="s">
        <v>5</v>
      </c>
      <c r="I6" s="442" t="s">
        <v>77</v>
      </c>
      <c r="J6" s="445">
        <v>98.996655518394647</v>
      </c>
      <c r="K6" s="447">
        <v>1.0033444816053512</v>
      </c>
      <c r="N6" s="441" t="s">
        <v>6</v>
      </c>
      <c r="O6" s="435">
        <f t="shared" si="0"/>
        <v>8.6805555555555559E-3</v>
      </c>
      <c r="P6" s="435">
        <f t="shared" si="1"/>
        <v>8.0000000000000002E-3</v>
      </c>
    </row>
    <row r="7" spans="1:16">
      <c r="A7" s="1996"/>
      <c r="B7" s="441" t="s">
        <v>6</v>
      </c>
      <c r="C7" s="442" t="s">
        <v>170</v>
      </c>
      <c r="D7" s="443">
        <v>571</v>
      </c>
      <c r="E7" s="444">
        <v>5</v>
      </c>
      <c r="G7" s="1996"/>
      <c r="H7" s="441" t="s">
        <v>6</v>
      </c>
      <c r="I7" s="442" t="s">
        <v>77</v>
      </c>
      <c r="J7" s="445">
        <v>99.131944444444443</v>
      </c>
      <c r="K7" s="446">
        <v>0.86805555555555558</v>
      </c>
      <c r="N7" s="441" t="s">
        <v>7</v>
      </c>
      <c r="O7" s="435">
        <f t="shared" si="0"/>
        <v>9.3603744149765994E-3</v>
      </c>
      <c r="P7" s="435">
        <f t="shared" si="1"/>
        <v>3.5714285714285713E-3</v>
      </c>
    </row>
    <row r="8" spans="1:16">
      <c r="A8" s="1996"/>
      <c r="B8" s="441" t="s">
        <v>7</v>
      </c>
      <c r="C8" s="442" t="s">
        <v>170</v>
      </c>
      <c r="D8" s="443">
        <v>635</v>
      </c>
      <c r="E8" s="444">
        <v>6</v>
      </c>
      <c r="G8" s="1996"/>
      <c r="H8" s="441" t="s">
        <v>7</v>
      </c>
      <c r="I8" s="442" t="s">
        <v>77</v>
      </c>
      <c r="J8" s="445">
        <v>99.06396255850234</v>
      </c>
      <c r="K8" s="446">
        <v>0.93603744149765988</v>
      </c>
      <c r="N8" s="441" t="s">
        <v>8</v>
      </c>
      <c r="O8" s="435">
        <f t="shared" si="0"/>
        <v>6.7567567567567563E-3</v>
      </c>
      <c r="P8" s="435">
        <f t="shared" si="1"/>
        <v>6.5789473684210531E-3</v>
      </c>
    </row>
    <row r="9" spans="1:16">
      <c r="A9" s="1996"/>
      <c r="B9" s="441" t="s">
        <v>8</v>
      </c>
      <c r="C9" s="442" t="s">
        <v>170</v>
      </c>
      <c r="D9" s="443">
        <v>588</v>
      </c>
      <c r="E9" s="444">
        <v>4</v>
      </c>
      <c r="G9" s="1996"/>
      <c r="H9" s="441" t="s">
        <v>8</v>
      </c>
      <c r="I9" s="442" t="s">
        <v>77</v>
      </c>
      <c r="J9" s="445">
        <v>99.324324324324323</v>
      </c>
      <c r="K9" s="446">
        <v>0.67567567567567566</v>
      </c>
      <c r="N9" s="441" t="s">
        <v>9</v>
      </c>
      <c r="O9" s="435">
        <f t="shared" si="0"/>
        <v>9.0225563909774424E-3</v>
      </c>
      <c r="P9" s="435">
        <f t="shared" si="1"/>
        <v>5.4794520547945206E-3</v>
      </c>
    </row>
    <row r="10" spans="1:16">
      <c r="A10" s="1996"/>
      <c r="B10" s="441" t="s">
        <v>9</v>
      </c>
      <c r="C10" s="442" t="s">
        <v>170</v>
      </c>
      <c r="D10" s="443">
        <v>659</v>
      </c>
      <c r="E10" s="444">
        <v>6</v>
      </c>
      <c r="G10" s="1996"/>
      <c r="H10" s="441" t="s">
        <v>9</v>
      </c>
      <c r="I10" s="442" t="s">
        <v>77</v>
      </c>
      <c r="J10" s="445">
        <v>99.097744360902254</v>
      </c>
      <c r="K10" s="446">
        <v>0.90225563909774431</v>
      </c>
      <c r="N10" s="441" t="s">
        <v>10</v>
      </c>
      <c r="O10" s="435">
        <f t="shared" si="0"/>
        <v>4.30416068866571E-3</v>
      </c>
      <c r="P10" s="435">
        <f t="shared" si="1"/>
        <v>2.8653295128939827E-3</v>
      </c>
    </row>
    <row r="11" spans="1:16">
      <c r="A11" s="1996"/>
      <c r="B11" s="441" t="s">
        <v>10</v>
      </c>
      <c r="C11" s="442" t="s">
        <v>170</v>
      </c>
      <c r="D11" s="443">
        <v>694</v>
      </c>
      <c r="E11" s="444">
        <v>3</v>
      </c>
      <c r="G11" s="1996"/>
      <c r="H11" s="441" t="s">
        <v>10</v>
      </c>
      <c r="I11" s="442" t="s">
        <v>77</v>
      </c>
      <c r="J11" s="445">
        <v>99.569583931133423</v>
      </c>
      <c r="K11" s="446">
        <v>0.43041606886657102</v>
      </c>
      <c r="N11" s="441" t="s">
        <v>11</v>
      </c>
      <c r="O11" s="435">
        <f t="shared" si="0"/>
        <v>7.1633237822349575E-3</v>
      </c>
      <c r="P11" s="435">
        <f t="shared" si="1"/>
        <v>7.2815533980582527E-3</v>
      </c>
    </row>
    <row r="12" spans="1:16">
      <c r="A12" s="1996"/>
      <c r="B12" s="441" t="s">
        <v>11</v>
      </c>
      <c r="C12" s="442" t="s">
        <v>170</v>
      </c>
      <c r="D12" s="443">
        <v>693</v>
      </c>
      <c r="E12" s="444">
        <v>5</v>
      </c>
      <c r="G12" s="1996"/>
      <c r="H12" s="441" t="s">
        <v>11</v>
      </c>
      <c r="I12" s="442" t="s">
        <v>77</v>
      </c>
      <c r="J12" s="445">
        <v>99.283667621776502</v>
      </c>
      <c r="K12" s="446">
        <v>0.71633237822349571</v>
      </c>
      <c r="N12" s="441" t="s">
        <v>12</v>
      </c>
      <c r="O12" s="435">
        <f t="shared" si="0"/>
        <v>6.6225165562913916E-3</v>
      </c>
      <c r="P12" s="435">
        <f t="shared" si="1"/>
        <v>2.0040080160320644E-3</v>
      </c>
    </row>
    <row r="13" spans="1:16">
      <c r="A13" s="1996"/>
      <c r="B13" s="441" t="s">
        <v>12</v>
      </c>
      <c r="C13" s="442" t="s">
        <v>170</v>
      </c>
      <c r="D13" s="443">
        <v>750</v>
      </c>
      <c r="E13" s="444">
        <v>5</v>
      </c>
      <c r="G13" s="1996"/>
      <c r="H13" s="441" t="s">
        <v>12</v>
      </c>
      <c r="I13" s="442" t="s">
        <v>77</v>
      </c>
      <c r="J13" s="445">
        <v>99.337748344370866</v>
      </c>
      <c r="K13" s="446">
        <v>0.66225165562913912</v>
      </c>
      <c r="N13" s="441" t="s">
        <v>13</v>
      </c>
      <c r="O13" s="435">
        <f t="shared" si="0"/>
        <v>9.3312597200622075E-3</v>
      </c>
      <c r="P13" s="435">
        <f t="shared" si="1"/>
        <v>1.0101010101010102E-2</v>
      </c>
    </row>
    <row r="14" spans="1:16">
      <c r="A14" s="1996"/>
      <c r="B14" s="441" t="s">
        <v>13</v>
      </c>
      <c r="C14" s="442" t="s">
        <v>170</v>
      </c>
      <c r="D14" s="443">
        <v>637</v>
      </c>
      <c r="E14" s="444">
        <v>6</v>
      </c>
      <c r="G14" s="1996"/>
      <c r="H14" s="441" t="s">
        <v>13</v>
      </c>
      <c r="I14" s="442" t="s">
        <v>77</v>
      </c>
      <c r="J14" s="445">
        <v>99.066874027993777</v>
      </c>
      <c r="K14" s="446">
        <v>0.93312597200622083</v>
      </c>
      <c r="N14" s="441" t="s">
        <v>14</v>
      </c>
      <c r="O14" s="435">
        <f t="shared" si="0"/>
        <v>1.0057471264367816E-2</v>
      </c>
      <c r="P14" s="435">
        <f t="shared" si="1"/>
        <v>1.0845986984815618E-2</v>
      </c>
    </row>
    <row r="15" spans="1:16">
      <c r="A15" s="1996"/>
      <c r="B15" s="441" t="s">
        <v>14</v>
      </c>
      <c r="C15" s="442" t="s">
        <v>170</v>
      </c>
      <c r="D15" s="443">
        <v>689</v>
      </c>
      <c r="E15" s="444">
        <v>7</v>
      </c>
      <c r="G15" s="1996"/>
      <c r="H15" s="441" t="s">
        <v>14</v>
      </c>
      <c r="I15" s="442" t="s">
        <v>77</v>
      </c>
      <c r="J15" s="445">
        <v>98.994252873563212</v>
      </c>
      <c r="K15" s="447">
        <v>1.0057471264367817</v>
      </c>
      <c r="N15" s="441" t="s">
        <v>15</v>
      </c>
      <c r="O15" s="435">
        <f t="shared" si="0"/>
        <v>1.2587412587412588E-2</v>
      </c>
      <c r="P15" s="435">
        <f t="shared" si="1"/>
        <v>4.9875311720698253E-3</v>
      </c>
    </row>
    <row r="16" spans="1:16">
      <c r="A16" s="1996"/>
      <c r="B16" s="441" t="s">
        <v>15</v>
      </c>
      <c r="C16" s="442" t="s">
        <v>170</v>
      </c>
      <c r="D16" s="443">
        <v>706</v>
      </c>
      <c r="E16" s="444">
        <v>9</v>
      </c>
      <c r="G16" s="1996"/>
      <c r="H16" s="441" t="s">
        <v>15</v>
      </c>
      <c r="I16" s="442" t="s">
        <v>77</v>
      </c>
      <c r="J16" s="445">
        <v>98.741258741258747</v>
      </c>
      <c r="K16" s="447">
        <v>1.2587412587412588</v>
      </c>
      <c r="N16" s="441" t="s">
        <v>16</v>
      </c>
      <c r="O16" s="435">
        <f t="shared" si="0"/>
        <v>1.300578034682081E-2</v>
      </c>
      <c r="P16" s="435">
        <f t="shared" si="1"/>
        <v>1.2165450121654502E-2</v>
      </c>
    </row>
    <row r="17" spans="1:16">
      <c r="A17" s="1996"/>
      <c r="B17" s="441" t="s">
        <v>16</v>
      </c>
      <c r="C17" s="442" t="s">
        <v>170</v>
      </c>
      <c r="D17" s="443">
        <v>683</v>
      </c>
      <c r="E17" s="444">
        <v>9</v>
      </c>
      <c r="G17" s="1996"/>
      <c r="H17" s="441" t="s">
        <v>16</v>
      </c>
      <c r="I17" s="442" t="s">
        <v>77</v>
      </c>
      <c r="J17" s="445">
        <v>98.699421965317924</v>
      </c>
      <c r="K17" s="447">
        <v>1.300578034682081</v>
      </c>
      <c r="N17" s="441" t="s">
        <v>17</v>
      </c>
      <c r="O17" s="435">
        <f t="shared" si="0"/>
        <v>1.9047619047619046E-2</v>
      </c>
      <c r="P17" s="435">
        <f t="shared" si="1"/>
        <v>9.2378752886836026E-3</v>
      </c>
    </row>
    <row r="18" spans="1:16" ht="15.75" thickBot="1">
      <c r="A18" s="1996"/>
      <c r="B18" s="441" t="s">
        <v>17</v>
      </c>
      <c r="C18" s="442" t="s">
        <v>170</v>
      </c>
      <c r="D18" s="443">
        <v>618</v>
      </c>
      <c r="E18" s="444">
        <v>12</v>
      </c>
      <c r="G18" s="1996"/>
      <c r="H18" s="441" t="s">
        <v>17</v>
      </c>
      <c r="I18" s="442" t="s">
        <v>77</v>
      </c>
      <c r="J18" s="445">
        <v>98.095238095238102</v>
      </c>
      <c r="K18" s="447">
        <v>1.9047619047619047</v>
      </c>
      <c r="N18" s="448" t="s">
        <v>18</v>
      </c>
      <c r="O18" s="435">
        <f t="shared" si="0"/>
        <v>1.7211703958691912E-2</v>
      </c>
      <c r="P18" s="435">
        <f t="shared" si="1"/>
        <v>2.3640661938534278E-2</v>
      </c>
    </row>
    <row r="19" spans="1:16" ht="16.5" thickTop="1" thickBot="1">
      <c r="A19" s="1997"/>
      <c r="B19" s="448" t="s">
        <v>18</v>
      </c>
      <c r="C19" s="449" t="s">
        <v>170</v>
      </c>
      <c r="D19" s="450">
        <v>571</v>
      </c>
      <c r="E19" s="451">
        <v>10</v>
      </c>
      <c r="G19" s="1997"/>
      <c r="H19" s="448" t="s">
        <v>18</v>
      </c>
      <c r="I19" s="449" t="s">
        <v>77</v>
      </c>
      <c r="J19" s="452">
        <v>98.278829604130806</v>
      </c>
      <c r="K19" s="453">
        <v>1.7211703958691911</v>
      </c>
    </row>
    <row r="20" spans="1:16" ht="15.75" thickTop="1">
      <c r="A20" s="1986"/>
      <c r="B20" s="1986"/>
      <c r="C20" s="1986"/>
      <c r="D20" s="1986"/>
      <c r="E20" s="1986"/>
      <c r="G20" s="1986"/>
      <c r="H20" s="1986"/>
      <c r="I20" s="1986"/>
      <c r="J20" s="1986"/>
      <c r="K20" s="1986"/>
    </row>
    <row r="23" spans="1:16" ht="15.75" thickBot="1">
      <c r="A23" s="1998" t="s">
        <v>433</v>
      </c>
      <c r="B23" s="1998"/>
      <c r="C23" s="1998"/>
      <c r="D23" s="1998"/>
      <c r="E23" s="1998"/>
      <c r="G23" s="1998" t="s">
        <v>434</v>
      </c>
      <c r="H23" s="1998"/>
      <c r="I23" s="1998"/>
      <c r="J23" s="1998"/>
      <c r="K23" s="1998"/>
    </row>
    <row r="24" spans="1:16" ht="15.75" thickTop="1">
      <c r="A24" s="1987" t="s">
        <v>0</v>
      </c>
      <c r="B24" s="1988"/>
      <c r="C24" s="1989"/>
      <c r="D24" s="1993" t="s">
        <v>430</v>
      </c>
      <c r="E24" s="1994"/>
      <c r="G24" s="1987" t="s">
        <v>0</v>
      </c>
      <c r="H24" s="1988"/>
      <c r="I24" s="1989"/>
      <c r="J24" s="1993" t="s">
        <v>430</v>
      </c>
      <c r="K24" s="1994"/>
    </row>
    <row r="25" spans="1:16" ht="15.75" thickBot="1">
      <c r="A25" s="1990"/>
      <c r="B25" s="1991"/>
      <c r="C25" s="1992"/>
      <c r="D25" s="432" t="s">
        <v>431</v>
      </c>
      <c r="E25" s="433" t="s">
        <v>432</v>
      </c>
      <c r="G25" s="1990"/>
      <c r="H25" s="1991"/>
      <c r="I25" s="1992"/>
      <c r="J25" s="432" t="s">
        <v>431</v>
      </c>
      <c r="K25" s="433" t="s">
        <v>432</v>
      </c>
    </row>
    <row r="26" spans="1:16" ht="15.75" thickTop="1">
      <c r="A26" s="1995" t="s">
        <v>3</v>
      </c>
      <c r="B26" s="434" t="s">
        <v>177</v>
      </c>
      <c r="C26" s="436" t="s">
        <v>170</v>
      </c>
      <c r="D26" s="437">
        <v>216</v>
      </c>
      <c r="E26" s="454" t="s">
        <v>0</v>
      </c>
      <c r="G26" s="1995" t="s">
        <v>3</v>
      </c>
      <c r="H26" s="434" t="s">
        <v>177</v>
      </c>
      <c r="I26" s="436" t="s">
        <v>77</v>
      </c>
      <c r="J26" s="439">
        <v>100</v>
      </c>
      <c r="K26" s="454">
        <v>0</v>
      </c>
    </row>
    <row r="27" spans="1:16">
      <c r="A27" s="1996"/>
      <c r="B27" s="441" t="s">
        <v>4</v>
      </c>
      <c r="C27" s="442" t="s">
        <v>170</v>
      </c>
      <c r="D27" s="443">
        <v>221</v>
      </c>
      <c r="E27" s="455" t="s">
        <v>0</v>
      </c>
      <c r="G27" s="1996"/>
      <c r="H27" s="441" t="s">
        <v>4</v>
      </c>
      <c r="I27" s="442" t="s">
        <v>77</v>
      </c>
      <c r="J27" s="445">
        <v>100</v>
      </c>
      <c r="K27" s="455">
        <v>0</v>
      </c>
    </row>
    <row r="28" spans="1:16">
      <c r="A28" s="1996"/>
      <c r="B28" s="441" t="s">
        <v>5</v>
      </c>
      <c r="C28" s="442" t="s">
        <v>170</v>
      </c>
      <c r="D28" s="443">
        <v>260</v>
      </c>
      <c r="E28" s="444">
        <v>2</v>
      </c>
      <c r="G28" s="1996"/>
      <c r="H28" s="441" t="s">
        <v>5</v>
      </c>
      <c r="I28" s="442" t="s">
        <v>77</v>
      </c>
      <c r="J28" s="445">
        <v>99.236641221374043</v>
      </c>
      <c r="K28" s="446">
        <v>0.76335877862595425</v>
      </c>
    </row>
    <row r="29" spans="1:16">
      <c r="A29" s="1996"/>
      <c r="B29" s="441" t="s">
        <v>6</v>
      </c>
      <c r="C29" s="442" t="s">
        <v>170</v>
      </c>
      <c r="D29" s="443">
        <v>248</v>
      </c>
      <c r="E29" s="444">
        <v>2</v>
      </c>
      <c r="G29" s="1996"/>
      <c r="H29" s="441" t="s">
        <v>6</v>
      </c>
      <c r="I29" s="442" t="s">
        <v>77</v>
      </c>
      <c r="J29" s="445">
        <v>99.2</v>
      </c>
      <c r="K29" s="446">
        <v>0.8</v>
      </c>
    </row>
    <row r="30" spans="1:16">
      <c r="A30" s="1996"/>
      <c r="B30" s="441" t="s">
        <v>7</v>
      </c>
      <c r="C30" s="442" t="s">
        <v>170</v>
      </c>
      <c r="D30" s="443">
        <v>279</v>
      </c>
      <c r="E30" s="444">
        <v>1</v>
      </c>
      <c r="G30" s="1996"/>
      <c r="H30" s="441" t="s">
        <v>7</v>
      </c>
      <c r="I30" s="442" t="s">
        <v>77</v>
      </c>
      <c r="J30" s="445">
        <v>99.642857142857139</v>
      </c>
      <c r="K30" s="446">
        <v>0.35714285714285715</v>
      </c>
    </row>
    <row r="31" spans="1:16">
      <c r="A31" s="1996"/>
      <c r="B31" s="441" t="s">
        <v>8</v>
      </c>
      <c r="C31" s="442" t="s">
        <v>170</v>
      </c>
      <c r="D31" s="443">
        <v>302</v>
      </c>
      <c r="E31" s="444">
        <v>2</v>
      </c>
      <c r="G31" s="1996"/>
      <c r="H31" s="441" t="s">
        <v>8</v>
      </c>
      <c r="I31" s="442" t="s">
        <v>77</v>
      </c>
      <c r="J31" s="445">
        <v>99.34210526315789</v>
      </c>
      <c r="K31" s="446">
        <v>0.65789473684210531</v>
      </c>
    </row>
    <row r="32" spans="1:16">
      <c r="A32" s="1996"/>
      <c r="B32" s="441" t="s">
        <v>9</v>
      </c>
      <c r="C32" s="442" t="s">
        <v>170</v>
      </c>
      <c r="D32" s="443">
        <v>363</v>
      </c>
      <c r="E32" s="444">
        <v>2</v>
      </c>
      <c r="G32" s="1996"/>
      <c r="H32" s="441" t="s">
        <v>9</v>
      </c>
      <c r="I32" s="442" t="s">
        <v>77</v>
      </c>
      <c r="J32" s="445">
        <v>99.452054794520549</v>
      </c>
      <c r="K32" s="446">
        <v>0.54794520547945202</v>
      </c>
    </row>
    <row r="33" spans="1:11">
      <c r="A33" s="1996"/>
      <c r="B33" s="441" t="s">
        <v>10</v>
      </c>
      <c r="C33" s="442" t="s">
        <v>170</v>
      </c>
      <c r="D33" s="443">
        <v>348</v>
      </c>
      <c r="E33" s="444">
        <v>1</v>
      </c>
      <c r="G33" s="1996"/>
      <c r="H33" s="441" t="s">
        <v>10</v>
      </c>
      <c r="I33" s="442" t="s">
        <v>77</v>
      </c>
      <c r="J33" s="445">
        <v>99.713467048710598</v>
      </c>
      <c r="K33" s="446">
        <v>0.28653295128939826</v>
      </c>
    </row>
    <row r="34" spans="1:11">
      <c r="A34" s="1996"/>
      <c r="B34" s="441" t="s">
        <v>11</v>
      </c>
      <c r="C34" s="442" t="s">
        <v>170</v>
      </c>
      <c r="D34" s="443">
        <v>409</v>
      </c>
      <c r="E34" s="444">
        <v>3</v>
      </c>
      <c r="G34" s="1996"/>
      <c r="H34" s="441" t="s">
        <v>11</v>
      </c>
      <c r="I34" s="442" t="s">
        <v>77</v>
      </c>
      <c r="J34" s="445">
        <v>99.271844660194176</v>
      </c>
      <c r="K34" s="446">
        <v>0.72815533980582525</v>
      </c>
    </row>
    <row r="35" spans="1:11">
      <c r="A35" s="1996"/>
      <c r="B35" s="441" t="s">
        <v>12</v>
      </c>
      <c r="C35" s="442" t="s">
        <v>170</v>
      </c>
      <c r="D35" s="443">
        <v>498</v>
      </c>
      <c r="E35" s="444">
        <v>1</v>
      </c>
      <c r="G35" s="1996"/>
      <c r="H35" s="441" t="s">
        <v>12</v>
      </c>
      <c r="I35" s="442" t="s">
        <v>77</v>
      </c>
      <c r="J35" s="445">
        <v>99.799599198396791</v>
      </c>
      <c r="K35" s="446">
        <v>0.20040080160320642</v>
      </c>
    </row>
    <row r="36" spans="1:11">
      <c r="A36" s="1996"/>
      <c r="B36" s="441" t="s">
        <v>13</v>
      </c>
      <c r="C36" s="442" t="s">
        <v>170</v>
      </c>
      <c r="D36" s="443">
        <v>490</v>
      </c>
      <c r="E36" s="444">
        <v>5</v>
      </c>
      <c r="G36" s="1996"/>
      <c r="H36" s="441" t="s">
        <v>13</v>
      </c>
      <c r="I36" s="442" t="s">
        <v>77</v>
      </c>
      <c r="J36" s="445">
        <v>98.98989898989899</v>
      </c>
      <c r="K36" s="447">
        <v>1.0101010101010102</v>
      </c>
    </row>
    <row r="37" spans="1:11">
      <c r="A37" s="1996"/>
      <c r="B37" s="441" t="s">
        <v>14</v>
      </c>
      <c r="C37" s="442" t="s">
        <v>170</v>
      </c>
      <c r="D37" s="443">
        <v>456</v>
      </c>
      <c r="E37" s="444">
        <v>5</v>
      </c>
      <c r="G37" s="1996"/>
      <c r="H37" s="441" t="s">
        <v>14</v>
      </c>
      <c r="I37" s="442" t="s">
        <v>77</v>
      </c>
      <c r="J37" s="445">
        <v>98.915401301518443</v>
      </c>
      <c r="K37" s="447">
        <v>1.0845986984815619</v>
      </c>
    </row>
    <row r="38" spans="1:11">
      <c r="A38" s="1996"/>
      <c r="B38" s="441" t="s">
        <v>15</v>
      </c>
      <c r="C38" s="442" t="s">
        <v>170</v>
      </c>
      <c r="D38" s="443">
        <v>399</v>
      </c>
      <c r="E38" s="444">
        <v>2</v>
      </c>
      <c r="G38" s="1996"/>
      <c r="H38" s="441" t="s">
        <v>15</v>
      </c>
      <c r="I38" s="442" t="s">
        <v>77</v>
      </c>
      <c r="J38" s="445">
        <v>99.501246882793012</v>
      </c>
      <c r="K38" s="446">
        <v>0.49875311720698257</v>
      </c>
    </row>
    <row r="39" spans="1:11">
      <c r="A39" s="1996"/>
      <c r="B39" s="441" t="s">
        <v>16</v>
      </c>
      <c r="C39" s="442" t="s">
        <v>170</v>
      </c>
      <c r="D39" s="443">
        <v>406</v>
      </c>
      <c r="E39" s="444">
        <v>5</v>
      </c>
      <c r="G39" s="1996"/>
      <c r="H39" s="441" t="s">
        <v>16</v>
      </c>
      <c r="I39" s="442" t="s">
        <v>77</v>
      </c>
      <c r="J39" s="445">
        <v>98.783454987834546</v>
      </c>
      <c r="K39" s="447">
        <v>1.2165450121654502</v>
      </c>
    </row>
    <row r="40" spans="1:11">
      <c r="A40" s="1996"/>
      <c r="B40" s="441" t="s">
        <v>17</v>
      </c>
      <c r="C40" s="442" t="s">
        <v>170</v>
      </c>
      <c r="D40" s="443">
        <v>429</v>
      </c>
      <c r="E40" s="444">
        <v>4</v>
      </c>
      <c r="G40" s="1996"/>
      <c r="H40" s="441" t="s">
        <v>17</v>
      </c>
      <c r="I40" s="442" t="s">
        <v>77</v>
      </c>
      <c r="J40" s="445">
        <v>99.07621247113164</v>
      </c>
      <c r="K40" s="446">
        <v>0.92378752886836024</v>
      </c>
    </row>
    <row r="41" spans="1:11" ht="15.75" thickBot="1">
      <c r="A41" s="1997"/>
      <c r="B41" s="448" t="s">
        <v>18</v>
      </c>
      <c r="C41" s="449" t="s">
        <v>170</v>
      </c>
      <c r="D41" s="450">
        <v>413</v>
      </c>
      <c r="E41" s="451">
        <v>10</v>
      </c>
      <c r="G41" s="1997"/>
      <c r="H41" s="448" t="s">
        <v>18</v>
      </c>
      <c r="I41" s="449" t="s">
        <v>77</v>
      </c>
      <c r="J41" s="452">
        <v>97.635933806146568</v>
      </c>
      <c r="K41" s="453">
        <v>2.3640661938534278</v>
      </c>
    </row>
    <row r="42" spans="1:11" ht="15.75" thickTop="1">
      <c r="A42" s="1986"/>
      <c r="B42" s="1986"/>
      <c r="C42" s="1986"/>
      <c r="D42" s="1986"/>
      <c r="E42" s="1986"/>
      <c r="G42" s="1986"/>
      <c r="H42" s="1986"/>
      <c r="I42" s="1986"/>
      <c r="J42" s="1986"/>
      <c r="K42" s="1986"/>
    </row>
  </sheetData>
  <mergeCells count="20">
    <mergeCell ref="A1:E1"/>
    <mergeCell ref="G1:K1"/>
    <mergeCell ref="A2:C3"/>
    <mergeCell ref="D2:E2"/>
    <mergeCell ref="G2:I3"/>
    <mergeCell ref="J2:K2"/>
    <mergeCell ref="A4:A19"/>
    <mergeCell ref="G4:G19"/>
    <mergeCell ref="A20:E20"/>
    <mergeCell ref="G20:K20"/>
    <mergeCell ref="A23:E23"/>
    <mergeCell ref="G23:K23"/>
    <mergeCell ref="A42:E42"/>
    <mergeCell ref="G42:K42"/>
    <mergeCell ref="A24:C25"/>
    <mergeCell ref="D24:E24"/>
    <mergeCell ref="G24:I25"/>
    <mergeCell ref="J24:K24"/>
    <mergeCell ref="A26:A41"/>
    <mergeCell ref="G26:G4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8"/>
  <dimension ref="A1:B29"/>
  <sheetViews>
    <sheetView showGridLines="0" zoomScale="80" zoomScaleNormal="80" workbookViewId="0"/>
  </sheetViews>
  <sheetFormatPr defaultRowHeight="15"/>
  <cols>
    <col min="1" max="1" width="4.140625" style="866" customWidth="1"/>
  </cols>
  <sheetData>
    <row r="1" spans="2:2" ht="24" customHeight="1">
      <c r="B1" s="967" t="s">
        <v>909</v>
      </c>
    </row>
    <row r="29" spans="2:2" ht="15.75">
      <c r="B29" s="968" t="s">
        <v>78</v>
      </c>
    </row>
  </sheetData>
  <pageMargins left="0.7" right="0.7" top="0.75" bottom="0.75" header="0.3" footer="0.3"/>
  <drawing r:id="rId1"/>
</worksheet>
</file>

<file path=xl/worksheets/sheet150.xml><?xml version="1.0" encoding="utf-8"?>
<worksheet xmlns="http://schemas.openxmlformats.org/spreadsheetml/2006/main" xmlns:r="http://schemas.openxmlformats.org/officeDocument/2006/relationships">
  <sheetPr codeName="Sheet91"/>
  <dimension ref="B1:B30"/>
  <sheetViews>
    <sheetView showGridLines="0" zoomScale="80" zoomScaleNormal="80" workbookViewId="0"/>
  </sheetViews>
  <sheetFormatPr defaultRowHeight="15"/>
  <cols>
    <col min="1" max="1" width="4.140625" style="968" customWidth="1"/>
    <col min="2" max="16384" width="9.140625" style="968"/>
  </cols>
  <sheetData>
    <row r="1" spans="2:2" ht="24" customHeight="1">
      <c r="B1" s="967" t="s">
        <v>1001</v>
      </c>
    </row>
    <row r="30" spans="2:2">
      <c r="B30" s="968" t="s">
        <v>856</v>
      </c>
    </row>
  </sheetData>
  <pageMargins left="0.7" right="0.7" top="0.75" bottom="0.75" header="0.3" footer="0.3"/>
  <drawing r:id="rId1"/>
</worksheet>
</file>

<file path=xl/worksheets/sheet151.xml><?xml version="1.0" encoding="utf-8"?>
<worksheet xmlns="http://schemas.openxmlformats.org/spreadsheetml/2006/main" xmlns:r="http://schemas.openxmlformats.org/officeDocument/2006/relationships">
  <sheetPr codeName="Sheet92"/>
  <dimension ref="A1:P41"/>
  <sheetViews>
    <sheetView workbookViewId="0">
      <selection activeCell="Z13" sqref="Z13"/>
    </sheetView>
  </sheetViews>
  <sheetFormatPr defaultRowHeight="15"/>
  <sheetData>
    <row r="1" spans="1:16" ht="15.75" customHeight="1" thickBot="1">
      <c r="A1" s="1999" t="s">
        <v>248</v>
      </c>
      <c r="B1" s="1999"/>
      <c r="C1" s="1999"/>
      <c r="D1" s="1999"/>
      <c r="E1" s="1999"/>
      <c r="F1" s="1999"/>
      <c r="G1" s="1999"/>
      <c r="H1" s="1999"/>
      <c r="I1" s="1999"/>
      <c r="N1" s="1999" t="s">
        <v>207</v>
      </c>
      <c r="O1" s="1999"/>
      <c r="P1" s="1999"/>
    </row>
    <row r="2" spans="1:16" ht="74.25" thickTop="1" thickBot="1">
      <c r="A2" s="204" t="s">
        <v>0</v>
      </c>
      <c r="B2" s="144" t="s">
        <v>214</v>
      </c>
      <c r="C2" s="170" t="s">
        <v>181</v>
      </c>
      <c r="D2" s="412" t="s">
        <v>294</v>
      </c>
      <c r="E2" s="170" t="s">
        <v>183</v>
      </c>
      <c r="F2" s="170" t="s">
        <v>184</v>
      </c>
      <c r="G2" s="170" t="s">
        <v>185</v>
      </c>
      <c r="H2" s="170" t="s">
        <v>186</v>
      </c>
      <c r="I2" s="171" t="s">
        <v>187</v>
      </c>
      <c r="N2" s="194" t="s">
        <v>0</v>
      </c>
      <c r="O2" s="165" t="s">
        <v>215</v>
      </c>
      <c r="P2" s="171" t="s">
        <v>216</v>
      </c>
    </row>
    <row r="3" spans="1:16" ht="24.75" thickTop="1">
      <c r="A3" s="328" t="s">
        <v>189</v>
      </c>
      <c r="B3" s="329" t="s">
        <v>26</v>
      </c>
      <c r="C3" s="330">
        <v>405</v>
      </c>
      <c r="D3" s="330">
        <v>3</v>
      </c>
      <c r="E3" s="330">
        <v>1.8056551453679559</v>
      </c>
      <c r="F3" s="330">
        <v>0.7407407407407407</v>
      </c>
      <c r="G3" s="330">
        <v>0.72055851650853842</v>
      </c>
      <c r="H3" s="330">
        <v>0.43369339762411446</v>
      </c>
      <c r="I3" s="162">
        <v>0</v>
      </c>
      <c r="N3" s="328" t="s">
        <v>189</v>
      </c>
      <c r="O3" s="339">
        <v>3</v>
      </c>
      <c r="P3" s="331">
        <v>50</v>
      </c>
    </row>
    <row r="4" spans="1:16">
      <c r="A4" s="332" t="s">
        <v>190</v>
      </c>
      <c r="B4" s="333" t="s">
        <v>27</v>
      </c>
      <c r="C4" s="334">
        <v>172</v>
      </c>
      <c r="D4" s="334">
        <v>2</v>
      </c>
      <c r="E4" s="334">
        <v>0.76303201999745374</v>
      </c>
      <c r="F4" s="334">
        <v>1.1627906976744187</v>
      </c>
      <c r="G4" s="334">
        <v>1.1367632976282218</v>
      </c>
      <c r="H4" s="334">
        <v>0.43369339762411446</v>
      </c>
      <c r="I4" s="163">
        <v>0</v>
      </c>
      <c r="N4" s="332" t="s">
        <v>190</v>
      </c>
      <c r="O4" s="340">
        <v>35</v>
      </c>
      <c r="P4" s="335">
        <v>5.8823529411764701</v>
      </c>
    </row>
    <row r="5" spans="1:16" ht="36">
      <c r="A5" s="332" t="s">
        <v>191</v>
      </c>
      <c r="B5" s="333" t="s">
        <v>28</v>
      </c>
      <c r="C5" s="334">
        <v>191</v>
      </c>
      <c r="D5" s="334">
        <v>2</v>
      </c>
      <c r="E5" s="334">
        <v>0.85409666110212967</v>
      </c>
      <c r="F5" s="334">
        <v>1.0471204188481675</v>
      </c>
      <c r="G5" s="334">
        <v>1.0155604567391114</v>
      </c>
      <c r="H5" s="334">
        <v>0.43369339762411446</v>
      </c>
      <c r="I5" s="163">
        <v>200</v>
      </c>
      <c r="N5" s="332" t="s">
        <v>191</v>
      </c>
      <c r="O5" s="340">
        <v>102</v>
      </c>
      <c r="P5" s="335">
        <v>2.9702970297029703</v>
      </c>
    </row>
    <row r="6" spans="1:16">
      <c r="A6" s="332" t="s">
        <v>192</v>
      </c>
      <c r="B6" s="333" t="s">
        <v>29</v>
      </c>
      <c r="C6" s="334">
        <v>519</v>
      </c>
      <c r="D6" s="334">
        <v>2</v>
      </c>
      <c r="E6" s="334">
        <v>2.2011761630436637</v>
      </c>
      <c r="F6" s="334">
        <v>0.38535645472061658</v>
      </c>
      <c r="G6" s="334">
        <v>0.39405605503598351</v>
      </c>
      <c r="H6" s="334">
        <v>0.43369339762411446</v>
      </c>
      <c r="I6" s="163">
        <v>200</v>
      </c>
      <c r="N6" s="332" t="s">
        <v>192</v>
      </c>
      <c r="O6" s="340">
        <v>191</v>
      </c>
      <c r="P6" s="335">
        <v>2.1052631578947367</v>
      </c>
    </row>
    <row r="7" spans="1:16" ht="24">
      <c r="A7" s="332" t="s">
        <v>193</v>
      </c>
      <c r="B7" s="333" t="s">
        <v>30</v>
      </c>
      <c r="C7" s="334">
        <v>231</v>
      </c>
      <c r="D7" s="334">
        <v>2</v>
      </c>
      <c r="E7" s="334">
        <v>1.0250648670407776</v>
      </c>
      <c r="F7" s="334">
        <v>0.86580086580086579</v>
      </c>
      <c r="G7" s="334">
        <v>0.84617746948274242</v>
      </c>
      <c r="H7" s="334">
        <v>0.43369339762411446</v>
      </c>
      <c r="I7" s="163">
        <v>400</v>
      </c>
      <c r="N7" s="332" t="s">
        <v>193</v>
      </c>
      <c r="O7" s="340">
        <v>297</v>
      </c>
      <c r="P7" s="335">
        <v>1.6891891891891893</v>
      </c>
    </row>
    <row r="8" spans="1:16">
      <c r="A8" s="332" t="s">
        <v>194</v>
      </c>
      <c r="B8" s="333" t="s">
        <v>31</v>
      </c>
      <c r="C8" s="334">
        <v>667</v>
      </c>
      <c r="D8" s="334">
        <v>2</v>
      </c>
      <c r="E8" s="334">
        <v>2.7561593711575765</v>
      </c>
      <c r="F8" s="334">
        <v>0.29985007496251875</v>
      </c>
      <c r="G8" s="334">
        <v>0.31470850500344238</v>
      </c>
      <c r="H8" s="334">
        <v>0.43369339762411446</v>
      </c>
      <c r="I8" s="163">
        <v>400</v>
      </c>
      <c r="N8" s="332" t="s">
        <v>194</v>
      </c>
      <c r="O8" s="340">
        <v>414</v>
      </c>
      <c r="P8" s="335">
        <v>1.4527845036319613</v>
      </c>
    </row>
    <row r="9" spans="1:16" ht="24">
      <c r="A9" s="332" t="s">
        <v>195</v>
      </c>
      <c r="B9" s="333" t="s">
        <v>32</v>
      </c>
      <c r="C9" s="334">
        <v>534</v>
      </c>
      <c r="D9" s="334">
        <v>1</v>
      </c>
      <c r="E9" s="334">
        <v>2.4688886828154195</v>
      </c>
      <c r="F9" s="334">
        <v>0.18726591760299627</v>
      </c>
      <c r="G9" s="334">
        <v>0.17566340703929523</v>
      </c>
      <c r="H9" s="334">
        <v>0.43369339762411446</v>
      </c>
      <c r="I9" s="163">
        <v>600</v>
      </c>
      <c r="N9" s="332" t="s">
        <v>195</v>
      </c>
      <c r="O9" s="340">
        <v>540</v>
      </c>
      <c r="P9" s="335">
        <v>1.2987012987012987</v>
      </c>
    </row>
    <row r="10" spans="1:16" ht="24">
      <c r="A10" s="332" t="s">
        <v>196</v>
      </c>
      <c r="B10" s="333" t="s">
        <v>33</v>
      </c>
      <c r="C10" s="334">
        <v>446</v>
      </c>
      <c r="D10" s="334">
        <v>2</v>
      </c>
      <c r="E10" s="334">
        <v>1.9612932075946117</v>
      </c>
      <c r="F10" s="334">
        <v>0.44843049327354262</v>
      </c>
      <c r="G10" s="334">
        <v>0.44225248519165467</v>
      </c>
      <c r="H10" s="334">
        <v>0.43369339762411446</v>
      </c>
      <c r="I10" s="163">
        <v>800</v>
      </c>
      <c r="N10" s="332" t="s">
        <v>196</v>
      </c>
      <c r="O10" s="340">
        <v>673</v>
      </c>
      <c r="P10" s="335">
        <v>1.1904761904761905</v>
      </c>
    </row>
    <row r="11" spans="1:16">
      <c r="A11" s="332" t="s">
        <v>197</v>
      </c>
      <c r="B11" s="333" t="s">
        <v>34</v>
      </c>
      <c r="C11" s="334">
        <v>490</v>
      </c>
      <c r="D11" s="334">
        <v>2</v>
      </c>
      <c r="E11" s="334">
        <v>2.1860983297786909</v>
      </c>
      <c r="F11" s="334">
        <v>0.40816326530612246</v>
      </c>
      <c r="G11" s="334">
        <v>0.39677391608274026</v>
      </c>
      <c r="H11" s="334">
        <v>0.43369339762411446</v>
      </c>
      <c r="I11" s="163">
        <v>1000</v>
      </c>
      <c r="N11" s="332" t="s">
        <v>197</v>
      </c>
      <c r="O11" s="340">
        <v>811</v>
      </c>
      <c r="P11" s="335">
        <v>1.1111111111111112</v>
      </c>
    </row>
    <row r="12" spans="1:16">
      <c r="A12" s="332" t="s">
        <v>198</v>
      </c>
      <c r="B12" s="333" t="s">
        <v>35</v>
      </c>
      <c r="C12" s="334">
        <v>302</v>
      </c>
      <c r="D12" s="334">
        <v>1</v>
      </c>
      <c r="E12" s="334">
        <v>1.2246636748944415</v>
      </c>
      <c r="F12" s="334">
        <v>0.33112582781456956</v>
      </c>
      <c r="G12" s="334">
        <v>0.35413265414400091</v>
      </c>
      <c r="H12" s="334">
        <v>0.43369339762411446</v>
      </c>
      <c r="I12" s="163">
        <v>1000</v>
      </c>
      <c r="N12" s="332" t="s">
        <v>198</v>
      </c>
      <c r="O12" s="340">
        <v>955</v>
      </c>
      <c r="P12" s="335">
        <v>1.0482180293501049</v>
      </c>
    </row>
    <row r="13" spans="1:16" ht="24">
      <c r="A13" s="332" t="s">
        <v>199</v>
      </c>
      <c r="B13" s="333" t="s">
        <v>36</v>
      </c>
      <c r="C13" s="334">
        <v>478</v>
      </c>
      <c r="D13" s="334">
        <v>4</v>
      </c>
      <c r="E13" s="334">
        <v>2.2290908114916466</v>
      </c>
      <c r="F13" s="334">
        <v>0.83682008368200833</v>
      </c>
      <c r="G13" s="334">
        <v>0.77824267255204138</v>
      </c>
      <c r="H13" s="334">
        <v>0.43369339762411446</v>
      </c>
      <c r="I13" s="163">
        <v>1200</v>
      </c>
      <c r="N13" s="332" t="s">
        <v>199</v>
      </c>
      <c r="O13" s="340">
        <v>1103</v>
      </c>
      <c r="P13" s="335">
        <v>0.99818511796733211</v>
      </c>
    </row>
    <row r="14" spans="1:16">
      <c r="A14" s="332" t="s">
        <v>200</v>
      </c>
      <c r="B14" s="333" t="s">
        <v>37</v>
      </c>
      <c r="C14" s="334">
        <v>821</v>
      </c>
      <c r="D14" s="334">
        <v>1</v>
      </c>
      <c r="E14" s="334">
        <v>3.4509169486176607</v>
      </c>
      <c r="F14" s="334">
        <v>0.1218026796589525</v>
      </c>
      <c r="G14" s="334">
        <v>0.12567482906183519</v>
      </c>
      <c r="H14" s="334">
        <v>0.43369339762411446</v>
      </c>
      <c r="I14" s="163">
        <v>1400</v>
      </c>
      <c r="N14" s="332" t="s">
        <v>200</v>
      </c>
      <c r="O14" s="340">
        <v>1255</v>
      </c>
      <c r="P14" s="335">
        <v>0.9569377990430622</v>
      </c>
    </row>
    <row r="15" spans="1:16">
      <c r="A15" s="332" t="s">
        <v>201</v>
      </c>
      <c r="B15" s="333" t="s">
        <v>38</v>
      </c>
      <c r="C15" s="334">
        <v>526</v>
      </c>
      <c r="D15" s="334">
        <v>2</v>
      </c>
      <c r="E15" s="334">
        <v>2.0388044126654763</v>
      </c>
      <c r="F15" s="334">
        <v>0.38022813688212925</v>
      </c>
      <c r="G15" s="334">
        <v>0.42543894346110006</v>
      </c>
      <c r="H15" s="334">
        <v>0.43369339762411446</v>
      </c>
      <c r="I15" s="163">
        <v>1400</v>
      </c>
      <c r="N15" s="332" t="s">
        <v>201</v>
      </c>
      <c r="O15" s="340">
        <v>1410</v>
      </c>
      <c r="P15" s="335">
        <v>0.92264017033356993</v>
      </c>
    </row>
    <row r="16" spans="1:16" ht="24">
      <c r="A16" s="332" t="s">
        <v>202</v>
      </c>
      <c r="B16" s="333" t="s">
        <v>39</v>
      </c>
      <c r="C16" s="334">
        <v>57</v>
      </c>
      <c r="D16" s="334">
        <v>1</v>
      </c>
      <c r="E16" s="334">
        <v>0.25762819196724618</v>
      </c>
      <c r="F16" s="334">
        <v>1.7543859649122806</v>
      </c>
      <c r="G16" s="334">
        <v>1.683408148434518</v>
      </c>
      <c r="H16" s="334">
        <v>0.43369339762411446</v>
      </c>
      <c r="I16" s="163">
        <v>1600</v>
      </c>
      <c r="N16" s="332" t="s">
        <v>202</v>
      </c>
      <c r="O16" s="340">
        <v>1567</v>
      </c>
      <c r="P16" s="335">
        <v>0.89399744572158357</v>
      </c>
    </row>
    <row r="17" spans="1:16">
      <c r="A17" s="332" t="s">
        <v>203</v>
      </c>
      <c r="B17" s="333" t="s">
        <v>40</v>
      </c>
      <c r="C17" s="334">
        <v>1724</v>
      </c>
      <c r="D17" s="334">
        <v>1</v>
      </c>
      <c r="E17" s="334">
        <v>7.3820511547106777</v>
      </c>
      <c r="F17" s="334">
        <v>5.8004640371229696E-2</v>
      </c>
      <c r="G17" s="334">
        <v>5.8749714481098315E-2</v>
      </c>
      <c r="H17" s="334">
        <v>0.43369339762411446</v>
      </c>
      <c r="I17" s="163">
        <v>1800</v>
      </c>
      <c r="N17" s="332" t="s">
        <v>203</v>
      </c>
      <c r="O17" s="340">
        <v>1728</v>
      </c>
      <c r="P17" s="335">
        <v>0.86855819339895779</v>
      </c>
    </row>
    <row r="18" spans="1:16" ht="36.75" thickBot="1">
      <c r="A18" s="336" t="s">
        <v>204</v>
      </c>
      <c r="B18" s="337" t="s">
        <v>41</v>
      </c>
      <c r="C18" s="338">
        <v>324</v>
      </c>
      <c r="D18" s="338">
        <v>1</v>
      </c>
      <c r="E18" s="338">
        <v>1.4045670750512085</v>
      </c>
      <c r="F18" s="338">
        <v>0.30864197530864196</v>
      </c>
      <c r="G18" s="338">
        <v>0.30877371777229123</v>
      </c>
      <c r="H18" s="338">
        <v>0.43369339762411446</v>
      </c>
      <c r="I18" s="164">
        <v>2000</v>
      </c>
      <c r="N18" s="336" t="s">
        <v>204</v>
      </c>
      <c r="O18" s="340">
        <v>1890</v>
      </c>
      <c r="P18" s="335">
        <v>0.84700899947061947</v>
      </c>
    </row>
    <row r="19" spans="1:16" ht="15.75" thickTop="1">
      <c r="A19" s="2000" t="s">
        <v>205</v>
      </c>
      <c r="B19" s="2000"/>
      <c r="C19" s="2000"/>
      <c r="D19" s="2000"/>
      <c r="E19" s="2000"/>
      <c r="F19" s="2000"/>
      <c r="G19" s="2000"/>
      <c r="H19" s="2000"/>
      <c r="I19" s="2000"/>
    </row>
    <row r="21" spans="1:16">
      <c r="A21" s="315" t="s">
        <v>247</v>
      </c>
    </row>
    <row r="23" spans="1:16" ht="15.75" customHeight="1"/>
    <row r="41" ht="15.75" customHeight="1"/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>
  <sheetPr codeName="Sheet132"/>
  <dimension ref="B1:I18"/>
  <sheetViews>
    <sheetView showGridLines="0" zoomScale="80" zoomScaleNormal="80" workbookViewId="0"/>
  </sheetViews>
  <sheetFormatPr defaultRowHeight="15"/>
  <cols>
    <col min="1" max="1" width="2.5703125" style="968" customWidth="1"/>
    <col min="2" max="2" width="25.140625" style="968" customWidth="1"/>
    <col min="3" max="4" width="21.140625" style="968" customWidth="1"/>
    <col min="5" max="5" width="22.7109375" style="968" bestFit="1" customWidth="1"/>
    <col min="6" max="16384" width="9.140625" style="968"/>
  </cols>
  <sheetData>
    <row r="1" spans="2:9" ht="16.5" thickBot="1">
      <c r="B1" s="1637" t="s">
        <v>1002</v>
      </c>
      <c r="C1" s="1637"/>
      <c r="D1" s="1637"/>
      <c r="E1" s="1637"/>
    </row>
    <row r="2" spans="2:9" ht="31.5" customHeight="1" thickTop="1" thickBot="1">
      <c r="B2" s="1368" t="s">
        <v>214</v>
      </c>
      <c r="C2" s="1554" t="s">
        <v>231</v>
      </c>
      <c r="D2" s="1555" t="s">
        <v>545</v>
      </c>
      <c r="E2" s="1556" t="s">
        <v>185</v>
      </c>
    </row>
    <row r="3" spans="2:9" ht="15.75" thickTop="1">
      <c r="B3" s="1624" t="s">
        <v>26</v>
      </c>
      <c r="C3" s="1625">
        <v>405</v>
      </c>
      <c r="D3" s="1626">
        <v>3</v>
      </c>
      <c r="E3" s="1627">
        <v>0.72055851650853842</v>
      </c>
    </row>
    <row r="4" spans="2:9">
      <c r="B4" s="1628" t="s">
        <v>27</v>
      </c>
      <c r="C4" s="1629">
        <v>172</v>
      </c>
      <c r="D4" s="1630">
        <v>2</v>
      </c>
      <c r="E4" s="1631">
        <v>1.1367632976282218</v>
      </c>
    </row>
    <row r="5" spans="2:9">
      <c r="B5" s="1628" t="s">
        <v>28</v>
      </c>
      <c r="C5" s="1629">
        <v>191</v>
      </c>
      <c r="D5" s="1630">
        <v>2</v>
      </c>
      <c r="E5" s="1631">
        <v>1.0155604567391114</v>
      </c>
    </row>
    <row r="6" spans="2:9">
      <c r="B6" s="1628" t="s">
        <v>29</v>
      </c>
      <c r="C6" s="1629">
        <v>519</v>
      </c>
      <c r="D6" s="1630">
        <v>2</v>
      </c>
      <c r="E6" s="1631">
        <v>0.39405605503598351</v>
      </c>
    </row>
    <row r="7" spans="2:9">
      <c r="B7" s="1628" t="s">
        <v>30</v>
      </c>
      <c r="C7" s="1629">
        <v>231</v>
      </c>
      <c r="D7" s="1630">
        <v>2</v>
      </c>
      <c r="E7" s="1631">
        <v>0.84617746948274242</v>
      </c>
      <c r="I7" s="1636"/>
    </row>
    <row r="8" spans="2:9">
      <c r="B8" s="1628" t="s">
        <v>31</v>
      </c>
      <c r="C8" s="1629">
        <v>667</v>
      </c>
      <c r="D8" s="1630">
        <v>2</v>
      </c>
      <c r="E8" s="1631">
        <v>0.31470850500344238</v>
      </c>
    </row>
    <row r="9" spans="2:9">
      <c r="B9" s="1628" t="s">
        <v>32</v>
      </c>
      <c r="C9" s="1629">
        <v>534</v>
      </c>
      <c r="D9" s="1630">
        <v>1</v>
      </c>
      <c r="E9" s="1631">
        <v>0.17566340703929523</v>
      </c>
    </row>
    <row r="10" spans="2:9">
      <c r="B10" s="1628" t="s">
        <v>33</v>
      </c>
      <c r="C10" s="1629">
        <v>446</v>
      </c>
      <c r="D10" s="1630">
        <v>2</v>
      </c>
      <c r="E10" s="1631">
        <v>0.44225248519165467</v>
      </c>
    </row>
    <row r="11" spans="2:9">
      <c r="B11" s="1628" t="s">
        <v>34</v>
      </c>
      <c r="C11" s="1629">
        <v>490</v>
      </c>
      <c r="D11" s="1630">
        <v>2</v>
      </c>
      <c r="E11" s="1631">
        <v>0.39677391608274026</v>
      </c>
    </row>
    <row r="12" spans="2:9">
      <c r="B12" s="1628" t="s">
        <v>35</v>
      </c>
      <c r="C12" s="1629">
        <v>302</v>
      </c>
      <c r="D12" s="1630">
        <v>1</v>
      </c>
      <c r="E12" s="1631">
        <v>0.35413265414400091</v>
      </c>
    </row>
    <row r="13" spans="2:9">
      <c r="B13" s="1628" t="s">
        <v>36</v>
      </c>
      <c r="C13" s="1629">
        <v>478</v>
      </c>
      <c r="D13" s="1630">
        <v>4</v>
      </c>
      <c r="E13" s="1631">
        <v>0.77824267255204138</v>
      </c>
    </row>
    <row r="14" spans="2:9">
      <c r="B14" s="1628" t="s">
        <v>37</v>
      </c>
      <c r="C14" s="1629">
        <v>821</v>
      </c>
      <c r="D14" s="1630">
        <v>1</v>
      </c>
      <c r="E14" s="1631">
        <v>0.12567482906183519</v>
      </c>
    </row>
    <row r="15" spans="2:9">
      <c r="B15" s="1628" t="s">
        <v>38</v>
      </c>
      <c r="C15" s="1629">
        <v>526</v>
      </c>
      <c r="D15" s="1630">
        <v>2</v>
      </c>
      <c r="E15" s="1631">
        <v>0.42543894346110006</v>
      </c>
    </row>
    <row r="16" spans="2:9">
      <c r="B16" s="1628" t="s">
        <v>39</v>
      </c>
      <c r="C16" s="1629">
        <v>57</v>
      </c>
      <c r="D16" s="1630">
        <v>1</v>
      </c>
      <c r="E16" s="1631">
        <v>1.683408148434518</v>
      </c>
    </row>
    <row r="17" spans="2:5" ht="15.75" thickBot="1">
      <c r="B17" s="1632" t="s">
        <v>40</v>
      </c>
      <c r="C17" s="1633">
        <v>1724</v>
      </c>
      <c r="D17" s="1634">
        <v>1</v>
      </c>
      <c r="E17" s="1635">
        <v>5.8749714481098315E-2</v>
      </c>
    </row>
    <row r="18" spans="2:5" ht="15.75" thickTop="1"/>
  </sheetData>
  <pageMargins left="0.7" right="0.7" top="0.75" bottom="0.75" header="0.3" footer="0.3"/>
  <pageSetup paperSize="9"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>
  <sheetPr codeName="Sheet94"/>
  <dimension ref="B1:B30"/>
  <sheetViews>
    <sheetView showGridLines="0" zoomScale="80" zoomScaleNormal="80" workbookViewId="0"/>
  </sheetViews>
  <sheetFormatPr defaultRowHeight="15"/>
  <cols>
    <col min="1" max="1" width="3" style="968" customWidth="1"/>
    <col min="2" max="16384" width="9.140625" style="968"/>
  </cols>
  <sheetData>
    <row r="1" spans="2:2" ht="24" customHeight="1">
      <c r="B1" s="967" t="s">
        <v>1003</v>
      </c>
    </row>
    <row r="30" spans="2:2">
      <c r="B30" s="968" t="s">
        <v>857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154.xml><?xml version="1.0" encoding="utf-8"?>
<worksheet xmlns="http://schemas.openxmlformats.org/spreadsheetml/2006/main" xmlns:r="http://schemas.openxmlformats.org/officeDocument/2006/relationships">
  <sheetPr codeName="Sheet95"/>
  <dimension ref="A1:P49"/>
  <sheetViews>
    <sheetView workbookViewId="0">
      <selection activeCell="U8" sqref="U8"/>
    </sheetView>
  </sheetViews>
  <sheetFormatPr defaultRowHeight="15"/>
  <sheetData>
    <row r="1" spans="1:16" ht="15.75" customHeight="1" thickBot="1">
      <c r="A1" s="2001" t="s">
        <v>264</v>
      </c>
      <c r="B1" s="2001"/>
      <c r="C1" s="2001"/>
      <c r="D1" s="2001"/>
      <c r="E1" s="2001"/>
      <c r="F1" s="2001"/>
      <c r="G1" s="2001"/>
      <c r="H1" s="2001"/>
      <c r="I1" s="2001"/>
      <c r="N1" s="2003" t="s">
        <v>207</v>
      </c>
      <c r="O1" s="2003"/>
      <c r="P1" s="2003"/>
    </row>
    <row r="2" spans="1:16" ht="74.25" thickTop="1" thickBot="1">
      <c r="A2" s="385" t="s">
        <v>0</v>
      </c>
      <c r="B2" s="144" t="s">
        <v>214</v>
      </c>
      <c r="C2" s="170" t="s">
        <v>181</v>
      </c>
      <c r="D2" s="412" t="s">
        <v>293</v>
      </c>
      <c r="E2" s="170" t="s">
        <v>183</v>
      </c>
      <c r="F2" s="170" t="s">
        <v>184</v>
      </c>
      <c r="G2" s="170" t="s">
        <v>185</v>
      </c>
      <c r="H2" s="170" t="s">
        <v>186</v>
      </c>
      <c r="I2" s="171" t="s">
        <v>187</v>
      </c>
      <c r="N2" s="341" t="s">
        <v>0</v>
      </c>
      <c r="O2" s="165" t="s">
        <v>215</v>
      </c>
      <c r="P2" s="171" t="s">
        <v>216</v>
      </c>
    </row>
    <row r="3" spans="1:16" ht="24.75" thickTop="1">
      <c r="A3" s="372" t="s">
        <v>189</v>
      </c>
      <c r="B3" s="373" t="s">
        <v>26</v>
      </c>
      <c r="C3" s="374">
        <v>474</v>
      </c>
      <c r="D3" s="374">
        <v>10</v>
      </c>
      <c r="E3" s="374">
        <v>8.7041556667328699</v>
      </c>
      <c r="F3" s="374">
        <v>2.109704641350211</v>
      </c>
      <c r="G3" s="374">
        <v>1.9708774033044794</v>
      </c>
      <c r="H3" s="374">
        <v>1.7154823718408447</v>
      </c>
      <c r="I3" s="162">
        <v>0</v>
      </c>
      <c r="N3" s="372" t="s">
        <v>189</v>
      </c>
      <c r="O3" s="383">
        <v>10</v>
      </c>
      <c r="P3" s="375">
        <v>22.222222222222221</v>
      </c>
    </row>
    <row r="4" spans="1:16">
      <c r="A4" s="376" t="s">
        <v>190</v>
      </c>
      <c r="B4" s="377" t="s">
        <v>27</v>
      </c>
      <c r="C4" s="378">
        <v>184</v>
      </c>
      <c r="D4" s="378">
        <v>5</v>
      </c>
      <c r="E4" s="378">
        <v>3.1280332948895473</v>
      </c>
      <c r="F4" s="378">
        <v>2.7173913043478262</v>
      </c>
      <c r="G4" s="378">
        <v>2.7421101537562431</v>
      </c>
      <c r="H4" s="378">
        <v>1.7154823718408447</v>
      </c>
      <c r="I4" s="163">
        <v>0</v>
      </c>
      <c r="N4" s="376" t="s">
        <v>190</v>
      </c>
      <c r="O4" s="384">
        <v>27</v>
      </c>
      <c r="P4" s="379">
        <v>11.538461538461538</v>
      </c>
    </row>
    <row r="5" spans="1:16" ht="36">
      <c r="A5" s="376" t="s">
        <v>191</v>
      </c>
      <c r="B5" s="377" t="s">
        <v>28</v>
      </c>
      <c r="C5" s="378">
        <v>158</v>
      </c>
      <c r="D5" s="378">
        <v>1</v>
      </c>
      <c r="E5" s="378">
        <v>2.7233813289093676</v>
      </c>
      <c r="F5" s="378">
        <v>0.63291139240506333</v>
      </c>
      <c r="G5" s="378">
        <v>0.629908986167517</v>
      </c>
      <c r="H5" s="378">
        <v>1.7154823718408447</v>
      </c>
      <c r="I5" s="163">
        <v>200</v>
      </c>
      <c r="N5" s="376" t="s">
        <v>191</v>
      </c>
      <c r="O5" s="384">
        <v>50</v>
      </c>
      <c r="P5" s="379">
        <v>8.1632653061224492</v>
      </c>
    </row>
    <row r="6" spans="1:16">
      <c r="A6" s="376" t="s">
        <v>192</v>
      </c>
      <c r="B6" s="377" t="s">
        <v>29</v>
      </c>
      <c r="C6" s="378">
        <v>471</v>
      </c>
      <c r="D6" s="378">
        <v>8</v>
      </c>
      <c r="E6" s="378">
        <v>8.2512497064665205</v>
      </c>
      <c r="F6" s="378">
        <v>1.6985138004246285</v>
      </c>
      <c r="G6" s="378">
        <v>1.6632461097343039</v>
      </c>
      <c r="H6" s="378">
        <v>1.7154823718408447</v>
      </c>
      <c r="I6" s="163">
        <v>200</v>
      </c>
      <c r="N6" s="376" t="s">
        <v>192</v>
      </c>
      <c r="O6" s="384">
        <v>76</v>
      </c>
      <c r="P6" s="379">
        <v>6.666666666666667</v>
      </c>
    </row>
    <row r="7" spans="1:16" ht="24">
      <c r="A7" s="376" t="s">
        <v>193</v>
      </c>
      <c r="B7" s="377" t="s">
        <v>30</v>
      </c>
      <c r="C7" s="378">
        <v>191</v>
      </c>
      <c r="D7" s="378">
        <v>2</v>
      </c>
      <c r="E7" s="378">
        <v>3.5590594136581406</v>
      </c>
      <c r="F7" s="378">
        <v>1.0471204188481675</v>
      </c>
      <c r="G7" s="378">
        <v>0.96400884191905345</v>
      </c>
      <c r="H7" s="378">
        <v>1.7154823718408447</v>
      </c>
      <c r="I7" s="163">
        <v>400</v>
      </c>
      <c r="N7" s="376" t="s">
        <v>193</v>
      </c>
      <c r="O7" s="384">
        <v>106</v>
      </c>
      <c r="P7" s="379">
        <v>5.7142857142857144</v>
      </c>
    </row>
    <row r="8" spans="1:16">
      <c r="A8" s="376" t="s">
        <v>194</v>
      </c>
      <c r="B8" s="377" t="s">
        <v>31</v>
      </c>
      <c r="C8" s="378">
        <v>560</v>
      </c>
      <c r="D8" s="378">
        <v>5</v>
      </c>
      <c r="E8" s="378">
        <v>9.4429406019301503</v>
      </c>
      <c r="F8" s="378">
        <v>0.8928571428571429</v>
      </c>
      <c r="G8" s="378">
        <v>0.90834118531371344</v>
      </c>
      <c r="H8" s="378">
        <v>1.7154823718408447</v>
      </c>
      <c r="I8" s="163">
        <v>400</v>
      </c>
      <c r="N8" s="376" t="s">
        <v>194</v>
      </c>
      <c r="O8" s="384">
        <v>138</v>
      </c>
      <c r="P8" s="379">
        <v>5.1094890510948909</v>
      </c>
    </row>
    <row r="9" spans="1:16" ht="24">
      <c r="A9" s="376" t="s">
        <v>195</v>
      </c>
      <c r="B9" s="377" t="s">
        <v>32</v>
      </c>
      <c r="C9" s="378">
        <v>746</v>
      </c>
      <c r="D9" s="378">
        <v>10</v>
      </c>
      <c r="E9" s="378">
        <v>12.935954958176588</v>
      </c>
      <c r="F9" s="378">
        <v>1.3404825737265416</v>
      </c>
      <c r="G9" s="378">
        <v>1.3261350842571686</v>
      </c>
      <c r="H9" s="378">
        <v>1.7154823718408447</v>
      </c>
      <c r="I9" s="163">
        <v>600</v>
      </c>
      <c r="N9" s="376" t="s">
        <v>195</v>
      </c>
      <c r="O9" s="384">
        <v>172</v>
      </c>
      <c r="P9" s="379">
        <v>4.6783625730994149</v>
      </c>
    </row>
    <row r="10" spans="1:16" ht="24">
      <c r="A10" s="376" t="s">
        <v>196</v>
      </c>
      <c r="B10" s="377" t="s">
        <v>33</v>
      </c>
      <c r="C10" s="378">
        <v>348</v>
      </c>
      <c r="D10" s="378">
        <v>6</v>
      </c>
      <c r="E10" s="378">
        <v>6.1811317892158639</v>
      </c>
      <c r="F10" s="378">
        <v>1.7241379310344827</v>
      </c>
      <c r="G10" s="378">
        <v>1.6652119032638877</v>
      </c>
      <c r="H10" s="378">
        <v>1.7154823718408447</v>
      </c>
      <c r="I10" s="163">
        <v>800</v>
      </c>
      <c r="N10" s="376" t="s">
        <v>196</v>
      </c>
      <c r="O10" s="384">
        <v>207</v>
      </c>
      <c r="P10" s="379">
        <v>4.3689320388349513</v>
      </c>
    </row>
    <row r="11" spans="1:16">
      <c r="A11" s="376" t="s">
        <v>197</v>
      </c>
      <c r="B11" s="377" t="s">
        <v>34</v>
      </c>
      <c r="C11" s="378">
        <v>401</v>
      </c>
      <c r="D11" s="378">
        <v>10</v>
      </c>
      <c r="E11" s="378">
        <v>6.5563257332031268</v>
      </c>
      <c r="F11" s="378">
        <v>2.4937655860349128</v>
      </c>
      <c r="G11" s="378">
        <v>2.6165301140441311</v>
      </c>
      <c r="H11" s="378">
        <v>1.7154823718408447</v>
      </c>
      <c r="I11" s="163">
        <v>1000</v>
      </c>
      <c r="N11" s="376" t="s">
        <v>197</v>
      </c>
      <c r="O11" s="384">
        <v>244</v>
      </c>
      <c r="P11" s="379">
        <v>4.1152263374485596</v>
      </c>
    </row>
    <row r="12" spans="1:16">
      <c r="A12" s="376" t="s">
        <v>198</v>
      </c>
      <c r="B12" s="377" t="s">
        <v>35</v>
      </c>
      <c r="C12" s="378">
        <v>321</v>
      </c>
      <c r="D12" s="378">
        <v>3</v>
      </c>
      <c r="E12" s="378">
        <v>5.1293463700920592</v>
      </c>
      <c r="F12" s="378">
        <v>0.93457943925233644</v>
      </c>
      <c r="G12" s="378">
        <v>1.0033339034248467</v>
      </c>
      <c r="H12" s="378">
        <v>1.7154823718408447</v>
      </c>
      <c r="I12" s="163">
        <v>1000</v>
      </c>
      <c r="N12" s="376" t="s">
        <v>198</v>
      </c>
      <c r="O12" s="384">
        <v>281</v>
      </c>
      <c r="P12" s="379">
        <v>3.9285714285714284</v>
      </c>
    </row>
    <row r="13" spans="1:16" ht="24">
      <c r="A13" s="376" t="s">
        <v>199</v>
      </c>
      <c r="B13" s="377" t="s">
        <v>36</v>
      </c>
      <c r="C13" s="378">
        <v>487</v>
      </c>
      <c r="D13" s="378">
        <v>9</v>
      </c>
      <c r="E13" s="378">
        <v>9.2499075118191953</v>
      </c>
      <c r="F13" s="378">
        <v>1.8480492813141685</v>
      </c>
      <c r="G13" s="378">
        <v>1.669134672626702</v>
      </c>
      <c r="H13" s="378">
        <v>1.7154823718408447</v>
      </c>
      <c r="I13" s="163">
        <v>1200</v>
      </c>
      <c r="N13" s="376" t="s">
        <v>199</v>
      </c>
      <c r="O13" s="384">
        <v>320</v>
      </c>
      <c r="P13" s="379">
        <v>3.761755485893417</v>
      </c>
    </row>
    <row r="14" spans="1:16">
      <c r="A14" s="376" t="s">
        <v>200</v>
      </c>
      <c r="B14" s="377" t="s">
        <v>37</v>
      </c>
      <c r="C14" s="378">
        <v>708</v>
      </c>
      <c r="D14" s="378">
        <v>11</v>
      </c>
      <c r="E14" s="378">
        <v>12.174202937307296</v>
      </c>
      <c r="F14" s="378">
        <v>1.5536723163841808</v>
      </c>
      <c r="G14" s="378">
        <v>1.5500239471466415</v>
      </c>
      <c r="H14" s="378">
        <v>1.7154823718408447</v>
      </c>
      <c r="I14" s="163">
        <v>1400</v>
      </c>
      <c r="N14" s="376" t="s">
        <v>200</v>
      </c>
      <c r="O14" s="384">
        <v>359</v>
      </c>
      <c r="P14" s="379">
        <v>3.6312849162011176</v>
      </c>
    </row>
    <row r="15" spans="1:16">
      <c r="A15" s="376" t="s">
        <v>201</v>
      </c>
      <c r="B15" s="377" t="s">
        <v>38</v>
      </c>
      <c r="C15" s="378">
        <v>688</v>
      </c>
      <c r="D15" s="378">
        <v>8</v>
      </c>
      <c r="E15" s="378">
        <v>10.773380539461012</v>
      </c>
      <c r="F15" s="378">
        <v>1.1627906976744187</v>
      </c>
      <c r="G15" s="378">
        <v>1.2738674666191043</v>
      </c>
      <c r="H15" s="378">
        <v>1.7154823718408447</v>
      </c>
      <c r="I15" s="163">
        <v>1400</v>
      </c>
      <c r="N15" s="376" t="s">
        <v>201</v>
      </c>
      <c r="O15" s="384">
        <v>399</v>
      </c>
      <c r="P15" s="379">
        <v>3.5175879396984926</v>
      </c>
    </row>
    <row r="16" spans="1:16" ht="24">
      <c r="A16" s="376" t="s">
        <v>202</v>
      </c>
      <c r="B16" s="377" t="s">
        <v>39</v>
      </c>
      <c r="C16" s="378">
        <v>55</v>
      </c>
      <c r="D16" s="378">
        <v>0</v>
      </c>
      <c r="E16" s="378">
        <v>0.90032232996083461</v>
      </c>
      <c r="F16" s="378">
        <v>0</v>
      </c>
      <c r="G16" s="378">
        <v>0</v>
      </c>
      <c r="H16" s="378">
        <v>1.7154823718408447</v>
      </c>
      <c r="I16" s="163">
        <v>1600</v>
      </c>
      <c r="N16" s="376" t="s">
        <v>202</v>
      </c>
      <c r="O16" s="384">
        <v>440</v>
      </c>
      <c r="P16" s="379">
        <v>3.416856492027335</v>
      </c>
    </row>
    <row r="17" spans="1:16">
      <c r="A17" s="376" t="s">
        <v>203</v>
      </c>
      <c r="B17" s="377" t="s">
        <v>40</v>
      </c>
      <c r="C17" s="378">
        <v>1158</v>
      </c>
      <c r="D17" s="378">
        <v>12</v>
      </c>
      <c r="E17" s="378">
        <v>20.25668364413713</v>
      </c>
      <c r="F17" s="378">
        <v>1.0362694300518134</v>
      </c>
      <c r="G17" s="378">
        <v>1.0162467274374529</v>
      </c>
      <c r="H17" s="378">
        <v>1.7154823718408447</v>
      </c>
      <c r="I17" s="163">
        <v>1800</v>
      </c>
      <c r="N17" s="376" t="s">
        <v>203</v>
      </c>
      <c r="O17" s="384">
        <v>481</v>
      </c>
      <c r="P17" s="379">
        <v>3.3333333333333335</v>
      </c>
    </row>
    <row r="18" spans="1:16" ht="36.75" thickBot="1">
      <c r="A18" s="380" t="s">
        <v>204</v>
      </c>
      <c r="B18" s="381" t="s">
        <v>41</v>
      </c>
      <c r="C18" s="382">
        <v>221</v>
      </c>
      <c r="D18" s="382">
        <v>3</v>
      </c>
      <c r="E18" s="382">
        <v>4.0971502696755726</v>
      </c>
      <c r="F18" s="382">
        <v>1.3574660633484164</v>
      </c>
      <c r="G18" s="382">
        <v>1.2561040666760923</v>
      </c>
      <c r="H18" s="382">
        <v>1.7154823718408447</v>
      </c>
      <c r="I18" s="164">
        <v>2000</v>
      </c>
      <c r="N18" s="376" t="s">
        <v>204</v>
      </c>
      <c r="O18" s="384">
        <v>523</v>
      </c>
      <c r="P18" s="379">
        <v>3.2567049808429118</v>
      </c>
    </row>
    <row r="19" spans="1:16" ht="15.75" thickTop="1">
      <c r="A19" s="2002" t="s">
        <v>205</v>
      </c>
      <c r="B19" s="2002"/>
      <c r="C19" s="2002"/>
      <c r="D19" s="2002"/>
      <c r="E19" s="2002"/>
      <c r="F19" s="2002"/>
      <c r="G19" s="2002"/>
      <c r="H19" s="2002"/>
      <c r="I19" s="2002"/>
      <c r="N19" s="376" t="s">
        <v>208</v>
      </c>
      <c r="O19" s="384">
        <v>565</v>
      </c>
      <c r="P19" s="379">
        <v>3.1914893617021276</v>
      </c>
    </row>
    <row r="20" spans="1:16">
      <c r="N20" s="376" t="s">
        <v>209</v>
      </c>
      <c r="O20" s="384">
        <v>607</v>
      </c>
      <c r="P20" s="379">
        <v>3.1353135313531353</v>
      </c>
    </row>
    <row r="21" spans="1:16" ht="15.75" customHeight="1">
      <c r="N21" s="376" t="s">
        <v>210</v>
      </c>
      <c r="O21" s="384">
        <v>650</v>
      </c>
      <c r="P21" s="379">
        <v>3.0816640986132513</v>
      </c>
    </row>
    <row r="22" spans="1:16">
      <c r="N22" s="376" t="s">
        <v>211</v>
      </c>
      <c r="O22" s="384">
        <v>694</v>
      </c>
      <c r="P22" s="379">
        <v>3.0303030303030303</v>
      </c>
    </row>
    <row r="23" spans="1:16">
      <c r="N23" s="376" t="s">
        <v>212</v>
      </c>
      <c r="O23" s="384">
        <v>738</v>
      </c>
      <c r="P23" s="379">
        <v>2.9850746268656714</v>
      </c>
    </row>
    <row r="24" spans="1:16">
      <c r="N24" s="376" t="s">
        <v>213</v>
      </c>
      <c r="O24" s="384">
        <v>782</v>
      </c>
      <c r="P24" s="379">
        <v>2.9449423815620999</v>
      </c>
    </row>
    <row r="25" spans="1:16">
      <c r="N25" s="376" t="s">
        <v>217</v>
      </c>
      <c r="O25" s="384">
        <v>826</v>
      </c>
      <c r="P25" s="379">
        <v>2.9090909090909092</v>
      </c>
    </row>
    <row r="26" spans="1:16">
      <c r="N26" s="376" t="s">
        <v>218</v>
      </c>
      <c r="O26" s="384">
        <v>871</v>
      </c>
      <c r="P26" s="379">
        <v>2.8735632183908044</v>
      </c>
    </row>
    <row r="27" spans="1:16">
      <c r="N27" s="376" t="s">
        <v>219</v>
      </c>
      <c r="O27" s="384">
        <v>916</v>
      </c>
      <c r="P27" s="379">
        <v>2.8415300546448088</v>
      </c>
    </row>
    <row r="28" spans="1:16">
      <c r="N28" s="376" t="s">
        <v>220</v>
      </c>
      <c r="O28" s="384">
        <v>961</v>
      </c>
      <c r="P28" s="379">
        <v>2.8125</v>
      </c>
    </row>
    <row r="29" spans="1:16">
      <c r="N29" s="376" t="s">
        <v>221</v>
      </c>
      <c r="O29" s="384">
        <v>1007</v>
      </c>
      <c r="P29" s="379">
        <v>2.7833001988071571</v>
      </c>
    </row>
    <row r="30" spans="1:16">
      <c r="N30" s="376" t="s">
        <v>226</v>
      </c>
      <c r="O30" s="384">
        <v>1052</v>
      </c>
      <c r="P30" s="379">
        <v>2.759276879162702</v>
      </c>
    </row>
    <row r="31" spans="1:16">
      <c r="N31" s="376" t="s">
        <v>227</v>
      </c>
      <c r="O31" s="384">
        <v>1098</v>
      </c>
      <c r="P31" s="379">
        <v>2.7347310847766639</v>
      </c>
    </row>
    <row r="32" spans="1:16">
      <c r="N32" s="376" t="s">
        <v>228</v>
      </c>
      <c r="O32" s="384">
        <v>1144</v>
      </c>
      <c r="P32" s="379">
        <v>2.712160979877515</v>
      </c>
    </row>
    <row r="33" spans="14:16">
      <c r="N33" s="376" t="s">
        <v>229</v>
      </c>
      <c r="O33" s="384">
        <v>1191</v>
      </c>
      <c r="P33" s="379">
        <v>2.6890756302521011</v>
      </c>
    </row>
    <row r="34" spans="14:16">
      <c r="N34" s="376" t="s">
        <v>232</v>
      </c>
      <c r="O34" s="384">
        <v>1237</v>
      </c>
      <c r="P34" s="379">
        <v>2.6699029126213589</v>
      </c>
    </row>
    <row r="35" spans="14:16">
      <c r="N35" s="376" t="s">
        <v>243</v>
      </c>
      <c r="O35" s="384">
        <v>1284</v>
      </c>
      <c r="P35" s="379">
        <v>2.6500389711613406</v>
      </c>
    </row>
    <row r="36" spans="14:16">
      <c r="N36" s="376" t="s">
        <v>250</v>
      </c>
      <c r="O36" s="384">
        <v>1331</v>
      </c>
      <c r="P36" s="379">
        <v>2.6315789473684208</v>
      </c>
    </row>
    <row r="37" spans="14:16">
      <c r="N37" s="376" t="s">
        <v>251</v>
      </c>
      <c r="O37" s="384">
        <v>1378</v>
      </c>
      <c r="P37" s="379">
        <v>2.6143790849673203</v>
      </c>
    </row>
    <row r="38" spans="14:16">
      <c r="N38" s="376" t="s">
        <v>252</v>
      </c>
      <c r="O38" s="384">
        <v>1425</v>
      </c>
      <c r="P38" s="379">
        <v>2.5983146067415732</v>
      </c>
    </row>
    <row r="39" spans="14:16" ht="15.75" customHeight="1">
      <c r="N39" s="376" t="s">
        <v>253</v>
      </c>
      <c r="O39" s="384">
        <v>1472</v>
      </c>
      <c r="P39" s="379">
        <v>2.5832766825288922</v>
      </c>
    </row>
    <row r="40" spans="14:16">
      <c r="N40" s="376" t="s">
        <v>254</v>
      </c>
      <c r="O40" s="384">
        <v>1520</v>
      </c>
      <c r="P40" s="379">
        <v>2.5674786043449638</v>
      </c>
    </row>
    <row r="41" spans="14:16">
      <c r="N41" s="376" t="s">
        <v>255</v>
      </c>
      <c r="O41" s="384">
        <v>1567</v>
      </c>
      <c r="P41" s="379">
        <v>2.554278416347382</v>
      </c>
    </row>
    <row r="42" spans="14:16">
      <c r="N42" s="376" t="s">
        <v>256</v>
      </c>
      <c r="O42" s="384">
        <v>1615</v>
      </c>
      <c r="P42" s="379">
        <v>2.5402726146220571</v>
      </c>
    </row>
    <row r="43" spans="14:16">
      <c r="N43" s="376" t="s">
        <v>257</v>
      </c>
      <c r="O43" s="384">
        <v>1663</v>
      </c>
      <c r="P43" s="379">
        <v>2.5270758122743682</v>
      </c>
    </row>
    <row r="44" spans="14:16">
      <c r="N44" s="376" t="s">
        <v>258</v>
      </c>
      <c r="O44" s="384">
        <v>1711</v>
      </c>
      <c r="P44" s="379">
        <v>2.5146198830409356</v>
      </c>
    </row>
    <row r="45" spans="14:16">
      <c r="N45" s="376" t="s">
        <v>259</v>
      </c>
      <c r="O45" s="384">
        <v>1759</v>
      </c>
      <c r="P45" s="379">
        <v>2.5028441410693971</v>
      </c>
    </row>
    <row r="46" spans="14:16">
      <c r="N46" s="376" t="s">
        <v>260</v>
      </c>
      <c r="O46" s="384">
        <v>1807</v>
      </c>
      <c r="P46" s="379">
        <v>2.4916943521594686</v>
      </c>
    </row>
    <row r="47" spans="14:16">
      <c r="N47" s="376" t="s">
        <v>262</v>
      </c>
      <c r="O47" s="384">
        <v>1855</v>
      </c>
      <c r="P47" s="379">
        <v>2.4811218985976269</v>
      </c>
    </row>
    <row r="48" spans="14:16">
      <c r="N48" s="376" t="s">
        <v>263</v>
      </c>
      <c r="O48" s="384">
        <v>1904</v>
      </c>
      <c r="P48" s="379">
        <v>2.4697845507094063</v>
      </c>
    </row>
    <row r="49" spans="14:16">
      <c r="N49" s="376" t="s">
        <v>265</v>
      </c>
      <c r="O49" s="384">
        <v>1952</v>
      </c>
      <c r="P49" s="379">
        <v>2.4602767811378783</v>
      </c>
    </row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>
  <sheetPr codeName="Sheet133"/>
  <dimension ref="B1:E18"/>
  <sheetViews>
    <sheetView showGridLines="0" zoomScale="80" zoomScaleNormal="80" workbookViewId="0"/>
  </sheetViews>
  <sheetFormatPr defaultRowHeight="15"/>
  <cols>
    <col min="1" max="1" width="2.42578125" style="968" customWidth="1"/>
    <col min="2" max="2" width="25.5703125" style="968" customWidth="1"/>
    <col min="3" max="3" width="20.7109375" style="968" customWidth="1"/>
    <col min="4" max="4" width="21.7109375" style="968" bestFit="1" customWidth="1"/>
    <col min="5" max="5" width="23.7109375" style="968" bestFit="1" customWidth="1"/>
    <col min="6" max="16384" width="9.140625" style="968"/>
  </cols>
  <sheetData>
    <row r="1" spans="2:5" ht="30.75" customHeight="1" thickBot="1">
      <c r="B1" s="1650" t="s">
        <v>1004</v>
      </c>
      <c r="C1" s="1650"/>
      <c r="D1" s="1650"/>
      <c r="E1" s="1650"/>
    </row>
    <row r="2" spans="2:5" ht="30.75" customHeight="1" thickTop="1" thickBot="1">
      <c r="B2" s="1368" t="s">
        <v>214</v>
      </c>
      <c r="C2" s="1554" t="s">
        <v>181</v>
      </c>
      <c r="D2" s="1555" t="s">
        <v>546</v>
      </c>
      <c r="E2" s="1556" t="s">
        <v>185</v>
      </c>
    </row>
    <row r="3" spans="2:5" ht="15.75" thickTop="1">
      <c r="B3" s="1638" t="s">
        <v>26</v>
      </c>
      <c r="C3" s="1639">
        <v>474</v>
      </c>
      <c r="D3" s="1640">
        <v>10</v>
      </c>
      <c r="E3" s="1641">
        <v>1.9708774033044794</v>
      </c>
    </row>
    <row r="4" spans="2:5">
      <c r="B4" s="1642" t="s">
        <v>27</v>
      </c>
      <c r="C4" s="1643">
        <v>184</v>
      </c>
      <c r="D4" s="1644">
        <v>5</v>
      </c>
      <c r="E4" s="1645">
        <v>2.7421101537562431</v>
      </c>
    </row>
    <row r="5" spans="2:5">
      <c r="B5" s="1642" t="s">
        <v>28</v>
      </c>
      <c r="C5" s="1643">
        <v>158</v>
      </c>
      <c r="D5" s="1644">
        <v>1</v>
      </c>
      <c r="E5" s="1645">
        <v>0.629908986167517</v>
      </c>
    </row>
    <row r="6" spans="2:5">
      <c r="B6" s="1642" t="s">
        <v>29</v>
      </c>
      <c r="C6" s="1643">
        <v>471</v>
      </c>
      <c r="D6" s="1644">
        <v>8</v>
      </c>
      <c r="E6" s="1645">
        <v>1.6632461097343039</v>
      </c>
    </row>
    <row r="7" spans="2:5">
      <c r="B7" s="1642" t="s">
        <v>30</v>
      </c>
      <c r="C7" s="1643">
        <v>191</v>
      </c>
      <c r="D7" s="1644">
        <v>2</v>
      </c>
      <c r="E7" s="1645">
        <v>0.96400884191905345</v>
      </c>
    </row>
    <row r="8" spans="2:5">
      <c r="B8" s="1642" t="s">
        <v>31</v>
      </c>
      <c r="C8" s="1643">
        <v>560</v>
      </c>
      <c r="D8" s="1644">
        <v>5</v>
      </c>
      <c r="E8" s="1645">
        <v>0.90834118531371344</v>
      </c>
    </row>
    <row r="9" spans="2:5">
      <c r="B9" s="1642" t="s">
        <v>32</v>
      </c>
      <c r="C9" s="1643">
        <v>746</v>
      </c>
      <c r="D9" s="1644">
        <v>10</v>
      </c>
      <c r="E9" s="1645">
        <v>1.3261350842571686</v>
      </c>
    </row>
    <row r="10" spans="2:5">
      <c r="B10" s="1642" t="s">
        <v>33</v>
      </c>
      <c r="C10" s="1643">
        <v>348</v>
      </c>
      <c r="D10" s="1644">
        <v>6</v>
      </c>
      <c r="E10" s="1645">
        <v>1.6652119032638877</v>
      </c>
    </row>
    <row r="11" spans="2:5">
      <c r="B11" s="1642" t="s">
        <v>34</v>
      </c>
      <c r="C11" s="1643">
        <v>401</v>
      </c>
      <c r="D11" s="1644">
        <v>10</v>
      </c>
      <c r="E11" s="1645">
        <v>2.6165301140441311</v>
      </c>
    </row>
    <row r="12" spans="2:5">
      <c r="B12" s="1642" t="s">
        <v>35</v>
      </c>
      <c r="C12" s="1643">
        <v>321</v>
      </c>
      <c r="D12" s="1644">
        <v>3</v>
      </c>
      <c r="E12" s="1645">
        <v>1.0033339034248467</v>
      </c>
    </row>
    <row r="13" spans="2:5">
      <c r="B13" s="1642" t="s">
        <v>36</v>
      </c>
      <c r="C13" s="1643">
        <v>487</v>
      </c>
      <c r="D13" s="1644">
        <v>9</v>
      </c>
      <c r="E13" s="1645">
        <v>1.669134672626702</v>
      </c>
    </row>
    <row r="14" spans="2:5">
      <c r="B14" s="1642" t="s">
        <v>37</v>
      </c>
      <c r="C14" s="1643">
        <v>708</v>
      </c>
      <c r="D14" s="1644">
        <v>11</v>
      </c>
      <c r="E14" s="1645">
        <v>1.5500239471466415</v>
      </c>
    </row>
    <row r="15" spans="2:5">
      <c r="B15" s="1642" t="s">
        <v>38</v>
      </c>
      <c r="C15" s="1643">
        <v>688</v>
      </c>
      <c r="D15" s="1644">
        <v>8</v>
      </c>
      <c r="E15" s="1645">
        <v>1.2738674666191043</v>
      </c>
    </row>
    <row r="16" spans="2:5">
      <c r="B16" s="1642" t="s">
        <v>39</v>
      </c>
      <c r="C16" s="1643">
        <v>55</v>
      </c>
      <c r="D16" s="1644">
        <v>0</v>
      </c>
      <c r="E16" s="1645">
        <v>0</v>
      </c>
    </row>
    <row r="17" spans="2:5" ht="15.75" thickBot="1">
      <c r="B17" s="1646" t="s">
        <v>40</v>
      </c>
      <c r="C17" s="1647">
        <v>1158</v>
      </c>
      <c r="D17" s="1648">
        <v>12</v>
      </c>
      <c r="E17" s="1649">
        <v>1.0162467274374529</v>
      </c>
    </row>
    <row r="18" spans="2:5" ht="15.75" thickTop="1">
      <c r="B18" s="2004"/>
      <c r="C18" s="2004"/>
      <c r="D18" s="2004"/>
      <c r="E18" s="2004"/>
    </row>
  </sheetData>
  <mergeCells count="1">
    <mergeCell ref="B18:E18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>
  <sheetPr codeName="Sheet97"/>
  <dimension ref="B1:B30"/>
  <sheetViews>
    <sheetView showGridLines="0" zoomScale="80" zoomScaleNormal="80" workbookViewId="0"/>
  </sheetViews>
  <sheetFormatPr defaultRowHeight="15"/>
  <cols>
    <col min="1" max="1" width="3" style="968" customWidth="1"/>
    <col min="2" max="16384" width="9.140625" style="968"/>
  </cols>
  <sheetData>
    <row r="1" spans="2:2" ht="24" customHeight="1">
      <c r="B1" s="967" t="s">
        <v>1005</v>
      </c>
    </row>
    <row r="30" spans="2:2">
      <c r="B30" s="968" t="s">
        <v>858</v>
      </c>
    </row>
  </sheetData>
  <pageMargins left="0.7" right="0.7" top="0.75" bottom="0.75" header="0.3" footer="0.3"/>
  <drawing r:id="rId1"/>
</worksheet>
</file>

<file path=xl/worksheets/sheet157.xml><?xml version="1.0" encoding="utf-8"?>
<worksheet xmlns="http://schemas.openxmlformats.org/spreadsheetml/2006/main" xmlns:r="http://schemas.openxmlformats.org/officeDocument/2006/relationships">
  <sheetPr codeName="Sheet98"/>
  <dimension ref="A1:P71"/>
  <sheetViews>
    <sheetView workbookViewId="0">
      <selection activeCell="T4" sqref="T4"/>
    </sheetView>
  </sheetViews>
  <sheetFormatPr defaultRowHeight="15"/>
  <sheetData>
    <row r="1" spans="1:16" ht="15.75" customHeight="1" thickBot="1">
      <c r="A1" s="2005" t="s">
        <v>282</v>
      </c>
      <c r="B1" s="2005"/>
      <c r="C1" s="2005"/>
      <c r="D1" s="2005"/>
      <c r="E1" s="2005"/>
      <c r="F1" s="2005"/>
      <c r="G1" s="2005"/>
      <c r="H1" s="2005"/>
      <c r="I1" s="2005"/>
      <c r="N1" s="2005" t="s">
        <v>207</v>
      </c>
      <c r="O1" s="2005"/>
      <c r="P1" s="2005"/>
    </row>
    <row r="2" spans="1:16" ht="74.25" thickTop="1" thickBot="1">
      <c r="A2" s="385" t="s">
        <v>0</v>
      </c>
      <c r="B2" s="144" t="s">
        <v>214</v>
      </c>
      <c r="C2" s="412" t="s">
        <v>231</v>
      </c>
      <c r="D2" s="412" t="s">
        <v>292</v>
      </c>
      <c r="E2" s="170" t="s">
        <v>183</v>
      </c>
      <c r="F2" s="170" t="s">
        <v>184</v>
      </c>
      <c r="G2" s="170" t="s">
        <v>185</v>
      </c>
      <c r="H2" s="170" t="s">
        <v>186</v>
      </c>
      <c r="I2" s="171" t="s">
        <v>187</v>
      </c>
      <c r="N2" s="341" t="s">
        <v>0</v>
      </c>
      <c r="O2" s="165" t="s">
        <v>215</v>
      </c>
      <c r="P2" s="171" t="s">
        <v>216</v>
      </c>
    </row>
    <row r="3" spans="1:16" ht="24.75" thickTop="1">
      <c r="A3" s="399" t="s">
        <v>189</v>
      </c>
      <c r="B3" s="400" t="s">
        <v>26</v>
      </c>
      <c r="C3" s="401">
        <v>423</v>
      </c>
      <c r="D3" s="401">
        <v>11</v>
      </c>
      <c r="E3" s="401">
        <v>11.01124774032465</v>
      </c>
      <c r="F3" s="401">
        <v>2.6004728132387709</v>
      </c>
      <c r="G3" s="401">
        <v>2.6224486733394277</v>
      </c>
      <c r="H3" s="401">
        <v>2.6251301844023769</v>
      </c>
      <c r="I3" s="162">
        <v>0</v>
      </c>
      <c r="N3" s="399" t="s">
        <v>189</v>
      </c>
      <c r="O3" s="410">
        <v>7</v>
      </c>
      <c r="P3" s="402">
        <v>33.333333333333329</v>
      </c>
    </row>
    <row r="4" spans="1:16">
      <c r="A4" s="403" t="s">
        <v>190</v>
      </c>
      <c r="B4" s="404" t="s">
        <v>27</v>
      </c>
      <c r="C4" s="405">
        <v>143</v>
      </c>
      <c r="D4" s="405">
        <v>6</v>
      </c>
      <c r="E4" s="405">
        <v>3.9110037395193853</v>
      </c>
      <c r="F4" s="405">
        <v>4.1958041958041958</v>
      </c>
      <c r="G4" s="405">
        <v>4.0272989123630554</v>
      </c>
      <c r="H4" s="405">
        <v>2.6251301844023769</v>
      </c>
      <c r="I4" s="163">
        <v>0</v>
      </c>
      <c r="N4" s="403" t="s">
        <v>190</v>
      </c>
      <c r="O4" s="411">
        <v>18</v>
      </c>
      <c r="P4" s="406">
        <v>17.647058823529413</v>
      </c>
    </row>
    <row r="5" spans="1:16" ht="36">
      <c r="A5" s="403" t="s">
        <v>191</v>
      </c>
      <c r="B5" s="404" t="s">
        <v>28</v>
      </c>
      <c r="C5" s="405">
        <v>164</v>
      </c>
      <c r="D5" s="405">
        <v>4</v>
      </c>
      <c r="E5" s="405">
        <v>3.6127289060254117</v>
      </c>
      <c r="F5" s="405">
        <v>2.4390243902439024</v>
      </c>
      <c r="G5" s="405">
        <v>2.9065343707623459</v>
      </c>
      <c r="H5" s="405">
        <v>2.6251301844023769</v>
      </c>
      <c r="I5" s="163">
        <v>200</v>
      </c>
      <c r="N5" s="403" t="s">
        <v>191</v>
      </c>
      <c r="O5" s="411">
        <v>33</v>
      </c>
      <c r="P5" s="406">
        <v>12.5</v>
      </c>
    </row>
    <row r="6" spans="1:16">
      <c r="A6" s="403" t="s">
        <v>192</v>
      </c>
      <c r="B6" s="404" t="s">
        <v>29</v>
      </c>
      <c r="C6" s="405">
        <v>420</v>
      </c>
      <c r="D6" s="405">
        <v>12</v>
      </c>
      <c r="E6" s="405">
        <v>10.586689036992693</v>
      </c>
      <c r="F6" s="405">
        <v>2.8571428571428572</v>
      </c>
      <c r="G6" s="405">
        <v>2.975582082627886</v>
      </c>
      <c r="H6" s="405">
        <v>2.6251301844023769</v>
      </c>
      <c r="I6" s="163">
        <v>200</v>
      </c>
      <c r="N6" s="403" t="s">
        <v>192</v>
      </c>
      <c r="O6" s="411">
        <v>51</v>
      </c>
      <c r="P6" s="406">
        <v>10</v>
      </c>
    </row>
    <row r="7" spans="1:16" ht="24">
      <c r="A7" s="403" t="s">
        <v>193</v>
      </c>
      <c r="B7" s="404" t="s">
        <v>30</v>
      </c>
      <c r="C7" s="405">
        <v>199</v>
      </c>
      <c r="D7" s="405">
        <v>8</v>
      </c>
      <c r="E7" s="405">
        <v>5.8783469730194611</v>
      </c>
      <c r="F7" s="405">
        <v>4.0201005025125625</v>
      </c>
      <c r="G7" s="405">
        <v>3.5726100503440779</v>
      </c>
      <c r="H7" s="405">
        <v>2.6251301844023769</v>
      </c>
      <c r="I7" s="163">
        <v>400</v>
      </c>
      <c r="N7" s="403" t="s">
        <v>193</v>
      </c>
      <c r="O7" s="411">
        <v>70</v>
      </c>
      <c r="P7" s="406">
        <v>8.695652173913043</v>
      </c>
    </row>
    <row r="8" spans="1:16">
      <c r="A8" s="403" t="s">
        <v>194</v>
      </c>
      <c r="B8" s="404" t="s">
        <v>31</v>
      </c>
      <c r="C8" s="405">
        <v>662</v>
      </c>
      <c r="D8" s="405">
        <v>13</v>
      </c>
      <c r="E8" s="405">
        <v>17.206464406403391</v>
      </c>
      <c r="F8" s="405">
        <v>1.9637462235649548</v>
      </c>
      <c r="G8" s="405">
        <v>1.9833646001400869</v>
      </c>
      <c r="H8" s="405">
        <v>2.6251301844023769</v>
      </c>
      <c r="I8" s="163">
        <v>400</v>
      </c>
      <c r="N8" s="403" t="s">
        <v>194</v>
      </c>
      <c r="O8" s="411">
        <v>91</v>
      </c>
      <c r="P8" s="406">
        <v>7.7777777777777777</v>
      </c>
    </row>
    <row r="9" spans="1:16" ht="24">
      <c r="A9" s="403" t="s">
        <v>195</v>
      </c>
      <c r="B9" s="404" t="s">
        <v>32</v>
      </c>
      <c r="C9" s="405">
        <v>816</v>
      </c>
      <c r="D9" s="405">
        <v>18</v>
      </c>
      <c r="E9" s="405">
        <v>22.315044878693691</v>
      </c>
      <c r="F9" s="405">
        <v>2.2058823529411766</v>
      </c>
      <c r="G9" s="405">
        <v>2.1175105663515432</v>
      </c>
      <c r="H9" s="405">
        <v>2.6251301844023769</v>
      </c>
      <c r="I9" s="163">
        <v>600</v>
      </c>
      <c r="N9" s="403" t="s">
        <v>195</v>
      </c>
      <c r="O9" s="411">
        <v>113</v>
      </c>
      <c r="P9" s="406">
        <v>7.1428571428571423</v>
      </c>
    </row>
    <row r="10" spans="1:16" ht="24">
      <c r="A10" s="403" t="s">
        <v>196</v>
      </c>
      <c r="B10" s="404" t="s">
        <v>33</v>
      </c>
      <c r="C10" s="405">
        <v>360</v>
      </c>
      <c r="D10" s="405">
        <v>12</v>
      </c>
      <c r="E10" s="405">
        <v>9.9575617901828171</v>
      </c>
      <c r="F10" s="405">
        <v>3.3333333333333335</v>
      </c>
      <c r="G10" s="405">
        <v>3.1635818965126572</v>
      </c>
      <c r="H10" s="405">
        <v>2.6251301844023769</v>
      </c>
      <c r="I10" s="163">
        <v>800</v>
      </c>
      <c r="N10" s="403" t="s">
        <v>196</v>
      </c>
      <c r="O10" s="411">
        <v>136</v>
      </c>
      <c r="P10" s="406">
        <v>6.666666666666667</v>
      </c>
    </row>
    <row r="11" spans="1:16">
      <c r="A11" s="403" t="s">
        <v>197</v>
      </c>
      <c r="B11" s="404" t="s">
        <v>34</v>
      </c>
      <c r="C11" s="405">
        <v>369</v>
      </c>
      <c r="D11" s="405">
        <v>9</v>
      </c>
      <c r="E11" s="405">
        <v>9.6071331388856365</v>
      </c>
      <c r="F11" s="405">
        <v>2.4390243902439024</v>
      </c>
      <c r="G11" s="405">
        <v>2.4592322515020197</v>
      </c>
      <c r="H11" s="405">
        <v>2.6251301844023769</v>
      </c>
      <c r="I11" s="163">
        <v>1000</v>
      </c>
      <c r="N11" s="403" t="s">
        <v>197</v>
      </c>
      <c r="O11" s="411">
        <v>160</v>
      </c>
      <c r="P11" s="406">
        <v>6.2893081761006293</v>
      </c>
    </row>
    <row r="12" spans="1:16">
      <c r="A12" s="403" t="s">
        <v>198</v>
      </c>
      <c r="B12" s="404" t="s">
        <v>35</v>
      </c>
      <c r="C12" s="405">
        <v>240</v>
      </c>
      <c r="D12" s="405">
        <v>5</v>
      </c>
      <c r="E12" s="405">
        <v>6.1653291687093255</v>
      </c>
      <c r="F12" s="405">
        <v>2.0833333333333335</v>
      </c>
      <c r="G12" s="405">
        <v>2.1289456836510907</v>
      </c>
      <c r="H12" s="405">
        <v>2.6251301844023769</v>
      </c>
      <c r="I12" s="163">
        <v>1000</v>
      </c>
      <c r="N12" s="403" t="s">
        <v>198</v>
      </c>
      <c r="O12" s="411">
        <v>185</v>
      </c>
      <c r="P12" s="406">
        <v>5.9782608695652177</v>
      </c>
    </row>
    <row r="13" spans="1:16" ht="24">
      <c r="A13" s="403" t="s">
        <v>199</v>
      </c>
      <c r="B13" s="404" t="s">
        <v>36</v>
      </c>
      <c r="C13" s="405">
        <v>386</v>
      </c>
      <c r="D13" s="405">
        <v>10</v>
      </c>
      <c r="E13" s="405">
        <v>10.602949243363078</v>
      </c>
      <c r="F13" s="405">
        <v>2.5906735751295336</v>
      </c>
      <c r="G13" s="405">
        <v>2.4758490530788673</v>
      </c>
      <c r="H13" s="405">
        <v>2.6251301844023769</v>
      </c>
      <c r="I13" s="163">
        <v>1200</v>
      </c>
      <c r="N13" s="403" t="s">
        <v>199</v>
      </c>
      <c r="O13" s="411">
        <v>210</v>
      </c>
      <c r="P13" s="406">
        <v>5.741626794258373</v>
      </c>
    </row>
    <row r="14" spans="1:16">
      <c r="A14" s="403" t="s">
        <v>200</v>
      </c>
      <c r="B14" s="404" t="s">
        <v>37</v>
      </c>
      <c r="C14" s="405">
        <v>737</v>
      </c>
      <c r="D14" s="405">
        <v>8</v>
      </c>
      <c r="E14" s="405">
        <v>19.468874536037369</v>
      </c>
      <c r="F14" s="405">
        <v>1.0854816824966078</v>
      </c>
      <c r="G14" s="405">
        <v>1.0786982799825211</v>
      </c>
      <c r="H14" s="405">
        <v>2.6251301844023769</v>
      </c>
      <c r="I14" s="163">
        <v>1400</v>
      </c>
      <c r="N14" s="403" t="s">
        <v>200</v>
      </c>
      <c r="O14" s="411">
        <v>236</v>
      </c>
      <c r="P14" s="406">
        <v>5.5319148936170208</v>
      </c>
    </row>
    <row r="15" spans="1:16">
      <c r="A15" s="403" t="s">
        <v>201</v>
      </c>
      <c r="B15" s="404" t="s">
        <v>38</v>
      </c>
      <c r="C15" s="405">
        <v>680</v>
      </c>
      <c r="D15" s="405">
        <v>21</v>
      </c>
      <c r="E15" s="405">
        <v>17.197914056598783</v>
      </c>
      <c r="F15" s="405">
        <v>3.0882352941176472</v>
      </c>
      <c r="G15" s="405">
        <v>3.2054895547810687</v>
      </c>
      <c r="H15" s="405">
        <v>2.6251301844023769</v>
      </c>
      <c r="I15" s="163">
        <v>1400</v>
      </c>
      <c r="N15" s="403" t="s">
        <v>201</v>
      </c>
      <c r="O15" s="411">
        <v>262</v>
      </c>
      <c r="P15" s="406">
        <v>5.3639846743295019</v>
      </c>
    </row>
    <row r="16" spans="1:16" ht="24">
      <c r="A16" s="403" t="s">
        <v>202</v>
      </c>
      <c r="B16" s="404" t="s">
        <v>39</v>
      </c>
      <c r="C16" s="405">
        <v>13</v>
      </c>
      <c r="D16" s="405">
        <v>0</v>
      </c>
      <c r="E16" s="405">
        <v>0.25000679425004591</v>
      </c>
      <c r="F16" s="405">
        <v>0</v>
      </c>
      <c r="G16" s="405">
        <v>0</v>
      </c>
      <c r="H16" s="405">
        <v>2.6251301844023769</v>
      </c>
      <c r="I16" s="163">
        <v>1600</v>
      </c>
      <c r="N16" s="403" t="s">
        <v>202</v>
      </c>
      <c r="O16" s="411">
        <v>289</v>
      </c>
      <c r="P16" s="406">
        <v>5.2083333333333339</v>
      </c>
    </row>
    <row r="17" spans="1:16">
      <c r="A17" s="403" t="s">
        <v>203</v>
      </c>
      <c r="B17" s="404" t="s">
        <v>40</v>
      </c>
      <c r="C17" s="405">
        <v>1120</v>
      </c>
      <c r="D17" s="405">
        <v>15</v>
      </c>
      <c r="E17" s="405">
        <v>30.399859977457844</v>
      </c>
      <c r="F17" s="405">
        <v>1.3392857142857142</v>
      </c>
      <c r="G17" s="405">
        <v>1.2953004650427509</v>
      </c>
      <c r="H17" s="405">
        <v>2.6251301844023769</v>
      </c>
      <c r="I17" s="163">
        <v>1800</v>
      </c>
      <c r="N17" s="403" t="s">
        <v>203</v>
      </c>
      <c r="O17" s="411">
        <v>316</v>
      </c>
      <c r="P17" s="406">
        <v>5.0793650793650791</v>
      </c>
    </row>
    <row r="18" spans="1:16" ht="36.75" thickBot="1">
      <c r="A18" s="407" t="s">
        <v>204</v>
      </c>
      <c r="B18" s="408" t="s">
        <v>41</v>
      </c>
      <c r="C18" s="409">
        <v>10</v>
      </c>
      <c r="D18" s="409">
        <v>0</v>
      </c>
      <c r="E18" s="409">
        <v>0.27826805904544977</v>
      </c>
      <c r="F18" s="409">
        <v>0</v>
      </c>
      <c r="G18" s="409">
        <v>0</v>
      </c>
      <c r="H18" s="409">
        <v>2.6251301844023769</v>
      </c>
      <c r="I18" s="164">
        <v>2000</v>
      </c>
      <c r="N18" s="403" t="s">
        <v>204</v>
      </c>
      <c r="O18" s="411">
        <v>343</v>
      </c>
      <c r="P18" s="406">
        <v>4.9707602339181287</v>
      </c>
    </row>
    <row r="19" spans="1:16" ht="15.75" thickTop="1">
      <c r="A19" s="2006" t="s">
        <v>205</v>
      </c>
      <c r="B19" s="2006"/>
      <c r="C19" s="2006"/>
      <c r="D19" s="2006"/>
      <c r="E19" s="2006"/>
      <c r="F19" s="2006"/>
      <c r="G19" s="2006"/>
      <c r="H19" s="2006"/>
      <c r="I19" s="2006"/>
      <c r="N19" s="403" t="s">
        <v>208</v>
      </c>
      <c r="O19" s="411">
        <v>371</v>
      </c>
      <c r="P19" s="406">
        <v>4.8648648648648649</v>
      </c>
    </row>
    <row r="20" spans="1:16">
      <c r="N20" s="403" t="s">
        <v>209</v>
      </c>
      <c r="O20" s="411">
        <v>398</v>
      </c>
      <c r="P20" s="406">
        <v>4.7858942065491181</v>
      </c>
    </row>
    <row r="21" spans="1:16" ht="15.75" customHeight="1">
      <c r="N21" s="403" t="s">
        <v>210</v>
      </c>
      <c r="O21" s="411">
        <v>427</v>
      </c>
      <c r="P21" s="406">
        <v>4.6948356807511731</v>
      </c>
    </row>
    <row r="22" spans="1:16">
      <c r="N22" s="403" t="s">
        <v>211</v>
      </c>
      <c r="O22" s="411">
        <v>455</v>
      </c>
      <c r="P22" s="406">
        <v>4.6255506607929515</v>
      </c>
    </row>
    <row r="23" spans="1:16">
      <c r="N23" s="403" t="s">
        <v>212</v>
      </c>
      <c r="O23" s="411">
        <v>484</v>
      </c>
      <c r="P23" s="406">
        <v>4.5548654244306412</v>
      </c>
    </row>
    <row r="24" spans="1:16">
      <c r="N24" s="403" t="s">
        <v>213</v>
      </c>
      <c r="O24" s="411">
        <v>513</v>
      </c>
      <c r="P24" s="406">
        <v>4.4921875</v>
      </c>
    </row>
    <row r="25" spans="1:16">
      <c r="N25" s="403" t="s">
        <v>217</v>
      </c>
      <c r="O25" s="411">
        <v>542</v>
      </c>
      <c r="P25" s="406">
        <v>4.4362292051756009</v>
      </c>
    </row>
    <row r="26" spans="1:16">
      <c r="N26" s="403" t="s">
        <v>218</v>
      </c>
      <c r="O26" s="411">
        <v>571</v>
      </c>
      <c r="P26" s="406">
        <v>4.3859649122807012</v>
      </c>
    </row>
    <row r="27" spans="1:16">
      <c r="N27" s="403" t="s">
        <v>219</v>
      </c>
      <c r="O27" s="411">
        <v>600</v>
      </c>
      <c r="P27" s="406">
        <v>4.3405676126878134</v>
      </c>
    </row>
    <row r="28" spans="1:16">
      <c r="N28" s="403" t="s">
        <v>220</v>
      </c>
      <c r="O28" s="411">
        <v>630</v>
      </c>
      <c r="P28" s="406">
        <v>4.2925278219395864</v>
      </c>
    </row>
    <row r="29" spans="1:16">
      <c r="N29" s="403" t="s">
        <v>221</v>
      </c>
      <c r="O29" s="411">
        <v>660</v>
      </c>
      <c r="P29" s="406">
        <v>4.2488619119878601</v>
      </c>
    </row>
    <row r="30" spans="1:16">
      <c r="N30" s="403" t="s">
        <v>226</v>
      </c>
      <c r="O30" s="411">
        <v>690</v>
      </c>
      <c r="P30" s="406">
        <v>4.2089985486211905</v>
      </c>
    </row>
    <row r="31" spans="1:16">
      <c r="N31" s="403" t="s">
        <v>227</v>
      </c>
      <c r="O31" s="411">
        <v>720</v>
      </c>
      <c r="P31" s="406">
        <v>4.1724617524339358</v>
      </c>
    </row>
    <row r="32" spans="1:16">
      <c r="N32" s="403" t="s">
        <v>228</v>
      </c>
      <c r="O32" s="411">
        <v>750</v>
      </c>
      <c r="P32" s="406">
        <v>4.1388518024032042</v>
      </c>
    </row>
    <row r="33" spans="14:16">
      <c r="N33" s="403" t="s">
        <v>229</v>
      </c>
      <c r="O33" s="411">
        <v>780</v>
      </c>
      <c r="P33" s="406">
        <v>4.1078305519897302</v>
      </c>
    </row>
    <row r="34" spans="14:16">
      <c r="N34" s="403" t="s">
        <v>232</v>
      </c>
      <c r="O34" s="411">
        <v>811</v>
      </c>
      <c r="P34" s="406">
        <v>4.0740740740740744</v>
      </c>
    </row>
    <row r="35" spans="14:16">
      <c r="N35" s="403" t="s">
        <v>243</v>
      </c>
      <c r="O35" s="411">
        <v>841</v>
      </c>
      <c r="P35" s="406">
        <v>4.0476190476190474</v>
      </c>
    </row>
    <row r="36" spans="14:16">
      <c r="N36" s="403" t="s">
        <v>250</v>
      </c>
      <c r="O36" s="411">
        <v>872</v>
      </c>
      <c r="P36" s="406">
        <v>4.0183696900114816</v>
      </c>
    </row>
    <row r="37" spans="14:16">
      <c r="N37" s="403" t="s">
        <v>251</v>
      </c>
      <c r="O37" s="411">
        <v>902</v>
      </c>
      <c r="P37" s="406">
        <v>3.9955604883462823</v>
      </c>
    </row>
    <row r="38" spans="14:16">
      <c r="N38" s="403" t="s">
        <v>252</v>
      </c>
      <c r="O38" s="411">
        <v>933</v>
      </c>
      <c r="P38" s="406">
        <v>3.969957081545064</v>
      </c>
    </row>
    <row r="39" spans="14:16" ht="15.75" customHeight="1">
      <c r="N39" s="403" t="s">
        <v>253</v>
      </c>
      <c r="O39" s="411">
        <v>964</v>
      </c>
      <c r="P39" s="406">
        <v>3.9460020768431985</v>
      </c>
    </row>
    <row r="40" spans="14:16">
      <c r="N40" s="403" t="s">
        <v>254</v>
      </c>
      <c r="O40" s="411">
        <v>995</v>
      </c>
      <c r="P40" s="406">
        <v>3.9235412474849096</v>
      </c>
    </row>
    <row r="41" spans="14:16">
      <c r="N41" s="403" t="s">
        <v>255</v>
      </c>
      <c r="O41" s="411">
        <v>1026</v>
      </c>
      <c r="P41" s="406">
        <v>3.9024390243902438</v>
      </c>
    </row>
    <row r="42" spans="14:16">
      <c r="N42" s="403" t="s">
        <v>256</v>
      </c>
      <c r="O42" s="411">
        <v>1058</v>
      </c>
      <c r="P42" s="406">
        <v>3.878902554399243</v>
      </c>
    </row>
    <row r="43" spans="14:16">
      <c r="N43" s="403" t="s">
        <v>257</v>
      </c>
      <c r="O43" s="411">
        <v>1089</v>
      </c>
      <c r="P43" s="406">
        <v>3.8602941176470589</v>
      </c>
    </row>
    <row r="44" spans="14:16">
      <c r="N44" s="403" t="s">
        <v>258</v>
      </c>
      <c r="O44" s="411">
        <v>1120</v>
      </c>
      <c r="P44" s="406">
        <v>3.8427167113494192</v>
      </c>
    </row>
    <row r="45" spans="14:16">
      <c r="N45" s="403" t="s">
        <v>259</v>
      </c>
      <c r="O45" s="411">
        <v>1152</v>
      </c>
      <c r="P45" s="406">
        <v>3.8227628149435278</v>
      </c>
    </row>
    <row r="46" spans="14:16">
      <c r="N46" s="403" t="s">
        <v>260</v>
      </c>
      <c r="O46" s="411">
        <v>1183</v>
      </c>
      <c r="P46" s="406">
        <v>3.8071065989847721</v>
      </c>
    </row>
    <row r="47" spans="14:16">
      <c r="N47" s="403" t="s">
        <v>262</v>
      </c>
      <c r="O47" s="411">
        <v>1215</v>
      </c>
      <c r="P47" s="406">
        <v>3.7891268533772648</v>
      </c>
    </row>
    <row r="48" spans="14:16">
      <c r="N48" s="403" t="s">
        <v>263</v>
      </c>
      <c r="O48" s="411">
        <v>1247</v>
      </c>
      <c r="P48" s="406">
        <v>3.77207062600321</v>
      </c>
    </row>
    <row r="49" spans="14:16">
      <c r="N49" s="403" t="s">
        <v>265</v>
      </c>
      <c r="O49" s="411">
        <v>1278</v>
      </c>
      <c r="P49" s="406">
        <v>3.7588097102584186</v>
      </c>
    </row>
    <row r="50" spans="14:16">
      <c r="N50" s="403" t="s">
        <v>266</v>
      </c>
      <c r="O50" s="411">
        <v>1310</v>
      </c>
      <c r="P50" s="406">
        <v>3.7433155080213902</v>
      </c>
    </row>
    <row r="51" spans="14:16">
      <c r="N51" s="403" t="s">
        <v>267</v>
      </c>
      <c r="O51" s="411">
        <v>1342</v>
      </c>
      <c r="P51" s="406">
        <v>3.7285607755406418</v>
      </c>
    </row>
    <row r="52" spans="14:16">
      <c r="N52" s="403" t="s">
        <v>268</v>
      </c>
      <c r="O52" s="411">
        <v>1374</v>
      </c>
      <c r="P52" s="406">
        <v>3.7144938091769846</v>
      </c>
    </row>
    <row r="53" spans="14:16">
      <c r="N53" s="403" t="s">
        <v>269</v>
      </c>
      <c r="O53" s="411">
        <v>1406</v>
      </c>
      <c r="P53" s="406">
        <v>3.7010676156583626</v>
      </c>
    </row>
    <row r="54" spans="14:16">
      <c r="N54" s="403" t="s">
        <v>271</v>
      </c>
      <c r="O54" s="411">
        <v>1438</v>
      </c>
      <c r="P54" s="406">
        <v>3.6882393876130828</v>
      </c>
    </row>
    <row r="55" spans="14:16">
      <c r="N55" s="403" t="s">
        <v>272</v>
      </c>
      <c r="O55" s="411">
        <v>1470</v>
      </c>
      <c r="P55" s="406">
        <v>3.6759700476514632</v>
      </c>
    </row>
    <row r="56" spans="14:16">
      <c r="N56" s="403" t="s">
        <v>273</v>
      </c>
      <c r="O56" s="411">
        <v>1502</v>
      </c>
      <c r="P56" s="406">
        <v>3.664223850766156</v>
      </c>
    </row>
    <row r="57" spans="14:16">
      <c r="N57" s="403" t="s">
        <v>274</v>
      </c>
      <c r="O57" s="411">
        <v>1535</v>
      </c>
      <c r="P57" s="406">
        <v>3.6505867014341589</v>
      </c>
    </row>
    <row r="58" spans="14:16">
      <c r="N58" s="403" t="s">
        <v>275</v>
      </c>
      <c r="O58" s="411">
        <v>1567</v>
      </c>
      <c r="P58" s="406">
        <v>3.6398467432950192</v>
      </c>
    </row>
    <row r="59" spans="14:16">
      <c r="N59" s="403" t="s">
        <v>276</v>
      </c>
      <c r="O59" s="411">
        <v>1599</v>
      </c>
      <c r="P59" s="406">
        <v>3.629536921151439</v>
      </c>
    </row>
    <row r="60" spans="14:16">
      <c r="N60" s="403" t="s">
        <v>277</v>
      </c>
      <c r="O60" s="411">
        <v>1632</v>
      </c>
      <c r="P60" s="406">
        <v>3.6174126302881664</v>
      </c>
    </row>
    <row r="61" spans="14:16">
      <c r="N61" s="403" t="s">
        <v>278</v>
      </c>
      <c r="O61" s="411">
        <v>1664</v>
      </c>
      <c r="P61" s="406">
        <v>3.6079374624173184</v>
      </c>
    </row>
    <row r="62" spans="14:16">
      <c r="N62" s="403" t="s">
        <v>279</v>
      </c>
      <c r="O62" s="411">
        <v>1696</v>
      </c>
      <c r="P62" s="406">
        <v>3.5988200589970503</v>
      </c>
    </row>
    <row r="63" spans="14:16">
      <c r="N63" s="403" t="s">
        <v>280</v>
      </c>
      <c r="O63" s="411">
        <v>1729</v>
      </c>
      <c r="P63" s="406">
        <v>3.5879629629629628</v>
      </c>
    </row>
    <row r="64" spans="14:16">
      <c r="N64" s="403" t="s">
        <v>281</v>
      </c>
      <c r="O64" s="411">
        <v>1761</v>
      </c>
      <c r="P64" s="406">
        <v>3.5795454545454546</v>
      </c>
    </row>
    <row r="65" spans="14:16">
      <c r="N65" s="403" t="s">
        <v>283</v>
      </c>
      <c r="O65" s="411">
        <v>1794</v>
      </c>
      <c r="P65" s="406">
        <v>3.5694366982710544</v>
      </c>
    </row>
    <row r="66" spans="14:16">
      <c r="N66" s="403" t="s">
        <v>284</v>
      </c>
      <c r="O66" s="411">
        <v>1827</v>
      </c>
      <c r="P66" s="406">
        <v>3.5596933187294635</v>
      </c>
    </row>
    <row r="67" spans="14:16">
      <c r="N67" s="403" t="s">
        <v>285</v>
      </c>
      <c r="O67" s="411">
        <v>1859</v>
      </c>
      <c r="P67" s="406">
        <v>3.5522066738428419</v>
      </c>
    </row>
    <row r="68" spans="14:16">
      <c r="N68" s="403" t="s">
        <v>286</v>
      </c>
      <c r="O68" s="411">
        <v>1892</v>
      </c>
      <c r="P68" s="406">
        <v>3.5430988894764677</v>
      </c>
    </row>
    <row r="69" spans="14:16">
      <c r="N69" s="403" t="s">
        <v>287</v>
      </c>
      <c r="O69" s="411">
        <v>1925</v>
      </c>
      <c r="P69" s="406">
        <v>3.5343035343035343</v>
      </c>
    </row>
    <row r="70" spans="14:16">
      <c r="N70" s="403" t="s">
        <v>288</v>
      </c>
      <c r="O70" s="411">
        <v>1958</v>
      </c>
      <c r="P70" s="406">
        <v>3.525804803270312</v>
      </c>
    </row>
    <row r="71" spans="14:16">
      <c r="N71" s="403" t="s">
        <v>289</v>
      </c>
      <c r="O71" s="411">
        <v>1991</v>
      </c>
      <c r="P71" s="406">
        <v>3.5175879396984926</v>
      </c>
    </row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>
  <sheetPr codeName="Sheet134"/>
  <dimension ref="B1:E18"/>
  <sheetViews>
    <sheetView showGridLines="0" zoomScale="80" zoomScaleNormal="80" workbookViewId="0"/>
  </sheetViews>
  <sheetFormatPr defaultRowHeight="15"/>
  <cols>
    <col min="1" max="1" width="3" style="968" customWidth="1"/>
    <col min="2" max="2" width="23.42578125" style="968" customWidth="1"/>
    <col min="3" max="3" width="20.7109375" style="968" customWidth="1"/>
    <col min="4" max="4" width="21.7109375" style="968" bestFit="1" customWidth="1"/>
    <col min="5" max="5" width="23.7109375" style="968" bestFit="1" customWidth="1"/>
    <col min="6" max="16384" width="9.140625" style="968"/>
  </cols>
  <sheetData>
    <row r="1" spans="2:5" ht="30.75" customHeight="1" thickBot="1">
      <c r="B1" s="1663" t="s">
        <v>1006</v>
      </c>
      <c r="C1" s="1663"/>
      <c r="D1" s="1663"/>
      <c r="E1" s="1663"/>
    </row>
    <row r="2" spans="2:5" ht="30.75" customHeight="1" thickTop="1" thickBot="1">
      <c r="B2" s="1368" t="s">
        <v>214</v>
      </c>
      <c r="C2" s="1554" t="s">
        <v>231</v>
      </c>
      <c r="D2" s="1555" t="s">
        <v>547</v>
      </c>
      <c r="E2" s="1556" t="s">
        <v>185</v>
      </c>
    </row>
    <row r="3" spans="2:5" ht="15.75" thickTop="1">
      <c r="B3" s="1651" t="s">
        <v>26</v>
      </c>
      <c r="C3" s="1652">
        <v>423</v>
      </c>
      <c r="D3" s="1653">
        <v>11</v>
      </c>
      <c r="E3" s="1654">
        <v>2.6224486733394277</v>
      </c>
    </row>
    <row r="4" spans="2:5">
      <c r="B4" s="1655" t="s">
        <v>27</v>
      </c>
      <c r="C4" s="1656">
        <v>143</v>
      </c>
      <c r="D4" s="1657">
        <v>6</v>
      </c>
      <c r="E4" s="1658">
        <v>4.0272989123630554</v>
      </c>
    </row>
    <row r="5" spans="2:5">
      <c r="B5" s="1655" t="s">
        <v>28</v>
      </c>
      <c r="C5" s="1656">
        <v>164</v>
      </c>
      <c r="D5" s="1657">
        <v>4</v>
      </c>
      <c r="E5" s="1658">
        <v>2.9065343707623459</v>
      </c>
    </row>
    <row r="6" spans="2:5">
      <c r="B6" s="1655" t="s">
        <v>29</v>
      </c>
      <c r="C6" s="1656">
        <v>420</v>
      </c>
      <c r="D6" s="1657">
        <v>12</v>
      </c>
      <c r="E6" s="1658">
        <v>2.975582082627886</v>
      </c>
    </row>
    <row r="7" spans="2:5">
      <c r="B7" s="1655" t="s">
        <v>30</v>
      </c>
      <c r="C7" s="1656">
        <v>199</v>
      </c>
      <c r="D7" s="1657">
        <v>8</v>
      </c>
      <c r="E7" s="1658">
        <v>3.5726100503440779</v>
      </c>
    </row>
    <row r="8" spans="2:5">
      <c r="B8" s="1655" t="s">
        <v>31</v>
      </c>
      <c r="C8" s="1656">
        <v>662</v>
      </c>
      <c r="D8" s="1657">
        <v>13</v>
      </c>
      <c r="E8" s="1658">
        <v>1.9833646001400869</v>
      </c>
    </row>
    <row r="9" spans="2:5">
      <c r="B9" s="1655" t="s">
        <v>32</v>
      </c>
      <c r="C9" s="1656">
        <v>816</v>
      </c>
      <c r="D9" s="1657">
        <v>18</v>
      </c>
      <c r="E9" s="1658">
        <v>2.1175105663515432</v>
      </c>
    </row>
    <row r="10" spans="2:5">
      <c r="B10" s="1655" t="s">
        <v>33</v>
      </c>
      <c r="C10" s="1656">
        <v>360</v>
      </c>
      <c r="D10" s="1657">
        <v>12</v>
      </c>
      <c r="E10" s="1658">
        <v>3.1635818965126572</v>
      </c>
    </row>
    <row r="11" spans="2:5">
      <c r="B11" s="1655" t="s">
        <v>34</v>
      </c>
      <c r="C11" s="1656">
        <v>369</v>
      </c>
      <c r="D11" s="1657">
        <v>9</v>
      </c>
      <c r="E11" s="1658">
        <v>2.4592322515020197</v>
      </c>
    </row>
    <row r="12" spans="2:5">
      <c r="B12" s="1655" t="s">
        <v>35</v>
      </c>
      <c r="C12" s="1656">
        <v>240</v>
      </c>
      <c r="D12" s="1657">
        <v>5</v>
      </c>
      <c r="E12" s="1658">
        <v>2.1289456836510907</v>
      </c>
    </row>
    <row r="13" spans="2:5">
      <c r="B13" s="1655" t="s">
        <v>36</v>
      </c>
      <c r="C13" s="1656">
        <v>386</v>
      </c>
      <c r="D13" s="1657">
        <v>10</v>
      </c>
      <c r="E13" s="1658">
        <v>2.4758490530788673</v>
      </c>
    </row>
    <row r="14" spans="2:5">
      <c r="B14" s="1655" t="s">
        <v>37</v>
      </c>
      <c r="C14" s="1656">
        <v>737</v>
      </c>
      <c r="D14" s="1657">
        <v>8</v>
      </c>
      <c r="E14" s="1658">
        <v>1.0786982799825211</v>
      </c>
    </row>
    <row r="15" spans="2:5">
      <c r="B15" s="1655" t="s">
        <v>38</v>
      </c>
      <c r="C15" s="1656">
        <v>680</v>
      </c>
      <c r="D15" s="1657">
        <v>21</v>
      </c>
      <c r="E15" s="1658">
        <v>3.2054895547810687</v>
      </c>
    </row>
    <row r="16" spans="2:5">
      <c r="B16" s="1655" t="s">
        <v>39</v>
      </c>
      <c r="C16" s="1656">
        <v>13</v>
      </c>
      <c r="D16" s="1657">
        <v>0</v>
      </c>
      <c r="E16" s="1658">
        <v>0</v>
      </c>
    </row>
    <row r="17" spans="2:5" ht="15.75" thickBot="1">
      <c r="B17" s="1659" t="s">
        <v>40</v>
      </c>
      <c r="C17" s="1660">
        <v>1120</v>
      </c>
      <c r="D17" s="1661">
        <v>15</v>
      </c>
      <c r="E17" s="1662">
        <v>1.2953004650427509</v>
      </c>
    </row>
    <row r="18" spans="2:5" ht="15.75" thickTop="1"/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>
  <sheetPr codeName="Sheet99">
    <pageSetUpPr autoPageBreaks="0"/>
  </sheetPr>
  <dimension ref="A1:B35"/>
  <sheetViews>
    <sheetView showGridLines="0" zoomScale="80" zoomScaleNormal="80" workbookViewId="0"/>
  </sheetViews>
  <sheetFormatPr defaultRowHeight="15"/>
  <cols>
    <col min="1" max="1" width="4.140625" style="866" customWidth="1"/>
  </cols>
  <sheetData>
    <row r="1" spans="2:2" ht="15.75">
      <c r="B1" s="964" t="s">
        <v>1007</v>
      </c>
    </row>
    <row r="35" spans="2:2">
      <c r="B35" t="s">
        <v>419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9"/>
  <dimension ref="B1:H21"/>
  <sheetViews>
    <sheetView showGridLines="0" zoomScale="80" zoomScaleNormal="80" workbookViewId="0"/>
  </sheetViews>
  <sheetFormatPr defaultRowHeight="15"/>
  <cols>
    <col min="1" max="1" width="3.28515625" style="968" customWidth="1"/>
    <col min="2" max="2" width="29.7109375" style="968" customWidth="1"/>
    <col min="3" max="4" width="21.28515625" style="968" bestFit="1" customWidth="1"/>
    <col min="5" max="16384" width="9.140625" style="968"/>
  </cols>
  <sheetData>
    <row r="1" spans="2:8" ht="37.5" customHeight="1" thickBot="1">
      <c r="B1" s="1013" t="s">
        <v>1024</v>
      </c>
      <c r="C1" s="1032"/>
      <c r="D1" s="1032"/>
      <c r="H1" s="1030"/>
    </row>
    <row r="2" spans="2:8" ht="30.75" customHeight="1" thickTop="1" thickBot="1">
      <c r="B2" s="1014" t="s">
        <v>437</v>
      </c>
      <c r="C2" s="1015" t="s">
        <v>801</v>
      </c>
      <c r="D2" s="1016" t="s">
        <v>802</v>
      </c>
      <c r="H2" s="1030"/>
    </row>
    <row r="3" spans="2:8" ht="21.75" customHeight="1" thickTop="1">
      <c r="B3" s="1017" t="s">
        <v>26</v>
      </c>
      <c r="C3" s="1018">
        <v>56</v>
      </c>
      <c r="D3" s="1019">
        <v>55</v>
      </c>
      <c r="H3" s="1030"/>
    </row>
    <row r="4" spans="2:8" ht="21.75" customHeight="1">
      <c r="B4" s="1020" t="s">
        <v>27</v>
      </c>
      <c r="C4" s="1021">
        <v>9</v>
      </c>
      <c r="D4" s="1022">
        <v>8</v>
      </c>
      <c r="H4" s="1030"/>
    </row>
    <row r="5" spans="2:8" ht="21.75" customHeight="1">
      <c r="B5" s="1020" t="s">
        <v>28</v>
      </c>
      <c r="C5" s="1021">
        <v>23</v>
      </c>
      <c r="D5" s="1022">
        <v>20</v>
      </c>
      <c r="H5" s="1030"/>
    </row>
    <row r="6" spans="2:8" ht="21.75" customHeight="1">
      <c r="B6" s="1020" t="s">
        <v>29</v>
      </c>
      <c r="C6" s="1021">
        <v>13</v>
      </c>
      <c r="D6" s="1022">
        <v>24</v>
      </c>
      <c r="H6" s="1030"/>
    </row>
    <row r="7" spans="2:8" ht="21.75" customHeight="1">
      <c r="B7" s="1020" t="s">
        <v>30</v>
      </c>
      <c r="C7" s="1021">
        <v>25</v>
      </c>
      <c r="D7" s="1022">
        <v>21</v>
      </c>
      <c r="H7" s="1030"/>
    </row>
    <row r="8" spans="2:8" ht="21.75" customHeight="1">
      <c r="B8" s="1020" t="s">
        <v>31</v>
      </c>
      <c r="C8" s="1021">
        <v>63</v>
      </c>
      <c r="D8" s="1022">
        <v>62</v>
      </c>
      <c r="H8" s="1030"/>
    </row>
    <row r="9" spans="2:8" ht="21.75" customHeight="1">
      <c r="B9" s="1020" t="s">
        <v>32</v>
      </c>
      <c r="C9" s="1021">
        <v>52</v>
      </c>
      <c r="D9" s="1022">
        <v>45</v>
      </c>
      <c r="H9" s="1030"/>
    </row>
    <row r="10" spans="2:8" ht="21.75" customHeight="1">
      <c r="B10" s="1020" t="s">
        <v>33</v>
      </c>
      <c r="C10" s="1021">
        <v>30</v>
      </c>
      <c r="D10" s="1022">
        <v>61</v>
      </c>
      <c r="H10" s="1030"/>
    </row>
    <row r="11" spans="2:8" ht="21.75" customHeight="1">
      <c r="B11" s="1020" t="s">
        <v>34</v>
      </c>
      <c r="C11" s="1021">
        <v>33</v>
      </c>
      <c r="D11" s="1022">
        <v>34</v>
      </c>
      <c r="H11" s="1030"/>
    </row>
    <row r="12" spans="2:8" ht="21.75" customHeight="1">
      <c r="B12" s="1020" t="s">
        <v>35</v>
      </c>
      <c r="C12" s="1021">
        <v>16</v>
      </c>
      <c r="D12" s="1022">
        <v>9</v>
      </c>
      <c r="H12" s="1030"/>
    </row>
    <row r="13" spans="2:8" ht="21.75" customHeight="1">
      <c r="B13" s="1020" t="s">
        <v>36</v>
      </c>
      <c r="C13" s="1021">
        <v>16</v>
      </c>
      <c r="D13" s="1022">
        <v>16</v>
      </c>
      <c r="H13" s="1030"/>
    </row>
    <row r="14" spans="2:8" ht="21.75" customHeight="1">
      <c r="B14" s="1020" t="s">
        <v>37</v>
      </c>
      <c r="C14" s="1021">
        <v>73</v>
      </c>
      <c r="D14" s="1022">
        <v>50</v>
      </c>
      <c r="H14" s="1030"/>
    </row>
    <row r="15" spans="2:8" ht="21.75" customHeight="1">
      <c r="B15" s="1020" t="s">
        <v>38</v>
      </c>
      <c r="C15" s="1021">
        <v>33</v>
      </c>
      <c r="D15" s="1022">
        <v>30</v>
      </c>
      <c r="H15" s="1030"/>
    </row>
    <row r="16" spans="2:8" ht="21.75" customHeight="1">
      <c r="B16" s="1020" t="s">
        <v>39</v>
      </c>
      <c r="C16" s="1021">
        <v>12</v>
      </c>
      <c r="D16" s="1022">
        <v>4</v>
      </c>
      <c r="H16" s="1030"/>
    </row>
    <row r="17" spans="2:8" ht="21.75" customHeight="1">
      <c r="B17" s="1020" t="s">
        <v>40</v>
      </c>
      <c r="C17" s="1021">
        <v>0</v>
      </c>
      <c r="D17" s="1022">
        <v>0</v>
      </c>
      <c r="H17" s="1030"/>
    </row>
    <row r="18" spans="2:8" ht="21.75" customHeight="1" thickBot="1">
      <c r="B18" s="1023" t="s">
        <v>41</v>
      </c>
      <c r="C18" s="1024">
        <v>8</v>
      </c>
      <c r="D18" s="1025">
        <v>2</v>
      </c>
      <c r="H18" s="1030"/>
    </row>
    <row r="19" spans="2:8" ht="21.75" customHeight="1" thickTop="1" thickBot="1">
      <c r="B19" s="1026" t="s">
        <v>21</v>
      </c>
      <c r="C19" s="1027">
        <v>462</v>
      </c>
      <c r="D19" s="1028">
        <v>441</v>
      </c>
      <c r="H19" s="1030"/>
    </row>
    <row r="20" spans="2:8" ht="30" customHeight="1" thickTop="1">
      <c r="B20" s="1029" t="s">
        <v>78</v>
      </c>
      <c r="C20" s="1031"/>
      <c r="D20" s="1031"/>
      <c r="E20" s="1031"/>
      <c r="F20" s="1031"/>
      <c r="H20" s="1030"/>
    </row>
    <row r="21" spans="2:8" ht="15.75" customHeight="1">
      <c r="H21" s="1030"/>
    </row>
  </sheetData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>
  <sheetPr codeName="Sheet135"/>
  <dimension ref="A1:L212"/>
  <sheetViews>
    <sheetView showGridLines="0" workbookViewId="0">
      <selection activeCell="M31" sqref="M31"/>
    </sheetView>
  </sheetViews>
  <sheetFormatPr defaultRowHeight="15"/>
  <cols>
    <col min="1" max="1" width="30.5703125" customWidth="1"/>
    <col min="2" max="2" width="36.85546875" bestFit="1" customWidth="1"/>
  </cols>
  <sheetData>
    <row r="1" spans="1:12" ht="15" customHeight="1">
      <c r="A1" s="1871" t="s">
        <v>553</v>
      </c>
      <c r="B1" s="1871"/>
      <c r="C1" s="1871"/>
      <c r="D1" s="1871"/>
      <c r="E1" s="1871"/>
      <c r="F1" s="1871"/>
      <c r="G1" s="1871"/>
      <c r="H1" s="1871"/>
      <c r="I1" s="1871"/>
      <c r="J1" s="1871"/>
      <c r="K1" s="1871"/>
      <c r="L1" s="1871"/>
    </row>
    <row r="2" spans="1:12" ht="15" customHeight="1">
      <c r="A2" s="1871"/>
      <c r="B2" s="1871"/>
      <c r="C2" s="1871"/>
      <c r="D2" s="1871"/>
      <c r="E2" s="1871"/>
      <c r="F2" s="1871"/>
      <c r="G2" s="1871"/>
      <c r="H2" s="1871"/>
      <c r="I2" s="1871"/>
      <c r="J2" s="1871"/>
      <c r="K2" s="1871"/>
      <c r="L2" s="1871"/>
    </row>
    <row r="3" spans="1:12" ht="15.75" thickBot="1">
      <c r="C3" t="s">
        <v>79</v>
      </c>
    </row>
    <row r="4" spans="1:12" ht="16.5" thickTop="1" thickBot="1">
      <c r="A4" s="466" t="s">
        <v>524</v>
      </c>
      <c r="B4" s="466"/>
      <c r="C4" s="667">
        <v>2005</v>
      </c>
      <c r="D4" s="604">
        <v>2006</v>
      </c>
      <c r="E4" s="604">
        <v>2007</v>
      </c>
      <c r="F4" s="604">
        <v>2008</v>
      </c>
      <c r="G4" s="604">
        <v>2009</v>
      </c>
      <c r="H4" s="604">
        <v>2010</v>
      </c>
      <c r="I4" s="604">
        <v>2011</v>
      </c>
      <c r="J4" s="604">
        <v>2012</v>
      </c>
      <c r="K4" s="604">
        <v>2013</v>
      </c>
      <c r="L4" s="609">
        <v>2014</v>
      </c>
    </row>
    <row r="5" spans="1:12" ht="15.75" thickTop="1">
      <c r="A5" s="601" t="s">
        <v>452</v>
      </c>
      <c r="B5" s="685" t="s">
        <v>548</v>
      </c>
      <c r="C5" s="686">
        <v>292</v>
      </c>
      <c r="D5" s="616">
        <v>278</v>
      </c>
      <c r="E5" s="616">
        <v>332</v>
      </c>
      <c r="F5" s="616">
        <v>268</v>
      </c>
      <c r="G5" s="616">
        <v>294</v>
      </c>
      <c r="H5" s="616">
        <v>420</v>
      </c>
      <c r="I5" s="616">
        <v>414</v>
      </c>
      <c r="J5" s="616">
        <v>432</v>
      </c>
      <c r="K5" s="616">
        <v>487</v>
      </c>
      <c r="L5" s="666">
        <v>459</v>
      </c>
    </row>
    <row r="6" spans="1:12">
      <c r="A6" s="601" t="s">
        <v>451</v>
      </c>
      <c r="B6" s="680" t="s">
        <v>525</v>
      </c>
      <c r="C6" s="681" t="s">
        <v>438</v>
      </c>
      <c r="D6" s="488" t="s">
        <v>438</v>
      </c>
      <c r="E6" s="488" t="s">
        <v>438</v>
      </c>
      <c r="F6" s="488" t="s">
        <v>438</v>
      </c>
      <c r="G6" s="488" t="s">
        <v>438</v>
      </c>
      <c r="H6" s="488" t="s">
        <v>438</v>
      </c>
      <c r="I6" s="488" t="s">
        <v>438</v>
      </c>
      <c r="J6" s="488" t="s">
        <v>438</v>
      </c>
      <c r="K6" s="488" t="s">
        <v>438</v>
      </c>
      <c r="L6" s="595" t="s">
        <v>438</v>
      </c>
    </row>
    <row r="7" spans="1:12">
      <c r="A7" s="601"/>
      <c r="B7" s="680" t="s">
        <v>526</v>
      </c>
      <c r="C7" s="681">
        <v>8</v>
      </c>
      <c r="D7" s="488">
        <v>6</v>
      </c>
      <c r="E7" s="488" t="s">
        <v>438</v>
      </c>
      <c r="F7" s="488">
        <v>6</v>
      </c>
      <c r="G7" s="488">
        <v>6</v>
      </c>
      <c r="H7" s="488">
        <v>9</v>
      </c>
      <c r="I7" s="488">
        <v>7</v>
      </c>
      <c r="J7" s="488">
        <v>6</v>
      </c>
      <c r="K7" s="488"/>
      <c r="L7" s="595"/>
    </row>
    <row r="8" spans="1:12">
      <c r="A8" s="601"/>
      <c r="B8" s="682" t="s">
        <v>527</v>
      </c>
      <c r="C8" s="681">
        <v>10</v>
      </c>
      <c r="D8" s="488">
        <v>9</v>
      </c>
      <c r="E8" s="488">
        <v>7</v>
      </c>
      <c r="F8" s="488">
        <v>7</v>
      </c>
      <c r="G8" s="488">
        <v>7</v>
      </c>
      <c r="H8" s="488">
        <v>12</v>
      </c>
      <c r="I8" s="488"/>
      <c r="J8" s="488"/>
      <c r="K8" s="488"/>
      <c r="L8" s="595"/>
    </row>
    <row r="9" spans="1:12" ht="15.75" thickBot="1">
      <c r="A9" s="602"/>
      <c r="B9" s="683" t="s">
        <v>528</v>
      </c>
      <c r="C9" s="684">
        <v>10</v>
      </c>
      <c r="D9" s="585">
        <v>11</v>
      </c>
      <c r="E9" s="585">
        <v>10</v>
      </c>
      <c r="F9" s="585">
        <v>8</v>
      </c>
      <c r="G9" s="585"/>
      <c r="H9" s="585"/>
      <c r="I9" s="585"/>
      <c r="J9" s="585"/>
      <c r="K9" s="585"/>
      <c r="L9" s="596"/>
    </row>
    <row r="10" spans="1:12">
      <c r="A10" s="600" t="s">
        <v>454</v>
      </c>
      <c r="B10" s="678" t="s">
        <v>548</v>
      </c>
      <c r="C10" s="679">
        <v>287</v>
      </c>
      <c r="D10" s="584">
        <v>295</v>
      </c>
      <c r="E10" s="584">
        <v>339</v>
      </c>
      <c r="F10" s="584">
        <v>323</v>
      </c>
      <c r="G10" s="584">
        <v>369</v>
      </c>
      <c r="H10" s="584">
        <v>400</v>
      </c>
      <c r="I10" s="584">
        <v>363</v>
      </c>
      <c r="J10" s="584">
        <v>377</v>
      </c>
      <c r="K10" s="584">
        <v>414</v>
      </c>
      <c r="L10" s="594">
        <v>454</v>
      </c>
    </row>
    <row r="11" spans="1:12">
      <c r="A11" s="601" t="s">
        <v>453</v>
      </c>
      <c r="B11" s="680" t="s">
        <v>525</v>
      </c>
      <c r="C11" s="681" t="s">
        <v>438</v>
      </c>
      <c r="D11" s="488" t="s">
        <v>438</v>
      </c>
      <c r="E11" s="488" t="s">
        <v>438</v>
      </c>
      <c r="F11" s="488" t="s">
        <v>438</v>
      </c>
      <c r="G11" s="488" t="s">
        <v>438</v>
      </c>
      <c r="H11" s="488" t="s">
        <v>438</v>
      </c>
      <c r="I11" s="488" t="s">
        <v>438</v>
      </c>
      <c r="J11" s="488" t="s">
        <v>438</v>
      </c>
      <c r="K11" s="488" t="s">
        <v>438</v>
      </c>
      <c r="L11" s="595" t="s">
        <v>438</v>
      </c>
    </row>
    <row r="12" spans="1:12">
      <c r="A12" s="601"/>
      <c r="B12" s="680" t="s">
        <v>526</v>
      </c>
      <c r="C12" s="681" t="s">
        <v>438</v>
      </c>
      <c r="D12" s="488" t="s">
        <v>438</v>
      </c>
      <c r="E12" s="488" t="s">
        <v>438</v>
      </c>
      <c r="F12" s="488" t="s">
        <v>438</v>
      </c>
      <c r="G12" s="488" t="s">
        <v>438</v>
      </c>
      <c r="H12" s="488" t="s">
        <v>438</v>
      </c>
      <c r="I12" s="488">
        <v>5</v>
      </c>
      <c r="J12" s="488">
        <v>8</v>
      </c>
      <c r="K12" s="488"/>
      <c r="L12" s="595"/>
    </row>
    <row r="13" spans="1:12">
      <c r="A13" s="601"/>
      <c r="B13" s="682" t="s">
        <v>527</v>
      </c>
      <c r="C13" s="681" t="s">
        <v>438</v>
      </c>
      <c r="D13" s="488" t="s">
        <v>438</v>
      </c>
      <c r="E13" s="488">
        <v>7</v>
      </c>
      <c r="F13" s="488" t="s">
        <v>438</v>
      </c>
      <c r="G13" s="488" t="s">
        <v>438</v>
      </c>
      <c r="H13" s="488" t="s">
        <v>438</v>
      </c>
      <c r="I13" s="488"/>
      <c r="J13" s="488"/>
      <c r="K13" s="488"/>
      <c r="L13" s="595"/>
    </row>
    <row r="14" spans="1:12" ht="15.75" thickBot="1">
      <c r="A14" s="602"/>
      <c r="B14" s="683" t="s">
        <v>528</v>
      </c>
      <c r="C14" s="684">
        <v>5</v>
      </c>
      <c r="D14" s="585" t="s">
        <v>438</v>
      </c>
      <c r="E14" s="585">
        <v>9</v>
      </c>
      <c r="F14" s="585">
        <v>7</v>
      </c>
      <c r="G14" s="585"/>
      <c r="H14" s="585"/>
      <c r="I14" s="585"/>
      <c r="J14" s="585"/>
      <c r="K14" s="585"/>
      <c r="L14" s="596"/>
    </row>
    <row r="15" spans="1:12">
      <c r="A15" s="600" t="s">
        <v>519</v>
      </c>
      <c r="B15" s="678" t="s">
        <v>548</v>
      </c>
      <c r="C15" s="679">
        <v>64</v>
      </c>
      <c r="D15" s="584">
        <v>31</v>
      </c>
      <c r="E15" s="584">
        <v>18</v>
      </c>
      <c r="F15" s="584">
        <v>53</v>
      </c>
      <c r="G15" s="584">
        <v>87</v>
      </c>
      <c r="H15" s="584">
        <v>30</v>
      </c>
      <c r="I15" s="584" t="s">
        <v>438</v>
      </c>
      <c r="J15" s="584">
        <v>26</v>
      </c>
      <c r="K15" s="584">
        <v>26</v>
      </c>
      <c r="L15" s="594">
        <v>19</v>
      </c>
    </row>
    <row r="16" spans="1:12">
      <c r="A16" s="601" t="s">
        <v>518</v>
      </c>
      <c r="B16" s="680" t="s">
        <v>525</v>
      </c>
      <c r="C16" s="681" t="s">
        <v>438</v>
      </c>
      <c r="D16" s="488" t="s">
        <v>438</v>
      </c>
      <c r="E16" s="488" t="s">
        <v>438</v>
      </c>
      <c r="F16" s="488" t="s">
        <v>438</v>
      </c>
      <c r="G16" s="488" t="s">
        <v>438</v>
      </c>
      <c r="H16" s="488" t="s">
        <v>438</v>
      </c>
      <c r="I16" s="488" t="s">
        <v>438</v>
      </c>
      <c r="J16" s="488" t="s">
        <v>438</v>
      </c>
      <c r="K16" s="488" t="s">
        <v>438</v>
      </c>
      <c r="L16" s="595" t="s">
        <v>438</v>
      </c>
    </row>
    <row r="17" spans="1:12">
      <c r="A17" s="601"/>
      <c r="B17" s="680" t="s">
        <v>526</v>
      </c>
      <c r="C17" s="681" t="s">
        <v>438</v>
      </c>
      <c r="D17" s="488" t="s">
        <v>438</v>
      </c>
      <c r="E17" s="488" t="s">
        <v>438</v>
      </c>
      <c r="F17" s="488" t="s">
        <v>438</v>
      </c>
      <c r="G17" s="488" t="s">
        <v>438</v>
      </c>
      <c r="H17" s="488" t="s">
        <v>438</v>
      </c>
      <c r="I17" s="488" t="s">
        <v>438</v>
      </c>
      <c r="J17" s="488" t="s">
        <v>438</v>
      </c>
      <c r="K17" s="488"/>
      <c r="L17" s="595"/>
    </row>
    <row r="18" spans="1:12">
      <c r="A18" s="601"/>
      <c r="B18" s="682" t="s">
        <v>527</v>
      </c>
      <c r="C18" s="681" t="s">
        <v>438</v>
      </c>
      <c r="D18" s="488" t="s">
        <v>438</v>
      </c>
      <c r="E18" s="488" t="s">
        <v>438</v>
      </c>
      <c r="F18" s="488" t="s">
        <v>438</v>
      </c>
      <c r="G18" s="488" t="s">
        <v>438</v>
      </c>
      <c r="H18" s="488" t="s">
        <v>438</v>
      </c>
      <c r="I18" s="488"/>
      <c r="J18" s="488"/>
      <c r="K18" s="488"/>
      <c r="L18" s="595"/>
    </row>
    <row r="19" spans="1:12" ht="15.75" thickBot="1">
      <c r="A19" s="602"/>
      <c r="B19" s="683" t="s">
        <v>528</v>
      </c>
      <c r="C19" s="684" t="s">
        <v>438</v>
      </c>
      <c r="D19" s="585" t="s">
        <v>438</v>
      </c>
      <c r="E19" s="585" t="s">
        <v>438</v>
      </c>
      <c r="F19" s="585" t="s">
        <v>438</v>
      </c>
      <c r="G19" s="585"/>
      <c r="H19" s="585"/>
      <c r="I19" s="585"/>
      <c r="J19" s="585"/>
      <c r="K19" s="585"/>
      <c r="L19" s="596"/>
    </row>
    <row r="20" spans="1:12">
      <c r="A20" s="600" t="s">
        <v>456</v>
      </c>
      <c r="B20" s="678" t="s">
        <v>548</v>
      </c>
      <c r="C20" s="679">
        <v>242</v>
      </c>
      <c r="D20" s="584">
        <v>260</v>
      </c>
      <c r="E20" s="584">
        <v>227</v>
      </c>
      <c r="F20" s="584">
        <v>284</v>
      </c>
      <c r="G20" s="584">
        <v>314</v>
      </c>
      <c r="H20" s="584">
        <v>295</v>
      </c>
      <c r="I20" s="584">
        <v>293</v>
      </c>
      <c r="J20" s="584">
        <v>370</v>
      </c>
      <c r="K20" s="584">
        <v>378</v>
      </c>
      <c r="L20" s="594">
        <v>357</v>
      </c>
    </row>
    <row r="21" spans="1:12">
      <c r="A21" s="601" t="s">
        <v>455</v>
      </c>
      <c r="B21" s="680" t="s">
        <v>525</v>
      </c>
      <c r="C21" s="681" t="s">
        <v>438</v>
      </c>
      <c r="D21" s="488" t="s">
        <v>438</v>
      </c>
      <c r="E21" s="488" t="s">
        <v>438</v>
      </c>
      <c r="F21" s="488" t="s">
        <v>438</v>
      </c>
      <c r="G21" s="488" t="s">
        <v>438</v>
      </c>
      <c r="H21" s="488" t="s">
        <v>438</v>
      </c>
      <c r="I21" s="488" t="s">
        <v>438</v>
      </c>
      <c r="J21" s="488" t="s">
        <v>438</v>
      </c>
      <c r="K21" s="488" t="s">
        <v>438</v>
      </c>
      <c r="L21" s="595" t="s">
        <v>438</v>
      </c>
    </row>
    <row r="22" spans="1:12">
      <c r="A22" s="601"/>
      <c r="B22" s="680" t="s">
        <v>526</v>
      </c>
      <c r="C22" s="681">
        <v>5</v>
      </c>
      <c r="D22" s="488" t="s">
        <v>438</v>
      </c>
      <c r="E22" s="488" t="s">
        <v>438</v>
      </c>
      <c r="F22" s="488">
        <v>13</v>
      </c>
      <c r="G22" s="488">
        <v>7</v>
      </c>
      <c r="H22" s="488" t="s">
        <v>438</v>
      </c>
      <c r="I22" s="488" t="s">
        <v>438</v>
      </c>
      <c r="J22" s="488">
        <v>5</v>
      </c>
      <c r="K22" s="488"/>
      <c r="L22" s="595"/>
    </row>
    <row r="23" spans="1:12">
      <c r="A23" s="601"/>
      <c r="B23" s="682" t="s">
        <v>527</v>
      </c>
      <c r="C23" s="681">
        <v>7</v>
      </c>
      <c r="D23" s="488" t="s">
        <v>438</v>
      </c>
      <c r="E23" s="488" t="s">
        <v>438</v>
      </c>
      <c r="F23" s="488">
        <v>13</v>
      </c>
      <c r="G23" s="488">
        <v>7</v>
      </c>
      <c r="H23" s="488">
        <v>5</v>
      </c>
      <c r="I23" s="488"/>
      <c r="J23" s="488"/>
      <c r="K23" s="488"/>
      <c r="L23" s="595"/>
    </row>
    <row r="24" spans="1:12" ht="15.75" thickBot="1">
      <c r="A24" s="602"/>
      <c r="B24" s="683" t="s">
        <v>528</v>
      </c>
      <c r="C24" s="684">
        <v>7</v>
      </c>
      <c r="D24" s="585" t="s">
        <v>438</v>
      </c>
      <c r="E24" s="585" t="s">
        <v>438</v>
      </c>
      <c r="F24" s="585">
        <v>14</v>
      </c>
      <c r="G24" s="585"/>
      <c r="H24" s="585"/>
      <c r="I24" s="585"/>
      <c r="J24" s="585"/>
      <c r="K24" s="585"/>
      <c r="L24" s="596"/>
    </row>
    <row r="25" spans="1:12">
      <c r="A25" s="600" t="s">
        <v>458</v>
      </c>
      <c r="B25" s="678" t="s">
        <v>548</v>
      </c>
      <c r="C25" s="679">
        <v>61</v>
      </c>
      <c r="D25" s="584">
        <v>14</v>
      </c>
      <c r="E25" s="584" t="s">
        <v>438</v>
      </c>
      <c r="F25" s="584" t="s">
        <v>438</v>
      </c>
      <c r="G25" s="584" t="s">
        <v>438</v>
      </c>
      <c r="H25" s="584" t="s">
        <v>438</v>
      </c>
      <c r="I25" s="584" t="s">
        <v>438</v>
      </c>
      <c r="J25" s="584" t="s">
        <v>438</v>
      </c>
      <c r="K25" s="584" t="s">
        <v>438</v>
      </c>
      <c r="L25" s="594" t="s">
        <v>438</v>
      </c>
    </row>
    <row r="26" spans="1:12">
      <c r="A26" s="601" t="s">
        <v>457</v>
      </c>
      <c r="B26" s="680" t="s">
        <v>525</v>
      </c>
      <c r="C26" s="681" t="s">
        <v>438</v>
      </c>
      <c r="D26" s="488" t="s">
        <v>438</v>
      </c>
      <c r="E26" s="488" t="s">
        <v>438</v>
      </c>
      <c r="F26" s="488" t="s">
        <v>438</v>
      </c>
      <c r="G26" s="488" t="s">
        <v>438</v>
      </c>
      <c r="H26" s="488" t="s">
        <v>438</v>
      </c>
      <c r="I26" s="488" t="s">
        <v>438</v>
      </c>
      <c r="J26" s="488" t="s">
        <v>438</v>
      </c>
      <c r="K26" s="488" t="s">
        <v>438</v>
      </c>
      <c r="L26" s="595" t="s">
        <v>438</v>
      </c>
    </row>
    <row r="27" spans="1:12">
      <c r="A27" s="601"/>
      <c r="B27" s="680" t="s">
        <v>526</v>
      </c>
      <c r="C27" s="681" t="s">
        <v>438</v>
      </c>
      <c r="D27" s="488" t="s">
        <v>438</v>
      </c>
      <c r="E27" s="488" t="s">
        <v>438</v>
      </c>
      <c r="F27" s="488" t="s">
        <v>438</v>
      </c>
      <c r="G27" s="488" t="s">
        <v>438</v>
      </c>
      <c r="H27" s="488" t="s">
        <v>438</v>
      </c>
      <c r="I27" s="488" t="s">
        <v>438</v>
      </c>
      <c r="J27" s="488" t="s">
        <v>438</v>
      </c>
      <c r="K27" s="488"/>
      <c r="L27" s="595"/>
    </row>
    <row r="28" spans="1:12">
      <c r="A28" s="601"/>
      <c r="B28" s="682" t="s">
        <v>527</v>
      </c>
      <c r="C28" s="681" t="s">
        <v>438</v>
      </c>
      <c r="D28" s="488" t="s">
        <v>438</v>
      </c>
      <c r="E28" s="488" t="s">
        <v>438</v>
      </c>
      <c r="F28" s="488" t="s">
        <v>438</v>
      </c>
      <c r="G28" s="488" t="s">
        <v>438</v>
      </c>
      <c r="H28" s="488" t="s">
        <v>438</v>
      </c>
      <c r="I28" s="488"/>
      <c r="J28" s="488"/>
      <c r="K28" s="488"/>
      <c r="L28" s="595"/>
    </row>
    <row r="29" spans="1:12" ht="15.75" thickBot="1">
      <c r="A29" s="602"/>
      <c r="B29" s="683" t="s">
        <v>528</v>
      </c>
      <c r="C29" s="684" t="s">
        <v>438</v>
      </c>
      <c r="D29" s="585" t="s">
        <v>438</v>
      </c>
      <c r="E29" s="585" t="s">
        <v>438</v>
      </c>
      <c r="F29" s="585" t="s">
        <v>438</v>
      </c>
      <c r="G29" s="585"/>
      <c r="H29" s="585"/>
      <c r="I29" s="585"/>
      <c r="J29" s="585"/>
      <c r="K29" s="585"/>
      <c r="L29" s="596"/>
    </row>
    <row r="30" spans="1:12">
      <c r="A30" s="600" t="s">
        <v>460</v>
      </c>
      <c r="B30" s="678" t="s">
        <v>548</v>
      </c>
      <c r="C30" s="679">
        <v>215</v>
      </c>
      <c r="D30" s="584">
        <v>234</v>
      </c>
      <c r="E30" s="584">
        <v>235</v>
      </c>
      <c r="F30" s="584">
        <v>239</v>
      </c>
      <c r="G30" s="584">
        <v>264</v>
      </c>
      <c r="H30" s="584">
        <v>217</v>
      </c>
      <c r="I30" s="584">
        <v>203</v>
      </c>
      <c r="J30" s="584">
        <v>155</v>
      </c>
      <c r="K30" s="584">
        <v>228</v>
      </c>
      <c r="L30" s="594">
        <v>260</v>
      </c>
    </row>
    <row r="31" spans="1:12">
      <c r="A31" s="601" t="s">
        <v>459</v>
      </c>
      <c r="B31" s="680" t="s">
        <v>525</v>
      </c>
      <c r="C31" s="681" t="s">
        <v>438</v>
      </c>
      <c r="D31" s="488" t="s">
        <v>438</v>
      </c>
      <c r="E31" s="488" t="s">
        <v>438</v>
      </c>
      <c r="F31" s="488">
        <v>5</v>
      </c>
      <c r="G31" s="488">
        <v>5</v>
      </c>
      <c r="H31" s="488" t="s">
        <v>438</v>
      </c>
      <c r="I31" s="488" t="s">
        <v>438</v>
      </c>
      <c r="J31" s="488" t="s">
        <v>438</v>
      </c>
      <c r="K31" s="488" t="s">
        <v>438</v>
      </c>
      <c r="L31" s="595" t="s">
        <v>438</v>
      </c>
    </row>
    <row r="32" spans="1:12">
      <c r="A32" s="601"/>
      <c r="B32" s="680" t="s">
        <v>526</v>
      </c>
      <c r="C32" s="681" t="s">
        <v>438</v>
      </c>
      <c r="D32" s="488" t="s">
        <v>438</v>
      </c>
      <c r="E32" s="488" t="s">
        <v>438</v>
      </c>
      <c r="F32" s="488">
        <v>9</v>
      </c>
      <c r="G32" s="488">
        <v>13</v>
      </c>
      <c r="H32" s="488">
        <v>5</v>
      </c>
      <c r="I32" s="488">
        <v>5</v>
      </c>
      <c r="J32" s="488" t="s">
        <v>438</v>
      </c>
      <c r="K32" s="488"/>
      <c r="L32" s="595"/>
    </row>
    <row r="33" spans="1:12">
      <c r="A33" s="601"/>
      <c r="B33" s="682" t="s">
        <v>527</v>
      </c>
      <c r="C33" s="681" t="s">
        <v>438</v>
      </c>
      <c r="D33" s="488">
        <v>5</v>
      </c>
      <c r="E33" s="488" t="s">
        <v>438</v>
      </c>
      <c r="F33" s="488">
        <v>9</v>
      </c>
      <c r="G33" s="488">
        <v>20</v>
      </c>
      <c r="H33" s="488">
        <v>8</v>
      </c>
      <c r="I33" s="488"/>
      <c r="J33" s="488"/>
      <c r="K33" s="488"/>
      <c r="L33" s="595"/>
    </row>
    <row r="34" spans="1:12" ht="15.75" thickBot="1">
      <c r="A34" s="602"/>
      <c r="B34" s="683" t="s">
        <v>528</v>
      </c>
      <c r="C34" s="684" t="s">
        <v>438</v>
      </c>
      <c r="D34" s="585">
        <v>5</v>
      </c>
      <c r="E34" s="585">
        <v>5</v>
      </c>
      <c r="F34" s="585">
        <v>12</v>
      </c>
      <c r="G34" s="585"/>
      <c r="H34" s="585"/>
      <c r="I34" s="585"/>
      <c r="J34" s="585"/>
      <c r="K34" s="585"/>
      <c r="L34" s="596"/>
    </row>
    <row r="35" spans="1:12">
      <c r="A35" s="600" t="s">
        <v>462</v>
      </c>
      <c r="B35" s="678" t="s">
        <v>548</v>
      </c>
      <c r="C35" s="679">
        <v>347</v>
      </c>
      <c r="D35" s="584">
        <v>359</v>
      </c>
      <c r="E35" s="584">
        <v>362</v>
      </c>
      <c r="F35" s="584">
        <v>409</v>
      </c>
      <c r="G35" s="584">
        <v>478</v>
      </c>
      <c r="H35" s="584">
        <v>540</v>
      </c>
      <c r="I35" s="584">
        <v>496</v>
      </c>
      <c r="J35" s="584">
        <v>529</v>
      </c>
      <c r="K35" s="584">
        <v>538</v>
      </c>
      <c r="L35" s="594">
        <v>564</v>
      </c>
    </row>
    <row r="36" spans="1:12">
      <c r="A36" s="601" t="s">
        <v>461</v>
      </c>
      <c r="B36" s="680" t="s">
        <v>525</v>
      </c>
      <c r="C36" s="681" t="s">
        <v>438</v>
      </c>
      <c r="D36" s="488" t="s">
        <v>438</v>
      </c>
      <c r="E36" s="488" t="s">
        <v>438</v>
      </c>
      <c r="F36" s="488" t="s">
        <v>438</v>
      </c>
      <c r="G36" s="488">
        <v>7</v>
      </c>
      <c r="H36" s="488">
        <v>5</v>
      </c>
      <c r="I36" s="488" t="s">
        <v>438</v>
      </c>
      <c r="J36" s="488">
        <v>5</v>
      </c>
      <c r="K36" s="488" t="s">
        <v>438</v>
      </c>
      <c r="L36" s="595" t="s">
        <v>438</v>
      </c>
    </row>
    <row r="37" spans="1:12">
      <c r="A37" s="601"/>
      <c r="B37" s="680" t="s">
        <v>526</v>
      </c>
      <c r="C37" s="681">
        <v>6</v>
      </c>
      <c r="D37" s="488" t="s">
        <v>438</v>
      </c>
      <c r="E37" s="488">
        <v>8</v>
      </c>
      <c r="F37" s="488">
        <v>7</v>
      </c>
      <c r="G37" s="488">
        <v>17</v>
      </c>
      <c r="H37" s="488">
        <v>15</v>
      </c>
      <c r="I37" s="488">
        <v>9</v>
      </c>
      <c r="J37" s="488">
        <v>12</v>
      </c>
      <c r="K37" s="488"/>
      <c r="L37" s="595"/>
    </row>
    <row r="38" spans="1:12">
      <c r="A38" s="601"/>
      <c r="B38" s="682" t="s">
        <v>527</v>
      </c>
      <c r="C38" s="681">
        <v>8</v>
      </c>
      <c r="D38" s="488">
        <v>7</v>
      </c>
      <c r="E38" s="488">
        <v>9</v>
      </c>
      <c r="F38" s="488">
        <v>12</v>
      </c>
      <c r="G38" s="488">
        <v>20</v>
      </c>
      <c r="H38" s="488">
        <v>19</v>
      </c>
      <c r="I38" s="488"/>
      <c r="J38" s="488"/>
      <c r="K38" s="488"/>
      <c r="L38" s="595"/>
    </row>
    <row r="39" spans="1:12" ht="15.75" thickBot="1">
      <c r="A39" s="602"/>
      <c r="B39" s="683" t="s">
        <v>528</v>
      </c>
      <c r="C39" s="684">
        <v>14</v>
      </c>
      <c r="D39" s="585">
        <v>8</v>
      </c>
      <c r="E39" s="585">
        <v>14</v>
      </c>
      <c r="F39" s="585">
        <v>19</v>
      </c>
      <c r="G39" s="585"/>
      <c r="H39" s="585"/>
      <c r="I39" s="585"/>
      <c r="J39" s="585"/>
      <c r="K39" s="585"/>
      <c r="L39" s="596"/>
    </row>
    <row r="40" spans="1:12">
      <c r="A40" s="600" t="s">
        <v>464</v>
      </c>
      <c r="B40" s="678" t="s">
        <v>548</v>
      </c>
      <c r="C40" s="679">
        <v>1040</v>
      </c>
      <c r="D40" s="584">
        <v>1215</v>
      </c>
      <c r="E40" s="584">
        <v>1442</v>
      </c>
      <c r="F40" s="584">
        <v>1916</v>
      </c>
      <c r="G40" s="584">
        <v>2009</v>
      </c>
      <c r="H40" s="584">
        <v>2071</v>
      </c>
      <c r="I40" s="584">
        <v>2156</v>
      </c>
      <c r="J40" s="584">
        <v>2299</v>
      </c>
      <c r="K40" s="584">
        <v>2365</v>
      </c>
      <c r="L40" s="594">
        <v>2732</v>
      </c>
    </row>
    <row r="41" spans="1:12">
      <c r="A41" s="601" t="s">
        <v>463</v>
      </c>
      <c r="B41" s="680" t="s">
        <v>525</v>
      </c>
      <c r="C41" s="681" t="s">
        <v>438</v>
      </c>
      <c r="D41" s="488">
        <v>10</v>
      </c>
      <c r="E41" s="488">
        <v>8</v>
      </c>
      <c r="F41" s="488">
        <v>18</v>
      </c>
      <c r="G41" s="488">
        <v>16</v>
      </c>
      <c r="H41" s="488">
        <v>19</v>
      </c>
      <c r="I41" s="488">
        <v>10</v>
      </c>
      <c r="J41" s="488">
        <v>8</v>
      </c>
      <c r="K41" s="488">
        <v>12</v>
      </c>
      <c r="L41" s="595">
        <v>8</v>
      </c>
    </row>
    <row r="42" spans="1:12">
      <c r="A42" s="601"/>
      <c r="B42" s="680" t="s">
        <v>526</v>
      </c>
      <c r="C42" s="681">
        <v>7</v>
      </c>
      <c r="D42" s="488">
        <v>24</v>
      </c>
      <c r="E42" s="488">
        <v>27</v>
      </c>
      <c r="F42" s="488">
        <v>40</v>
      </c>
      <c r="G42" s="488">
        <v>37</v>
      </c>
      <c r="H42" s="488">
        <v>35</v>
      </c>
      <c r="I42" s="488">
        <v>25</v>
      </c>
      <c r="J42" s="488">
        <v>17</v>
      </c>
      <c r="K42" s="488"/>
      <c r="L42" s="595"/>
    </row>
    <row r="43" spans="1:12">
      <c r="A43" s="601"/>
      <c r="B43" s="682" t="s">
        <v>527</v>
      </c>
      <c r="C43" s="681">
        <v>13</v>
      </c>
      <c r="D43" s="488">
        <v>29</v>
      </c>
      <c r="E43" s="488">
        <v>32</v>
      </c>
      <c r="F43" s="488">
        <v>51</v>
      </c>
      <c r="G43" s="488">
        <v>48</v>
      </c>
      <c r="H43" s="488">
        <v>51</v>
      </c>
      <c r="I43" s="488"/>
      <c r="J43" s="488"/>
      <c r="K43" s="488"/>
      <c r="L43" s="595"/>
    </row>
    <row r="44" spans="1:12" ht="15.75" thickBot="1">
      <c r="A44" s="602"/>
      <c r="B44" s="683" t="s">
        <v>528</v>
      </c>
      <c r="C44" s="684">
        <v>16</v>
      </c>
      <c r="D44" s="585">
        <v>37</v>
      </c>
      <c r="E44" s="585">
        <v>37</v>
      </c>
      <c r="F44" s="585">
        <v>61</v>
      </c>
      <c r="G44" s="585"/>
      <c r="H44" s="585"/>
      <c r="I44" s="585"/>
      <c r="J44" s="585"/>
      <c r="K44" s="585"/>
      <c r="L44" s="596"/>
    </row>
    <row r="45" spans="1:12">
      <c r="A45" s="600" t="s">
        <v>466</v>
      </c>
      <c r="B45" s="678" t="s">
        <v>548</v>
      </c>
      <c r="C45" s="679">
        <v>9</v>
      </c>
      <c r="D45" s="584">
        <v>20</v>
      </c>
      <c r="E45" s="584">
        <v>12</v>
      </c>
      <c r="F45" s="584" t="s">
        <v>438</v>
      </c>
      <c r="G45" s="584">
        <v>8</v>
      </c>
      <c r="H45" s="584">
        <v>34</v>
      </c>
      <c r="I45" s="584">
        <v>5</v>
      </c>
      <c r="J45" s="584" t="s">
        <v>438</v>
      </c>
      <c r="K45" s="584" t="s">
        <v>438</v>
      </c>
      <c r="L45" s="594" t="s">
        <v>438</v>
      </c>
    </row>
    <row r="46" spans="1:12">
      <c r="A46" s="601" t="s">
        <v>465</v>
      </c>
      <c r="B46" s="680" t="s">
        <v>525</v>
      </c>
      <c r="C46" s="681" t="s">
        <v>438</v>
      </c>
      <c r="D46" s="488" t="s">
        <v>438</v>
      </c>
      <c r="E46" s="488" t="s">
        <v>438</v>
      </c>
      <c r="F46" s="488" t="s">
        <v>438</v>
      </c>
      <c r="G46" s="488" t="s">
        <v>438</v>
      </c>
      <c r="H46" s="488" t="s">
        <v>438</v>
      </c>
      <c r="I46" s="488" t="s">
        <v>438</v>
      </c>
      <c r="J46" s="488" t="s">
        <v>438</v>
      </c>
      <c r="K46" s="488" t="s">
        <v>438</v>
      </c>
      <c r="L46" s="595" t="s">
        <v>438</v>
      </c>
    </row>
    <row r="47" spans="1:12">
      <c r="A47" s="601"/>
      <c r="B47" s="680" t="s">
        <v>526</v>
      </c>
      <c r="C47" s="681" t="s">
        <v>438</v>
      </c>
      <c r="D47" s="488" t="s">
        <v>438</v>
      </c>
      <c r="E47" s="488" t="s">
        <v>438</v>
      </c>
      <c r="F47" s="488" t="s">
        <v>438</v>
      </c>
      <c r="G47" s="488" t="s">
        <v>438</v>
      </c>
      <c r="H47" s="488" t="s">
        <v>438</v>
      </c>
      <c r="I47" s="488" t="s">
        <v>438</v>
      </c>
      <c r="J47" s="488" t="s">
        <v>438</v>
      </c>
      <c r="K47" s="488"/>
      <c r="L47" s="595"/>
    </row>
    <row r="48" spans="1:12">
      <c r="A48" s="601"/>
      <c r="B48" s="682" t="s">
        <v>527</v>
      </c>
      <c r="C48" s="681" t="s">
        <v>438</v>
      </c>
      <c r="D48" s="488" t="s">
        <v>438</v>
      </c>
      <c r="E48" s="488" t="s">
        <v>438</v>
      </c>
      <c r="F48" s="488" t="s">
        <v>438</v>
      </c>
      <c r="G48" s="488" t="s">
        <v>438</v>
      </c>
      <c r="H48" s="488" t="s">
        <v>438</v>
      </c>
      <c r="I48" s="488"/>
      <c r="J48" s="488"/>
      <c r="K48" s="488"/>
      <c r="L48" s="595"/>
    </row>
    <row r="49" spans="1:12" ht="15.75" thickBot="1">
      <c r="A49" s="602"/>
      <c r="B49" s="683" t="s">
        <v>528</v>
      </c>
      <c r="C49" s="684" t="s">
        <v>438</v>
      </c>
      <c r="D49" s="585" t="s">
        <v>438</v>
      </c>
      <c r="E49" s="585" t="s">
        <v>438</v>
      </c>
      <c r="F49" s="585" t="s">
        <v>438</v>
      </c>
      <c r="G49" s="585"/>
      <c r="H49" s="585"/>
      <c r="I49" s="585"/>
      <c r="J49" s="585"/>
      <c r="K49" s="585"/>
      <c r="L49" s="596"/>
    </row>
    <row r="50" spans="1:12">
      <c r="A50" s="600" t="s">
        <v>468</v>
      </c>
      <c r="B50" s="678" t="s">
        <v>548</v>
      </c>
      <c r="C50" s="679">
        <v>619</v>
      </c>
      <c r="D50" s="584">
        <v>786</v>
      </c>
      <c r="E50" s="584">
        <v>824</v>
      </c>
      <c r="F50" s="584">
        <v>663</v>
      </c>
      <c r="G50" s="584">
        <v>625</v>
      </c>
      <c r="H50" s="584">
        <v>802</v>
      </c>
      <c r="I50" s="584">
        <v>842</v>
      </c>
      <c r="J50" s="584">
        <v>772</v>
      </c>
      <c r="K50" s="584">
        <v>886</v>
      </c>
      <c r="L50" s="594">
        <v>1060</v>
      </c>
    </row>
    <row r="51" spans="1:12">
      <c r="A51" s="601" t="s">
        <v>467</v>
      </c>
      <c r="B51" s="680" t="s">
        <v>525</v>
      </c>
      <c r="C51" s="681" t="s">
        <v>438</v>
      </c>
      <c r="D51" s="488">
        <v>7</v>
      </c>
      <c r="E51" s="488" t="s">
        <v>438</v>
      </c>
      <c r="F51" s="488">
        <v>8</v>
      </c>
      <c r="G51" s="488" t="s">
        <v>438</v>
      </c>
      <c r="H51" s="488">
        <v>5</v>
      </c>
      <c r="I51" s="488">
        <v>7</v>
      </c>
      <c r="J51" s="488">
        <v>6</v>
      </c>
      <c r="K51" s="488">
        <v>7</v>
      </c>
      <c r="L51" s="595">
        <v>14</v>
      </c>
    </row>
    <row r="52" spans="1:12">
      <c r="A52" s="601"/>
      <c r="B52" s="680" t="s">
        <v>526</v>
      </c>
      <c r="C52" s="681">
        <v>7</v>
      </c>
      <c r="D52" s="488">
        <v>19</v>
      </c>
      <c r="E52" s="488">
        <v>15</v>
      </c>
      <c r="F52" s="488">
        <v>17</v>
      </c>
      <c r="G52" s="488">
        <v>8</v>
      </c>
      <c r="H52" s="488">
        <v>12</v>
      </c>
      <c r="I52" s="488">
        <v>17</v>
      </c>
      <c r="J52" s="488">
        <v>16</v>
      </c>
      <c r="K52" s="488"/>
      <c r="L52" s="595"/>
    </row>
    <row r="53" spans="1:12">
      <c r="A53" s="601"/>
      <c r="B53" s="682" t="s">
        <v>527</v>
      </c>
      <c r="C53" s="681">
        <v>14</v>
      </c>
      <c r="D53" s="488">
        <v>22</v>
      </c>
      <c r="E53" s="488">
        <v>24</v>
      </c>
      <c r="F53" s="488">
        <v>20</v>
      </c>
      <c r="G53" s="488">
        <v>10</v>
      </c>
      <c r="H53" s="488">
        <v>14</v>
      </c>
      <c r="I53" s="488"/>
      <c r="J53" s="488"/>
      <c r="K53" s="488"/>
      <c r="L53" s="595"/>
    </row>
    <row r="54" spans="1:12" ht="15.75" thickBot="1">
      <c r="A54" s="602"/>
      <c r="B54" s="683" t="s">
        <v>528</v>
      </c>
      <c r="C54" s="684">
        <v>17</v>
      </c>
      <c r="D54" s="585">
        <v>30</v>
      </c>
      <c r="E54" s="585">
        <v>28</v>
      </c>
      <c r="F54" s="585">
        <v>25</v>
      </c>
      <c r="G54" s="585"/>
      <c r="H54" s="585"/>
      <c r="I54" s="585"/>
      <c r="J54" s="585"/>
      <c r="K54" s="585"/>
      <c r="L54" s="596"/>
    </row>
    <row r="55" spans="1:12">
      <c r="A55" s="600" t="s">
        <v>529</v>
      </c>
      <c r="B55" s="678" t="s">
        <v>548</v>
      </c>
      <c r="C55" s="679" t="s">
        <v>438</v>
      </c>
      <c r="D55" s="584" t="s">
        <v>438</v>
      </c>
      <c r="E55" s="584" t="s">
        <v>438</v>
      </c>
      <c r="F55" s="584" t="s">
        <v>438</v>
      </c>
      <c r="G55" s="584" t="s">
        <v>438</v>
      </c>
      <c r="H55" s="584" t="s">
        <v>438</v>
      </c>
      <c r="I55" s="584" t="s">
        <v>438</v>
      </c>
      <c r="J55" s="584" t="s">
        <v>438</v>
      </c>
      <c r="K55" s="584" t="s">
        <v>438</v>
      </c>
      <c r="L55" s="594" t="s">
        <v>438</v>
      </c>
    </row>
    <row r="56" spans="1:12">
      <c r="A56" s="601" t="s">
        <v>530</v>
      </c>
      <c r="B56" s="680" t="s">
        <v>525</v>
      </c>
      <c r="C56" s="681" t="s">
        <v>438</v>
      </c>
      <c r="D56" s="488" t="s">
        <v>438</v>
      </c>
      <c r="E56" s="488" t="s">
        <v>438</v>
      </c>
      <c r="F56" s="488" t="s">
        <v>438</v>
      </c>
      <c r="G56" s="488" t="s">
        <v>438</v>
      </c>
      <c r="H56" s="488" t="s">
        <v>438</v>
      </c>
      <c r="I56" s="488" t="s">
        <v>438</v>
      </c>
      <c r="J56" s="488" t="s">
        <v>438</v>
      </c>
      <c r="K56" s="488" t="s">
        <v>438</v>
      </c>
      <c r="L56" s="595" t="s">
        <v>438</v>
      </c>
    </row>
    <row r="57" spans="1:12">
      <c r="A57" s="601"/>
      <c r="B57" s="680" t="s">
        <v>526</v>
      </c>
      <c r="C57" s="681" t="s">
        <v>438</v>
      </c>
      <c r="D57" s="488" t="s">
        <v>438</v>
      </c>
      <c r="E57" s="488" t="s">
        <v>438</v>
      </c>
      <c r="F57" s="488" t="s">
        <v>438</v>
      </c>
      <c r="G57" s="488" t="s">
        <v>438</v>
      </c>
      <c r="H57" s="488" t="s">
        <v>438</v>
      </c>
      <c r="I57" s="488" t="s">
        <v>438</v>
      </c>
      <c r="J57" s="488" t="s">
        <v>438</v>
      </c>
      <c r="K57" s="488"/>
      <c r="L57" s="595"/>
    </row>
    <row r="58" spans="1:12">
      <c r="A58" s="601"/>
      <c r="B58" s="682" t="s">
        <v>527</v>
      </c>
      <c r="C58" s="681" t="s">
        <v>438</v>
      </c>
      <c r="D58" s="488" t="s">
        <v>438</v>
      </c>
      <c r="E58" s="488" t="s">
        <v>438</v>
      </c>
      <c r="F58" s="488" t="s">
        <v>438</v>
      </c>
      <c r="G58" s="488" t="s">
        <v>438</v>
      </c>
      <c r="H58" s="488" t="s">
        <v>438</v>
      </c>
      <c r="I58" s="488"/>
      <c r="J58" s="488"/>
      <c r="K58" s="488"/>
      <c r="L58" s="595"/>
    </row>
    <row r="59" spans="1:12" ht="15.75" thickBot="1">
      <c r="A59" s="602"/>
      <c r="B59" s="683" t="s">
        <v>528</v>
      </c>
      <c r="C59" s="684" t="s">
        <v>438</v>
      </c>
      <c r="D59" s="585" t="s">
        <v>438</v>
      </c>
      <c r="E59" s="585" t="s">
        <v>438</v>
      </c>
      <c r="F59" s="585" t="s">
        <v>438</v>
      </c>
      <c r="G59" s="585"/>
      <c r="H59" s="585"/>
      <c r="I59" s="585"/>
      <c r="J59" s="585"/>
      <c r="K59" s="585"/>
      <c r="L59" s="596"/>
    </row>
    <row r="60" spans="1:12">
      <c r="A60" s="600" t="s">
        <v>470</v>
      </c>
      <c r="B60" s="678" t="s">
        <v>548</v>
      </c>
      <c r="C60" s="679">
        <v>709</v>
      </c>
      <c r="D60" s="584">
        <v>874</v>
      </c>
      <c r="E60" s="584">
        <v>785</v>
      </c>
      <c r="F60" s="584">
        <v>719</v>
      </c>
      <c r="G60" s="584">
        <v>775</v>
      </c>
      <c r="H60" s="584">
        <v>769</v>
      </c>
      <c r="I60" s="584">
        <v>838</v>
      </c>
      <c r="J60" s="584">
        <v>832</v>
      </c>
      <c r="K60" s="584">
        <v>690</v>
      </c>
      <c r="L60" s="594">
        <v>677</v>
      </c>
    </row>
    <row r="61" spans="1:12">
      <c r="A61" s="601" t="s">
        <v>469</v>
      </c>
      <c r="B61" s="680" t="s">
        <v>525</v>
      </c>
      <c r="C61" s="681">
        <v>8</v>
      </c>
      <c r="D61" s="488" t="s">
        <v>438</v>
      </c>
      <c r="E61" s="488">
        <v>13</v>
      </c>
      <c r="F61" s="488">
        <v>5</v>
      </c>
      <c r="G61" s="488" t="s">
        <v>438</v>
      </c>
      <c r="H61" s="488">
        <v>6</v>
      </c>
      <c r="I61" s="488" t="s">
        <v>438</v>
      </c>
      <c r="J61" s="488" t="s">
        <v>438</v>
      </c>
      <c r="K61" s="488" t="s">
        <v>438</v>
      </c>
      <c r="L61" s="595">
        <v>7</v>
      </c>
    </row>
    <row r="62" spans="1:12">
      <c r="A62" s="601"/>
      <c r="B62" s="680" t="s">
        <v>526</v>
      </c>
      <c r="C62" s="681">
        <v>17</v>
      </c>
      <c r="D62" s="488">
        <v>16</v>
      </c>
      <c r="E62" s="488">
        <v>21</v>
      </c>
      <c r="F62" s="488">
        <v>12</v>
      </c>
      <c r="G62" s="488">
        <v>11</v>
      </c>
      <c r="H62" s="488">
        <v>15</v>
      </c>
      <c r="I62" s="488">
        <v>13</v>
      </c>
      <c r="J62" s="488">
        <v>11</v>
      </c>
      <c r="K62" s="488"/>
      <c r="L62" s="595"/>
    </row>
    <row r="63" spans="1:12">
      <c r="A63" s="601"/>
      <c r="B63" s="682" t="s">
        <v>527</v>
      </c>
      <c r="C63" s="681">
        <v>23</v>
      </c>
      <c r="D63" s="488">
        <v>19</v>
      </c>
      <c r="E63" s="488">
        <v>25</v>
      </c>
      <c r="F63" s="488">
        <v>17</v>
      </c>
      <c r="G63" s="488">
        <v>11</v>
      </c>
      <c r="H63" s="488">
        <v>19</v>
      </c>
      <c r="I63" s="488"/>
      <c r="J63" s="488"/>
      <c r="K63" s="488"/>
      <c r="L63" s="595"/>
    </row>
    <row r="64" spans="1:12" ht="15.75" thickBot="1">
      <c r="A64" s="602"/>
      <c r="B64" s="683" t="s">
        <v>528</v>
      </c>
      <c r="C64" s="684">
        <v>27</v>
      </c>
      <c r="D64" s="585">
        <v>23</v>
      </c>
      <c r="E64" s="585">
        <v>30</v>
      </c>
      <c r="F64" s="585">
        <v>17</v>
      </c>
      <c r="G64" s="585"/>
      <c r="H64" s="585"/>
      <c r="I64" s="585"/>
      <c r="J64" s="585"/>
      <c r="K64" s="585"/>
      <c r="L64" s="596"/>
    </row>
    <row r="65" spans="1:12">
      <c r="A65" s="600" t="s">
        <v>531</v>
      </c>
      <c r="B65" s="678" t="s">
        <v>548</v>
      </c>
      <c r="C65" s="679" t="s">
        <v>438</v>
      </c>
      <c r="D65" s="584" t="s">
        <v>438</v>
      </c>
      <c r="E65" s="584" t="s">
        <v>438</v>
      </c>
      <c r="F65" s="584" t="s">
        <v>438</v>
      </c>
      <c r="G65" s="584" t="s">
        <v>438</v>
      </c>
      <c r="H65" s="584" t="s">
        <v>438</v>
      </c>
      <c r="I65" s="584" t="s">
        <v>438</v>
      </c>
      <c r="J65" s="584" t="s">
        <v>438</v>
      </c>
      <c r="K65" s="584" t="s">
        <v>438</v>
      </c>
      <c r="L65" s="594" t="s">
        <v>438</v>
      </c>
    </row>
    <row r="66" spans="1:12">
      <c r="A66" s="601" t="s">
        <v>532</v>
      </c>
      <c r="B66" s="680" t="s">
        <v>525</v>
      </c>
      <c r="C66" s="681" t="s">
        <v>438</v>
      </c>
      <c r="D66" s="488" t="s">
        <v>438</v>
      </c>
      <c r="E66" s="488" t="s">
        <v>438</v>
      </c>
      <c r="F66" s="488" t="s">
        <v>438</v>
      </c>
      <c r="G66" s="488" t="s">
        <v>438</v>
      </c>
      <c r="H66" s="488" t="s">
        <v>438</v>
      </c>
      <c r="I66" s="488" t="s">
        <v>438</v>
      </c>
      <c r="J66" s="488" t="s">
        <v>438</v>
      </c>
      <c r="K66" s="488" t="s">
        <v>438</v>
      </c>
      <c r="L66" s="595" t="s">
        <v>438</v>
      </c>
    </row>
    <row r="67" spans="1:12">
      <c r="A67" s="601"/>
      <c r="B67" s="680" t="s">
        <v>526</v>
      </c>
      <c r="C67" s="681" t="s">
        <v>438</v>
      </c>
      <c r="D67" s="488" t="s">
        <v>438</v>
      </c>
      <c r="E67" s="488" t="s">
        <v>438</v>
      </c>
      <c r="F67" s="488" t="s">
        <v>438</v>
      </c>
      <c r="G67" s="488" t="s">
        <v>438</v>
      </c>
      <c r="H67" s="488" t="s">
        <v>438</v>
      </c>
      <c r="I67" s="488" t="s">
        <v>438</v>
      </c>
      <c r="J67" s="488" t="s">
        <v>438</v>
      </c>
      <c r="K67" s="488"/>
      <c r="L67" s="595"/>
    </row>
    <row r="68" spans="1:12">
      <c r="A68" s="601"/>
      <c r="B68" s="682" t="s">
        <v>527</v>
      </c>
      <c r="C68" s="681" t="s">
        <v>438</v>
      </c>
      <c r="D68" s="488" t="s">
        <v>438</v>
      </c>
      <c r="E68" s="488" t="s">
        <v>438</v>
      </c>
      <c r="F68" s="488" t="s">
        <v>438</v>
      </c>
      <c r="G68" s="488" t="s">
        <v>438</v>
      </c>
      <c r="H68" s="488" t="s">
        <v>438</v>
      </c>
      <c r="I68" s="488"/>
      <c r="J68" s="488"/>
      <c r="K68" s="488"/>
      <c r="L68" s="595"/>
    </row>
    <row r="69" spans="1:12" ht="15.75" thickBot="1">
      <c r="A69" s="602"/>
      <c r="B69" s="683" t="s">
        <v>528</v>
      </c>
      <c r="C69" s="684" t="s">
        <v>438</v>
      </c>
      <c r="D69" s="585" t="s">
        <v>438</v>
      </c>
      <c r="E69" s="585" t="s">
        <v>438</v>
      </c>
      <c r="F69" s="585" t="s">
        <v>438</v>
      </c>
      <c r="G69" s="585"/>
      <c r="H69" s="585"/>
      <c r="I69" s="585"/>
      <c r="J69" s="585"/>
      <c r="K69" s="585"/>
      <c r="L69" s="596"/>
    </row>
    <row r="70" spans="1:12">
      <c r="A70" s="600" t="s">
        <v>472</v>
      </c>
      <c r="B70" s="678" t="s">
        <v>548</v>
      </c>
      <c r="C70" s="679">
        <v>119</v>
      </c>
      <c r="D70" s="584">
        <v>164</v>
      </c>
      <c r="E70" s="584">
        <v>156</v>
      </c>
      <c r="F70" s="584">
        <v>161</v>
      </c>
      <c r="G70" s="584">
        <v>142</v>
      </c>
      <c r="H70" s="584">
        <v>221</v>
      </c>
      <c r="I70" s="584">
        <v>254</v>
      </c>
      <c r="J70" s="584">
        <v>311</v>
      </c>
      <c r="K70" s="584">
        <v>198</v>
      </c>
      <c r="L70" s="594">
        <v>224</v>
      </c>
    </row>
    <row r="71" spans="1:12">
      <c r="A71" s="601" t="s">
        <v>471</v>
      </c>
      <c r="B71" s="680" t="s">
        <v>525</v>
      </c>
      <c r="C71" s="681" t="s">
        <v>438</v>
      </c>
      <c r="D71" s="488" t="s">
        <v>438</v>
      </c>
      <c r="E71" s="488" t="s">
        <v>438</v>
      </c>
      <c r="F71" s="488" t="s">
        <v>438</v>
      </c>
      <c r="G71" s="488" t="s">
        <v>438</v>
      </c>
      <c r="H71" s="488">
        <v>5</v>
      </c>
      <c r="I71" s="488" t="s">
        <v>438</v>
      </c>
      <c r="J71" s="488" t="s">
        <v>438</v>
      </c>
      <c r="K71" s="488" t="s">
        <v>438</v>
      </c>
      <c r="L71" s="595" t="s">
        <v>438</v>
      </c>
    </row>
    <row r="72" spans="1:12">
      <c r="A72" s="601"/>
      <c r="B72" s="680" t="s">
        <v>526</v>
      </c>
      <c r="C72" s="681" t="s">
        <v>438</v>
      </c>
      <c r="D72" s="488" t="s">
        <v>438</v>
      </c>
      <c r="E72" s="488" t="s">
        <v>438</v>
      </c>
      <c r="F72" s="488" t="s">
        <v>438</v>
      </c>
      <c r="G72" s="488">
        <v>6</v>
      </c>
      <c r="H72" s="488">
        <v>7</v>
      </c>
      <c r="I72" s="488" t="s">
        <v>438</v>
      </c>
      <c r="J72" s="488" t="s">
        <v>438</v>
      </c>
      <c r="K72" s="488"/>
      <c r="L72" s="595"/>
    </row>
    <row r="73" spans="1:12">
      <c r="A73" s="601"/>
      <c r="B73" s="682" t="s">
        <v>527</v>
      </c>
      <c r="C73" s="681" t="s">
        <v>438</v>
      </c>
      <c r="D73" s="488" t="s">
        <v>438</v>
      </c>
      <c r="E73" s="488" t="s">
        <v>438</v>
      </c>
      <c r="F73" s="488" t="s">
        <v>438</v>
      </c>
      <c r="G73" s="488">
        <v>8</v>
      </c>
      <c r="H73" s="488">
        <v>7</v>
      </c>
      <c r="I73" s="488"/>
      <c r="J73" s="488"/>
      <c r="K73" s="488"/>
      <c r="L73" s="595"/>
    </row>
    <row r="74" spans="1:12" ht="15.75" thickBot="1">
      <c r="A74" s="602"/>
      <c r="B74" s="683" t="s">
        <v>528</v>
      </c>
      <c r="C74" s="684" t="s">
        <v>438</v>
      </c>
      <c r="D74" s="585" t="s">
        <v>438</v>
      </c>
      <c r="E74" s="585" t="s">
        <v>438</v>
      </c>
      <c r="F74" s="585" t="s">
        <v>438</v>
      </c>
      <c r="G74" s="585"/>
      <c r="H74" s="585"/>
      <c r="I74" s="585"/>
      <c r="J74" s="585"/>
      <c r="K74" s="585"/>
      <c r="L74" s="596"/>
    </row>
    <row r="75" spans="1:12">
      <c r="A75" s="600" t="s">
        <v>474</v>
      </c>
      <c r="B75" s="678" t="s">
        <v>548</v>
      </c>
      <c r="C75" s="679">
        <v>678</v>
      </c>
      <c r="D75" s="584">
        <v>584</v>
      </c>
      <c r="E75" s="584">
        <v>573</v>
      </c>
      <c r="F75" s="584">
        <v>545</v>
      </c>
      <c r="G75" s="584">
        <v>643</v>
      </c>
      <c r="H75" s="584">
        <v>524</v>
      </c>
      <c r="I75" s="584">
        <v>495</v>
      </c>
      <c r="J75" s="584">
        <v>524</v>
      </c>
      <c r="K75" s="584">
        <v>507</v>
      </c>
      <c r="L75" s="594">
        <v>533</v>
      </c>
    </row>
    <row r="76" spans="1:12">
      <c r="A76" s="601" t="s">
        <v>473</v>
      </c>
      <c r="B76" s="680" t="s">
        <v>525</v>
      </c>
      <c r="C76" s="681">
        <v>7</v>
      </c>
      <c r="D76" s="488">
        <v>11</v>
      </c>
      <c r="E76" s="488">
        <v>9</v>
      </c>
      <c r="F76" s="488">
        <v>6</v>
      </c>
      <c r="G76" s="488">
        <v>14</v>
      </c>
      <c r="H76" s="488" t="s">
        <v>438</v>
      </c>
      <c r="I76" s="488" t="s">
        <v>438</v>
      </c>
      <c r="J76" s="488">
        <v>5</v>
      </c>
      <c r="K76" s="488" t="s">
        <v>438</v>
      </c>
      <c r="L76" s="595">
        <v>5</v>
      </c>
    </row>
    <row r="77" spans="1:12">
      <c r="A77" s="601"/>
      <c r="B77" s="680" t="s">
        <v>526</v>
      </c>
      <c r="C77" s="681">
        <v>17</v>
      </c>
      <c r="D77" s="488">
        <v>18</v>
      </c>
      <c r="E77" s="488">
        <v>15</v>
      </c>
      <c r="F77" s="488">
        <v>13</v>
      </c>
      <c r="G77" s="488">
        <v>26</v>
      </c>
      <c r="H77" s="488">
        <v>11</v>
      </c>
      <c r="I77" s="488">
        <v>12</v>
      </c>
      <c r="J77" s="488">
        <v>17</v>
      </c>
      <c r="K77" s="488"/>
      <c r="L77" s="595"/>
    </row>
    <row r="78" spans="1:12">
      <c r="A78" s="601"/>
      <c r="B78" s="682" t="s">
        <v>527</v>
      </c>
      <c r="C78" s="681">
        <v>22</v>
      </c>
      <c r="D78" s="488">
        <v>23</v>
      </c>
      <c r="E78" s="488">
        <v>25</v>
      </c>
      <c r="F78" s="488">
        <v>16</v>
      </c>
      <c r="G78" s="488">
        <v>31</v>
      </c>
      <c r="H78" s="488">
        <v>13</v>
      </c>
      <c r="I78" s="488"/>
      <c r="J78" s="488"/>
      <c r="K78" s="488"/>
      <c r="L78" s="595"/>
    </row>
    <row r="79" spans="1:12" ht="15.75" thickBot="1">
      <c r="A79" s="602"/>
      <c r="B79" s="683" t="s">
        <v>528</v>
      </c>
      <c r="C79" s="684">
        <v>32</v>
      </c>
      <c r="D79" s="585">
        <v>30</v>
      </c>
      <c r="E79" s="585">
        <v>32</v>
      </c>
      <c r="F79" s="585">
        <v>18</v>
      </c>
      <c r="G79" s="585"/>
      <c r="H79" s="585"/>
      <c r="I79" s="585"/>
      <c r="J79" s="585"/>
      <c r="K79" s="585"/>
      <c r="L79" s="596"/>
    </row>
    <row r="80" spans="1:12">
      <c r="A80" s="600" t="s">
        <v>476</v>
      </c>
      <c r="B80" s="678" t="s">
        <v>548</v>
      </c>
      <c r="C80" s="679">
        <v>24</v>
      </c>
      <c r="D80" s="584">
        <v>38</v>
      </c>
      <c r="E80" s="584">
        <v>8</v>
      </c>
      <c r="F80" s="584">
        <v>12</v>
      </c>
      <c r="G80" s="584">
        <v>58</v>
      </c>
      <c r="H80" s="584">
        <v>10</v>
      </c>
      <c r="I80" s="584" t="s">
        <v>438</v>
      </c>
      <c r="J80" s="584">
        <v>24</v>
      </c>
      <c r="K80" s="584">
        <v>131</v>
      </c>
      <c r="L80" s="594">
        <v>181</v>
      </c>
    </row>
    <row r="81" spans="1:12">
      <c r="A81" s="601" t="s">
        <v>475</v>
      </c>
      <c r="B81" s="680" t="s">
        <v>525</v>
      </c>
      <c r="C81" s="681" t="s">
        <v>438</v>
      </c>
      <c r="D81" s="488" t="s">
        <v>438</v>
      </c>
      <c r="E81" s="488" t="s">
        <v>438</v>
      </c>
      <c r="F81" s="488" t="s">
        <v>438</v>
      </c>
      <c r="G81" s="488" t="s">
        <v>438</v>
      </c>
      <c r="H81" s="488" t="s">
        <v>438</v>
      </c>
      <c r="I81" s="488" t="s">
        <v>438</v>
      </c>
      <c r="J81" s="488" t="s">
        <v>438</v>
      </c>
      <c r="K81" s="488" t="s">
        <v>438</v>
      </c>
      <c r="L81" s="595" t="s">
        <v>438</v>
      </c>
    </row>
    <row r="82" spans="1:12">
      <c r="A82" s="601"/>
      <c r="B82" s="680" t="s">
        <v>526</v>
      </c>
      <c r="C82" s="681" t="s">
        <v>438</v>
      </c>
      <c r="D82" s="488" t="s">
        <v>438</v>
      </c>
      <c r="E82" s="488" t="s">
        <v>438</v>
      </c>
      <c r="F82" s="488" t="s">
        <v>438</v>
      </c>
      <c r="G82" s="488" t="s">
        <v>438</v>
      </c>
      <c r="H82" s="488" t="s">
        <v>438</v>
      </c>
      <c r="I82" s="488" t="s">
        <v>438</v>
      </c>
      <c r="J82" s="488" t="s">
        <v>438</v>
      </c>
      <c r="K82" s="488"/>
      <c r="L82" s="595"/>
    </row>
    <row r="83" spans="1:12">
      <c r="A83" s="601"/>
      <c r="B83" s="682" t="s">
        <v>527</v>
      </c>
      <c r="C83" s="681" t="s">
        <v>438</v>
      </c>
      <c r="D83" s="488" t="s">
        <v>438</v>
      </c>
      <c r="E83" s="488" t="s">
        <v>438</v>
      </c>
      <c r="F83" s="488" t="s">
        <v>438</v>
      </c>
      <c r="G83" s="488" t="s">
        <v>438</v>
      </c>
      <c r="H83" s="488" t="s">
        <v>438</v>
      </c>
      <c r="I83" s="488"/>
      <c r="J83" s="488"/>
      <c r="K83" s="488"/>
      <c r="L83" s="595"/>
    </row>
    <row r="84" spans="1:12" ht="15.75" thickBot="1">
      <c r="A84" s="602"/>
      <c r="B84" s="683" t="s">
        <v>528</v>
      </c>
      <c r="C84" s="684" t="s">
        <v>438</v>
      </c>
      <c r="D84" s="585" t="s">
        <v>438</v>
      </c>
      <c r="E84" s="585" t="s">
        <v>438</v>
      </c>
      <c r="F84" s="585" t="s">
        <v>438</v>
      </c>
      <c r="G84" s="585"/>
      <c r="H84" s="585"/>
      <c r="I84" s="585"/>
      <c r="J84" s="585"/>
      <c r="K84" s="585"/>
      <c r="L84" s="596"/>
    </row>
    <row r="85" spans="1:12">
      <c r="A85" s="600" t="s">
        <v>478</v>
      </c>
      <c r="B85" s="678" t="s">
        <v>548</v>
      </c>
      <c r="C85" s="679" t="s">
        <v>438</v>
      </c>
      <c r="D85" s="584">
        <v>27</v>
      </c>
      <c r="E85" s="584">
        <v>24</v>
      </c>
      <c r="F85" s="584">
        <v>129</v>
      </c>
      <c r="G85" s="584">
        <v>89</v>
      </c>
      <c r="H85" s="584">
        <v>55</v>
      </c>
      <c r="I85" s="584">
        <v>11</v>
      </c>
      <c r="J85" s="584">
        <v>148</v>
      </c>
      <c r="K85" s="584">
        <v>63</v>
      </c>
      <c r="L85" s="594">
        <v>209</v>
      </c>
    </row>
    <row r="86" spans="1:12">
      <c r="A86" s="601" t="s">
        <v>477</v>
      </c>
      <c r="B86" s="680" t="s">
        <v>525</v>
      </c>
      <c r="C86" s="681" t="s">
        <v>438</v>
      </c>
      <c r="D86" s="488" t="s">
        <v>438</v>
      </c>
      <c r="E86" s="488" t="s">
        <v>438</v>
      </c>
      <c r="F86" s="488" t="s">
        <v>438</v>
      </c>
      <c r="G86" s="488" t="s">
        <v>438</v>
      </c>
      <c r="H86" s="488" t="s">
        <v>438</v>
      </c>
      <c r="I86" s="488" t="s">
        <v>438</v>
      </c>
      <c r="J86" s="488" t="s">
        <v>438</v>
      </c>
      <c r="K86" s="488" t="s">
        <v>438</v>
      </c>
      <c r="L86" s="595" t="s">
        <v>438</v>
      </c>
    </row>
    <row r="87" spans="1:12">
      <c r="A87" s="601"/>
      <c r="B87" s="680" t="s">
        <v>526</v>
      </c>
      <c r="C87" s="681" t="s">
        <v>438</v>
      </c>
      <c r="D87" s="488" t="s">
        <v>438</v>
      </c>
      <c r="E87" s="488" t="s">
        <v>438</v>
      </c>
      <c r="F87" s="488" t="s">
        <v>438</v>
      </c>
      <c r="G87" s="488" t="s">
        <v>438</v>
      </c>
      <c r="H87" s="488" t="s">
        <v>438</v>
      </c>
      <c r="I87" s="488" t="s">
        <v>438</v>
      </c>
      <c r="J87" s="488" t="s">
        <v>438</v>
      </c>
      <c r="K87" s="488"/>
      <c r="L87" s="595"/>
    </row>
    <row r="88" spans="1:12">
      <c r="A88" s="601"/>
      <c r="B88" s="682" t="s">
        <v>527</v>
      </c>
      <c r="C88" s="681" t="s">
        <v>438</v>
      </c>
      <c r="D88" s="488" t="s">
        <v>438</v>
      </c>
      <c r="E88" s="488" t="s">
        <v>438</v>
      </c>
      <c r="F88" s="488" t="s">
        <v>438</v>
      </c>
      <c r="G88" s="488" t="s">
        <v>438</v>
      </c>
      <c r="H88" s="488" t="s">
        <v>438</v>
      </c>
      <c r="I88" s="488"/>
      <c r="J88" s="488"/>
      <c r="K88" s="488"/>
      <c r="L88" s="595"/>
    </row>
    <row r="89" spans="1:12" ht="15.75" thickBot="1">
      <c r="A89" s="602"/>
      <c r="B89" s="683" t="s">
        <v>528</v>
      </c>
      <c r="C89" s="684" t="s">
        <v>438</v>
      </c>
      <c r="D89" s="585" t="s">
        <v>438</v>
      </c>
      <c r="E89" s="585" t="s">
        <v>438</v>
      </c>
      <c r="F89" s="585" t="s">
        <v>438</v>
      </c>
      <c r="G89" s="585"/>
      <c r="H89" s="585"/>
      <c r="I89" s="585"/>
      <c r="J89" s="585"/>
      <c r="K89" s="585"/>
      <c r="L89" s="596"/>
    </row>
    <row r="90" spans="1:12">
      <c r="A90" s="600" t="s">
        <v>480</v>
      </c>
      <c r="B90" s="678" t="s">
        <v>548</v>
      </c>
      <c r="C90" s="679">
        <v>423</v>
      </c>
      <c r="D90" s="584">
        <v>577</v>
      </c>
      <c r="E90" s="584">
        <v>597</v>
      </c>
      <c r="F90" s="584">
        <v>597</v>
      </c>
      <c r="G90" s="584">
        <v>622</v>
      </c>
      <c r="H90" s="584">
        <v>576</v>
      </c>
      <c r="I90" s="584">
        <v>652</v>
      </c>
      <c r="J90" s="584">
        <v>689</v>
      </c>
      <c r="K90" s="584">
        <v>686</v>
      </c>
      <c r="L90" s="594">
        <v>672</v>
      </c>
    </row>
    <row r="91" spans="1:12">
      <c r="A91" s="601" t="s">
        <v>479</v>
      </c>
      <c r="B91" s="680" t="s">
        <v>525</v>
      </c>
      <c r="C91" s="681" t="s">
        <v>438</v>
      </c>
      <c r="D91" s="488" t="s">
        <v>438</v>
      </c>
      <c r="E91" s="488" t="s">
        <v>438</v>
      </c>
      <c r="F91" s="488">
        <v>8</v>
      </c>
      <c r="G91" s="488" t="s">
        <v>438</v>
      </c>
      <c r="H91" s="488">
        <v>5</v>
      </c>
      <c r="I91" s="488" t="s">
        <v>438</v>
      </c>
      <c r="J91" s="488">
        <v>9</v>
      </c>
      <c r="K91" s="488" t="s">
        <v>438</v>
      </c>
      <c r="L91" s="595" t="s">
        <v>438</v>
      </c>
    </row>
    <row r="92" spans="1:12">
      <c r="A92" s="601"/>
      <c r="B92" s="680" t="s">
        <v>526</v>
      </c>
      <c r="C92" s="681">
        <v>11</v>
      </c>
      <c r="D92" s="488">
        <v>11</v>
      </c>
      <c r="E92" s="488">
        <v>10</v>
      </c>
      <c r="F92" s="488">
        <v>19</v>
      </c>
      <c r="G92" s="488">
        <v>12</v>
      </c>
      <c r="H92" s="488">
        <v>8</v>
      </c>
      <c r="I92" s="488">
        <v>10</v>
      </c>
      <c r="J92" s="488">
        <v>13</v>
      </c>
      <c r="K92" s="488"/>
      <c r="L92" s="595"/>
    </row>
    <row r="93" spans="1:12">
      <c r="A93" s="601"/>
      <c r="B93" s="682" t="s">
        <v>527</v>
      </c>
      <c r="C93" s="681">
        <v>14</v>
      </c>
      <c r="D93" s="488">
        <v>15</v>
      </c>
      <c r="E93" s="488">
        <v>15</v>
      </c>
      <c r="F93" s="488">
        <v>28</v>
      </c>
      <c r="G93" s="488">
        <v>17</v>
      </c>
      <c r="H93" s="488">
        <v>12</v>
      </c>
      <c r="I93" s="488"/>
      <c r="J93" s="488"/>
      <c r="K93" s="488"/>
      <c r="L93" s="595"/>
    </row>
    <row r="94" spans="1:12" ht="15.75" thickBot="1">
      <c r="A94" s="602"/>
      <c r="B94" s="683" t="s">
        <v>528</v>
      </c>
      <c r="C94" s="684">
        <v>20</v>
      </c>
      <c r="D94" s="585">
        <v>30</v>
      </c>
      <c r="E94" s="585">
        <v>23</v>
      </c>
      <c r="F94" s="585">
        <v>38</v>
      </c>
      <c r="G94" s="585"/>
      <c r="H94" s="585"/>
      <c r="I94" s="585"/>
      <c r="J94" s="585"/>
      <c r="K94" s="585"/>
      <c r="L94" s="596"/>
    </row>
    <row r="95" spans="1:12">
      <c r="A95" s="600" t="s">
        <v>482</v>
      </c>
      <c r="B95" s="678" t="s">
        <v>548</v>
      </c>
      <c r="C95" s="679">
        <v>597</v>
      </c>
      <c r="D95" s="584">
        <v>722</v>
      </c>
      <c r="E95" s="584">
        <v>650</v>
      </c>
      <c r="F95" s="584">
        <v>641</v>
      </c>
      <c r="G95" s="584">
        <v>684</v>
      </c>
      <c r="H95" s="584">
        <v>598</v>
      </c>
      <c r="I95" s="584">
        <v>646</v>
      </c>
      <c r="J95" s="584">
        <v>729</v>
      </c>
      <c r="K95" s="584">
        <v>713</v>
      </c>
      <c r="L95" s="594">
        <v>531</v>
      </c>
    </row>
    <row r="96" spans="1:12">
      <c r="A96" s="601" t="s">
        <v>481</v>
      </c>
      <c r="B96" s="680" t="s">
        <v>525</v>
      </c>
      <c r="C96" s="681" t="s">
        <v>438</v>
      </c>
      <c r="D96" s="488" t="s">
        <v>438</v>
      </c>
      <c r="E96" s="488" t="s">
        <v>438</v>
      </c>
      <c r="F96" s="488">
        <v>5</v>
      </c>
      <c r="G96" s="488" t="s">
        <v>438</v>
      </c>
      <c r="H96" s="488" t="s">
        <v>438</v>
      </c>
      <c r="I96" s="488" t="s">
        <v>438</v>
      </c>
      <c r="J96" s="488">
        <v>7</v>
      </c>
      <c r="K96" s="488">
        <v>5</v>
      </c>
      <c r="L96" s="595" t="s">
        <v>438</v>
      </c>
    </row>
    <row r="97" spans="1:12">
      <c r="A97" s="601"/>
      <c r="B97" s="680" t="s">
        <v>526</v>
      </c>
      <c r="C97" s="681" t="s">
        <v>438</v>
      </c>
      <c r="D97" s="488">
        <v>8</v>
      </c>
      <c r="E97" s="488">
        <v>7</v>
      </c>
      <c r="F97" s="488">
        <v>9</v>
      </c>
      <c r="G97" s="488">
        <v>7</v>
      </c>
      <c r="H97" s="488">
        <v>7</v>
      </c>
      <c r="I97" s="488">
        <v>8</v>
      </c>
      <c r="J97" s="488">
        <v>11</v>
      </c>
      <c r="K97" s="488"/>
      <c r="L97" s="595"/>
    </row>
    <row r="98" spans="1:12">
      <c r="A98" s="601"/>
      <c r="B98" s="682" t="s">
        <v>527</v>
      </c>
      <c r="C98" s="681">
        <v>5</v>
      </c>
      <c r="D98" s="488">
        <v>10</v>
      </c>
      <c r="E98" s="488">
        <v>11</v>
      </c>
      <c r="F98" s="488">
        <v>11</v>
      </c>
      <c r="G98" s="488">
        <v>12</v>
      </c>
      <c r="H98" s="488">
        <v>9</v>
      </c>
      <c r="I98" s="488"/>
      <c r="J98" s="488"/>
      <c r="K98" s="488"/>
      <c r="L98" s="595"/>
    </row>
    <row r="99" spans="1:12" ht="15.75" thickBot="1">
      <c r="A99" s="602"/>
      <c r="B99" s="683" t="s">
        <v>528</v>
      </c>
      <c r="C99" s="684">
        <v>10</v>
      </c>
      <c r="D99" s="585">
        <v>10</v>
      </c>
      <c r="E99" s="585">
        <v>13</v>
      </c>
      <c r="F99" s="585">
        <v>13</v>
      </c>
      <c r="G99" s="585"/>
      <c r="H99" s="585"/>
      <c r="I99" s="585"/>
      <c r="J99" s="585"/>
      <c r="K99" s="585"/>
      <c r="L99" s="596"/>
    </row>
    <row r="100" spans="1:12">
      <c r="A100" s="600" t="s">
        <v>484</v>
      </c>
      <c r="B100" s="678" t="s">
        <v>548</v>
      </c>
      <c r="C100" s="679">
        <v>197</v>
      </c>
      <c r="D100" s="584">
        <v>194</v>
      </c>
      <c r="E100" s="584">
        <v>206</v>
      </c>
      <c r="F100" s="584">
        <v>183</v>
      </c>
      <c r="G100" s="584">
        <v>200</v>
      </c>
      <c r="H100" s="584">
        <v>170</v>
      </c>
      <c r="I100" s="584">
        <v>177</v>
      </c>
      <c r="J100" s="584">
        <v>187</v>
      </c>
      <c r="K100" s="584">
        <v>220</v>
      </c>
      <c r="L100" s="594">
        <v>223</v>
      </c>
    </row>
    <row r="101" spans="1:12">
      <c r="A101" s="601" t="s">
        <v>483</v>
      </c>
      <c r="B101" s="680" t="s">
        <v>525</v>
      </c>
      <c r="C101" s="681" t="s">
        <v>438</v>
      </c>
      <c r="D101" s="488" t="s">
        <v>438</v>
      </c>
      <c r="E101" s="488" t="s">
        <v>438</v>
      </c>
      <c r="F101" s="488" t="s">
        <v>438</v>
      </c>
      <c r="G101" s="488">
        <v>7</v>
      </c>
      <c r="H101" s="488" t="s">
        <v>438</v>
      </c>
      <c r="I101" s="488" t="s">
        <v>438</v>
      </c>
      <c r="J101" s="488" t="s">
        <v>438</v>
      </c>
      <c r="K101" s="488" t="s">
        <v>438</v>
      </c>
      <c r="L101" s="595" t="s">
        <v>438</v>
      </c>
    </row>
    <row r="102" spans="1:12">
      <c r="A102" s="601"/>
      <c r="B102" s="680" t="s">
        <v>526</v>
      </c>
      <c r="C102" s="681" t="s">
        <v>438</v>
      </c>
      <c r="D102" s="488">
        <v>6</v>
      </c>
      <c r="E102" s="488">
        <v>8</v>
      </c>
      <c r="F102" s="488">
        <v>10</v>
      </c>
      <c r="G102" s="488">
        <v>9</v>
      </c>
      <c r="H102" s="488">
        <v>8</v>
      </c>
      <c r="I102" s="488" t="s">
        <v>438</v>
      </c>
      <c r="J102" s="488" t="s">
        <v>438</v>
      </c>
      <c r="K102" s="488"/>
      <c r="L102" s="595"/>
    </row>
    <row r="103" spans="1:12">
      <c r="A103" s="601"/>
      <c r="B103" s="682" t="s">
        <v>527</v>
      </c>
      <c r="C103" s="681">
        <v>6</v>
      </c>
      <c r="D103" s="488">
        <v>9</v>
      </c>
      <c r="E103" s="488">
        <v>11</v>
      </c>
      <c r="F103" s="488">
        <v>10</v>
      </c>
      <c r="G103" s="488">
        <v>14</v>
      </c>
      <c r="H103" s="488">
        <v>8</v>
      </c>
      <c r="I103" s="488"/>
      <c r="J103" s="488"/>
      <c r="K103" s="488"/>
      <c r="L103" s="595"/>
    </row>
    <row r="104" spans="1:12" ht="15.75" thickBot="1">
      <c r="A104" s="602"/>
      <c r="B104" s="683" t="s">
        <v>528</v>
      </c>
      <c r="C104" s="684">
        <v>10</v>
      </c>
      <c r="D104" s="585">
        <v>11</v>
      </c>
      <c r="E104" s="585">
        <v>14</v>
      </c>
      <c r="F104" s="585">
        <v>14</v>
      </c>
      <c r="G104" s="585"/>
      <c r="H104" s="585"/>
      <c r="I104" s="585"/>
      <c r="J104" s="585"/>
      <c r="K104" s="585"/>
      <c r="L104" s="596"/>
    </row>
    <row r="105" spans="1:12">
      <c r="A105" s="600" t="s">
        <v>486</v>
      </c>
      <c r="B105" s="678" t="s">
        <v>548</v>
      </c>
      <c r="C105" s="679">
        <v>280</v>
      </c>
      <c r="D105" s="584">
        <v>354</v>
      </c>
      <c r="E105" s="584">
        <v>222</v>
      </c>
      <c r="F105" s="584">
        <v>208</v>
      </c>
      <c r="G105" s="584">
        <v>337</v>
      </c>
      <c r="H105" s="584">
        <v>316</v>
      </c>
      <c r="I105" s="584">
        <v>356</v>
      </c>
      <c r="J105" s="584">
        <v>400</v>
      </c>
      <c r="K105" s="584">
        <v>489</v>
      </c>
      <c r="L105" s="594">
        <v>478</v>
      </c>
    </row>
    <row r="106" spans="1:12">
      <c r="A106" s="601" t="s">
        <v>485</v>
      </c>
      <c r="B106" s="680" t="s">
        <v>525</v>
      </c>
      <c r="C106" s="681" t="s">
        <v>438</v>
      </c>
      <c r="D106" s="488" t="s">
        <v>438</v>
      </c>
      <c r="E106" s="488" t="s">
        <v>438</v>
      </c>
      <c r="F106" s="488" t="s">
        <v>438</v>
      </c>
      <c r="G106" s="488">
        <v>5</v>
      </c>
      <c r="H106" s="488" t="s">
        <v>438</v>
      </c>
      <c r="I106" s="488" t="s">
        <v>438</v>
      </c>
      <c r="J106" s="488" t="s">
        <v>438</v>
      </c>
      <c r="K106" s="488" t="s">
        <v>438</v>
      </c>
      <c r="L106" s="595">
        <v>5</v>
      </c>
    </row>
    <row r="107" spans="1:12">
      <c r="A107" s="601"/>
      <c r="B107" s="680" t="s">
        <v>526</v>
      </c>
      <c r="C107" s="681" t="s">
        <v>438</v>
      </c>
      <c r="D107" s="488">
        <v>7</v>
      </c>
      <c r="E107" s="488" t="s">
        <v>438</v>
      </c>
      <c r="F107" s="488">
        <v>8</v>
      </c>
      <c r="G107" s="488">
        <v>10</v>
      </c>
      <c r="H107" s="488" t="s">
        <v>438</v>
      </c>
      <c r="I107" s="488">
        <v>9</v>
      </c>
      <c r="J107" s="488" t="s">
        <v>438</v>
      </c>
      <c r="K107" s="488"/>
      <c r="L107" s="595"/>
    </row>
    <row r="108" spans="1:12">
      <c r="A108" s="601"/>
      <c r="B108" s="682" t="s">
        <v>527</v>
      </c>
      <c r="C108" s="681">
        <v>10</v>
      </c>
      <c r="D108" s="488">
        <v>12</v>
      </c>
      <c r="E108" s="488">
        <v>6</v>
      </c>
      <c r="F108" s="488">
        <v>9</v>
      </c>
      <c r="G108" s="488">
        <v>12</v>
      </c>
      <c r="H108" s="488" t="s">
        <v>438</v>
      </c>
      <c r="I108" s="488"/>
      <c r="J108" s="488"/>
      <c r="K108" s="488"/>
      <c r="L108" s="595"/>
    </row>
    <row r="109" spans="1:12" ht="15.75" thickBot="1">
      <c r="A109" s="602"/>
      <c r="B109" s="683" t="s">
        <v>528</v>
      </c>
      <c r="C109" s="684">
        <v>14</v>
      </c>
      <c r="D109" s="585">
        <v>13</v>
      </c>
      <c r="E109" s="585">
        <v>7</v>
      </c>
      <c r="F109" s="585">
        <v>12</v>
      </c>
      <c r="G109" s="585"/>
      <c r="H109" s="585"/>
      <c r="I109" s="585"/>
      <c r="J109" s="585"/>
      <c r="K109" s="585"/>
      <c r="L109" s="596"/>
    </row>
    <row r="110" spans="1:12">
      <c r="A110" s="600" t="s">
        <v>488</v>
      </c>
      <c r="B110" s="678" t="s">
        <v>548</v>
      </c>
      <c r="C110" s="679">
        <v>214</v>
      </c>
      <c r="D110" s="584">
        <v>221</v>
      </c>
      <c r="E110" s="584">
        <v>191</v>
      </c>
      <c r="F110" s="584">
        <v>180</v>
      </c>
      <c r="G110" s="584">
        <v>217</v>
      </c>
      <c r="H110" s="584">
        <v>205</v>
      </c>
      <c r="I110" s="584">
        <v>215</v>
      </c>
      <c r="J110" s="584">
        <v>193</v>
      </c>
      <c r="K110" s="584">
        <v>178</v>
      </c>
      <c r="L110" s="594">
        <v>162</v>
      </c>
    </row>
    <row r="111" spans="1:12">
      <c r="A111" s="601" t="s">
        <v>487</v>
      </c>
      <c r="B111" s="680" t="s">
        <v>525</v>
      </c>
      <c r="C111" s="681" t="s">
        <v>438</v>
      </c>
      <c r="D111" s="488" t="s">
        <v>438</v>
      </c>
      <c r="E111" s="488" t="s">
        <v>438</v>
      </c>
      <c r="F111" s="488" t="s">
        <v>438</v>
      </c>
      <c r="G111" s="488" t="s">
        <v>438</v>
      </c>
      <c r="H111" s="488" t="s">
        <v>438</v>
      </c>
      <c r="I111" s="488" t="s">
        <v>438</v>
      </c>
      <c r="J111" s="488" t="s">
        <v>438</v>
      </c>
      <c r="K111" s="488" t="s">
        <v>438</v>
      </c>
      <c r="L111" s="595" t="s">
        <v>438</v>
      </c>
    </row>
    <row r="112" spans="1:12">
      <c r="A112" s="601"/>
      <c r="B112" s="680" t="s">
        <v>526</v>
      </c>
      <c r="C112" s="681" t="s">
        <v>438</v>
      </c>
      <c r="D112" s="488" t="s">
        <v>438</v>
      </c>
      <c r="E112" s="488" t="s">
        <v>438</v>
      </c>
      <c r="F112" s="488" t="s">
        <v>438</v>
      </c>
      <c r="G112" s="488">
        <v>5</v>
      </c>
      <c r="H112" s="488" t="s">
        <v>438</v>
      </c>
      <c r="I112" s="488">
        <v>6</v>
      </c>
      <c r="J112" s="488">
        <v>7</v>
      </c>
      <c r="K112" s="488"/>
      <c r="L112" s="595"/>
    </row>
    <row r="113" spans="1:12">
      <c r="A113" s="601"/>
      <c r="B113" s="682" t="s">
        <v>527</v>
      </c>
      <c r="C113" s="681" t="s">
        <v>438</v>
      </c>
      <c r="D113" s="488" t="s">
        <v>438</v>
      </c>
      <c r="E113" s="488" t="s">
        <v>438</v>
      </c>
      <c r="F113" s="488">
        <v>7</v>
      </c>
      <c r="G113" s="488">
        <v>5</v>
      </c>
      <c r="H113" s="488">
        <v>5</v>
      </c>
      <c r="I113" s="488"/>
      <c r="J113" s="488"/>
      <c r="K113" s="488"/>
      <c r="L113" s="595"/>
    </row>
    <row r="114" spans="1:12" ht="15.75" thickBot="1">
      <c r="A114" s="602"/>
      <c r="B114" s="683" t="s">
        <v>528</v>
      </c>
      <c r="C114" s="684" t="s">
        <v>438</v>
      </c>
      <c r="D114" s="585" t="s">
        <v>438</v>
      </c>
      <c r="E114" s="585" t="s">
        <v>438</v>
      </c>
      <c r="F114" s="585">
        <v>8</v>
      </c>
      <c r="G114" s="585"/>
      <c r="H114" s="585"/>
      <c r="I114" s="585"/>
      <c r="J114" s="585"/>
      <c r="K114" s="585"/>
      <c r="L114" s="596"/>
    </row>
    <row r="115" spans="1:12">
      <c r="A115" s="600" t="s">
        <v>533</v>
      </c>
      <c r="B115" s="678" t="s">
        <v>548</v>
      </c>
      <c r="C115" s="679" t="s">
        <v>438</v>
      </c>
      <c r="D115" s="584" t="s">
        <v>438</v>
      </c>
      <c r="E115" s="584" t="s">
        <v>438</v>
      </c>
      <c r="F115" s="584" t="s">
        <v>438</v>
      </c>
      <c r="G115" s="584" t="s">
        <v>438</v>
      </c>
      <c r="H115" s="584" t="s">
        <v>438</v>
      </c>
      <c r="I115" s="584" t="s">
        <v>438</v>
      </c>
      <c r="J115" s="584" t="s">
        <v>438</v>
      </c>
      <c r="K115" s="584" t="s">
        <v>438</v>
      </c>
      <c r="L115" s="594" t="s">
        <v>438</v>
      </c>
    </row>
    <row r="116" spans="1:12">
      <c r="A116" s="601" t="s">
        <v>534</v>
      </c>
      <c r="B116" s="680" t="s">
        <v>525</v>
      </c>
      <c r="C116" s="681" t="s">
        <v>438</v>
      </c>
      <c r="D116" s="488" t="s">
        <v>438</v>
      </c>
      <c r="E116" s="488" t="s">
        <v>438</v>
      </c>
      <c r="F116" s="488" t="s">
        <v>438</v>
      </c>
      <c r="G116" s="488" t="s">
        <v>438</v>
      </c>
      <c r="H116" s="488" t="s">
        <v>438</v>
      </c>
      <c r="I116" s="488" t="s">
        <v>438</v>
      </c>
      <c r="J116" s="488" t="s">
        <v>438</v>
      </c>
      <c r="K116" s="488" t="s">
        <v>438</v>
      </c>
      <c r="L116" s="595" t="s">
        <v>438</v>
      </c>
    </row>
    <row r="117" spans="1:12">
      <c r="A117" s="601"/>
      <c r="B117" s="680" t="s">
        <v>526</v>
      </c>
      <c r="C117" s="681" t="s">
        <v>438</v>
      </c>
      <c r="D117" s="488" t="s">
        <v>438</v>
      </c>
      <c r="E117" s="488" t="s">
        <v>438</v>
      </c>
      <c r="F117" s="488" t="s">
        <v>438</v>
      </c>
      <c r="G117" s="488" t="s">
        <v>438</v>
      </c>
      <c r="H117" s="488" t="s">
        <v>438</v>
      </c>
      <c r="I117" s="488" t="s">
        <v>438</v>
      </c>
      <c r="J117" s="488" t="s">
        <v>438</v>
      </c>
      <c r="K117" s="488"/>
      <c r="L117" s="595"/>
    </row>
    <row r="118" spans="1:12">
      <c r="A118" s="601"/>
      <c r="B118" s="682" t="s">
        <v>527</v>
      </c>
      <c r="C118" s="681" t="s">
        <v>438</v>
      </c>
      <c r="D118" s="488" t="s">
        <v>438</v>
      </c>
      <c r="E118" s="488" t="s">
        <v>438</v>
      </c>
      <c r="F118" s="488" t="s">
        <v>438</v>
      </c>
      <c r="G118" s="488" t="s">
        <v>438</v>
      </c>
      <c r="H118" s="488" t="s">
        <v>438</v>
      </c>
      <c r="I118" s="488"/>
      <c r="J118" s="488"/>
      <c r="K118" s="488"/>
      <c r="L118" s="595"/>
    </row>
    <row r="119" spans="1:12" ht="15.75" thickBot="1">
      <c r="A119" s="602"/>
      <c r="B119" s="683" t="s">
        <v>528</v>
      </c>
      <c r="C119" s="684" t="s">
        <v>438</v>
      </c>
      <c r="D119" s="585" t="s">
        <v>438</v>
      </c>
      <c r="E119" s="585" t="s">
        <v>438</v>
      </c>
      <c r="F119" s="585" t="s">
        <v>438</v>
      </c>
      <c r="G119" s="585"/>
      <c r="H119" s="585"/>
      <c r="I119" s="585"/>
      <c r="J119" s="585"/>
      <c r="K119" s="585"/>
      <c r="L119" s="596"/>
    </row>
    <row r="120" spans="1:12">
      <c r="A120" s="600" t="s">
        <v>490</v>
      </c>
      <c r="B120" s="678" t="s">
        <v>548</v>
      </c>
      <c r="C120" s="679">
        <v>77</v>
      </c>
      <c r="D120" s="584">
        <v>144</v>
      </c>
      <c r="E120" s="584">
        <v>99</v>
      </c>
      <c r="F120" s="584">
        <v>72</v>
      </c>
      <c r="G120" s="584">
        <v>44</v>
      </c>
      <c r="H120" s="584" t="s">
        <v>438</v>
      </c>
      <c r="I120" s="584" t="s">
        <v>438</v>
      </c>
      <c r="J120" s="584" t="s">
        <v>438</v>
      </c>
      <c r="K120" s="584" t="s">
        <v>438</v>
      </c>
      <c r="L120" s="594" t="s">
        <v>438</v>
      </c>
    </row>
    <row r="121" spans="1:12">
      <c r="A121" s="601" t="s">
        <v>489</v>
      </c>
      <c r="B121" s="680" t="s">
        <v>525</v>
      </c>
      <c r="C121" s="681" t="s">
        <v>438</v>
      </c>
      <c r="D121" s="488" t="s">
        <v>438</v>
      </c>
      <c r="E121" s="488" t="s">
        <v>438</v>
      </c>
      <c r="F121" s="488" t="s">
        <v>438</v>
      </c>
      <c r="G121" s="488" t="s">
        <v>438</v>
      </c>
      <c r="H121" s="488" t="s">
        <v>438</v>
      </c>
      <c r="I121" s="488" t="s">
        <v>438</v>
      </c>
      <c r="J121" s="488" t="s">
        <v>438</v>
      </c>
      <c r="K121" s="488" t="s">
        <v>438</v>
      </c>
      <c r="L121" s="595" t="s">
        <v>438</v>
      </c>
    </row>
    <row r="122" spans="1:12">
      <c r="A122" s="601"/>
      <c r="B122" s="680" t="s">
        <v>526</v>
      </c>
      <c r="C122" s="681" t="s">
        <v>438</v>
      </c>
      <c r="D122" s="488">
        <v>5</v>
      </c>
      <c r="E122" s="488" t="s">
        <v>438</v>
      </c>
      <c r="F122" s="488" t="s">
        <v>438</v>
      </c>
      <c r="G122" s="488" t="s">
        <v>438</v>
      </c>
      <c r="H122" s="488" t="s">
        <v>438</v>
      </c>
      <c r="I122" s="488" t="s">
        <v>438</v>
      </c>
      <c r="J122" s="488" t="s">
        <v>438</v>
      </c>
      <c r="K122" s="488"/>
      <c r="L122" s="595"/>
    </row>
    <row r="123" spans="1:12">
      <c r="A123" s="601"/>
      <c r="B123" s="682" t="s">
        <v>527</v>
      </c>
      <c r="C123" s="681" t="s">
        <v>438</v>
      </c>
      <c r="D123" s="488">
        <v>5</v>
      </c>
      <c r="E123" s="488" t="s">
        <v>438</v>
      </c>
      <c r="F123" s="488" t="s">
        <v>438</v>
      </c>
      <c r="G123" s="488" t="s">
        <v>438</v>
      </c>
      <c r="H123" s="488" t="s">
        <v>438</v>
      </c>
      <c r="I123" s="488"/>
      <c r="J123" s="488"/>
      <c r="K123" s="488"/>
      <c r="L123" s="595"/>
    </row>
    <row r="124" spans="1:12" ht="15.75" thickBot="1">
      <c r="A124" s="602"/>
      <c r="B124" s="683" t="s">
        <v>528</v>
      </c>
      <c r="C124" s="684" t="s">
        <v>438</v>
      </c>
      <c r="D124" s="585">
        <v>6</v>
      </c>
      <c r="E124" s="585" t="s">
        <v>438</v>
      </c>
      <c r="F124" s="585" t="s">
        <v>438</v>
      </c>
      <c r="G124" s="585"/>
      <c r="H124" s="585"/>
      <c r="I124" s="585"/>
      <c r="J124" s="585"/>
      <c r="K124" s="585"/>
      <c r="L124" s="596"/>
    </row>
    <row r="125" spans="1:12">
      <c r="A125" s="600" t="s">
        <v>492</v>
      </c>
      <c r="B125" s="678" t="s">
        <v>548</v>
      </c>
      <c r="C125" s="679">
        <v>888</v>
      </c>
      <c r="D125" s="584">
        <v>934</v>
      </c>
      <c r="E125" s="584">
        <v>992</v>
      </c>
      <c r="F125" s="584">
        <v>846</v>
      </c>
      <c r="G125" s="584">
        <v>898</v>
      </c>
      <c r="H125" s="584">
        <v>949</v>
      </c>
      <c r="I125" s="584">
        <v>1069</v>
      </c>
      <c r="J125" s="584">
        <v>948</v>
      </c>
      <c r="K125" s="584">
        <v>939</v>
      </c>
      <c r="L125" s="594">
        <v>938</v>
      </c>
    </row>
    <row r="126" spans="1:12">
      <c r="A126" s="601" t="s">
        <v>491</v>
      </c>
      <c r="B126" s="680" t="s">
        <v>525</v>
      </c>
      <c r="C126" s="681" t="s">
        <v>438</v>
      </c>
      <c r="D126" s="488">
        <v>7</v>
      </c>
      <c r="E126" s="488" t="s">
        <v>438</v>
      </c>
      <c r="F126" s="488" t="s">
        <v>438</v>
      </c>
      <c r="G126" s="488">
        <v>9</v>
      </c>
      <c r="H126" s="488">
        <v>5</v>
      </c>
      <c r="I126" s="488">
        <v>10</v>
      </c>
      <c r="J126" s="488">
        <v>5</v>
      </c>
      <c r="K126" s="488">
        <v>6</v>
      </c>
      <c r="L126" s="595" t="s">
        <v>438</v>
      </c>
    </row>
    <row r="127" spans="1:12">
      <c r="A127" s="601"/>
      <c r="B127" s="680" t="s">
        <v>526</v>
      </c>
      <c r="C127" s="681">
        <v>12</v>
      </c>
      <c r="D127" s="488">
        <v>20</v>
      </c>
      <c r="E127" s="488">
        <v>13</v>
      </c>
      <c r="F127" s="488">
        <v>14</v>
      </c>
      <c r="G127" s="488">
        <v>18</v>
      </c>
      <c r="H127" s="488">
        <v>12</v>
      </c>
      <c r="I127" s="488">
        <v>17</v>
      </c>
      <c r="J127" s="488">
        <v>13</v>
      </c>
      <c r="K127" s="488"/>
      <c r="L127" s="595"/>
    </row>
    <row r="128" spans="1:12">
      <c r="A128" s="601"/>
      <c r="B128" s="682" t="s">
        <v>527</v>
      </c>
      <c r="C128" s="681">
        <v>23</v>
      </c>
      <c r="D128" s="488">
        <v>30</v>
      </c>
      <c r="E128" s="488">
        <v>17</v>
      </c>
      <c r="F128" s="488">
        <v>17</v>
      </c>
      <c r="G128" s="488">
        <v>20</v>
      </c>
      <c r="H128" s="488">
        <v>16</v>
      </c>
      <c r="I128" s="488"/>
      <c r="J128" s="488"/>
      <c r="K128" s="488"/>
      <c r="L128" s="595"/>
    </row>
    <row r="129" spans="1:12" ht="15.75" thickBot="1">
      <c r="A129" s="602"/>
      <c r="B129" s="683" t="s">
        <v>528</v>
      </c>
      <c r="C129" s="684">
        <v>25</v>
      </c>
      <c r="D129" s="585">
        <v>31</v>
      </c>
      <c r="E129" s="585">
        <v>19</v>
      </c>
      <c r="F129" s="585">
        <v>22</v>
      </c>
      <c r="G129" s="585"/>
      <c r="H129" s="585"/>
      <c r="I129" s="585"/>
      <c r="J129" s="585"/>
      <c r="K129" s="585"/>
      <c r="L129" s="596"/>
    </row>
    <row r="130" spans="1:12">
      <c r="A130" s="600" t="s">
        <v>549</v>
      </c>
      <c r="B130" s="678" t="s">
        <v>548</v>
      </c>
      <c r="C130" s="679" t="s">
        <v>438</v>
      </c>
      <c r="D130" s="584" t="s">
        <v>438</v>
      </c>
      <c r="E130" s="584" t="s">
        <v>438</v>
      </c>
      <c r="F130" s="584" t="s">
        <v>438</v>
      </c>
      <c r="G130" s="584" t="s">
        <v>438</v>
      </c>
      <c r="H130" s="584" t="s">
        <v>438</v>
      </c>
      <c r="I130" s="584" t="s">
        <v>438</v>
      </c>
      <c r="J130" s="584" t="s">
        <v>438</v>
      </c>
      <c r="K130" s="584" t="s">
        <v>438</v>
      </c>
      <c r="L130" s="594" t="s">
        <v>438</v>
      </c>
    </row>
    <row r="131" spans="1:12">
      <c r="A131" s="601" t="s">
        <v>550</v>
      </c>
      <c r="B131" s="680" t="s">
        <v>525</v>
      </c>
      <c r="C131" s="681" t="s">
        <v>438</v>
      </c>
      <c r="D131" s="488" t="s">
        <v>438</v>
      </c>
      <c r="E131" s="488" t="s">
        <v>438</v>
      </c>
      <c r="F131" s="488" t="s">
        <v>438</v>
      </c>
      <c r="G131" s="488" t="s">
        <v>438</v>
      </c>
      <c r="H131" s="488" t="s">
        <v>438</v>
      </c>
      <c r="I131" s="488" t="s">
        <v>438</v>
      </c>
      <c r="J131" s="488" t="s">
        <v>438</v>
      </c>
      <c r="K131" s="488" t="s">
        <v>438</v>
      </c>
      <c r="L131" s="595" t="s">
        <v>438</v>
      </c>
    </row>
    <row r="132" spans="1:12">
      <c r="A132" s="601"/>
      <c r="B132" s="680" t="s">
        <v>526</v>
      </c>
      <c r="C132" s="681" t="s">
        <v>438</v>
      </c>
      <c r="D132" s="488" t="s">
        <v>438</v>
      </c>
      <c r="E132" s="488" t="s">
        <v>438</v>
      </c>
      <c r="F132" s="488" t="s">
        <v>438</v>
      </c>
      <c r="G132" s="488" t="s">
        <v>438</v>
      </c>
      <c r="H132" s="488" t="s">
        <v>438</v>
      </c>
      <c r="I132" s="488" t="s">
        <v>438</v>
      </c>
      <c r="J132" s="488" t="s">
        <v>438</v>
      </c>
      <c r="K132" s="488"/>
      <c r="L132" s="595"/>
    </row>
    <row r="133" spans="1:12">
      <c r="A133" s="601"/>
      <c r="B133" s="682" t="s">
        <v>527</v>
      </c>
      <c r="C133" s="681" t="s">
        <v>438</v>
      </c>
      <c r="D133" s="488" t="s">
        <v>438</v>
      </c>
      <c r="E133" s="488" t="s">
        <v>438</v>
      </c>
      <c r="F133" s="488" t="s">
        <v>438</v>
      </c>
      <c r="G133" s="488" t="s">
        <v>438</v>
      </c>
      <c r="H133" s="488" t="s">
        <v>438</v>
      </c>
      <c r="I133" s="488"/>
      <c r="J133" s="488"/>
      <c r="K133" s="488"/>
      <c r="L133" s="595"/>
    </row>
    <row r="134" spans="1:12" ht="15.75" thickBot="1">
      <c r="A134" s="602"/>
      <c r="B134" s="683" t="s">
        <v>528</v>
      </c>
      <c r="C134" s="684" t="s">
        <v>438</v>
      </c>
      <c r="D134" s="585" t="s">
        <v>438</v>
      </c>
      <c r="E134" s="585" t="s">
        <v>438</v>
      </c>
      <c r="F134" s="585" t="s">
        <v>438</v>
      </c>
      <c r="G134" s="585"/>
      <c r="H134" s="585"/>
      <c r="I134" s="585"/>
      <c r="J134" s="585"/>
      <c r="K134" s="585"/>
      <c r="L134" s="596"/>
    </row>
    <row r="135" spans="1:12">
      <c r="A135" s="600" t="s">
        <v>494</v>
      </c>
      <c r="B135" s="678" t="s">
        <v>548</v>
      </c>
      <c r="C135" s="679">
        <v>268</v>
      </c>
      <c r="D135" s="584">
        <v>323</v>
      </c>
      <c r="E135" s="584">
        <v>301</v>
      </c>
      <c r="F135" s="584">
        <v>298</v>
      </c>
      <c r="G135" s="584">
        <v>294</v>
      </c>
      <c r="H135" s="584">
        <v>277</v>
      </c>
      <c r="I135" s="584">
        <v>258</v>
      </c>
      <c r="J135" s="584">
        <v>250</v>
      </c>
      <c r="K135" s="584">
        <v>253</v>
      </c>
      <c r="L135" s="594">
        <v>248</v>
      </c>
    </row>
    <row r="136" spans="1:12">
      <c r="A136" s="601" t="s">
        <v>493</v>
      </c>
      <c r="B136" s="680" t="s">
        <v>525</v>
      </c>
      <c r="C136" s="681" t="s">
        <v>438</v>
      </c>
      <c r="D136" s="488" t="s">
        <v>438</v>
      </c>
      <c r="E136" s="488" t="s">
        <v>438</v>
      </c>
      <c r="F136" s="488" t="s">
        <v>438</v>
      </c>
      <c r="G136" s="488" t="s">
        <v>438</v>
      </c>
      <c r="H136" s="488" t="s">
        <v>438</v>
      </c>
      <c r="I136" s="488" t="s">
        <v>438</v>
      </c>
      <c r="J136" s="488" t="s">
        <v>438</v>
      </c>
      <c r="K136" s="488" t="s">
        <v>438</v>
      </c>
      <c r="L136" s="595" t="s">
        <v>438</v>
      </c>
    </row>
    <row r="137" spans="1:12">
      <c r="A137" s="601"/>
      <c r="B137" s="680" t="s">
        <v>526</v>
      </c>
      <c r="C137" s="681" t="s">
        <v>438</v>
      </c>
      <c r="D137" s="488" t="s">
        <v>438</v>
      </c>
      <c r="E137" s="488">
        <v>6</v>
      </c>
      <c r="F137" s="488" t="s">
        <v>438</v>
      </c>
      <c r="G137" s="488" t="s">
        <v>438</v>
      </c>
      <c r="H137" s="488" t="s">
        <v>438</v>
      </c>
      <c r="I137" s="488">
        <v>6</v>
      </c>
      <c r="J137" s="488" t="s">
        <v>438</v>
      </c>
      <c r="K137" s="488"/>
      <c r="L137" s="595"/>
    </row>
    <row r="138" spans="1:12">
      <c r="A138" s="601"/>
      <c r="B138" s="682" t="s">
        <v>527</v>
      </c>
      <c r="C138" s="681">
        <v>6</v>
      </c>
      <c r="D138" s="488">
        <v>6</v>
      </c>
      <c r="E138" s="488">
        <v>10</v>
      </c>
      <c r="F138" s="488" t="s">
        <v>438</v>
      </c>
      <c r="G138" s="488" t="s">
        <v>438</v>
      </c>
      <c r="H138" s="488" t="s">
        <v>438</v>
      </c>
      <c r="I138" s="488"/>
      <c r="J138" s="488"/>
      <c r="K138" s="488"/>
      <c r="L138" s="595"/>
    </row>
    <row r="139" spans="1:12" ht="15.75" thickBot="1">
      <c r="A139" s="602"/>
      <c r="B139" s="683" t="s">
        <v>528</v>
      </c>
      <c r="C139" s="684">
        <v>8</v>
      </c>
      <c r="D139" s="585">
        <v>7</v>
      </c>
      <c r="E139" s="585">
        <v>11</v>
      </c>
      <c r="F139" s="585" t="s">
        <v>438</v>
      </c>
      <c r="G139" s="585"/>
      <c r="H139" s="585"/>
      <c r="I139" s="585"/>
      <c r="J139" s="585"/>
      <c r="K139" s="585"/>
      <c r="L139" s="596"/>
    </row>
    <row r="140" spans="1:12">
      <c r="A140" s="600" t="s">
        <v>496</v>
      </c>
      <c r="B140" s="678" t="s">
        <v>548</v>
      </c>
      <c r="C140" s="679">
        <v>45</v>
      </c>
      <c r="D140" s="584">
        <v>19</v>
      </c>
      <c r="E140" s="584">
        <v>18</v>
      </c>
      <c r="F140" s="584">
        <v>36</v>
      </c>
      <c r="G140" s="584">
        <v>104</v>
      </c>
      <c r="H140" s="584">
        <v>113</v>
      </c>
      <c r="I140" s="584" t="s">
        <v>438</v>
      </c>
      <c r="J140" s="584">
        <v>201</v>
      </c>
      <c r="K140" s="584">
        <v>144</v>
      </c>
      <c r="L140" s="594">
        <v>281</v>
      </c>
    </row>
    <row r="141" spans="1:12">
      <c r="A141" s="601" t="s">
        <v>495</v>
      </c>
      <c r="B141" s="680" t="s">
        <v>525</v>
      </c>
      <c r="C141" s="681" t="s">
        <v>438</v>
      </c>
      <c r="D141" s="488" t="s">
        <v>438</v>
      </c>
      <c r="E141" s="488" t="s">
        <v>438</v>
      </c>
      <c r="F141" s="488" t="s">
        <v>438</v>
      </c>
      <c r="G141" s="488" t="s">
        <v>438</v>
      </c>
      <c r="H141" s="488" t="s">
        <v>438</v>
      </c>
      <c r="I141" s="488" t="s">
        <v>438</v>
      </c>
      <c r="J141" s="488" t="s">
        <v>438</v>
      </c>
      <c r="K141" s="488" t="s">
        <v>438</v>
      </c>
      <c r="L141" s="595" t="s">
        <v>438</v>
      </c>
    </row>
    <row r="142" spans="1:12">
      <c r="A142" s="601"/>
      <c r="B142" s="680" t="s">
        <v>526</v>
      </c>
      <c r="C142" s="681" t="s">
        <v>438</v>
      </c>
      <c r="D142" s="488" t="s">
        <v>438</v>
      </c>
      <c r="E142" s="488" t="s">
        <v>438</v>
      </c>
      <c r="F142" s="488" t="s">
        <v>438</v>
      </c>
      <c r="G142" s="488" t="s">
        <v>438</v>
      </c>
      <c r="H142" s="488" t="s">
        <v>438</v>
      </c>
      <c r="I142" s="488" t="s">
        <v>438</v>
      </c>
      <c r="J142" s="488" t="s">
        <v>438</v>
      </c>
      <c r="K142" s="488"/>
      <c r="L142" s="595"/>
    </row>
    <row r="143" spans="1:12">
      <c r="A143" s="601"/>
      <c r="B143" s="682" t="s">
        <v>527</v>
      </c>
      <c r="C143" s="681" t="s">
        <v>438</v>
      </c>
      <c r="D143" s="488" t="s">
        <v>438</v>
      </c>
      <c r="E143" s="488" t="s">
        <v>438</v>
      </c>
      <c r="F143" s="488" t="s">
        <v>438</v>
      </c>
      <c r="G143" s="488" t="s">
        <v>438</v>
      </c>
      <c r="H143" s="488" t="s">
        <v>438</v>
      </c>
      <c r="I143" s="488"/>
      <c r="J143" s="488"/>
      <c r="K143" s="488"/>
      <c r="L143" s="595"/>
    </row>
    <row r="144" spans="1:12" ht="15.75" thickBot="1">
      <c r="A144" s="602"/>
      <c r="B144" s="683" t="s">
        <v>528</v>
      </c>
      <c r="C144" s="684" t="s">
        <v>438</v>
      </c>
      <c r="D144" s="585" t="s">
        <v>438</v>
      </c>
      <c r="E144" s="585" t="s">
        <v>438</v>
      </c>
      <c r="F144" s="585" t="s">
        <v>438</v>
      </c>
      <c r="G144" s="585"/>
      <c r="H144" s="585"/>
      <c r="I144" s="585"/>
      <c r="J144" s="585"/>
      <c r="K144" s="585"/>
      <c r="L144" s="596"/>
    </row>
    <row r="145" spans="1:12">
      <c r="A145" s="600" t="s">
        <v>535</v>
      </c>
      <c r="B145" s="678" t="s">
        <v>548</v>
      </c>
      <c r="C145" s="679" t="s">
        <v>438</v>
      </c>
      <c r="D145" s="584" t="s">
        <v>438</v>
      </c>
      <c r="E145" s="584" t="s">
        <v>438</v>
      </c>
      <c r="F145" s="584" t="s">
        <v>438</v>
      </c>
      <c r="G145" s="584" t="s">
        <v>438</v>
      </c>
      <c r="H145" s="584" t="s">
        <v>438</v>
      </c>
      <c r="I145" s="584" t="s">
        <v>438</v>
      </c>
      <c r="J145" s="584" t="s">
        <v>438</v>
      </c>
      <c r="K145" s="584" t="s">
        <v>438</v>
      </c>
      <c r="L145" s="594" t="s">
        <v>438</v>
      </c>
    </row>
    <row r="146" spans="1:12">
      <c r="A146" s="601" t="s">
        <v>536</v>
      </c>
      <c r="B146" s="680" t="s">
        <v>525</v>
      </c>
      <c r="C146" s="681" t="s">
        <v>438</v>
      </c>
      <c r="D146" s="488" t="s">
        <v>438</v>
      </c>
      <c r="E146" s="488" t="s">
        <v>438</v>
      </c>
      <c r="F146" s="488" t="s">
        <v>438</v>
      </c>
      <c r="G146" s="488" t="s">
        <v>438</v>
      </c>
      <c r="H146" s="488" t="s">
        <v>438</v>
      </c>
      <c r="I146" s="488" t="s">
        <v>438</v>
      </c>
      <c r="J146" s="488" t="s">
        <v>438</v>
      </c>
      <c r="K146" s="488" t="s">
        <v>438</v>
      </c>
      <c r="L146" s="595" t="s">
        <v>438</v>
      </c>
    </row>
    <row r="147" spans="1:12">
      <c r="A147" s="601"/>
      <c r="B147" s="680" t="s">
        <v>526</v>
      </c>
      <c r="C147" s="681" t="s">
        <v>438</v>
      </c>
      <c r="D147" s="488" t="s">
        <v>438</v>
      </c>
      <c r="E147" s="488" t="s">
        <v>438</v>
      </c>
      <c r="F147" s="488" t="s">
        <v>438</v>
      </c>
      <c r="G147" s="488" t="s">
        <v>438</v>
      </c>
      <c r="H147" s="488" t="s">
        <v>438</v>
      </c>
      <c r="I147" s="488" t="s">
        <v>438</v>
      </c>
      <c r="J147" s="488" t="s">
        <v>438</v>
      </c>
      <c r="K147" s="488"/>
      <c r="L147" s="595"/>
    </row>
    <row r="148" spans="1:12">
      <c r="A148" s="601"/>
      <c r="B148" s="682" t="s">
        <v>527</v>
      </c>
      <c r="C148" s="681" t="s">
        <v>438</v>
      </c>
      <c r="D148" s="488" t="s">
        <v>438</v>
      </c>
      <c r="E148" s="488" t="s">
        <v>438</v>
      </c>
      <c r="F148" s="488" t="s">
        <v>438</v>
      </c>
      <c r="G148" s="488" t="s">
        <v>438</v>
      </c>
      <c r="H148" s="488" t="s">
        <v>438</v>
      </c>
      <c r="I148" s="488"/>
      <c r="J148" s="488"/>
      <c r="K148" s="488"/>
      <c r="L148" s="595"/>
    </row>
    <row r="149" spans="1:12" ht="15.75" thickBot="1">
      <c r="A149" s="602"/>
      <c r="B149" s="683" t="s">
        <v>528</v>
      </c>
      <c r="C149" s="684" t="s">
        <v>438</v>
      </c>
      <c r="D149" s="585" t="s">
        <v>438</v>
      </c>
      <c r="E149" s="585" t="s">
        <v>438</v>
      </c>
      <c r="F149" s="585" t="s">
        <v>438</v>
      </c>
      <c r="G149" s="585"/>
      <c r="H149" s="585"/>
      <c r="I149" s="585"/>
      <c r="J149" s="585"/>
      <c r="K149" s="585"/>
      <c r="L149" s="596"/>
    </row>
    <row r="150" spans="1:12">
      <c r="A150" s="600" t="s">
        <v>498</v>
      </c>
      <c r="B150" s="678" t="s">
        <v>548</v>
      </c>
      <c r="C150" s="679">
        <v>1479</v>
      </c>
      <c r="D150" s="584">
        <v>1895</v>
      </c>
      <c r="E150" s="584">
        <v>1642</v>
      </c>
      <c r="F150" s="584">
        <v>1511</v>
      </c>
      <c r="G150" s="584">
        <v>1535</v>
      </c>
      <c r="H150" s="584">
        <v>1506</v>
      </c>
      <c r="I150" s="584">
        <v>1602</v>
      </c>
      <c r="J150" s="584">
        <v>1679</v>
      </c>
      <c r="K150" s="584">
        <v>1436</v>
      </c>
      <c r="L150" s="594">
        <v>1559</v>
      </c>
    </row>
    <row r="151" spans="1:12">
      <c r="A151" s="601" t="s">
        <v>497</v>
      </c>
      <c r="B151" s="680" t="s">
        <v>525</v>
      </c>
      <c r="C151" s="681">
        <v>11</v>
      </c>
      <c r="D151" s="488">
        <v>16</v>
      </c>
      <c r="E151" s="488">
        <v>6</v>
      </c>
      <c r="F151" s="488">
        <v>8</v>
      </c>
      <c r="G151" s="488">
        <v>11</v>
      </c>
      <c r="H151" s="488">
        <v>7</v>
      </c>
      <c r="I151" s="488">
        <v>9</v>
      </c>
      <c r="J151" s="488">
        <v>12</v>
      </c>
      <c r="K151" s="488">
        <v>10</v>
      </c>
      <c r="L151" s="595">
        <v>10</v>
      </c>
    </row>
    <row r="152" spans="1:12">
      <c r="A152" s="601"/>
      <c r="B152" s="680" t="s">
        <v>526</v>
      </c>
      <c r="C152" s="681">
        <v>24</v>
      </c>
      <c r="D152" s="488">
        <v>33</v>
      </c>
      <c r="E152" s="488">
        <v>15</v>
      </c>
      <c r="F152" s="488">
        <v>24</v>
      </c>
      <c r="G152" s="488">
        <v>22</v>
      </c>
      <c r="H152" s="488">
        <v>20</v>
      </c>
      <c r="I152" s="488">
        <v>15</v>
      </c>
      <c r="J152" s="488">
        <v>19</v>
      </c>
      <c r="K152" s="488"/>
      <c r="L152" s="595"/>
    </row>
    <row r="153" spans="1:12">
      <c r="A153" s="601"/>
      <c r="B153" s="682" t="s">
        <v>527</v>
      </c>
      <c r="C153" s="681">
        <v>33</v>
      </c>
      <c r="D153" s="488">
        <v>45</v>
      </c>
      <c r="E153" s="488">
        <v>23</v>
      </c>
      <c r="F153" s="488">
        <v>34</v>
      </c>
      <c r="G153" s="488">
        <v>29</v>
      </c>
      <c r="H153" s="488">
        <v>25</v>
      </c>
      <c r="I153" s="488"/>
      <c r="J153" s="488"/>
      <c r="K153" s="488"/>
      <c r="L153" s="595"/>
    </row>
    <row r="154" spans="1:12" ht="15.75" thickBot="1">
      <c r="A154" s="602"/>
      <c r="B154" s="683" t="s">
        <v>528</v>
      </c>
      <c r="C154" s="684">
        <v>42</v>
      </c>
      <c r="D154" s="585">
        <v>53</v>
      </c>
      <c r="E154" s="585">
        <v>30</v>
      </c>
      <c r="F154" s="585">
        <v>43</v>
      </c>
      <c r="G154" s="585"/>
      <c r="H154" s="585"/>
      <c r="I154" s="585"/>
      <c r="J154" s="585"/>
      <c r="K154" s="585"/>
      <c r="L154" s="596"/>
    </row>
    <row r="155" spans="1:12">
      <c r="A155" s="600" t="s">
        <v>500</v>
      </c>
      <c r="B155" s="678" t="s">
        <v>548</v>
      </c>
      <c r="C155" s="679">
        <v>468</v>
      </c>
      <c r="D155" s="584">
        <v>596</v>
      </c>
      <c r="E155" s="584">
        <v>429</v>
      </c>
      <c r="F155" s="584">
        <v>436</v>
      </c>
      <c r="G155" s="584">
        <v>452</v>
      </c>
      <c r="H155" s="584">
        <v>512</v>
      </c>
      <c r="I155" s="584">
        <v>431</v>
      </c>
      <c r="J155" s="584">
        <v>469</v>
      </c>
      <c r="K155" s="584">
        <v>685</v>
      </c>
      <c r="L155" s="594">
        <v>548</v>
      </c>
    </row>
    <row r="156" spans="1:12">
      <c r="A156" s="601" t="s">
        <v>499</v>
      </c>
      <c r="B156" s="680" t="s">
        <v>525</v>
      </c>
      <c r="C156" s="681" t="s">
        <v>438</v>
      </c>
      <c r="D156" s="488">
        <v>6</v>
      </c>
      <c r="E156" s="488">
        <v>5</v>
      </c>
      <c r="F156" s="488" t="s">
        <v>438</v>
      </c>
      <c r="G156" s="488">
        <v>6</v>
      </c>
      <c r="H156" s="488" t="s">
        <v>438</v>
      </c>
      <c r="I156" s="488">
        <v>5</v>
      </c>
      <c r="J156" s="488" t="s">
        <v>438</v>
      </c>
      <c r="K156" s="488">
        <v>5</v>
      </c>
      <c r="L156" s="595" t="s">
        <v>438</v>
      </c>
    </row>
    <row r="157" spans="1:12">
      <c r="A157" s="601"/>
      <c r="B157" s="680" t="s">
        <v>526</v>
      </c>
      <c r="C157" s="681" t="s">
        <v>438</v>
      </c>
      <c r="D157" s="488">
        <v>16</v>
      </c>
      <c r="E157" s="488">
        <v>11</v>
      </c>
      <c r="F157" s="488">
        <v>6</v>
      </c>
      <c r="G157" s="488">
        <v>11</v>
      </c>
      <c r="H157" s="488">
        <v>9</v>
      </c>
      <c r="I157" s="488">
        <v>9</v>
      </c>
      <c r="J157" s="488">
        <v>6</v>
      </c>
      <c r="K157" s="488"/>
      <c r="L157" s="595"/>
    </row>
    <row r="158" spans="1:12">
      <c r="A158" s="601"/>
      <c r="B158" s="682" t="s">
        <v>527</v>
      </c>
      <c r="C158" s="681">
        <v>7</v>
      </c>
      <c r="D158" s="488">
        <v>19</v>
      </c>
      <c r="E158" s="488">
        <v>13</v>
      </c>
      <c r="F158" s="488">
        <v>9</v>
      </c>
      <c r="G158" s="488">
        <v>17</v>
      </c>
      <c r="H158" s="488">
        <v>14</v>
      </c>
      <c r="I158" s="488"/>
      <c r="J158" s="488"/>
      <c r="K158" s="488"/>
      <c r="L158" s="595"/>
    </row>
    <row r="159" spans="1:12" ht="15.75" thickBot="1">
      <c r="A159" s="602"/>
      <c r="B159" s="683" t="s">
        <v>528</v>
      </c>
      <c r="C159" s="684">
        <v>10</v>
      </c>
      <c r="D159" s="585">
        <v>23</v>
      </c>
      <c r="E159" s="585">
        <v>16</v>
      </c>
      <c r="F159" s="585">
        <v>13</v>
      </c>
      <c r="G159" s="585"/>
      <c r="H159" s="585"/>
      <c r="I159" s="585"/>
      <c r="J159" s="585"/>
      <c r="K159" s="585"/>
      <c r="L159" s="596"/>
    </row>
    <row r="160" spans="1:12">
      <c r="A160" s="600" t="s">
        <v>502</v>
      </c>
      <c r="B160" s="678" t="s">
        <v>548</v>
      </c>
      <c r="C160" s="679">
        <v>36</v>
      </c>
      <c r="D160" s="584" t="s">
        <v>438</v>
      </c>
      <c r="E160" s="584" t="s">
        <v>438</v>
      </c>
      <c r="F160" s="584" t="s">
        <v>438</v>
      </c>
      <c r="G160" s="584" t="s">
        <v>438</v>
      </c>
      <c r="H160" s="584" t="s">
        <v>438</v>
      </c>
      <c r="I160" s="584">
        <v>14</v>
      </c>
      <c r="J160" s="584">
        <v>77</v>
      </c>
      <c r="K160" s="584">
        <v>50</v>
      </c>
      <c r="L160" s="594">
        <v>11</v>
      </c>
    </row>
    <row r="161" spans="1:12">
      <c r="A161" s="601" t="s">
        <v>501</v>
      </c>
      <c r="B161" s="680" t="s">
        <v>525</v>
      </c>
      <c r="C161" s="681" t="s">
        <v>438</v>
      </c>
      <c r="D161" s="488" t="s">
        <v>438</v>
      </c>
      <c r="E161" s="488" t="s">
        <v>438</v>
      </c>
      <c r="F161" s="488" t="s">
        <v>438</v>
      </c>
      <c r="G161" s="488" t="s">
        <v>438</v>
      </c>
      <c r="H161" s="488" t="s">
        <v>438</v>
      </c>
      <c r="I161" s="488" t="s">
        <v>438</v>
      </c>
      <c r="J161" s="488" t="s">
        <v>438</v>
      </c>
      <c r="K161" s="488" t="s">
        <v>438</v>
      </c>
      <c r="L161" s="595" t="s">
        <v>438</v>
      </c>
    </row>
    <row r="162" spans="1:12">
      <c r="A162" s="601"/>
      <c r="B162" s="680" t="s">
        <v>526</v>
      </c>
      <c r="C162" s="681" t="s">
        <v>438</v>
      </c>
      <c r="D162" s="488" t="s">
        <v>438</v>
      </c>
      <c r="E162" s="488" t="s">
        <v>438</v>
      </c>
      <c r="F162" s="488" t="s">
        <v>438</v>
      </c>
      <c r="G162" s="488" t="s">
        <v>438</v>
      </c>
      <c r="H162" s="488" t="s">
        <v>438</v>
      </c>
      <c r="I162" s="488" t="s">
        <v>438</v>
      </c>
      <c r="J162" s="488" t="s">
        <v>438</v>
      </c>
      <c r="K162" s="488"/>
      <c r="L162" s="595"/>
    </row>
    <row r="163" spans="1:12">
      <c r="A163" s="601"/>
      <c r="B163" s="682" t="s">
        <v>527</v>
      </c>
      <c r="C163" s="681" t="s">
        <v>438</v>
      </c>
      <c r="D163" s="488" t="s">
        <v>438</v>
      </c>
      <c r="E163" s="488" t="s">
        <v>438</v>
      </c>
      <c r="F163" s="488" t="s">
        <v>438</v>
      </c>
      <c r="G163" s="488" t="s">
        <v>438</v>
      </c>
      <c r="H163" s="488" t="s">
        <v>438</v>
      </c>
      <c r="I163" s="488"/>
      <c r="J163" s="488"/>
      <c r="K163" s="488"/>
      <c r="L163" s="595"/>
    </row>
    <row r="164" spans="1:12" ht="15.75" thickBot="1">
      <c r="A164" s="602"/>
      <c r="B164" s="683" t="s">
        <v>528</v>
      </c>
      <c r="C164" s="684" t="s">
        <v>438</v>
      </c>
      <c r="D164" s="585" t="s">
        <v>438</v>
      </c>
      <c r="E164" s="585" t="s">
        <v>438</v>
      </c>
      <c r="F164" s="585" t="s">
        <v>438</v>
      </c>
      <c r="G164" s="585"/>
      <c r="H164" s="585"/>
      <c r="I164" s="585"/>
      <c r="J164" s="585"/>
      <c r="K164" s="585"/>
      <c r="L164" s="596"/>
    </row>
    <row r="165" spans="1:12">
      <c r="A165" s="600" t="s">
        <v>504</v>
      </c>
      <c r="B165" s="678" t="s">
        <v>548</v>
      </c>
      <c r="C165" s="679">
        <v>566</v>
      </c>
      <c r="D165" s="584">
        <v>692</v>
      </c>
      <c r="E165" s="584">
        <v>747</v>
      </c>
      <c r="F165" s="584">
        <v>726</v>
      </c>
      <c r="G165" s="584">
        <v>688</v>
      </c>
      <c r="H165" s="584">
        <v>633</v>
      </c>
      <c r="I165" s="584">
        <v>707</v>
      </c>
      <c r="J165" s="584">
        <v>728</v>
      </c>
      <c r="K165" s="584">
        <v>535</v>
      </c>
      <c r="L165" s="594">
        <v>493</v>
      </c>
    </row>
    <row r="166" spans="1:12">
      <c r="A166" s="601" t="s">
        <v>503</v>
      </c>
      <c r="B166" s="680" t="s">
        <v>525</v>
      </c>
      <c r="C166" s="681" t="s">
        <v>438</v>
      </c>
      <c r="D166" s="488" t="s">
        <v>438</v>
      </c>
      <c r="E166" s="488">
        <v>7</v>
      </c>
      <c r="F166" s="488">
        <v>6</v>
      </c>
      <c r="G166" s="488">
        <v>8</v>
      </c>
      <c r="H166" s="488" t="s">
        <v>438</v>
      </c>
      <c r="I166" s="488">
        <v>7</v>
      </c>
      <c r="J166" s="488" t="s">
        <v>438</v>
      </c>
      <c r="K166" s="488" t="s">
        <v>438</v>
      </c>
      <c r="L166" s="595">
        <v>6</v>
      </c>
    </row>
    <row r="167" spans="1:12">
      <c r="A167" s="601"/>
      <c r="B167" s="680" t="s">
        <v>526</v>
      </c>
      <c r="C167" s="681" t="s">
        <v>438</v>
      </c>
      <c r="D167" s="488">
        <v>6</v>
      </c>
      <c r="E167" s="488">
        <v>15</v>
      </c>
      <c r="F167" s="488">
        <v>11</v>
      </c>
      <c r="G167" s="488">
        <v>11</v>
      </c>
      <c r="H167" s="488">
        <v>7</v>
      </c>
      <c r="I167" s="488">
        <v>16</v>
      </c>
      <c r="J167" s="488">
        <v>9</v>
      </c>
      <c r="K167" s="488"/>
      <c r="L167" s="595"/>
    </row>
    <row r="168" spans="1:12">
      <c r="A168" s="601"/>
      <c r="B168" s="682" t="s">
        <v>527</v>
      </c>
      <c r="C168" s="681">
        <v>5</v>
      </c>
      <c r="D168" s="488">
        <v>9</v>
      </c>
      <c r="E168" s="488">
        <v>29</v>
      </c>
      <c r="F168" s="488">
        <v>20</v>
      </c>
      <c r="G168" s="488">
        <v>25</v>
      </c>
      <c r="H168" s="488">
        <v>10</v>
      </c>
      <c r="I168" s="488"/>
      <c r="J168" s="488"/>
      <c r="K168" s="488"/>
      <c r="L168" s="595"/>
    </row>
    <row r="169" spans="1:12" ht="15.75" thickBot="1">
      <c r="A169" s="602"/>
      <c r="B169" s="683" t="s">
        <v>528</v>
      </c>
      <c r="C169" s="684">
        <v>7</v>
      </c>
      <c r="D169" s="585">
        <v>13</v>
      </c>
      <c r="E169" s="585">
        <v>34</v>
      </c>
      <c r="F169" s="585">
        <v>31</v>
      </c>
      <c r="G169" s="585"/>
      <c r="H169" s="585"/>
      <c r="I169" s="585"/>
      <c r="J169" s="585"/>
      <c r="K169" s="585"/>
      <c r="L169" s="596"/>
    </row>
    <row r="170" spans="1:12">
      <c r="A170" s="600" t="s">
        <v>506</v>
      </c>
      <c r="B170" s="678" t="s">
        <v>548</v>
      </c>
      <c r="C170" s="679">
        <v>35</v>
      </c>
      <c r="D170" s="584">
        <v>20</v>
      </c>
      <c r="E170" s="584">
        <v>39</v>
      </c>
      <c r="F170" s="584">
        <v>28</v>
      </c>
      <c r="G170" s="584">
        <v>26</v>
      </c>
      <c r="H170" s="584">
        <v>174</v>
      </c>
      <c r="I170" s="584">
        <v>293</v>
      </c>
      <c r="J170" s="584">
        <v>286</v>
      </c>
      <c r="K170" s="584">
        <v>256</v>
      </c>
      <c r="L170" s="594">
        <v>318</v>
      </c>
    </row>
    <row r="171" spans="1:12">
      <c r="A171" s="601" t="s">
        <v>505</v>
      </c>
      <c r="B171" s="680" t="s">
        <v>525</v>
      </c>
      <c r="C171" s="681" t="s">
        <v>438</v>
      </c>
      <c r="D171" s="488" t="s">
        <v>438</v>
      </c>
      <c r="E171" s="488" t="s">
        <v>438</v>
      </c>
      <c r="F171" s="488" t="s">
        <v>438</v>
      </c>
      <c r="G171" s="488" t="s">
        <v>438</v>
      </c>
      <c r="H171" s="488" t="s">
        <v>438</v>
      </c>
      <c r="I171" s="488" t="s">
        <v>438</v>
      </c>
      <c r="J171" s="488" t="s">
        <v>438</v>
      </c>
      <c r="K171" s="488" t="s">
        <v>438</v>
      </c>
      <c r="L171" s="595" t="s">
        <v>438</v>
      </c>
    </row>
    <row r="172" spans="1:12">
      <c r="A172" s="601"/>
      <c r="B172" s="680" t="s">
        <v>526</v>
      </c>
      <c r="C172" s="681" t="s">
        <v>438</v>
      </c>
      <c r="D172" s="488" t="s">
        <v>438</v>
      </c>
      <c r="E172" s="488" t="s">
        <v>438</v>
      </c>
      <c r="F172" s="488" t="s">
        <v>438</v>
      </c>
      <c r="G172" s="488" t="s">
        <v>438</v>
      </c>
      <c r="H172" s="488" t="s">
        <v>438</v>
      </c>
      <c r="I172" s="488">
        <v>8</v>
      </c>
      <c r="J172" s="488">
        <v>5</v>
      </c>
      <c r="K172" s="488"/>
      <c r="L172" s="595"/>
    </row>
    <row r="173" spans="1:12">
      <c r="A173" s="601"/>
      <c r="B173" s="682" t="s">
        <v>527</v>
      </c>
      <c r="C173" s="681" t="s">
        <v>438</v>
      </c>
      <c r="D173" s="488" t="s">
        <v>438</v>
      </c>
      <c r="E173" s="488" t="s">
        <v>438</v>
      </c>
      <c r="F173" s="488" t="s">
        <v>438</v>
      </c>
      <c r="G173" s="488" t="s">
        <v>438</v>
      </c>
      <c r="H173" s="488" t="s">
        <v>438</v>
      </c>
      <c r="I173" s="488"/>
      <c r="J173" s="488"/>
      <c r="K173" s="488"/>
      <c r="L173" s="595"/>
    </row>
    <row r="174" spans="1:12" ht="15.75" thickBot="1">
      <c r="A174" s="602"/>
      <c r="B174" s="683" t="s">
        <v>528</v>
      </c>
      <c r="C174" s="684" t="s">
        <v>438</v>
      </c>
      <c r="D174" s="585" t="s">
        <v>438</v>
      </c>
      <c r="E174" s="585" t="s">
        <v>438</v>
      </c>
      <c r="F174" s="585" t="s">
        <v>438</v>
      </c>
      <c r="G174" s="585"/>
      <c r="H174" s="585"/>
      <c r="I174" s="585"/>
      <c r="J174" s="585"/>
      <c r="K174" s="585"/>
      <c r="L174" s="596"/>
    </row>
    <row r="175" spans="1:12">
      <c r="A175" s="600" t="s">
        <v>508</v>
      </c>
      <c r="B175" s="678" t="s">
        <v>548</v>
      </c>
      <c r="C175" s="679" t="s">
        <v>438</v>
      </c>
      <c r="D175" s="584" t="s">
        <v>438</v>
      </c>
      <c r="E175" s="584">
        <v>45</v>
      </c>
      <c r="F175" s="584">
        <v>441</v>
      </c>
      <c r="G175" s="584">
        <v>692</v>
      </c>
      <c r="H175" s="584" t="s">
        <v>438</v>
      </c>
      <c r="I175" s="584" t="s">
        <v>438</v>
      </c>
      <c r="J175" s="584" t="s">
        <v>438</v>
      </c>
      <c r="K175" s="584" t="s">
        <v>438</v>
      </c>
      <c r="L175" s="594" t="s">
        <v>438</v>
      </c>
    </row>
    <row r="176" spans="1:12">
      <c r="A176" s="601" t="s">
        <v>507</v>
      </c>
      <c r="B176" s="680" t="s">
        <v>525</v>
      </c>
      <c r="C176" s="681" t="s">
        <v>438</v>
      </c>
      <c r="D176" s="488" t="s">
        <v>438</v>
      </c>
      <c r="E176" s="488" t="s">
        <v>438</v>
      </c>
      <c r="F176" s="488" t="s">
        <v>438</v>
      </c>
      <c r="G176" s="488" t="s">
        <v>438</v>
      </c>
      <c r="H176" s="488" t="s">
        <v>438</v>
      </c>
      <c r="I176" s="488" t="s">
        <v>438</v>
      </c>
      <c r="J176" s="488" t="s">
        <v>438</v>
      </c>
      <c r="K176" s="488" t="s">
        <v>438</v>
      </c>
      <c r="L176" s="595" t="s">
        <v>438</v>
      </c>
    </row>
    <row r="177" spans="1:12">
      <c r="A177" s="601"/>
      <c r="B177" s="680" t="s">
        <v>526</v>
      </c>
      <c r="C177" s="681" t="s">
        <v>438</v>
      </c>
      <c r="D177" s="488" t="s">
        <v>438</v>
      </c>
      <c r="E177" s="488" t="s">
        <v>438</v>
      </c>
      <c r="F177" s="488">
        <v>10</v>
      </c>
      <c r="G177" s="488">
        <v>14</v>
      </c>
      <c r="H177" s="488" t="s">
        <v>438</v>
      </c>
      <c r="I177" s="488" t="s">
        <v>438</v>
      </c>
      <c r="J177" s="488" t="s">
        <v>438</v>
      </c>
      <c r="K177" s="488"/>
      <c r="L177" s="595"/>
    </row>
    <row r="178" spans="1:12">
      <c r="A178" s="601"/>
      <c r="B178" s="682" t="s">
        <v>527</v>
      </c>
      <c r="C178" s="681" t="s">
        <v>438</v>
      </c>
      <c r="D178" s="488" t="s">
        <v>438</v>
      </c>
      <c r="E178" s="488" t="s">
        <v>438</v>
      </c>
      <c r="F178" s="488">
        <v>13</v>
      </c>
      <c r="G178" s="488">
        <v>17</v>
      </c>
      <c r="H178" s="488" t="s">
        <v>438</v>
      </c>
      <c r="I178" s="488"/>
      <c r="J178" s="488"/>
      <c r="K178" s="488"/>
      <c r="L178" s="595"/>
    </row>
    <row r="179" spans="1:12" ht="15.75" thickBot="1">
      <c r="A179" s="602"/>
      <c r="B179" s="683" t="s">
        <v>528</v>
      </c>
      <c r="C179" s="684" t="s">
        <v>438</v>
      </c>
      <c r="D179" s="585" t="s">
        <v>438</v>
      </c>
      <c r="E179" s="585" t="s">
        <v>438</v>
      </c>
      <c r="F179" s="585">
        <v>17</v>
      </c>
      <c r="G179" s="585"/>
      <c r="H179" s="585"/>
      <c r="I179" s="585"/>
      <c r="J179" s="585"/>
      <c r="K179" s="585"/>
      <c r="L179" s="596"/>
    </row>
    <row r="180" spans="1:12">
      <c r="A180" s="600" t="s">
        <v>537</v>
      </c>
      <c r="B180" s="678" t="s">
        <v>548</v>
      </c>
      <c r="C180" s="679" t="s">
        <v>438</v>
      </c>
      <c r="D180" s="584" t="s">
        <v>438</v>
      </c>
      <c r="E180" s="584" t="s">
        <v>438</v>
      </c>
      <c r="F180" s="584" t="s">
        <v>438</v>
      </c>
      <c r="G180" s="584" t="s">
        <v>438</v>
      </c>
      <c r="H180" s="584" t="s">
        <v>438</v>
      </c>
      <c r="I180" s="584" t="s">
        <v>438</v>
      </c>
      <c r="J180" s="584" t="s">
        <v>438</v>
      </c>
      <c r="K180" s="584" t="s">
        <v>438</v>
      </c>
      <c r="L180" s="594" t="s">
        <v>438</v>
      </c>
    </row>
    <row r="181" spans="1:12">
      <c r="A181" s="601" t="s">
        <v>538</v>
      </c>
      <c r="B181" s="680" t="s">
        <v>525</v>
      </c>
      <c r="C181" s="681" t="s">
        <v>438</v>
      </c>
      <c r="D181" s="488" t="s">
        <v>438</v>
      </c>
      <c r="E181" s="488" t="s">
        <v>438</v>
      </c>
      <c r="F181" s="488" t="s">
        <v>438</v>
      </c>
      <c r="G181" s="488" t="s">
        <v>438</v>
      </c>
      <c r="H181" s="488" t="s">
        <v>438</v>
      </c>
      <c r="I181" s="488" t="s">
        <v>438</v>
      </c>
      <c r="J181" s="488" t="s">
        <v>438</v>
      </c>
      <c r="K181" s="488" t="s">
        <v>438</v>
      </c>
      <c r="L181" s="595" t="s">
        <v>438</v>
      </c>
    </row>
    <row r="182" spans="1:12">
      <c r="A182" s="601"/>
      <c r="B182" s="680" t="s">
        <v>526</v>
      </c>
      <c r="C182" s="681" t="s">
        <v>438</v>
      </c>
      <c r="D182" s="488" t="s">
        <v>438</v>
      </c>
      <c r="E182" s="488" t="s">
        <v>438</v>
      </c>
      <c r="F182" s="488" t="s">
        <v>438</v>
      </c>
      <c r="G182" s="488" t="s">
        <v>438</v>
      </c>
      <c r="H182" s="488" t="s">
        <v>438</v>
      </c>
      <c r="I182" s="488" t="s">
        <v>438</v>
      </c>
      <c r="J182" s="488" t="s">
        <v>438</v>
      </c>
      <c r="K182" s="488"/>
      <c r="L182" s="595"/>
    </row>
    <row r="183" spans="1:12">
      <c r="A183" s="601"/>
      <c r="B183" s="682" t="s">
        <v>527</v>
      </c>
      <c r="C183" s="681" t="s">
        <v>438</v>
      </c>
      <c r="D183" s="488" t="s">
        <v>438</v>
      </c>
      <c r="E183" s="488" t="s">
        <v>438</v>
      </c>
      <c r="F183" s="488" t="s">
        <v>438</v>
      </c>
      <c r="G183" s="488" t="s">
        <v>438</v>
      </c>
      <c r="H183" s="488" t="s">
        <v>438</v>
      </c>
      <c r="I183" s="488"/>
      <c r="J183" s="488"/>
      <c r="K183" s="488"/>
      <c r="L183" s="595"/>
    </row>
    <row r="184" spans="1:12" ht="15.75" thickBot="1">
      <c r="A184" s="602"/>
      <c r="B184" s="683" t="s">
        <v>528</v>
      </c>
      <c r="C184" s="684" t="s">
        <v>438</v>
      </c>
      <c r="D184" s="585" t="s">
        <v>438</v>
      </c>
      <c r="E184" s="585" t="s">
        <v>438</v>
      </c>
      <c r="F184" s="585" t="s">
        <v>438</v>
      </c>
      <c r="G184" s="585"/>
      <c r="H184" s="585"/>
      <c r="I184" s="585"/>
      <c r="J184" s="585"/>
      <c r="K184" s="585"/>
      <c r="L184" s="596"/>
    </row>
    <row r="185" spans="1:12">
      <c r="A185" s="600" t="s">
        <v>510</v>
      </c>
      <c r="B185" s="678" t="s">
        <v>548</v>
      </c>
      <c r="C185" s="679">
        <v>299</v>
      </c>
      <c r="D185" s="584">
        <v>320</v>
      </c>
      <c r="E185" s="584">
        <v>368</v>
      </c>
      <c r="F185" s="584">
        <v>336</v>
      </c>
      <c r="G185" s="584">
        <v>346</v>
      </c>
      <c r="H185" s="584">
        <v>322</v>
      </c>
      <c r="I185" s="584">
        <v>178</v>
      </c>
      <c r="J185" s="584" t="s">
        <v>438</v>
      </c>
      <c r="K185" s="584" t="s">
        <v>438</v>
      </c>
      <c r="L185" s="594" t="s">
        <v>438</v>
      </c>
    </row>
    <row r="186" spans="1:12">
      <c r="A186" s="601" t="s">
        <v>509</v>
      </c>
      <c r="B186" s="680" t="s">
        <v>525</v>
      </c>
      <c r="C186" s="681" t="s">
        <v>438</v>
      </c>
      <c r="D186" s="488" t="s">
        <v>438</v>
      </c>
      <c r="E186" s="488">
        <v>5</v>
      </c>
      <c r="F186" s="488" t="s">
        <v>438</v>
      </c>
      <c r="G186" s="488" t="s">
        <v>438</v>
      </c>
      <c r="H186" s="488" t="s">
        <v>438</v>
      </c>
      <c r="I186" s="488" t="s">
        <v>438</v>
      </c>
      <c r="J186" s="488" t="s">
        <v>438</v>
      </c>
      <c r="K186" s="488" t="s">
        <v>438</v>
      </c>
      <c r="L186" s="595" t="s">
        <v>438</v>
      </c>
    </row>
    <row r="187" spans="1:12">
      <c r="A187" s="601"/>
      <c r="B187" s="680" t="s">
        <v>526</v>
      </c>
      <c r="C187" s="681" t="s">
        <v>438</v>
      </c>
      <c r="D187" s="488">
        <v>5</v>
      </c>
      <c r="E187" s="488">
        <v>9</v>
      </c>
      <c r="F187" s="488">
        <v>8</v>
      </c>
      <c r="G187" s="488" t="s">
        <v>438</v>
      </c>
      <c r="H187" s="488">
        <v>5</v>
      </c>
      <c r="I187" s="488">
        <v>6</v>
      </c>
      <c r="J187" s="488" t="s">
        <v>438</v>
      </c>
      <c r="K187" s="488"/>
      <c r="L187" s="595"/>
    </row>
    <row r="188" spans="1:12">
      <c r="A188" s="601"/>
      <c r="B188" s="682" t="s">
        <v>527</v>
      </c>
      <c r="C188" s="681">
        <v>7</v>
      </c>
      <c r="D188" s="488">
        <v>9</v>
      </c>
      <c r="E188" s="488">
        <v>18</v>
      </c>
      <c r="F188" s="488">
        <v>13</v>
      </c>
      <c r="G188" s="488">
        <v>6</v>
      </c>
      <c r="H188" s="488">
        <v>8</v>
      </c>
      <c r="I188" s="488"/>
      <c r="J188" s="488"/>
      <c r="K188" s="488"/>
      <c r="L188" s="595"/>
    </row>
    <row r="189" spans="1:12" ht="15.75" thickBot="1">
      <c r="A189" s="602"/>
      <c r="B189" s="683" t="s">
        <v>528</v>
      </c>
      <c r="C189" s="684">
        <v>11</v>
      </c>
      <c r="D189" s="585">
        <v>14</v>
      </c>
      <c r="E189" s="585">
        <v>23</v>
      </c>
      <c r="F189" s="585">
        <v>14</v>
      </c>
      <c r="G189" s="585"/>
      <c r="H189" s="585"/>
      <c r="I189" s="585"/>
      <c r="J189" s="585"/>
      <c r="K189" s="585"/>
      <c r="L189" s="596"/>
    </row>
    <row r="190" spans="1:12">
      <c r="A190" s="600" t="s">
        <v>521</v>
      </c>
      <c r="B190" s="678" t="s">
        <v>548</v>
      </c>
      <c r="C190" s="679" t="s">
        <v>438</v>
      </c>
      <c r="D190" s="584" t="s">
        <v>438</v>
      </c>
      <c r="E190" s="584">
        <v>76</v>
      </c>
      <c r="F190" s="584">
        <v>48</v>
      </c>
      <c r="G190" s="584">
        <v>28</v>
      </c>
      <c r="H190" s="584">
        <v>5</v>
      </c>
      <c r="I190" s="584" t="s">
        <v>438</v>
      </c>
      <c r="J190" s="584">
        <v>72</v>
      </c>
      <c r="K190" s="584">
        <v>26</v>
      </c>
      <c r="L190" s="594">
        <v>21</v>
      </c>
    </row>
    <row r="191" spans="1:12">
      <c r="A191" s="601" t="s">
        <v>520</v>
      </c>
      <c r="B191" s="680" t="s">
        <v>525</v>
      </c>
      <c r="C191" s="681" t="s">
        <v>438</v>
      </c>
      <c r="D191" s="488" t="s">
        <v>438</v>
      </c>
      <c r="E191" s="488" t="s">
        <v>438</v>
      </c>
      <c r="F191" s="488" t="s">
        <v>438</v>
      </c>
      <c r="G191" s="488" t="s">
        <v>438</v>
      </c>
      <c r="H191" s="488" t="s">
        <v>438</v>
      </c>
      <c r="I191" s="488" t="s">
        <v>438</v>
      </c>
      <c r="J191" s="488" t="s">
        <v>438</v>
      </c>
      <c r="K191" s="488" t="s">
        <v>438</v>
      </c>
      <c r="L191" s="595" t="s">
        <v>438</v>
      </c>
    </row>
    <row r="192" spans="1:12">
      <c r="A192" s="601"/>
      <c r="B192" s="680" t="s">
        <v>526</v>
      </c>
      <c r="C192" s="681" t="s">
        <v>438</v>
      </c>
      <c r="D192" s="488" t="s">
        <v>438</v>
      </c>
      <c r="E192" s="488">
        <v>6</v>
      </c>
      <c r="F192" s="488" t="s">
        <v>438</v>
      </c>
      <c r="G192" s="488" t="s">
        <v>438</v>
      </c>
      <c r="H192" s="488" t="s">
        <v>438</v>
      </c>
      <c r="I192" s="488" t="s">
        <v>438</v>
      </c>
      <c r="J192" s="488" t="s">
        <v>438</v>
      </c>
      <c r="K192" s="488"/>
      <c r="L192" s="595"/>
    </row>
    <row r="193" spans="1:12">
      <c r="A193" s="601"/>
      <c r="B193" s="682" t="s">
        <v>527</v>
      </c>
      <c r="C193" s="681" t="s">
        <v>438</v>
      </c>
      <c r="D193" s="488" t="s">
        <v>438</v>
      </c>
      <c r="E193" s="488">
        <v>8</v>
      </c>
      <c r="F193" s="488" t="s">
        <v>438</v>
      </c>
      <c r="G193" s="488" t="s">
        <v>438</v>
      </c>
      <c r="H193" s="488" t="s">
        <v>438</v>
      </c>
      <c r="I193" s="488"/>
      <c r="J193" s="488"/>
      <c r="K193" s="488"/>
      <c r="L193" s="595"/>
    </row>
    <row r="194" spans="1:12" ht="15.75" thickBot="1">
      <c r="A194" s="602"/>
      <c r="B194" s="683" t="s">
        <v>528</v>
      </c>
      <c r="C194" s="684" t="s">
        <v>438</v>
      </c>
      <c r="D194" s="585" t="s">
        <v>438</v>
      </c>
      <c r="E194" s="585">
        <v>10</v>
      </c>
      <c r="F194" s="585">
        <v>5</v>
      </c>
      <c r="G194" s="585"/>
      <c r="H194" s="585"/>
      <c r="I194" s="585"/>
      <c r="J194" s="585"/>
      <c r="K194" s="585"/>
      <c r="L194" s="596"/>
    </row>
    <row r="195" spans="1:12">
      <c r="A195" s="600" t="s">
        <v>512</v>
      </c>
      <c r="B195" s="678" t="s">
        <v>548</v>
      </c>
      <c r="C195" s="679" t="s">
        <v>438</v>
      </c>
      <c r="D195" s="584" t="s">
        <v>438</v>
      </c>
      <c r="E195" s="584" t="s">
        <v>438</v>
      </c>
      <c r="F195" s="584" t="s">
        <v>438</v>
      </c>
      <c r="G195" s="584" t="s">
        <v>438</v>
      </c>
      <c r="H195" s="584" t="s">
        <v>438</v>
      </c>
      <c r="I195" s="584">
        <v>189</v>
      </c>
      <c r="J195" s="584">
        <v>375</v>
      </c>
      <c r="K195" s="584">
        <v>361</v>
      </c>
      <c r="L195" s="594">
        <v>465</v>
      </c>
    </row>
    <row r="196" spans="1:12">
      <c r="A196" s="601" t="s">
        <v>511</v>
      </c>
      <c r="B196" s="680" t="s">
        <v>525</v>
      </c>
      <c r="C196" s="681" t="s">
        <v>438</v>
      </c>
      <c r="D196" s="488" t="s">
        <v>438</v>
      </c>
      <c r="E196" s="488" t="s">
        <v>438</v>
      </c>
      <c r="F196" s="488" t="s">
        <v>438</v>
      </c>
      <c r="G196" s="488" t="s">
        <v>438</v>
      </c>
      <c r="H196" s="488" t="s">
        <v>438</v>
      </c>
      <c r="I196" s="488" t="s">
        <v>438</v>
      </c>
      <c r="J196" s="488" t="s">
        <v>438</v>
      </c>
      <c r="K196" s="488" t="s">
        <v>438</v>
      </c>
      <c r="L196" s="595" t="s">
        <v>438</v>
      </c>
    </row>
    <row r="197" spans="1:12">
      <c r="A197" s="601"/>
      <c r="B197" s="680" t="s">
        <v>526</v>
      </c>
      <c r="C197" s="681" t="s">
        <v>438</v>
      </c>
      <c r="D197" s="488" t="s">
        <v>438</v>
      </c>
      <c r="E197" s="488" t="s">
        <v>438</v>
      </c>
      <c r="F197" s="488" t="s">
        <v>438</v>
      </c>
      <c r="G197" s="488" t="s">
        <v>438</v>
      </c>
      <c r="H197" s="488" t="s">
        <v>438</v>
      </c>
      <c r="I197" s="488">
        <v>5</v>
      </c>
      <c r="J197" s="488">
        <v>7</v>
      </c>
      <c r="K197" s="488"/>
      <c r="L197" s="595"/>
    </row>
    <row r="198" spans="1:12">
      <c r="A198" s="601"/>
      <c r="B198" s="682" t="s">
        <v>527</v>
      </c>
      <c r="C198" s="681" t="s">
        <v>438</v>
      </c>
      <c r="D198" s="488" t="s">
        <v>438</v>
      </c>
      <c r="E198" s="488" t="s">
        <v>438</v>
      </c>
      <c r="F198" s="488" t="s">
        <v>438</v>
      </c>
      <c r="G198" s="488" t="s">
        <v>438</v>
      </c>
      <c r="H198" s="488" t="s">
        <v>438</v>
      </c>
      <c r="I198" s="488"/>
      <c r="J198" s="488"/>
      <c r="K198" s="488"/>
      <c r="L198" s="595"/>
    </row>
    <row r="199" spans="1:12" ht="15.75" thickBot="1">
      <c r="A199" s="602"/>
      <c r="B199" s="683" t="s">
        <v>528</v>
      </c>
      <c r="C199" s="684" t="s">
        <v>438</v>
      </c>
      <c r="D199" s="585" t="s">
        <v>438</v>
      </c>
      <c r="E199" s="585" t="s">
        <v>438</v>
      </c>
      <c r="F199" s="585" t="s">
        <v>438</v>
      </c>
      <c r="G199" s="585"/>
      <c r="H199" s="585"/>
      <c r="I199" s="585"/>
      <c r="J199" s="585"/>
      <c r="K199" s="585"/>
      <c r="L199" s="596"/>
    </row>
    <row r="200" spans="1:12">
      <c r="A200" s="600" t="s">
        <v>514</v>
      </c>
      <c r="B200" s="678" t="s">
        <v>548</v>
      </c>
      <c r="C200" s="679">
        <v>50</v>
      </c>
      <c r="D200" s="584">
        <v>54</v>
      </c>
      <c r="E200" s="584">
        <v>49</v>
      </c>
      <c r="F200" s="584">
        <v>57</v>
      </c>
      <c r="G200" s="584">
        <v>56</v>
      </c>
      <c r="H200" s="584">
        <v>49</v>
      </c>
      <c r="I200" s="584">
        <v>42</v>
      </c>
      <c r="J200" s="584">
        <v>86</v>
      </c>
      <c r="K200" s="584">
        <v>105</v>
      </c>
      <c r="L200" s="594">
        <v>91</v>
      </c>
    </row>
    <row r="201" spans="1:12">
      <c r="A201" s="601" t="s">
        <v>513</v>
      </c>
      <c r="B201" s="680" t="s">
        <v>525</v>
      </c>
      <c r="C201" s="681" t="s">
        <v>438</v>
      </c>
      <c r="D201" s="488" t="s">
        <v>438</v>
      </c>
      <c r="E201" s="488" t="s">
        <v>438</v>
      </c>
      <c r="F201" s="488" t="s">
        <v>438</v>
      </c>
      <c r="G201" s="488" t="s">
        <v>438</v>
      </c>
      <c r="H201" s="488" t="s">
        <v>438</v>
      </c>
      <c r="I201" s="488" t="s">
        <v>438</v>
      </c>
      <c r="J201" s="488" t="s">
        <v>438</v>
      </c>
      <c r="K201" s="488" t="s">
        <v>438</v>
      </c>
      <c r="L201" s="595" t="s">
        <v>438</v>
      </c>
    </row>
    <row r="202" spans="1:12">
      <c r="A202" s="601"/>
      <c r="B202" s="680" t="s">
        <v>526</v>
      </c>
      <c r="C202" s="681" t="s">
        <v>438</v>
      </c>
      <c r="D202" s="488" t="s">
        <v>438</v>
      </c>
      <c r="E202" s="488" t="s">
        <v>438</v>
      </c>
      <c r="F202" s="488" t="s">
        <v>438</v>
      </c>
      <c r="G202" s="488" t="s">
        <v>438</v>
      </c>
      <c r="H202" s="488" t="s">
        <v>438</v>
      </c>
      <c r="I202" s="488" t="s">
        <v>438</v>
      </c>
      <c r="J202" s="488" t="s">
        <v>438</v>
      </c>
      <c r="K202" s="488"/>
      <c r="L202" s="595"/>
    </row>
    <row r="203" spans="1:12">
      <c r="A203" s="601"/>
      <c r="B203" s="682" t="s">
        <v>527</v>
      </c>
      <c r="C203" s="681" t="s">
        <v>438</v>
      </c>
      <c r="D203" s="488" t="s">
        <v>438</v>
      </c>
      <c r="E203" s="488" t="s">
        <v>438</v>
      </c>
      <c r="F203" s="488" t="s">
        <v>438</v>
      </c>
      <c r="G203" s="488" t="s">
        <v>438</v>
      </c>
      <c r="H203" s="488" t="s">
        <v>438</v>
      </c>
      <c r="I203" s="488"/>
      <c r="J203" s="488"/>
      <c r="K203" s="488"/>
      <c r="L203" s="595"/>
    </row>
    <row r="204" spans="1:12" ht="15.75" thickBot="1">
      <c r="A204" s="602"/>
      <c r="B204" s="683" t="s">
        <v>528</v>
      </c>
      <c r="C204" s="684" t="s">
        <v>438</v>
      </c>
      <c r="D204" s="585" t="s">
        <v>438</v>
      </c>
      <c r="E204" s="585" t="s">
        <v>438</v>
      </c>
      <c r="F204" s="585" t="s">
        <v>438</v>
      </c>
      <c r="G204" s="585"/>
      <c r="H204" s="585"/>
      <c r="I204" s="585"/>
      <c r="J204" s="585"/>
      <c r="K204" s="585"/>
      <c r="L204" s="596"/>
    </row>
    <row r="205" spans="1:12">
      <c r="A205" s="600" t="s">
        <v>516</v>
      </c>
      <c r="B205" s="678" t="s">
        <v>548</v>
      </c>
      <c r="C205" s="679">
        <v>173</v>
      </c>
      <c r="D205" s="584">
        <v>241</v>
      </c>
      <c r="E205" s="584">
        <v>211</v>
      </c>
      <c r="F205" s="584">
        <v>251</v>
      </c>
      <c r="G205" s="584">
        <v>207</v>
      </c>
      <c r="H205" s="584">
        <v>241</v>
      </c>
      <c r="I205" s="584">
        <v>326</v>
      </c>
      <c r="J205" s="584">
        <v>338</v>
      </c>
      <c r="K205" s="584">
        <v>318</v>
      </c>
      <c r="L205" s="594">
        <v>329</v>
      </c>
    </row>
    <row r="206" spans="1:12">
      <c r="A206" s="601" t="s">
        <v>515</v>
      </c>
      <c r="B206" s="680" t="s">
        <v>525</v>
      </c>
      <c r="C206" s="681" t="s">
        <v>438</v>
      </c>
      <c r="D206" s="488" t="s">
        <v>438</v>
      </c>
      <c r="E206" s="488" t="s">
        <v>438</v>
      </c>
      <c r="F206" s="488" t="s">
        <v>438</v>
      </c>
      <c r="G206" s="488" t="s">
        <v>438</v>
      </c>
      <c r="H206" s="488" t="s">
        <v>438</v>
      </c>
      <c r="I206" s="488" t="s">
        <v>438</v>
      </c>
      <c r="J206" s="488">
        <v>8</v>
      </c>
      <c r="K206" s="488" t="s">
        <v>438</v>
      </c>
      <c r="L206" s="595" t="s">
        <v>438</v>
      </c>
    </row>
    <row r="207" spans="1:12">
      <c r="A207" s="601"/>
      <c r="B207" s="680" t="s">
        <v>526</v>
      </c>
      <c r="C207" s="681" t="s">
        <v>438</v>
      </c>
      <c r="D207" s="488">
        <v>6</v>
      </c>
      <c r="E207" s="488" t="s">
        <v>438</v>
      </c>
      <c r="F207" s="488" t="s">
        <v>438</v>
      </c>
      <c r="G207" s="488">
        <v>5</v>
      </c>
      <c r="H207" s="488" t="s">
        <v>438</v>
      </c>
      <c r="I207" s="488">
        <v>7</v>
      </c>
      <c r="J207" s="488">
        <v>13</v>
      </c>
      <c r="K207" s="488"/>
      <c r="L207" s="595"/>
    </row>
    <row r="208" spans="1:12">
      <c r="A208" s="601"/>
      <c r="B208" s="682" t="s">
        <v>527</v>
      </c>
      <c r="C208" s="681">
        <v>5</v>
      </c>
      <c r="D208" s="488">
        <v>8</v>
      </c>
      <c r="E208" s="488">
        <v>8</v>
      </c>
      <c r="F208" s="488" t="s">
        <v>438</v>
      </c>
      <c r="G208" s="488">
        <v>7</v>
      </c>
      <c r="H208" s="488">
        <v>5</v>
      </c>
      <c r="I208" s="488"/>
      <c r="J208" s="488"/>
      <c r="K208" s="488"/>
      <c r="L208" s="595"/>
    </row>
    <row r="209" spans="1:12" ht="15.75" thickBot="1">
      <c r="A209" s="603"/>
      <c r="B209" s="687" t="s">
        <v>528</v>
      </c>
      <c r="C209" s="688">
        <v>5</v>
      </c>
      <c r="D209" s="598">
        <v>8</v>
      </c>
      <c r="E209" s="598">
        <v>11</v>
      </c>
      <c r="F209" s="598">
        <v>5</v>
      </c>
      <c r="G209" s="598"/>
      <c r="H209" s="598"/>
      <c r="I209" s="598"/>
      <c r="J209" s="598"/>
      <c r="K209" s="598"/>
      <c r="L209" s="599"/>
    </row>
    <row r="210" spans="1:12" ht="15.75" thickTop="1">
      <c r="A210" t="s">
        <v>419</v>
      </c>
    </row>
    <row r="212" spans="1:12" ht="30.75" customHeight="1">
      <c r="A212" s="1872" t="s">
        <v>551</v>
      </c>
      <c r="B212" s="1872"/>
      <c r="C212" s="1872"/>
      <c r="D212" s="1872"/>
      <c r="E212" s="1872"/>
      <c r="F212" s="1872"/>
      <c r="G212" s="1872"/>
      <c r="H212" s="1872"/>
    </row>
  </sheetData>
  <mergeCells count="2">
    <mergeCell ref="A1:L2"/>
    <mergeCell ref="A212:H212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>
  <sheetPr codeName="Sheet141"/>
  <dimension ref="B1:Z33"/>
  <sheetViews>
    <sheetView showGridLines="0" zoomScale="80" zoomScaleNormal="80" workbookViewId="0"/>
  </sheetViews>
  <sheetFormatPr defaultRowHeight="15"/>
  <cols>
    <col min="1" max="1" width="2" style="968" customWidth="1"/>
    <col min="2" max="3" width="9.140625" style="968"/>
    <col min="4" max="4" width="34.42578125" style="968" customWidth="1"/>
    <col min="5" max="15" width="7.7109375" style="968" bestFit="1" customWidth="1"/>
    <col min="16" max="16384" width="9.140625" style="968"/>
  </cols>
  <sheetData>
    <row r="1" spans="2:26" ht="36" customHeight="1">
      <c r="B1" s="2007" t="s">
        <v>1008</v>
      </c>
      <c r="C1" s="2007"/>
      <c r="D1" s="2007"/>
      <c r="E1" s="2007"/>
      <c r="F1" s="2007"/>
      <c r="G1" s="2007"/>
      <c r="H1" s="2007"/>
      <c r="I1" s="2007"/>
      <c r="J1" s="2007"/>
      <c r="K1" s="2007"/>
      <c r="L1" s="2007"/>
      <c r="M1" s="2007"/>
      <c r="N1" s="2007"/>
      <c r="O1" s="2007"/>
      <c r="P1" s="2007"/>
      <c r="Q1" s="2007"/>
      <c r="R1" s="2007"/>
      <c r="S1" s="2007"/>
      <c r="T1" s="2007"/>
      <c r="U1" s="2007"/>
      <c r="V1" s="2007"/>
      <c r="W1" s="2007"/>
      <c r="X1" s="2007"/>
      <c r="Y1" s="2007"/>
      <c r="Z1" s="2007"/>
    </row>
    <row r="2" spans="2:26" ht="15.75" thickBot="1"/>
    <row r="3" spans="2:26" ht="15.75" customHeight="1" thickTop="1">
      <c r="B3" s="1966"/>
      <c r="C3" s="1967"/>
      <c r="D3" s="1968"/>
      <c r="E3" s="2011" t="s">
        <v>3</v>
      </c>
      <c r="F3" s="2012"/>
      <c r="G3" s="2012"/>
      <c r="H3" s="2012"/>
      <c r="I3" s="2012"/>
      <c r="J3" s="2012"/>
      <c r="K3" s="2012"/>
      <c r="L3" s="2012"/>
      <c r="M3" s="2012"/>
      <c r="N3" s="2012"/>
      <c r="O3" s="2013"/>
    </row>
    <row r="4" spans="2:26" ht="15.75" thickBot="1">
      <c r="B4" s="1969"/>
      <c r="C4" s="1970"/>
      <c r="D4" s="1971"/>
      <c r="E4" s="1597" t="s">
        <v>8</v>
      </c>
      <c r="F4" s="1598" t="s">
        <v>9</v>
      </c>
      <c r="G4" s="1598" t="s">
        <v>10</v>
      </c>
      <c r="H4" s="1598" t="s">
        <v>11</v>
      </c>
      <c r="I4" s="1598" t="s">
        <v>12</v>
      </c>
      <c r="J4" s="1598" t="s">
        <v>13</v>
      </c>
      <c r="K4" s="1598" t="s">
        <v>14</v>
      </c>
      <c r="L4" s="1598" t="s">
        <v>15</v>
      </c>
      <c r="M4" s="1598" t="s">
        <v>16</v>
      </c>
      <c r="N4" s="968">
        <v>2014</v>
      </c>
      <c r="O4" s="1599">
        <v>2015</v>
      </c>
    </row>
    <row r="5" spans="2:26" ht="15.75" thickTop="1">
      <c r="B5" s="1972" t="s">
        <v>554</v>
      </c>
      <c r="C5" s="1973"/>
      <c r="D5" s="1974"/>
      <c r="E5" s="1601">
        <f>'Figure 23a DATA'!E5+'Figure 22a DATA'!E5</f>
        <v>10806</v>
      </c>
      <c r="F5" s="1602">
        <f>'Figure 23a DATA'!F5+'Figure 22a DATA'!F5</f>
        <v>12493</v>
      </c>
      <c r="G5" s="1602">
        <f>'Figure 23a DATA'!G5+'Figure 22a DATA'!G5</f>
        <v>12224</v>
      </c>
      <c r="H5" s="1603">
        <f>'Figure 23a DATA'!H5+'Figure 22a DATA'!H5</f>
        <v>12620</v>
      </c>
      <c r="I5" s="1604">
        <f>'Figure 23a DATA'!I5+'Figure 22a DATA'!I5</f>
        <v>13589</v>
      </c>
      <c r="J5" s="1604">
        <f>'Figure 23a DATA'!J5+'Figure 22a DATA'!J5</f>
        <v>13043</v>
      </c>
      <c r="K5" s="1604">
        <f>'Figure 23a DATA'!K5+'Figure 22a DATA'!K5</f>
        <v>13536</v>
      </c>
      <c r="L5" s="1602">
        <f>'Figure 23a DATA'!L5+'Figure 22a DATA'!L5</f>
        <v>14512</v>
      </c>
      <c r="M5" s="1603">
        <f>'Figure 23a DATA'!M5+'Figure 22a DATA'!M5</f>
        <v>14313</v>
      </c>
      <c r="N5" s="1602">
        <f>'Figure 23a DATA'!N5+'Figure 22a DATA'!N5</f>
        <v>15153</v>
      </c>
      <c r="O5" s="1605">
        <f>'Figure 23a DATA'!O5+'Figure 22a DATA'!O5</f>
        <v>15345</v>
      </c>
    </row>
    <row r="6" spans="2:26" ht="15.75" thickBot="1">
      <c r="B6" s="2008" t="s">
        <v>790</v>
      </c>
      <c r="C6" s="2009"/>
      <c r="D6" s="2010"/>
      <c r="E6" s="1664">
        <f>'Figure 23a DATA'!E6+'Figure 22a DATA'!E6</f>
        <v>59</v>
      </c>
      <c r="F6" s="1665">
        <f>'Figure 23a DATA'!F6+'Figure 22a DATA'!F6</f>
        <v>91</v>
      </c>
      <c r="G6" s="1665">
        <f>'Figure 23a DATA'!G6+'Figure 22a DATA'!G6</f>
        <v>82</v>
      </c>
      <c r="H6" s="1666">
        <f>'Figure 23a DATA'!H6+'Figure 22a DATA'!H6</f>
        <v>102</v>
      </c>
      <c r="I6" s="1667">
        <f>'Figure 23a DATA'!I6+'Figure 22a DATA'!I6</f>
        <v>119</v>
      </c>
      <c r="J6" s="1667">
        <f>'Figure 23a DATA'!J6+'Figure 22a DATA'!J6</f>
        <v>87</v>
      </c>
      <c r="K6" s="1667">
        <f>'Figure 23a DATA'!K6+'Figure 22a DATA'!K6</f>
        <v>95</v>
      </c>
      <c r="L6" s="1665">
        <f>'Figure 23a DATA'!L6+'Figure 22a DATA'!L6</f>
        <v>97</v>
      </c>
      <c r="M6" s="1666">
        <f>'Figure 23a DATA'!M6+'Figure 22a DATA'!M6</f>
        <v>81</v>
      </c>
      <c r="N6" s="1610">
        <f>'Figure 23a DATA'!N6+'Figure 22a DATA'!N6</f>
        <v>87</v>
      </c>
      <c r="O6" s="1611">
        <f>'Figure 23a DATA'!O6+'Figure 22a DATA'!O6</f>
        <v>96</v>
      </c>
    </row>
    <row r="7" spans="2:26" ht="16.5" thickTop="1" thickBot="1">
      <c r="B7" s="2008" t="s">
        <v>517</v>
      </c>
      <c r="C7" s="2009"/>
      <c r="D7" s="2010"/>
      <c r="E7" s="1664">
        <f>'Figure 23a DATA'!E7+'Figure 22a DATA'!E7</f>
        <v>158</v>
      </c>
      <c r="F7" s="1665">
        <f>'Figure 23a DATA'!F7+'Figure 22a DATA'!F7</f>
        <v>227</v>
      </c>
      <c r="G7" s="1665">
        <f>'Figure 23a DATA'!G7+'Figure 22a DATA'!G7</f>
        <v>217</v>
      </c>
      <c r="H7" s="1665">
        <f>'Figure 23a DATA'!H7+'Figure 22a DATA'!H7</f>
        <v>259</v>
      </c>
      <c r="I7" s="1665">
        <f>'Figure 23a DATA'!I7+'Figure 22a DATA'!I7</f>
        <v>274</v>
      </c>
      <c r="J7" s="1665">
        <f>'Figure 23a DATA'!J7+'Figure 22a DATA'!J7</f>
        <v>211</v>
      </c>
      <c r="K7" s="1665">
        <f>'Figure 23a DATA'!K7+'Figure 22a DATA'!K7</f>
        <v>223</v>
      </c>
      <c r="L7" s="1610">
        <f>'Figure 23a DATA'!L7+'Figure 22a DATA'!L7</f>
        <v>219</v>
      </c>
      <c r="M7" s="1612">
        <f>'Figure 23a DATA'!M7+'Figure 22a DATA'!M7</f>
        <v>209</v>
      </c>
    </row>
    <row r="8" spans="2:26" ht="16.5" thickTop="1" thickBot="1">
      <c r="B8" s="2008" t="s">
        <v>522</v>
      </c>
      <c r="C8" s="2009"/>
      <c r="D8" s="2010"/>
      <c r="E8" s="1668">
        <f>'Figure 23a DATA'!E8+'Figure 22a DATA'!E8</f>
        <v>243</v>
      </c>
      <c r="F8" s="1669">
        <f>'Figure 23a DATA'!F8+'Figure 22a DATA'!F8</f>
        <v>310</v>
      </c>
      <c r="G8" s="1669">
        <f>'Figure 23a DATA'!G8+'Figure 22a DATA'!G8</f>
        <v>321</v>
      </c>
      <c r="H8" s="1515">
        <f>'Figure 23a DATA'!H8+'Figure 22a DATA'!H8</f>
        <v>341</v>
      </c>
      <c r="I8" s="1670">
        <f>'Figure 23a DATA'!I8+'Figure 22a DATA'!I8</f>
        <v>363</v>
      </c>
      <c r="J8" s="1616">
        <f>'Figure 23a DATA'!J8+'Figure 22a DATA'!J8</f>
        <v>283</v>
      </c>
      <c r="K8" s="1617">
        <f>'Figure 23a DATA'!K8+'Figure 22a DATA'!K8</f>
        <v>274</v>
      </c>
    </row>
    <row r="9" spans="2:26" ht="16.5" thickTop="1" thickBot="1">
      <c r="B9" s="1982" t="s">
        <v>523</v>
      </c>
      <c r="C9" s="1983"/>
      <c r="D9" s="1984"/>
      <c r="E9" s="989">
        <f>'Figure 23a DATA'!E9+'Figure 22a DATA'!E9</f>
        <v>315</v>
      </c>
      <c r="F9" s="1618">
        <f>'Figure 23a DATA'!F9+'Figure 22a DATA'!F9</f>
        <v>387</v>
      </c>
      <c r="G9" s="1618">
        <f>'Figure 23a DATA'!G9+'Figure 22a DATA'!G9</f>
        <v>400</v>
      </c>
      <c r="H9" s="1618">
        <f>'Figure 23a DATA'!H9+'Figure 22a DATA'!H9</f>
        <v>435</v>
      </c>
      <c r="I9" s="1617">
        <f>'Figure 23a DATA'!I9+'Figure 22a DATA'!I9</f>
        <v>426</v>
      </c>
    </row>
    <row r="10" spans="2:26" ht="15.75" thickTop="1"/>
    <row r="12" spans="2:26" ht="15" customHeight="1"/>
    <row r="14" spans="2:26" ht="15.75" customHeight="1"/>
    <row r="19" ht="15" customHeight="1"/>
    <row r="21" ht="15.75" customHeight="1"/>
    <row r="25" ht="15" customHeight="1"/>
    <row r="27" ht="15.75" customHeight="1"/>
    <row r="31" ht="15" customHeight="1"/>
    <row r="33" ht="15.75" customHeight="1"/>
  </sheetData>
  <mergeCells count="8">
    <mergeCell ref="B1:Z1"/>
    <mergeCell ref="B9:D9"/>
    <mergeCell ref="B3:D4"/>
    <mergeCell ref="B5:D5"/>
    <mergeCell ref="B7:D7"/>
    <mergeCell ref="B8:D8"/>
    <mergeCell ref="B6:D6"/>
    <mergeCell ref="E3:O3"/>
  </mergeCells>
  <pageMargins left="0.7" right="0.7" top="0.75" bottom="0.75" header="0.3" footer="0.3"/>
  <ignoredErrors>
    <ignoredError sqref="E4:O4" numberStoredAsText="1"/>
  </ignoredErrors>
</worksheet>
</file>

<file path=xl/worksheets/sheet162.xml><?xml version="1.0" encoding="utf-8"?>
<worksheet xmlns="http://schemas.openxmlformats.org/spreadsheetml/2006/main" xmlns:r="http://schemas.openxmlformats.org/officeDocument/2006/relationships">
  <sheetPr codeName="Sheet100"/>
  <dimension ref="B1"/>
  <sheetViews>
    <sheetView showGridLines="0" zoomScale="80" zoomScaleNormal="80" workbookViewId="0"/>
  </sheetViews>
  <sheetFormatPr defaultRowHeight="15"/>
  <cols>
    <col min="1" max="1" width="5" style="968" customWidth="1"/>
    <col min="2" max="16384" width="9.140625" style="968"/>
  </cols>
  <sheetData>
    <row r="1" spans="2:2" ht="15.75">
      <c r="B1" s="967" t="s">
        <v>1009</v>
      </c>
    </row>
  </sheetData>
  <pageMargins left="0.7" right="0.7" top="0.75" bottom="0.75" header="0.3" footer="0.3"/>
  <drawing r:id="rId1"/>
</worksheet>
</file>

<file path=xl/worksheets/sheet163.xml><?xml version="1.0" encoding="utf-8"?>
<worksheet xmlns="http://schemas.openxmlformats.org/spreadsheetml/2006/main" xmlns:r="http://schemas.openxmlformats.org/officeDocument/2006/relationships">
  <sheetPr codeName="Sheet136"/>
  <dimension ref="B1:D20"/>
  <sheetViews>
    <sheetView showGridLines="0" zoomScale="80" zoomScaleNormal="80" workbookViewId="0"/>
  </sheetViews>
  <sheetFormatPr defaultRowHeight="15"/>
  <cols>
    <col min="1" max="1" width="2.42578125" style="968" customWidth="1"/>
    <col min="2" max="4" width="20.7109375" style="968" customWidth="1"/>
    <col min="5" max="16384" width="9.140625" style="968"/>
  </cols>
  <sheetData>
    <row r="1" spans="2:4" ht="30.75" customHeight="1" thickBot="1">
      <c r="B1" s="1244" t="s">
        <v>1010</v>
      </c>
    </row>
    <row r="2" spans="2:4" ht="30.75" customHeight="1" thickTop="1" thickBot="1">
      <c r="B2" s="1228" t="s">
        <v>79</v>
      </c>
      <c r="C2" s="1245" t="s">
        <v>310</v>
      </c>
      <c r="D2" s="1246" t="s">
        <v>311</v>
      </c>
    </row>
    <row r="3" spans="2:4" ht="15.75" thickTop="1">
      <c r="B3" s="1671" t="s">
        <v>177</v>
      </c>
      <c r="C3" s="1672">
        <v>1.2500000000000001E-2</v>
      </c>
      <c r="D3" s="1673">
        <v>0</v>
      </c>
    </row>
    <row r="4" spans="2:4">
      <c r="B4" s="1674" t="s">
        <v>4</v>
      </c>
      <c r="C4" s="1675">
        <v>3.1847133757961781E-3</v>
      </c>
      <c r="D4" s="1676">
        <v>0</v>
      </c>
    </row>
    <row r="5" spans="2:4">
      <c r="B5" s="1674" t="s">
        <v>5</v>
      </c>
      <c r="C5" s="1675">
        <v>1.0033444816053512E-2</v>
      </c>
      <c r="D5" s="1676">
        <v>7.6335877862595426E-3</v>
      </c>
    </row>
    <row r="6" spans="2:4">
      <c r="B6" s="1674" t="s">
        <v>6</v>
      </c>
      <c r="C6" s="1675">
        <v>8.6805555555555559E-3</v>
      </c>
      <c r="D6" s="1676">
        <v>8.0000000000000002E-3</v>
      </c>
    </row>
    <row r="7" spans="2:4">
      <c r="B7" s="1674" t="s">
        <v>7</v>
      </c>
      <c r="C7" s="1675">
        <v>9.3603744149765994E-3</v>
      </c>
      <c r="D7" s="1676">
        <v>3.5714285714285713E-3</v>
      </c>
    </row>
    <row r="8" spans="2:4">
      <c r="B8" s="1674" t="s">
        <v>8</v>
      </c>
      <c r="C8" s="1675">
        <v>6.7567567567567563E-3</v>
      </c>
      <c r="D8" s="1676">
        <v>6.5789473684210531E-3</v>
      </c>
    </row>
    <row r="9" spans="2:4">
      <c r="B9" s="1674" t="s">
        <v>9</v>
      </c>
      <c r="C9" s="1675">
        <v>9.0225563909774424E-3</v>
      </c>
      <c r="D9" s="1676">
        <v>5.4945054945054949E-3</v>
      </c>
    </row>
    <row r="10" spans="2:4">
      <c r="B10" s="1674" t="s">
        <v>10</v>
      </c>
      <c r="C10" s="1675">
        <v>4.3103448275862068E-3</v>
      </c>
      <c r="D10" s="1676">
        <v>2.8653295128939827E-3</v>
      </c>
    </row>
    <row r="11" spans="2:4">
      <c r="B11" s="1674" t="s">
        <v>11</v>
      </c>
      <c r="C11" s="1675">
        <v>7.1633237822349575E-3</v>
      </c>
      <c r="D11" s="1676">
        <v>7.2815533980582527E-3</v>
      </c>
    </row>
    <row r="12" spans="2:4">
      <c r="B12" s="1674" t="s">
        <v>12</v>
      </c>
      <c r="C12" s="1675">
        <v>6.6225165562913916E-3</v>
      </c>
      <c r="D12" s="1676">
        <v>2.0040080160320644E-3</v>
      </c>
    </row>
    <row r="13" spans="2:4">
      <c r="B13" s="1674" t="s">
        <v>13</v>
      </c>
      <c r="C13" s="1675">
        <v>9.3312597200622075E-3</v>
      </c>
      <c r="D13" s="1676">
        <v>1.0101010101010102E-2</v>
      </c>
    </row>
    <row r="14" spans="2:4">
      <c r="B14" s="1674" t="s">
        <v>14</v>
      </c>
      <c r="C14" s="1675">
        <v>1.0057471264367816E-2</v>
      </c>
      <c r="D14" s="1676">
        <v>1.0822510822510822E-2</v>
      </c>
    </row>
    <row r="15" spans="2:4">
      <c r="B15" s="1674" t="s">
        <v>15</v>
      </c>
      <c r="C15" s="1675">
        <v>1.2587412587412588E-2</v>
      </c>
      <c r="D15" s="1676">
        <v>4.9627791563275434E-3</v>
      </c>
    </row>
    <row r="16" spans="2:4">
      <c r="B16" s="1674" t="s">
        <v>16</v>
      </c>
      <c r="C16" s="1675">
        <v>1.4450867052023121E-2</v>
      </c>
      <c r="D16" s="1676">
        <v>1.2048192771084338E-2</v>
      </c>
    </row>
    <row r="17" spans="2:4">
      <c r="B17" s="1674" t="s">
        <v>17</v>
      </c>
      <c r="C17" s="1675">
        <v>1.9017432646592711E-2</v>
      </c>
      <c r="D17" s="1676">
        <v>9.2378752886836026E-3</v>
      </c>
    </row>
    <row r="18" spans="2:4">
      <c r="B18" s="1674" t="s">
        <v>18</v>
      </c>
      <c r="C18" s="1677">
        <v>1.7123287671232876E-2</v>
      </c>
      <c r="D18" s="1678">
        <v>2.7906976744186046E-2</v>
      </c>
    </row>
    <row r="19" spans="2:4" ht="15.75" thickBot="1">
      <c r="B19" s="1679" t="s">
        <v>819</v>
      </c>
      <c r="C19" s="1680">
        <v>3.3962264150943396E-2</v>
      </c>
      <c r="D19" s="1681">
        <v>1.4598540145985401E-2</v>
      </c>
    </row>
    <row r="20" spans="2:4" ht="15.75" thickTop="1"/>
  </sheetData>
  <pageMargins left="0.7" right="0.7" top="0.75" bottom="0.75" header="0.3" footer="0.3"/>
  <pageSetup orientation="portrait" r:id="rId1"/>
  <ignoredErrors>
    <ignoredError sqref="B3:B19" numberStoredAsText="1"/>
  </ignoredErrors>
</worksheet>
</file>

<file path=xl/worksheets/sheet164.xml><?xml version="1.0" encoding="utf-8"?>
<worksheet xmlns="http://schemas.openxmlformats.org/spreadsheetml/2006/main" xmlns:r="http://schemas.openxmlformats.org/officeDocument/2006/relationships">
  <sheetPr codeName="Sheet101"/>
  <dimension ref="B1"/>
  <sheetViews>
    <sheetView showGridLines="0" zoomScale="80" zoomScaleNormal="80" workbookViewId="0"/>
  </sheetViews>
  <sheetFormatPr defaultRowHeight="15"/>
  <cols>
    <col min="1" max="1" width="4.28515625" style="968" customWidth="1"/>
    <col min="2" max="16384" width="9.140625" style="968"/>
  </cols>
  <sheetData>
    <row r="1" spans="2:2" ht="24" customHeight="1">
      <c r="B1" s="967" t="s">
        <v>1011</v>
      </c>
    </row>
  </sheetData>
  <pageMargins left="0.7" right="0.7" top="0.75" bottom="0.75" header="0.3" footer="0.3"/>
  <drawing r:id="rId1"/>
</worksheet>
</file>

<file path=xl/worksheets/sheet165.xml><?xml version="1.0" encoding="utf-8"?>
<worksheet xmlns="http://schemas.openxmlformats.org/spreadsheetml/2006/main" xmlns:r="http://schemas.openxmlformats.org/officeDocument/2006/relationships">
  <sheetPr codeName="Sheet102"/>
  <dimension ref="B1"/>
  <sheetViews>
    <sheetView showGridLines="0" zoomScale="80" zoomScaleNormal="80" workbookViewId="0"/>
  </sheetViews>
  <sheetFormatPr defaultRowHeight="15"/>
  <cols>
    <col min="1" max="1" width="4.140625" style="968" customWidth="1"/>
    <col min="2" max="16384" width="9.140625" style="968"/>
  </cols>
  <sheetData>
    <row r="1" spans="2:2" ht="24" customHeight="1">
      <c r="B1" s="967" t="s">
        <v>1012</v>
      </c>
    </row>
  </sheetData>
  <pageMargins left="0.7" right="0.7" top="0.75" bottom="0.75" header="0.3" footer="0.3"/>
  <drawing r:id="rId1"/>
</worksheet>
</file>

<file path=xl/worksheets/sheet166.xml><?xml version="1.0" encoding="utf-8"?>
<worksheet xmlns="http://schemas.openxmlformats.org/spreadsheetml/2006/main" xmlns:r="http://schemas.openxmlformats.org/officeDocument/2006/relationships">
  <sheetPr codeName="Sheet137"/>
  <dimension ref="A1:J132"/>
  <sheetViews>
    <sheetView workbookViewId="0">
      <selection activeCell="R37" sqref="R37"/>
    </sheetView>
  </sheetViews>
  <sheetFormatPr defaultRowHeight="12"/>
  <cols>
    <col min="1" max="2" width="9.140625" style="689"/>
    <col min="3" max="3" width="14.5703125" style="696" customWidth="1"/>
    <col min="4" max="4" width="9.140625" style="692"/>
    <col min="5" max="7" width="9.140625" style="689"/>
    <col min="8" max="8" width="12.42578125" style="689" bestFit="1" customWidth="1"/>
    <col min="9" max="16384" width="9.140625" style="689"/>
  </cols>
  <sheetData>
    <row r="1" spans="1:10" ht="12.75">
      <c r="A1" s="689">
        <v>106</v>
      </c>
      <c r="B1" s="690">
        <v>1</v>
      </c>
      <c r="C1" s="691">
        <v>41128</v>
      </c>
      <c r="D1" s="692">
        <v>0</v>
      </c>
      <c r="H1" s="693">
        <v>36526</v>
      </c>
      <c r="I1" s="694">
        <f>H1</f>
        <v>36526</v>
      </c>
      <c r="J1" s="689">
        <v>2</v>
      </c>
    </row>
    <row r="2" spans="1:10" ht="12.75">
      <c r="A2" s="689">
        <v>106</v>
      </c>
      <c r="B2" s="690">
        <v>1</v>
      </c>
      <c r="C2" s="691">
        <v>41162</v>
      </c>
      <c r="D2" s="692">
        <v>0</v>
      </c>
      <c r="E2" s="689">
        <v>0</v>
      </c>
      <c r="H2" s="693">
        <v>36892</v>
      </c>
      <c r="I2" s="694">
        <f>H2</f>
        <v>36892</v>
      </c>
      <c r="J2" s="689">
        <v>2</v>
      </c>
    </row>
    <row r="3" spans="1:10" ht="12.75">
      <c r="A3" s="689">
        <v>106</v>
      </c>
      <c r="B3" s="690">
        <v>1</v>
      </c>
      <c r="C3" s="691">
        <v>41183</v>
      </c>
      <c r="D3" s="692">
        <v>0</v>
      </c>
      <c r="E3" s="689">
        <v>0</v>
      </c>
      <c r="H3" s="693">
        <v>37257</v>
      </c>
      <c r="I3" s="694">
        <f t="shared" ref="I3:I17" si="0">H3</f>
        <v>37257</v>
      </c>
      <c r="J3" s="689">
        <v>2</v>
      </c>
    </row>
    <row r="4" spans="1:10" ht="12.75">
      <c r="A4" s="689">
        <v>106</v>
      </c>
      <c r="B4" s="690">
        <v>1</v>
      </c>
      <c r="C4" s="691">
        <v>41205</v>
      </c>
      <c r="D4" s="692">
        <v>0</v>
      </c>
      <c r="E4" s="689">
        <v>0</v>
      </c>
      <c r="H4" s="693">
        <v>37622</v>
      </c>
      <c r="I4" s="694">
        <f t="shared" si="0"/>
        <v>37622</v>
      </c>
      <c r="J4" s="689">
        <v>2</v>
      </c>
    </row>
    <row r="5" spans="1:10" ht="12.75">
      <c r="A5" s="689">
        <v>106</v>
      </c>
      <c r="B5" s="690">
        <v>1</v>
      </c>
      <c r="C5" s="691">
        <v>41224</v>
      </c>
      <c r="D5" s="692">
        <v>0</v>
      </c>
      <c r="E5" s="689">
        <v>0</v>
      </c>
      <c r="H5" s="693">
        <v>37987</v>
      </c>
      <c r="I5" s="694">
        <f t="shared" si="0"/>
        <v>37987</v>
      </c>
      <c r="J5" s="689">
        <v>2</v>
      </c>
    </row>
    <row r="6" spans="1:10" ht="12.75">
      <c r="A6" s="689">
        <v>106</v>
      </c>
      <c r="B6" s="690">
        <v>1</v>
      </c>
      <c r="C6" s="691">
        <v>41261</v>
      </c>
      <c r="D6" s="692">
        <v>0</v>
      </c>
      <c r="E6" s="689">
        <v>0</v>
      </c>
      <c r="H6" s="693">
        <v>38353</v>
      </c>
      <c r="I6" s="694">
        <f t="shared" si="0"/>
        <v>38353</v>
      </c>
      <c r="J6" s="689">
        <v>2</v>
      </c>
    </row>
    <row r="7" spans="1:10" ht="12.75">
      <c r="A7" s="689">
        <v>106</v>
      </c>
      <c r="B7" s="690">
        <v>1</v>
      </c>
      <c r="C7" s="691">
        <v>41287</v>
      </c>
      <c r="D7" s="692">
        <v>0</v>
      </c>
      <c r="E7" s="689">
        <v>0</v>
      </c>
      <c r="H7" s="693">
        <v>38718</v>
      </c>
      <c r="I7" s="694">
        <f t="shared" si="0"/>
        <v>38718</v>
      </c>
      <c r="J7" s="689">
        <v>2</v>
      </c>
    </row>
    <row r="8" spans="1:10" ht="12.75">
      <c r="A8" s="689">
        <v>106</v>
      </c>
      <c r="B8" s="690">
        <v>1</v>
      </c>
      <c r="C8" s="691">
        <v>41444</v>
      </c>
      <c r="D8" s="692">
        <v>0</v>
      </c>
      <c r="E8" s="689">
        <v>0</v>
      </c>
      <c r="H8" s="693">
        <v>39083</v>
      </c>
      <c r="I8" s="694">
        <f t="shared" si="0"/>
        <v>39083</v>
      </c>
      <c r="J8" s="689">
        <v>2</v>
      </c>
    </row>
    <row r="9" spans="1:10" ht="12.75">
      <c r="A9" s="689">
        <v>106</v>
      </c>
      <c r="B9" s="690">
        <v>1</v>
      </c>
      <c r="C9" s="691">
        <v>41455</v>
      </c>
      <c r="D9" s="692">
        <v>0</v>
      </c>
      <c r="E9" s="689">
        <v>0</v>
      </c>
      <c r="H9" s="693">
        <v>39448</v>
      </c>
      <c r="I9" s="694">
        <f t="shared" si="0"/>
        <v>39448</v>
      </c>
      <c r="J9" s="689">
        <v>2</v>
      </c>
    </row>
    <row r="10" spans="1:10" ht="12.75">
      <c r="A10" s="689">
        <v>106</v>
      </c>
      <c r="B10" s="690">
        <v>1</v>
      </c>
      <c r="C10" s="691">
        <v>41522</v>
      </c>
      <c r="D10" s="692">
        <v>0</v>
      </c>
      <c r="E10" s="689">
        <v>0</v>
      </c>
      <c r="H10" s="693">
        <v>39814</v>
      </c>
      <c r="I10" s="694">
        <f t="shared" si="0"/>
        <v>39814</v>
      </c>
      <c r="J10" s="689">
        <v>2</v>
      </c>
    </row>
    <row r="11" spans="1:10" ht="12.75">
      <c r="A11" s="689">
        <v>106</v>
      </c>
      <c r="B11" s="690">
        <v>1</v>
      </c>
      <c r="C11" s="691">
        <v>41544</v>
      </c>
      <c r="D11" s="692">
        <v>0</v>
      </c>
      <c r="E11" s="689">
        <v>0</v>
      </c>
      <c r="H11" s="693">
        <v>40179</v>
      </c>
      <c r="I11" s="694">
        <f t="shared" si="0"/>
        <v>40179</v>
      </c>
      <c r="J11" s="689">
        <v>2</v>
      </c>
    </row>
    <row r="12" spans="1:10" ht="12.75">
      <c r="A12" s="689">
        <v>106</v>
      </c>
      <c r="B12" s="690">
        <v>1</v>
      </c>
      <c r="C12" s="691">
        <v>41550</v>
      </c>
      <c r="D12" s="692">
        <v>0</v>
      </c>
      <c r="E12" s="689">
        <v>0</v>
      </c>
      <c r="H12" s="693">
        <v>40544</v>
      </c>
      <c r="I12" s="694">
        <f t="shared" si="0"/>
        <v>40544</v>
      </c>
      <c r="J12" s="689">
        <v>2</v>
      </c>
    </row>
    <row r="13" spans="1:10" ht="12.75">
      <c r="A13" s="689">
        <v>106</v>
      </c>
      <c r="B13" s="690">
        <v>1</v>
      </c>
      <c r="C13" s="691">
        <v>41569</v>
      </c>
      <c r="D13" s="692">
        <v>0</v>
      </c>
      <c r="E13" s="689">
        <v>0</v>
      </c>
      <c r="H13" s="693">
        <v>40909</v>
      </c>
      <c r="I13" s="694">
        <f t="shared" si="0"/>
        <v>40909</v>
      </c>
      <c r="J13" s="689">
        <v>2</v>
      </c>
    </row>
    <row r="14" spans="1:10" ht="12.75">
      <c r="A14" s="689">
        <v>106</v>
      </c>
      <c r="B14" s="690">
        <v>1</v>
      </c>
      <c r="C14" s="691">
        <v>41594</v>
      </c>
      <c r="D14" s="692">
        <v>0</v>
      </c>
      <c r="E14" s="689">
        <v>0</v>
      </c>
      <c r="H14" s="693">
        <v>41275</v>
      </c>
      <c r="I14" s="694">
        <f t="shared" si="0"/>
        <v>41275</v>
      </c>
      <c r="J14" s="689">
        <v>2</v>
      </c>
    </row>
    <row r="15" spans="1:10" ht="12.75">
      <c r="A15" s="689">
        <v>106</v>
      </c>
      <c r="B15" s="690">
        <v>1</v>
      </c>
      <c r="C15" s="691">
        <v>41738</v>
      </c>
      <c r="D15" s="692">
        <v>0</v>
      </c>
      <c r="E15" s="689">
        <v>0</v>
      </c>
      <c r="H15" s="693">
        <v>41640</v>
      </c>
      <c r="I15" s="694">
        <f t="shared" si="0"/>
        <v>41640</v>
      </c>
      <c r="J15" s="689">
        <v>2</v>
      </c>
    </row>
    <row r="16" spans="1:10" ht="12.75">
      <c r="A16" s="689">
        <v>106</v>
      </c>
      <c r="B16" s="690">
        <v>1</v>
      </c>
      <c r="C16" s="691">
        <v>41753</v>
      </c>
      <c r="D16" s="692">
        <v>0</v>
      </c>
      <c r="E16" s="689">
        <v>0</v>
      </c>
      <c r="H16" s="693">
        <v>42005</v>
      </c>
      <c r="I16" s="694">
        <f t="shared" si="0"/>
        <v>42005</v>
      </c>
      <c r="J16" s="689">
        <v>2</v>
      </c>
    </row>
    <row r="17" spans="1:10" ht="12.75">
      <c r="A17" s="689">
        <v>106</v>
      </c>
      <c r="B17" s="690">
        <v>1</v>
      </c>
      <c r="C17" s="691">
        <v>41827</v>
      </c>
      <c r="D17" s="692">
        <v>0</v>
      </c>
      <c r="E17" s="689">
        <v>0</v>
      </c>
      <c r="H17" s="693">
        <v>42370</v>
      </c>
      <c r="I17" s="694">
        <f t="shared" si="0"/>
        <v>42370</v>
      </c>
      <c r="J17" s="689">
        <v>2</v>
      </c>
    </row>
    <row r="18" spans="1:10" ht="12.75">
      <c r="A18" s="689">
        <v>106</v>
      </c>
      <c r="B18" s="690">
        <v>1</v>
      </c>
      <c r="C18" s="691">
        <v>41885</v>
      </c>
      <c r="D18" s="692">
        <v>0</v>
      </c>
      <c r="E18" s="689">
        <v>0</v>
      </c>
      <c r="H18" s="693">
        <v>42736</v>
      </c>
      <c r="I18" s="694">
        <v>42737</v>
      </c>
      <c r="J18" s="689">
        <v>2</v>
      </c>
    </row>
    <row r="19" spans="1:10" ht="12.75">
      <c r="A19" s="689">
        <v>106</v>
      </c>
      <c r="B19" s="690">
        <v>1</v>
      </c>
      <c r="C19" s="691">
        <v>41947</v>
      </c>
      <c r="D19" s="692">
        <v>0</v>
      </c>
      <c r="E19" s="689">
        <v>0</v>
      </c>
    </row>
    <row r="20" spans="1:10" ht="12.75">
      <c r="A20" s="689">
        <v>106</v>
      </c>
      <c r="B20" s="690">
        <v>1</v>
      </c>
      <c r="C20" s="691">
        <v>42000</v>
      </c>
      <c r="D20" s="692">
        <v>0</v>
      </c>
      <c r="E20" s="689">
        <v>0</v>
      </c>
    </row>
    <row r="21" spans="1:10" ht="12.75">
      <c r="A21" s="689">
        <v>106</v>
      </c>
      <c r="B21" s="690">
        <v>1</v>
      </c>
      <c r="C21" s="691">
        <v>42008</v>
      </c>
      <c r="D21" s="692">
        <v>0</v>
      </c>
      <c r="E21" s="689">
        <v>0</v>
      </c>
    </row>
    <row r="22" spans="1:10" ht="12.75">
      <c r="A22" s="689">
        <v>106</v>
      </c>
      <c r="B22" s="690">
        <v>1</v>
      </c>
      <c r="C22" s="691">
        <v>42023</v>
      </c>
      <c r="D22" s="692">
        <v>0.67</v>
      </c>
      <c r="E22" s="689">
        <v>1</v>
      </c>
    </row>
    <row r="23" spans="1:10" ht="12.75">
      <c r="A23" s="689">
        <v>106</v>
      </c>
      <c r="B23" s="690">
        <v>1</v>
      </c>
      <c r="C23" s="691">
        <v>42058</v>
      </c>
      <c r="D23" s="692">
        <v>1.34</v>
      </c>
      <c r="E23" s="689">
        <v>1</v>
      </c>
    </row>
    <row r="24" spans="1:10" ht="12.75">
      <c r="A24" s="689">
        <v>106</v>
      </c>
      <c r="B24" s="690">
        <v>1</v>
      </c>
      <c r="C24" s="691">
        <v>42112</v>
      </c>
      <c r="D24" s="692">
        <v>1.33</v>
      </c>
      <c r="E24" s="689">
        <v>0</v>
      </c>
    </row>
    <row r="25" spans="1:10" ht="12.75">
      <c r="A25" s="689">
        <v>106</v>
      </c>
      <c r="B25" s="690">
        <v>1</v>
      </c>
      <c r="C25" s="691">
        <v>42185</v>
      </c>
      <c r="D25" s="692">
        <v>2.0699999999999998</v>
      </c>
      <c r="E25" s="689">
        <v>1</v>
      </c>
    </row>
    <row r="26" spans="1:10" ht="12.75">
      <c r="B26" s="690"/>
      <c r="C26" s="691"/>
    </row>
    <row r="27" spans="1:10" ht="12.75">
      <c r="B27" s="690"/>
      <c r="C27" s="691"/>
    </row>
    <row r="28" spans="1:10" ht="12.75">
      <c r="B28" s="690"/>
      <c r="C28" s="691"/>
    </row>
    <row r="29" spans="1:10" ht="12.75">
      <c r="B29" s="690"/>
      <c r="C29" s="691"/>
    </row>
    <row r="30" spans="1:10" ht="12.75">
      <c r="B30" s="690"/>
      <c r="C30" s="691"/>
    </row>
    <row r="31" spans="1:10" ht="12.75">
      <c r="B31" s="690"/>
      <c r="C31" s="691"/>
    </row>
    <row r="32" spans="1:10" ht="12.75">
      <c r="B32" s="690"/>
      <c r="C32" s="691"/>
    </row>
    <row r="33" spans="2:3" ht="12.75">
      <c r="B33" s="690"/>
      <c r="C33" s="691"/>
    </row>
    <row r="34" spans="2:3" ht="12.75">
      <c r="B34" s="690"/>
      <c r="C34" s="691"/>
    </row>
    <row r="35" spans="2:3" ht="12.75">
      <c r="B35" s="690"/>
      <c r="C35" s="691"/>
    </row>
    <row r="36" spans="2:3" ht="12.75">
      <c r="B36" s="690"/>
      <c r="C36" s="691"/>
    </row>
    <row r="37" spans="2:3" ht="12.75">
      <c r="B37" s="690"/>
      <c r="C37" s="691"/>
    </row>
    <row r="38" spans="2:3" ht="12.75">
      <c r="B38" s="690"/>
      <c r="C38" s="691"/>
    </row>
    <row r="39" spans="2:3" ht="12.75">
      <c r="B39" s="690"/>
      <c r="C39" s="691"/>
    </row>
    <row r="40" spans="2:3" ht="12.75">
      <c r="B40" s="690"/>
      <c r="C40" s="691"/>
    </row>
    <row r="41" spans="2:3" ht="12.75">
      <c r="B41" s="690"/>
      <c r="C41" s="691"/>
    </row>
    <row r="42" spans="2:3" ht="12.75">
      <c r="B42" s="690"/>
      <c r="C42" s="691"/>
    </row>
    <row r="43" spans="2:3" ht="12.75">
      <c r="B43" s="690"/>
      <c r="C43" s="691"/>
    </row>
    <row r="44" spans="2:3" ht="12.75">
      <c r="B44" s="690"/>
      <c r="C44" s="691"/>
    </row>
    <row r="45" spans="2:3" ht="12.75">
      <c r="B45" s="690"/>
      <c r="C45" s="691"/>
    </row>
    <row r="46" spans="2:3" ht="12.75">
      <c r="B46" s="690"/>
      <c r="C46" s="691"/>
    </row>
    <row r="47" spans="2:3" ht="12.75">
      <c r="B47" s="690"/>
      <c r="C47" s="691"/>
    </row>
    <row r="48" spans="2:3" ht="12.75">
      <c r="B48" s="690"/>
      <c r="C48" s="691"/>
    </row>
    <row r="49" spans="1:3" ht="12.75">
      <c r="B49" s="690"/>
      <c r="C49" s="691"/>
    </row>
    <row r="50" spans="1:3" ht="12.75">
      <c r="B50" s="690"/>
      <c r="C50" s="691"/>
    </row>
    <row r="51" spans="1:3" ht="12.75">
      <c r="B51" s="690"/>
      <c r="C51" s="691"/>
    </row>
    <row r="52" spans="1:3" ht="12.75">
      <c r="B52" s="690"/>
      <c r="C52" s="691"/>
    </row>
    <row r="53" spans="1:3" ht="12.75">
      <c r="B53" s="690"/>
      <c r="C53" s="691"/>
    </row>
    <row r="54" spans="1:3" ht="12.75">
      <c r="B54" s="690"/>
      <c r="C54" s="691"/>
    </row>
    <row r="55" spans="1:3" ht="12.75">
      <c r="B55" s="690"/>
      <c r="C55" s="691"/>
    </row>
    <row r="56" spans="1:3" ht="12.75">
      <c r="B56" s="690"/>
      <c r="C56" s="691"/>
    </row>
    <row r="57" spans="1:3" ht="12.75">
      <c r="A57" s="695"/>
      <c r="B57" s="690"/>
      <c r="C57" s="691"/>
    </row>
    <row r="58" spans="1:3" ht="12.75">
      <c r="B58" s="690"/>
      <c r="C58" s="691"/>
    </row>
    <row r="59" spans="1:3" ht="12.75">
      <c r="B59" s="690"/>
      <c r="C59" s="691"/>
    </row>
    <row r="60" spans="1:3" ht="12.75">
      <c r="B60" s="690"/>
      <c r="C60" s="691"/>
    </row>
    <row r="61" spans="1:3" ht="12.75">
      <c r="B61" s="690"/>
      <c r="C61" s="691"/>
    </row>
    <row r="62" spans="1:3" ht="12.75">
      <c r="B62" s="690"/>
      <c r="C62" s="691"/>
    </row>
    <row r="63" spans="1:3" ht="12.75">
      <c r="B63" s="690"/>
      <c r="C63" s="691"/>
    </row>
    <row r="64" spans="1:3" ht="12.75">
      <c r="B64" s="690"/>
      <c r="C64" s="691"/>
    </row>
    <row r="65" spans="2:3" ht="12.75">
      <c r="B65" s="690"/>
      <c r="C65" s="691"/>
    </row>
    <row r="66" spans="2:3" ht="12.75">
      <c r="B66" s="690"/>
      <c r="C66" s="691"/>
    </row>
    <row r="67" spans="2:3" ht="12.75">
      <c r="B67" s="690"/>
      <c r="C67" s="691"/>
    </row>
    <row r="68" spans="2:3" ht="12.75">
      <c r="B68" s="690"/>
      <c r="C68" s="691"/>
    </row>
    <row r="69" spans="2:3" ht="12.75">
      <c r="B69" s="690"/>
      <c r="C69" s="691"/>
    </row>
    <row r="70" spans="2:3" ht="12.75">
      <c r="B70" s="690"/>
      <c r="C70" s="691"/>
    </row>
    <row r="71" spans="2:3" ht="12.75">
      <c r="B71" s="690"/>
      <c r="C71" s="691"/>
    </row>
    <row r="72" spans="2:3" ht="12.75">
      <c r="B72" s="690"/>
      <c r="C72" s="691"/>
    </row>
    <row r="73" spans="2:3" ht="12.75">
      <c r="B73" s="690"/>
      <c r="C73" s="691"/>
    </row>
    <row r="74" spans="2:3" ht="12.75">
      <c r="B74" s="690"/>
      <c r="C74" s="691"/>
    </row>
    <row r="75" spans="2:3" ht="12.75">
      <c r="B75" s="690"/>
      <c r="C75" s="691"/>
    </row>
    <row r="76" spans="2:3" ht="12.75">
      <c r="B76" s="690"/>
      <c r="C76" s="691"/>
    </row>
    <row r="77" spans="2:3" ht="12.75">
      <c r="B77" s="690"/>
      <c r="C77" s="691"/>
    </row>
    <row r="78" spans="2:3" ht="12.75">
      <c r="B78" s="690"/>
      <c r="C78" s="691"/>
    </row>
    <row r="79" spans="2:3" ht="12.75">
      <c r="B79" s="690"/>
      <c r="C79" s="691"/>
    </row>
    <row r="80" spans="2:3" ht="12.75">
      <c r="B80" s="690"/>
      <c r="C80" s="691"/>
    </row>
    <row r="81" spans="2:3" ht="12.75">
      <c r="B81" s="690"/>
      <c r="C81" s="691"/>
    </row>
    <row r="82" spans="2:3" ht="12.75">
      <c r="B82" s="690"/>
      <c r="C82" s="691"/>
    </row>
    <row r="83" spans="2:3" ht="12.75">
      <c r="B83" s="690"/>
      <c r="C83" s="691"/>
    </row>
    <row r="84" spans="2:3" ht="12.75">
      <c r="B84" s="690"/>
      <c r="C84" s="691"/>
    </row>
    <row r="85" spans="2:3" ht="12.75">
      <c r="B85" s="690"/>
      <c r="C85" s="691"/>
    </row>
    <row r="86" spans="2:3" ht="12.75">
      <c r="B86" s="690"/>
      <c r="C86" s="691"/>
    </row>
    <row r="87" spans="2:3" ht="12.75">
      <c r="B87" s="690"/>
      <c r="C87" s="691"/>
    </row>
    <row r="88" spans="2:3" ht="12.75">
      <c r="B88" s="690"/>
      <c r="C88" s="691"/>
    </row>
    <row r="89" spans="2:3" ht="12.75">
      <c r="B89" s="690"/>
      <c r="C89" s="691"/>
    </row>
    <row r="90" spans="2:3" ht="12.75">
      <c r="B90" s="690"/>
      <c r="C90" s="691"/>
    </row>
    <row r="91" spans="2:3" ht="12.75">
      <c r="B91" s="690"/>
      <c r="C91" s="691"/>
    </row>
    <row r="92" spans="2:3" ht="12.75">
      <c r="B92" s="690"/>
      <c r="C92" s="691"/>
    </row>
    <row r="93" spans="2:3" ht="12.75">
      <c r="B93" s="690"/>
      <c r="C93" s="691"/>
    </row>
    <row r="94" spans="2:3" ht="12.75">
      <c r="B94" s="690"/>
      <c r="C94" s="691"/>
    </row>
    <row r="95" spans="2:3" ht="12.75">
      <c r="B95" s="690"/>
      <c r="C95" s="691"/>
    </row>
    <row r="96" spans="2:3" ht="12.75">
      <c r="B96" s="690"/>
      <c r="C96" s="691"/>
    </row>
    <row r="97" spans="2:3" ht="12.75">
      <c r="B97" s="690"/>
      <c r="C97" s="691"/>
    </row>
    <row r="98" spans="2:3" ht="12.75">
      <c r="B98" s="690"/>
      <c r="C98" s="691"/>
    </row>
    <row r="99" spans="2:3" ht="12.75">
      <c r="B99" s="690"/>
      <c r="C99" s="691"/>
    </row>
    <row r="100" spans="2:3" ht="12.75">
      <c r="B100" s="690"/>
      <c r="C100" s="691"/>
    </row>
    <row r="101" spans="2:3" ht="12.75">
      <c r="B101" s="690"/>
      <c r="C101" s="691"/>
    </row>
    <row r="102" spans="2:3" ht="12.75">
      <c r="B102" s="690"/>
      <c r="C102" s="691"/>
    </row>
    <row r="103" spans="2:3" ht="12.75">
      <c r="B103" s="690"/>
      <c r="C103" s="691"/>
    </row>
    <row r="104" spans="2:3" ht="12.75">
      <c r="B104" s="690"/>
      <c r="C104" s="691"/>
    </row>
    <row r="105" spans="2:3" ht="12.75">
      <c r="B105" s="690"/>
      <c r="C105" s="691"/>
    </row>
    <row r="106" spans="2:3" ht="12.75">
      <c r="B106" s="690"/>
      <c r="C106" s="691"/>
    </row>
    <row r="107" spans="2:3" ht="12.75">
      <c r="B107" s="690"/>
      <c r="C107" s="691"/>
    </row>
    <row r="108" spans="2:3" ht="12.75">
      <c r="B108" s="690"/>
      <c r="C108" s="691"/>
    </row>
    <row r="109" spans="2:3" ht="12.75">
      <c r="B109" s="690"/>
      <c r="C109" s="691"/>
    </row>
    <row r="110" spans="2:3" ht="12.75">
      <c r="B110" s="690"/>
      <c r="C110" s="691"/>
    </row>
    <row r="111" spans="2:3" ht="12.75">
      <c r="B111" s="690"/>
      <c r="C111" s="691"/>
    </row>
    <row r="112" spans="2:3" ht="12.75">
      <c r="B112" s="690"/>
      <c r="C112" s="691"/>
    </row>
    <row r="113" spans="2:3" ht="12.75">
      <c r="B113" s="690"/>
      <c r="C113" s="691"/>
    </row>
    <row r="114" spans="2:3" ht="12.75">
      <c r="B114" s="690"/>
      <c r="C114" s="691"/>
    </row>
    <row r="115" spans="2:3" ht="12.75">
      <c r="B115" s="690"/>
      <c r="C115" s="691"/>
    </row>
    <row r="116" spans="2:3" ht="12.75">
      <c r="B116" s="690"/>
      <c r="C116" s="691"/>
    </row>
    <row r="117" spans="2:3" ht="12.75">
      <c r="B117" s="690"/>
      <c r="C117" s="691"/>
    </row>
    <row r="118" spans="2:3" ht="12.75">
      <c r="B118" s="690"/>
      <c r="C118" s="691"/>
    </row>
    <row r="119" spans="2:3" ht="12.75">
      <c r="B119" s="690"/>
      <c r="C119" s="691"/>
    </row>
    <row r="120" spans="2:3" ht="12.75">
      <c r="B120" s="690"/>
      <c r="C120" s="691"/>
    </row>
    <row r="121" spans="2:3" ht="12.75">
      <c r="B121" s="690"/>
      <c r="C121" s="691"/>
    </row>
    <row r="122" spans="2:3" ht="12.75">
      <c r="B122" s="690"/>
      <c r="C122" s="691"/>
    </row>
    <row r="123" spans="2:3" ht="12.75">
      <c r="B123" s="690"/>
      <c r="C123" s="691"/>
    </row>
    <row r="124" spans="2:3" ht="12.75">
      <c r="B124" s="690"/>
      <c r="C124" s="691"/>
    </row>
    <row r="125" spans="2:3" ht="12.75">
      <c r="B125" s="690"/>
      <c r="C125" s="691"/>
    </row>
    <row r="126" spans="2:3" ht="12.75">
      <c r="B126" s="690"/>
      <c r="C126" s="691"/>
    </row>
    <row r="127" spans="2:3" ht="12.75">
      <c r="B127" s="690"/>
      <c r="C127" s="691"/>
    </row>
    <row r="128" spans="2:3" ht="12.75">
      <c r="B128" s="690"/>
      <c r="C128" s="691"/>
    </row>
    <row r="129" spans="2:3" ht="12.75">
      <c r="B129" s="690"/>
      <c r="C129" s="691"/>
    </row>
    <row r="130" spans="2:3" ht="12.75">
      <c r="B130" s="690"/>
      <c r="C130" s="691"/>
    </row>
    <row r="131" spans="2:3" ht="12.75">
      <c r="B131" s="690"/>
      <c r="C131" s="691"/>
    </row>
    <row r="132" spans="2:3" ht="12.75">
      <c r="B132" s="690"/>
      <c r="C132" s="691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67.xml><?xml version="1.0" encoding="utf-8"?>
<worksheet xmlns="http://schemas.openxmlformats.org/spreadsheetml/2006/main" xmlns:r="http://schemas.openxmlformats.org/officeDocument/2006/relationships">
  <sheetPr codeName="Sheet103"/>
  <dimension ref="A1:N70"/>
  <sheetViews>
    <sheetView workbookViewId="0">
      <selection activeCell="F27" sqref="F27"/>
    </sheetView>
  </sheetViews>
  <sheetFormatPr defaultRowHeight="15"/>
  <sheetData>
    <row r="1" spans="1:14">
      <c r="A1" s="860">
        <v>42005</v>
      </c>
      <c r="B1" s="869" t="s">
        <v>304</v>
      </c>
      <c r="F1" s="859" t="s">
        <v>860</v>
      </c>
    </row>
    <row r="2" spans="1:14">
      <c r="A2" s="860">
        <v>42005</v>
      </c>
      <c r="B2" s="867" t="s">
        <v>301</v>
      </c>
      <c r="F2" s="859" t="s">
        <v>305</v>
      </c>
      <c r="G2" s="859" t="s">
        <v>306</v>
      </c>
      <c r="H2" s="859" t="s">
        <v>307</v>
      </c>
      <c r="I2" s="859" t="s">
        <v>308</v>
      </c>
      <c r="J2" s="859" t="s">
        <v>862</v>
      </c>
      <c r="K2" s="859" t="s">
        <v>863</v>
      </c>
      <c r="L2" s="859" t="s">
        <v>864</v>
      </c>
      <c r="M2" s="859" t="s">
        <v>865</v>
      </c>
    </row>
    <row r="3" spans="1:14">
      <c r="A3" s="860">
        <v>42005</v>
      </c>
      <c r="B3" s="867" t="s">
        <v>303</v>
      </c>
      <c r="F3">
        <f>COUNTA(B1:B10)</f>
        <v>10</v>
      </c>
      <c r="G3">
        <f>COUNTA(B11:B20)</f>
        <v>10</v>
      </c>
      <c r="H3">
        <f>COUNTA(B21:B26)</f>
        <v>6</v>
      </c>
      <c r="I3">
        <f>COUNTA(B27:B39)</f>
        <v>13</v>
      </c>
      <c r="J3">
        <f>COUNTA(B40:B46)</f>
        <v>7</v>
      </c>
      <c r="K3">
        <f>COUNTA(B47:B56)</f>
        <v>10</v>
      </c>
      <c r="L3">
        <f>COUNTA(B57:B62)</f>
        <v>6</v>
      </c>
      <c r="M3" s="859">
        <f>COUNTA(B63:B70)</f>
        <v>8</v>
      </c>
    </row>
    <row r="4" spans="1:14">
      <c r="A4" s="860">
        <v>42005</v>
      </c>
      <c r="B4" s="867" t="s">
        <v>299</v>
      </c>
      <c r="I4">
        <f>SUM(F3:I3)</f>
        <v>39</v>
      </c>
      <c r="M4">
        <f>SUM(J3:M3)</f>
        <v>31</v>
      </c>
    </row>
    <row r="5" spans="1:14">
      <c r="A5" s="860">
        <v>42005</v>
      </c>
      <c r="B5" s="867" t="s">
        <v>302</v>
      </c>
    </row>
    <row r="6" spans="1:14">
      <c r="A6" s="860">
        <v>42036</v>
      </c>
      <c r="B6" s="867" t="s">
        <v>300</v>
      </c>
    </row>
    <row r="7" spans="1:14">
      <c r="A7" s="860">
        <v>42064</v>
      </c>
      <c r="B7" s="867" t="s">
        <v>299</v>
      </c>
    </row>
    <row r="8" spans="1:14">
      <c r="A8" s="860">
        <v>42064</v>
      </c>
      <c r="B8" s="867" t="s">
        <v>302</v>
      </c>
      <c r="F8" s="859" t="s">
        <v>861</v>
      </c>
    </row>
    <row r="9" spans="1:14">
      <c r="A9" s="860">
        <v>42064</v>
      </c>
      <c r="B9" s="867" t="s">
        <v>302</v>
      </c>
      <c r="G9" s="414" t="s">
        <v>304</v>
      </c>
      <c r="H9" s="413" t="s">
        <v>301</v>
      </c>
      <c r="I9" s="413" t="s">
        <v>302</v>
      </c>
      <c r="J9" s="415" t="s">
        <v>303</v>
      </c>
      <c r="K9" s="868" t="s">
        <v>859</v>
      </c>
      <c r="L9" s="414" t="s">
        <v>299</v>
      </c>
      <c r="M9" s="414" t="s">
        <v>300</v>
      </c>
    </row>
    <row r="10" spans="1:14">
      <c r="A10" s="860">
        <v>42064</v>
      </c>
      <c r="B10" s="867" t="s">
        <v>859</v>
      </c>
      <c r="F10">
        <v>2015</v>
      </c>
      <c r="G10">
        <f t="shared" ref="G10:M10" si="0">COUNTIF($B$1:$B$39,G9)</f>
        <v>7</v>
      </c>
      <c r="H10" s="859">
        <f t="shared" si="0"/>
        <v>3</v>
      </c>
      <c r="I10" s="859">
        <f t="shared" si="0"/>
        <v>7</v>
      </c>
      <c r="J10" s="859">
        <f t="shared" si="0"/>
        <v>1</v>
      </c>
      <c r="K10" s="859">
        <f t="shared" si="0"/>
        <v>5</v>
      </c>
      <c r="L10" s="859">
        <f t="shared" si="0"/>
        <v>10</v>
      </c>
      <c r="M10" s="859">
        <f t="shared" si="0"/>
        <v>6</v>
      </c>
      <c r="N10">
        <f>SUM(G10:M10)</f>
        <v>39</v>
      </c>
    </row>
    <row r="11" spans="1:14">
      <c r="A11" s="861">
        <v>42095</v>
      </c>
      <c r="B11" s="867" t="s">
        <v>304</v>
      </c>
      <c r="F11">
        <v>2016</v>
      </c>
      <c r="G11">
        <f>COUNTIF($B$40:$B$70,G9)</f>
        <v>4</v>
      </c>
      <c r="H11" s="859">
        <f t="shared" ref="H11:M11" si="1">COUNTIF($B$40:$B$70,H9)</f>
        <v>2</v>
      </c>
      <c r="I11" s="859">
        <f t="shared" si="1"/>
        <v>3</v>
      </c>
      <c r="J11" s="859">
        <f t="shared" si="1"/>
        <v>5</v>
      </c>
      <c r="K11" s="859">
        <f t="shared" si="1"/>
        <v>4</v>
      </c>
      <c r="L11" s="859">
        <f t="shared" si="1"/>
        <v>6</v>
      </c>
      <c r="M11" s="859">
        <f t="shared" si="1"/>
        <v>7</v>
      </c>
      <c r="N11">
        <f>SUM(G11:M11)</f>
        <v>31</v>
      </c>
    </row>
    <row r="12" spans="1:14">
      <c r="A12" s="860">
        <v>42095</v>
      </c>
      <c r="B12" s="871" t="s">
        <v>299</v>
      </c>
    </row>
    <row r="13" spans="1:14">
      <c r="A13" s="860">
        <v>42095</v>
      </c>
      <c r="B13" s="871" t="s">
        <v>302</v>
      </c>
    </row>
    <row r="14" spans="1:14">
      <c r="A14" s="864">
        <v>42095</v>
      </c>
      <c r="B14" s="874" t="s">
        <v>859</v>
      </c>
      <c r="F14" s="416" t="s">
        <v>309</v>
      </c>
    </row>
    <row r="15" spans="1:14">
      <c r="A15" s="860">
        <v>42125</v>
      </c>
      <c r="B15" s="867" t="s">
        <v>304</v>
      </c>
    </row>
    <row r="16" spans="1:14">
      <c r="A16" s="860">
        <v>42125</v>
      </c>
      <c r="B16" s="867" t="s">
        <v>301</v>
      </c>
    </row>
    <row r="17" spans="1:2">
      <c r="A17" s="860">
        <v>42125</v>
      </c>
      <c r="B17" s="867" t="s">
        <v>299</v>
      </c>
    </row>
    <row r="18" spans="1:2">
      <c r="A18" s="860">
        <v>42125</v>
      </c>
      <c r="B18" s="866" t="s">
        <v>300</v>
      </c>
    </row>
    <row r="19" spans="1:2">
      <c r="A19" s="863">
        <v>42156</v>
      </c>
      <c r="B19" s="873" t="s">
        <v>302</v>
      </c>
    </row>
    <row r="20" spans="1:2">
      <c r="A20" s="860">
        <v>42156</v>
      </c>
      <c r="B20" s="867" t="s">
        <v>859</v>
      </c>
    </row>
    <row r="21" spans="1:2">
      <c r="A21" s="860">
        <v>42186</v>
      </c>
      <c r="B21" s="867" t="s">
        <v>304</v>
      </c>
    </row>
    <row r="22" spans="1:2">
      <c r="A22" s="863">
        <v>42186</v>
      </c>
      <c r="B22" s="873" t="s">
        <v>300</v>
      </c>
    </row>
    <row r="23" spans="1:2">
      <c r="A23" s="863">
        <v>42217</v>
      </c>
      <c r="B23" s="873" t="s">
        <v>299</v>
      </c>
    </row>
    <row r="24" spans="1:2">
      <c r="A24" s="860">
        <v>42248</v>
      </c>
      <c r="B24" s="867" t="s">
        <v>299</v>
      </c>
    </row>
    <row r="25" spans="1:2">
      <c r="A25" s="860">
        <v>42248</v>
      </c>
      <c r="B25" s="867" t="s">
        <v>299</v>
      </c>
    </row>
    <row r="26" spans="1:2">
      <c r="A26" s="860">
        <v>42248</v>
      </c>
      <c r="B26" s="867" t="s">
        <v>299</v>
      </c>
    </row>
    <row r="27" spans="1:2">
      <c r="A27" s="863">
        <v>42278</v>
      </c>
      <c r="B27" s="873" t="s">
        <v>304</v>
      </c>
    </row>
    <row r="28" spans="1:2">
      <c r="A28" s="863">
        <v>42278</v>
      </c>
      <c r="B28" s="873" t="s">
        <v>301</v>
      </c>
    </row>
    <row r="29" spans="1:2">
      <c r="A29" s="863">
        <v>42278</v>
      </c>
      <c r="B29" s="873" t="s">
        <v>859</v>
      </c>
    </row>
    <row r="30" spans="1:2">
      <c r="A30" s="863">
        <v>42278</v>
      </c>
      <c r="B30" s="873" t="s">
        <v>300</v>
      </c>
    </row>
    <row r="31" spans="1:2">
      <c r="A31" s="864">
        <v>42278</v>
      </c>
      <c r="B31" s="874" t="s">
        <v>300</v>
      </c>
    </row>
    <row r="32" spans="1:2">
      <c r="A32" s="863">
        <v>42309</v>
      </c>
      <c r="B32" s="873" t="s">
        <v>304</v>
      </c>
    </row>
    <row r="33" spans="1:5">
      <c r="A33" s="863">
        <v>42309</v>
      </c>
      <c r="B33" s="873" t="s">
        <v>859</v>
      </c>
    </row>
    <row r="34" spans="1:5">
      <c r="A34" s="865">
        <v>42339</v>
      </c>
      <c r="B34" s="870" t="s">
        <v>304</v>
      </c>
    </row>
    <row r="35" spans="1:5">
      <c r="A35" s="863">
        <v>42339</v>
      </c>
      <c r="B35" s="873" t="s">
        <v>299</v>
      </c>
    </row>
    <row r="36" spans="1:5">
      <c r="A36" s="863">
        <v>42339</v>
      </c>
      <c r="B36" s="873" t="s">
        <v>299</v>
      </c>
    </row>
    <row r="37" spans="1:5">
      <c r="A37" s="863">
        <v>42339</v>
      </c>
      <c r="B37" s="873" t="s">
        <v>302</v>
      </c>
    </row>
    <row r="38" spans="1:5">
      <c r="A38" s="863">
        <v>42339</v>
      </c>
      <c r="B38" s="873" t="s">
        <v>302</v>
      </c>
    </row>
    <row r="39" spans="1:5">
      <c r="A39" s="863">
        <v>42339</v>
      </c>
      <c r="B39" s="873" t="s">
        <v>300</v>
      </c>
    </row>
    <row r="40" spans="1:5">
      <c r="A40" s="863">
        <v>42370</v>
      </c>
      <c r="B40" s="876" t="s">
        <v>859</v>
      </c>
      <c r="E40">
        <f>COUNTIF(G$9:M$9,B40)</f>
        <v>1</v>
      </c>
    </row>
    <row r="41" spans="1:5">
      <c r="A41" s="863">
        <v>42401</v>
      </c>
      <c r="B41" s="876" t="s">
        <v>303</v>
      </c>
      <c r="E41" s="866">
        <f t="shared" ref="E41:E70" si="2">COUNTIF(G$9:M$9,B41)</f>
        <v>1</v>
      </c>
    </row>
    <row r="42" spans="1:5">
      <c r="A42" s="863">
        <v>42401</v>
      </c>
      <c r="B42" s="876" t="s">
        <v>302</v>
      </c>
      <c r="E42" s="866">
        <f t="shared" si="2"/>
        <v>1</v>
      </c>
    </row>
    <row r="43" spans="1:5">
      <c r="A43" s="863">
        <v>42430</v>
      </c>
      <c r="B43" s="876" t="s">
        <v>304</v>
      </c>
      <c r="E43" s="866">
        <f t="shared" si="2"/>
        <v>1</v>
      </c>
    </row>
    <row r="44" spans="1:5">
      <c r="A44" s="863">
        <v>42430</v>
      </c>
      <c r="B44" s="876" t="s">
        <v>302</v>
      </c>
      <c r="E44" s="866">
        <f t="shared" si="2"/>
        <v>1</v>
      </c>
    </row>
    <row r="45" spans="1:5">
      <c r="A45" s="863">
        <v>42430</v>
      </c>
      <c r="B45" s="876" t="s">
        <v>859</v>
      </c>
      <c r="E45" s="866">
        <f t="shared" si="2"/>
        <v>1</v>
      </c>
    </row>
    <row r="46" spans="1:5">
      <c r="A46" s="863">
        <v>42430</v>
      </c>
      <c r="B46" s="876" t="s">
        <v>300</v>
      </c>
      <c r="E46" s="866">
        <f t="shared" si="2"/>
        <v>1</v>
      </c>
    </row>
    <row r="47" spans="1:5">
      <c r="A47" s="863">
        <v>42461</v>
      </c>
      <c r="B47" s="876" t="s">
        <v>303</v>
      </c>
      <c r="E47" s="866">
        <f t="shared" si="2"/>
        <v>1</v>
      </c>
    </row>
    <row r="48" spans="1:5">
      <c r="A48" s="862">
        <v>42461</v>
      </c>
      <c r="B48" s="872" t="s">
        <v>299</v>
      </c>
      <c r="E48" s="866">
        <f t="shared" si="2"/>
        <v>1</v>
      </c>
    </row>
    <row r="49" spans="1:5">
      <c r="A49" s="863">
        <v>42461</v>
      </c>
      <c r="B49" s="876" t="s">
        <v>299</v>
      </c>
      <c r="E49" s="866">
        <f t="shared" si="2"/>
        <v>1</v>
      </c>
    </row>
    <row r="50" spans="1:5">
      <c r="A50" s="863">
        <v>42461</v>
      </c>
      <c r="B50" s="876" t="s">
        <v>859</v>
      </c>
      <c r="E50" s="866">
        <f t="shared" si="2"/>
        <v>1</v>
      </c>
    </row>
    <row r="51" spans="1:5">
      <c r="A51" s="863">
        <v>42461</v>
      </c>
      <c r="B51" s="876" t="s">
        <v>300</v>
      </c>
      <c r="E51" s="866">
        <f t="shared" si="2"/>
        <v>1</v>
      </c>
    </row>
    <row r="52" spans="1:5">
      <c r="A52" s="863">
        <v>42461</v>
      </c>
      <c r="B52" s="876" t="s">
        <v>300</v>
      </c>
      <c r="E52" s="866">
        <f t="shared" si="2"/>
        <v>1</v>
      </c>
    </row>
    <row r="53" spans="1:5">
      <c r="A53" s="863">
        <v>42491</v>
      </c>
      <c r="B53" s="876" t="s">
        <v>304</v>
      </c>
      <c r="E53" s="866">
        <f t="shared" si="2"/>
        <v>1</v>
      </c>
    </row>
    <row r="54" spans="1:5">
      <c r="A54" s="863">
        <v>42491</v>
      </c>
      <c r="B54" s="876" t="s">
        <v>299</v>
      </c>
      <c r="E54" s="866">
        <f t="shared" si="2"/>
        <v>1</v>
      </c>
    </row>
    <row r="55" spans="1:5">
      <c r="A55" s="865">
        <v>42522</v>
      </c>
      <c r="B55" s="875" t="s">
        <v>299</v>
      </c>
      <c r="E55" s="866">
        <f t="shared" si="2"/>
        <v>1</v>
      </c>
    </row>
    <row r="56" spans="1:5">
      <c r="A56" s="863">
        <v>42522</v>
      </c>
      <c r="B56" s="876" t="s">
        <v>300</v>
      </c>
      <c r="E56" s="866">
        <f t="shared" si="2"/>
        <v>1</v>
      </c>
    </row>
    <row r="57" spans="1:5">
      <c r="A57" s="862">
        <v>42552</v>
      </c>
      <c r="B57" s="872" t="s">
        <v>303</v>
      </c>
      <c r="E57" s="866">
        <f t="shared" si="2"/>
        <v>1</v>
      </c>
    </row>
    <row r="58" spans="1:5">
      <c r="A58" s="863">
        <v>42583</v>
      </c>
      <c r="B58" s="876" t="s">
        <v>303</v>
      </c>
      <c r="E58" s="866">
        <f t="shared" si="2"/>
        <v>1</v>
      </c>
    </row>
    <row r="59" spans="1:5">
      <c r="A59" s="862">
        <v>42583</v>
      </c>
      <c r="B59" s="872" t="s">
        <v>303</v>
      </c>
      <c r="E59" s="866">
        <f t="shared" si="2"/>
        <v>1</v>
      </c>
    </row>
    <row r="60" spans="1:5">
      <c r="A60" s="863">
        <v>42614</v>
      </c>
      <c r="B60" s="876" t="s">
        <v>299</v>
      </c>
      <c r="E60" s="866">
        <f t="shared" si="2"/>
        <v>1</v>
      </c>
    </row>
    <row r="61" spans="1:5">
      <c r="A61" s="862">
        <v>42614</v>
      </c>
      <c r="B61" s="872" t="s">
        <v>859</v>
      </c>
      <c r="E61" s="866">
        <f t="shared" si="2"/>
        <v>1</v>
      </c>
    </row>
    <row r="62" spans="1:5">
      <c r="A62" s="862">
        <v>42614</v>
      </c>
      <c r="B62" s="872" t="s">
        <v>300</v>
      </c>
      <c r="E62" s="866">
        <f t="shared" si="2"/>
        <v>1</v>
      </c>
    </row>
    <row r="63" spans="1:5">
      <c r="A63" s="863">
        <v>42644</v>
      </c>
      <c r="B63" s="876" t="s">
        <v>304</v>
      </c>
      <c r="E63" s="866">
        <f t="shared" si="2"/>
        <v>1</v>
      </c>
    </row>
    <row r="64" spans="1:5">
      <c r="A64" s="862">
        <v>42644</v>
      </c>
      <c r="B64" s="872" t="s">
        <v>304</v>
      </c>
      <c r="E64" s="866">
        <f t="shared" si="2"/>
        <v>1</v>
      </c>
    </row>
    <row r="65" spans="1:5">
      <c r="A65" s="863">
        <v>42644</v>
      </c>
      <c r="B65" s="876" t="s">
        <v>301</v>
      </c>
      <c r="E65" s="866">
        <f t="shared" si="2"/>
        <v>1</v>
      </c>
    </row>
    <row r="66" spans="1:5">
      <c r="A66" s="862">
        <v>42675</v>
      </c>
      <c r="B66" s="872" t="s">
        <v>301</v>
      </c>
      <c r="E66" s="866">
        <f t="shared" si="2"/>
        <v>1</v>
      </c>
    </row>
    <row r="67" spans="1:5">
      <c r="A67" s="862">
        <v>42675</v>
      </c>
      <c r="B67" s="872" t="s">
        <v>299</v>
      </c>
      <c r="E67" s="866">
        <f t="shared" si="2"/>
        <v>1</v>
      </c>
    </row>
    <row r="68" spans="1:5">
      <c r="A68" s="862">
        <v>42705</v>
      </c>
      <c r="B68" s="872" t="s">
        <v>302</v>
      </c>
      <c r="E68" s="866">
        <f t="shared" si="2"/>
        <v>1</v>
      </c>
    </row>
    <row r="69" spans="1:5">
      <c r="A69" s="862">
        <v>42705</v>
      </c>
      <c r="B69" s="872" t="s">
        <v>300</v>
      </c>
      <c r="E69" s="866">
        <f t="shared" si="2"/>
        <v>1</v>
      </c>
    </row>
    <row r="70" spans="1:5">
      <c r="A70" s="862">
        <v>42705</v>
      </c>
      <c r="B70" s="872" t="s">
        <v>300</v>
      </c>
      <c r="E70" s="866">
        <f t="shared" si="2"/>
        <v>1</v>
      </c>
    </row>
  </sheetData>
  <conditionalFormatting sqref="A1:B10">
    <cfRule type="expression" dxfId="10" priority="13" stopIfTrue="1">
      <formula>ISBLANK($L1)&lt;&gt;TRUE</formula>
    </cfRule>
  </conditionalFormatting>
  <conditionalFormatting sqref="G9">
    <cfRule type="expression" dxfId="9" priority="7" stopIfTrue="1">
      <formula>ISBLANK($L9)&lt;&gt;TRUE</formula>
    </cfRule>
  </conditionalFormatting>
  <conditionalFormatting sqref="H9">
    <cfRule type="expression" dxfId="8" priority="6" stopIfTrue="1">
      <formula>ISBLANK($L9)&lt;&gt;TRUE</formula>
    </cfRule>
  </conditionalFormatting>
  <conditionalFormatting sqref="I9">
    <cfRule type="expression" dxfId="7" priority="5" stopIfTrue="1">
      <formula>ISBLANK($L9)&lt;&gt;TRUE</formula>
    </cfRule>
  </conditionalFormatting>
  <conditionalFormatting sqref="J9">
    <cfRule type="expression" dxfId="6" priority="4" stopIfTrue="1">
      <formula>ISBLANK($L9)&lt;&gt;TRUE</formula>
    </cfRule>
  </conditionalFormatting>
  <conditionalFormatting sqref="K9">
    <cfRule type="expression" dxfId="5" priority="3" stopIfTrue="1">
      <formula>ISBLANK($L9)&lt;&gt;TRUE</formula>
    </cfRule>
  </conditionalFormatting>
  <conditionalFormatting sqref="L9">
    <cfRule type="expression" dxfId="4" priority="2" stopIfTrue="1">
      <formula>ISBLANK($L9)&lt;&gt;TRUE</formula>
    </cfRule>
  </conditionalFormatting>
  <conditionalFormatting sqref="M9">
    <cfRule type="expression" dxfId="3" priority="1" stopIfTrue="1">
      <formula>ISBLANK($L9)&lt;&gt;TRUE</formula>
    </cfRule>
  </conditionalFormatting>
  <conditionalFormatting sqref="A11:B18">
    <cfRule type="expression" dxfId="2" priority="15" stopIfTrue="1">
      <formula>ISBLANK($L12)&lt;&gt;TRUE</formula>
    </cfRule>
  </conditionalFormatting>
  <conditionalFormatting sqref="A19:B22">
    <cfRule type="expression" dxfId="1" priority="17" stopIfTrue="1">
      <formula>ISBLANK($L21)&lt;&gt;TRUE</formula>
    </cfRule>
  </conditionalFormatting>
  <conditionalFormatting sqref="A23:B70">
    <cfRule type="expression" dxfId="0" priority="19" stopIfTrue="1">
      <formula>ISBLANK($L26)&lt;&gt;TRUE</formula>
    </cfRule>
  </conditionalFormatting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>
  <sheetPr codeName="Sheet138"/>
  <dimension ref="B1:J131"/>
  <sheetViews>
    <sheetView showGridLines="0" zoomScale="80" zoomScaleNormal="80" workbookViewId="0"/>
  </sheetViews>
  <sheetFormatPr defaultRowHeight="12"/>
  <cols>
    <col min="1" max="1" width="2.140625" style="689" customWidth="1"/>
    <col min="2" max="3" width="9.140625" style="689"/>
    <col min="4" max="4" width="14.5703125" style="696" customWidth="1"/>
    <col min="5" max="5" width="9.140625" style="692"/>
    <col min="6" max="8" width="9.140625" style="689"/>
    <col min="9" max="9" width="12.42578125" style="689" bestFit="1" customWidth="1"/>
    <col min="10" max="16384" width="9.140625" style="689"/>
  </cols>
  <sheetData>
    <row r="1" spans="2:10" ht="15.75">
      <c r="B1" s="1682" t="s">
        <v>1013</v>
      </c>
      <c r="C1" s="690"/>
      <c r="D1" s="691"/>
      <c r="I1" s="693"/>
      <c r="J1" s="694"/>
    </row>
    <row r="2" spans="2:10" ht="12.75">
      <c r="C2" s="690"/>
      <c r="D2" s="691"/>
      <c r="I2" s="693"/>
      <c r="J2" s="694"/>
    </row>
    <row r="3" spans="2:10" ht="12.75">
      <c r="C3" s="690"/>
      <c r="D3" s="691"/>
      <c r="I3" s="693"/>
      <c r="J3" s="694"/>
    </row>
    <row r="4" spans="2:10" ht="12.75">
      <c r="C4" s="690"/>
      <c r="D4" s="691"/>
      <c r="I4" s="693"/>
      <c r="J4" s="694"/>
    </row>
    <row r="5" spans="2:10" ht="12.75">
      <c r="C5" s="690"/>
      <c r="D5" s="691"/>
      <c r="I5" s="693"/>
      <c r="J5" s="694"/>
    </row>
    <row r="6" spans="2:10" ht="12.75">
      <c r="C6" s="690"/>
      <c r="D6" s="691"/>
      <c r="I6" s="693"/>
      <c r="J6" s="694"/>
    </row>
    <row r="7" spans="2:10" ht="12.75">
      <c r="C7" s="690"/>
      <c r="D7" s="691"/>
      <c r="I7" s="693"/>
      <c r="J7" s="694"/>
    </row>
    <row r="8" spans="2:10" ht="12.75">
      <c r="C8" s="690"/>
      <c r="D8" s="691"/>
      <c r="I8" s="693"/>
      <c r="J8" s="694"/>
    </row>
    <row r="9" spans="2:10" ht="12.75">
      <c r="C9" s="690"/>
      <c r="D9" s="691"/>
      <c r="I9" s="693"/>
      <c r="J9" s="694"/>
    </row>
    <row r="10" spans="2:10" ht="12.75">
      <c r="C10" s="690"/>
      <c r="D10" s="691"/>
      <c r="I10" s="693"/>
      <c r="J10" s="694"/>
    </row>
    <row r="11" spans="2:10" ht="12.75">
      <c r="C11" s="690"/>
      <c r="D11" s="691"/>
      <c r="I11" s="693"/>
      <c r="J11" s="694"/>
    </row>
    <row r="12" spans="2:10" ht="12.75">
      <c r="C12" s="690"/>
      <c r="D12" s="691"/>
      <c r="I12" s="693"/>
      <c r="J12" s="694"/>
    </row>
    <row r="13" spans="2:10" ht="12.75">
      <c r="C13" s="690"/>
      <c r="D13" s="691"/>
      <c r="I13" s="693"/>
      <c r="J13" s="694"/>
    </row>
    <row r="14" spans="2:10" ht="12.75">
      <c r="C14" s="690"/>
      <c r="D14" s="691"/>
      <c r="I14" s="693"/>
      <c r="J14" s="694"/>
    </row>
    <row r="15" spans="2:10" ht="12.75">
      <c r="C15" s="690"/>
      <c r="D15" s="691"/>
      <c r="I15" s="693"/>
      <c r="J15" s="694"/>
    </row>
    <row r="16" spans="2:10" ht="12.75">
      <c r="C16" s="690"/>
      <c r="D16" s="691"/>
      <c r="I16" s="693"/>
      <c r="J16" s="694"/>
    </row>
    <row r="17" spans="3:10" ht="12.75">
      <c r="C17" s="690"/>
      <c r="D17" s="691"/>
      <c r="I17" s="693"/>
      <c r="J17" s="694"/>
    </row>
    <row r="18" spans="3:10" ht="12.75">
      <c r="C18" s="690"/>
      <c r="D18" s="691"/>
    </row>
    <row r="19" spans="3:10" ht="12.75">
      <c r="C19" s="690"/>
      <c r="D19" s="691"/>
    </row>
    <row r="20" spans="3:10" ht="12.75">
      <c r="C20" s="690"/>
      <c r="D20" s="691"/>
    </row>
    <row r="21" spans="3:10" ht="12.75">
      <c r="C21" s="690"/>
      <c r="D21" s="691"/>
    </row>
    <row r="22" spans="3:10" ht="12.75">
      <c r="C22" s="690"/>
      <c r="D22" s="691"/>
    </row>
    <row r="23" spans="3:10" ht="12.75">
      <c r="C23" s="690"/>
      <c r="D23" s="691"/>
    </row>
    <row r="24" spans="3:10" ht="12.75">
      <c r="C24" s="690"/>
      <c r="D24" s="691"/>
    </row>
    <row r="25" spans="3:10" ht="12.75">
      <c r="C25" s="690"/>
      <c r="D25" s="691"/>
    </row>
    <row r="26" spans="3:10" ht="12.75">
      <c r="C26" s="690"/>
      <c r="D26" s="691"/>
    </row>
    <row r="27" spans="3:10" ht="12.75">
      <c r="C27" s="690"/>
      <c r="D27" s="691"/>
    </row>
    <row r="28" spans="3:10" ht="12.75">
      <c r="C28" s="690"/>
      <c r="D28" s="691"/>
    </row>
    <row r="29" spans="3:10" ht="12.75">
      <c r="C29" s="690"/>
      <c r="D29" s="691"/>
    </row>
    <row r="30" spans="3:10" ht="12.75">
      <c r="C30" s="690"/>
      <c r="D30" s="691"/>
    </row>
    <row r="31" spans="3:10" ht="12.75">
      <c r="C31" s="690"/>
      <c r="D31" s="691"/>
    </row>
    <row r="32" spans="3:10" ht="12.75">
      <c r="C32" s="690"/>
      <c r="D32" s="691"/>
    </row>
    <row r="33" spans="3:4" ht="12.75">
      <c r="C33" s="690"/>
      <c r="D33" s="691"/>
    </row>
    <row r="34" spans="3:4" ht="12.75">
      <c r="C34" s="690"/>
      <c r="D34" s="691"/>
    </row>
    <row r="35" spans="3:4" ht="12.75">
      <c r="C35" s="690"/>
      <c r="D35" s="691"/>
    </row>
    <row r="36" spans="3:4" ht="12.75">
      <c r="C36" s="690"/>
      <c r="D36" s="691"/>
    </row>
    <row r="37" spans="3:4" ht="12.75">
      <c r="C37" s="690"/>
      <c r="D37" s="691"/>
    </row>
    <row r="38" spans="3:4" ht="12.75">
      <c r="C38" s="690"/>
      <c r="D38" s="691"/>
    </row>
    <row r="39" spans="3:4" ht="12.75">
      <c r="C39" s="690"/>
      <c r="D39" s="691"/>
    </row>
    <row r="40" spans="3:4" ht="12.75">
      <c r="C40" s="690"/>
      <c r="D40" s="691"/>
    </row>
    <row r="41" spans="3:4" ht="12.75">
      <c r="C41" s="690"/>
      <c r="D41" s="691"/>
    </row>
    <row r="42" spans="3:4" ht="12.75">
      <c r="C42" s="690"/>
      <c r="D42" s="691"/>
    </row>
    <row r="43" spans="3:4" ht="12.75">
      <c r="C43" s="690"/>
      <c r="D43" s="691"/>
    </row>
    <row r="44" spans="3:4" ht="12.75">
      <c r="C44" s="690"/>
      <c r="D44" s="691"/>
    </row>
    <row r="45" spans="3:4" ht="12.75">
      <c r="C45" s="690"/>
      <c r="D45" s="691"/>
    </row>
    <row r="46" spans="3:4" ht="12.75">
      <c r="C46" s="690"/>
      <c r="D46" s="691"/>
    </row>
    <row r="47" spans="3:4" ht="12.75">
      <c r="C47" s="690"/>
      <c r="D47" s="691"/>
    </row>
    <row r="48" spans="3:4" ht="12.75">
      <c r="C48" s="690"/>
      <c r="D48" s="691"/>
    </row>
    <row r="49" spans="2:4" ht="12.75">
      <c r="C49" s="690"/>
      <c r="D49" s="691"/>
    </row>
    <row r="50" spans="2:4" ht="12.75">
      <c r="C50" s="690"/>
      <c r="D50" s="691"/>
    </row>
    <row r="51" spans="2:4" ht="12.75">
      <c r="C51" s="690"/>
      <c r="D51" s="691"/>
    </row>
    <row r="52" spans="2:4" ht="12.75">
      <c r="C52" s="690"/>
      <c r="D52" s="691"/>
    </row>
    <row r="53" spans="2:4" ht="12.75">
      <c r="C53" s="690"/>
      <c r="D53" s="691"/>
    </row>
    <row r="54" spans="2:4" ht="12.75">
      <c r="C54" s="690"/>
      <c r="D54" s="691"/>
    </row>
    <row r="55" spans="2:4" ht="12.75">
      <c r="C55" s="690"/>
      <c r="D55" s="691"/>
    </row>
    <row r="56" spans="2:4" ht="12.75">
      <c r="B56" s="695"/>
      <c r="C56" s="690"/>
      <c r="D56" s="691"/>
    </row>
    <row r="57" spans="2:4" ht="12.75">
      <c r="C57" s="690"/>
      <c r="D57" s="691"/>
    </row>
    <row r="58" spans="2:4" ht="12.75">
      <c r="C58" s="690"/>
      <c r="D58" s="691"/>
    </row>
    <row r="59" spans="2:4" ht="12.75">
      <c r="C59" s="690"/>
      <c r="D59" s="691"/>
    </row>
    <row r="60" spans="2:4" ht="12.75">
      <c r="C60" s="690"/>
      <c r="D60" s="691"/>
    </row>
    <row r="61" spans="2:4" ht="12.75">
      <c r="C61" s="690"/>
      <c r="D61" s="691"/>
    </row>
    <row r="62" spans="2:4" ht="12.75">
      <c r="C62" s="690"/>
      <c r="D62" s="691"/>
    </row>
    <row r="63" spans="2:4" ht="12.75">
      <c r="C63" s="690"/>
      <c r="D63" s="691"/>
    </row>
    <row r="64" spans="2:4" ht="12.75">
      <c r="C64" s="690"/>
      <c r="D64" s="691"/>
    </row>
    <row r="65" spans="3:4" ht="12.75">
      <c r="C65" s="690"/>
      <c r="D65" s="691"/>
    </row>
    <row r="66" spans="3:4" ht="12.75">
      <c r="C66" s="690"/>
      <c r="D66" s="691"/>
    </row>
    <row r="67" spans="3:4" ht="12.75">
      <c r="C67" s="690"/>
      <c r="D67" s="691"/>
    </row>
    <row r="68" spans="3:4" ht="12.75">
      <c r="C68" s="690"/>
      <c r="D68" s="691"/>
    </row>
    <row r="69" spans="3:4" ht="12.75">
      <c r="C69" s="690"/>
      <c r="D69" s="691"/>
    </row>
    <row r="70" spans="3:4" ht="12.75">
      <c r="C70" s="690"/>
      <c r="D70" s="691"/>
    </row>
    <row r="71" spans="3:4" ht="12.75">
      <c r="C71" s="690"/>
      <c r="D71" s="691"/>
    </row>
    <row r="72" spans="3:4" ht="12.75">
      <c r="C72" s="690"/>
      <c r="D72" s="691"/>
    </row>
    <row r="73" spans="3:4" ht="12.75">
      <c r="C73" s="690"/>
      <c r="D73" s="691"/>
    </row>
    <row r="74" spans="3:4" ht="12.75">
      <c r="C74" s="690"/>
      <c r="D74" s="691"/>
    </row>
    <row r="75" spans="3:4" ht="12.75">
      <c r="C75" s="690"/>
      <c r="D75" s="691"/>
    </row>
    <row r="76" spans="3:4" ht="12.75">
      <c r="C76" s="690"/>
      <c r="D76" s="691"/>
    </row>
    <row r="77" spans="3:4" ht="12.75">
      <c r="C77" s="690"/>
      <c r="D77" s="691"/>
    </row>
    <row r="78" spans="3:4" ht="12.75">
      <c r="C78" s="690"/>
      <c r="D78" s="691"/>
    </row>
    <row r="79" spans="3:4" ht="12.75">
      <c r="C79" s="690"/>
      <c r="D79" s="691"/>
    </row>
    <row r="80" spans="3:4" ht="12.75">
      <c r="C80" s="690"/>
      <c r="D80" s="691"/>
    </row>
    <row r="81" spans="3:4" ht="12.75">
      <c r="C81" s="690"/>
      <c r="D81" s="691"/>
    </row>
    <row r="82" spans="3:4" ht="12.75">
      <c r="C82" s="690"/>
      <c r="D82" s="691"/>
    </row>
    <row r="83" spans="3:4" ht="12.75">
      <c r="C83" s="690"/>
      <c r="D83" s="691"/>
    </row>
    <row r="84" spans="3:4" ht="12.75">
      <c r="C84" s="690"/>
      <c r="D84" s="691"/>
    </row>
    <row r="85" spans="3:4" ht="12.75">
      <c r="C85" s="690"/>
      <c r="D85" s="691"/>
    </row>
    <row r="86" spans="3:4" ht="12.75">
      <c r="C86" s="690"/>
      <c r="D86" s="691"/>
    </row>
    <row r="87" spans="3:4" ht="12.75">
      <c r="C87" s="690"/>
      <c r="D87" s="691"/>
    </row>
    <row r="88" spans="3:4" ht="12.75">
      <c r="C88" s="690"/>
      <c r="D88" s="691"/>
    </row>
    <row r="89" spans="3:4" ht="12.75">
      <c r="C89" s="690"/>
      <c r="D89" s="691"/>
    </row>
    <row r="90" spans="3:4" ht="12.75">
      <c r="C90" s="690"/>
      <c r="D90" s="691"/>
    </row>
    <row r="91" spans="3:4" ht="12.75">
      <c r="C91" s="690"/>
      <c r="D91" s="691"/>
    </row>
    <row r="92" spans="3:4" ht="12.75">
      <c r="C92" s="690"/>
      <c r="D92" s="691"/>
    </row>
    <row r="93" spans="3:4" ht="12.75">
      <c r="C93" s="690"/>
      <c r="D93" s="691"/>
    </row>
    <row r="94" spans="3:4" ht="12.75">
      <c r="C94" s="690"/>
      <c r="D94" s="691"/>
    </row>
    <row r="95" spans="3:4" ht="12.75">
      <c r="C95" s="690"/>
      <c r="D95" s="691"/>
    </row>
    <row r="96" spans="3:4" ht="12.75">
      <c r="C96" s="690"/>
      <c r="D96" s="691"/>
    </row>
    <row r="97" spans="3:4" ht="12.75">
      <c r="C97" s="690"/>
      <c r="D97" s="691"/>
    </row>
    <row r="98" spans="3:4" ht="12.75">
      <c r="C98" s="690"/>
      <c r="D98" s="691"/>
    </row>
    <row r="99" spans="3:4" ht="12.75">
      <c r="C99" s="690"/>
      <c r="D99" s="691"/>
    </row>
    <row r="100" spans="3:4" ht="12.75">
      <c r="C100" s="690"/>
      <c r="D100" s="691"/>
    </row>
    <row r="101" spans="3:4" ht="12.75">
      <c r="C101" s="690"/>
      <c r="D101" s="691"/>
    </row>
    <row r="102" spans="3:4" ht="12.75">
      <c r="C102" s="690"/>
      <c r="D102" s="691"/>
    </row>
    <row r="103" spans="3:4" ht="12.75">
      <c r="C103" s="690"/>
      <c r="D103" s="691"/>
    </row>
    <row r="104" spans="3:4" ht="12.75">
      <c r="C104" s="690"/>
      <c r="D104" s="691"/>
    </row>
    <row r="105" spans="3:4" ht="12.75">
      <c r="C105" s="690"/>
      <c r="D105" s="691"/>
    </row>
    <row r="106" spans="3:4" ht="12.75">
      <c r="C106" s="690"/>
      <c r="D106" s="691"/>
    </row>
    <row r="107" spans="3:4" ht="12.75">
      <c r="C107" s="690"/>
      <c r="D107" s="691"/>
    </row>
    <row r="108" spans="3:4" ht="12.75">
      <c r="C108" s="690"/>
      <c r="D108" s="691"/>
    </row>
    <row r="109" spans="3:4" ht="12.75">
      <c r="C109" s="690"/>
      <c r="D109" s="691"/>
    </row>
    <row r="110" spans="3:4" ht="12.75">
      <c r="C110" s="690"/>
      <c r="D110" s="691"/>
    </row>
    <row r="111" spans="3:4" ht="12.75">
      <c r="C111" s="690"/>
      <c r="D111" s="691"/>
    </row>
    <row r="112" spans="3:4" ht="12.75">
      <c r="C112" s="690"/>
      <c r="D112" s="691"/>
    </row>
    <row r="113" spans="3:4" ht="12.75">
      <c r="C113" s="690"/>
      <c r="D113" s="691"/>
    </row>
    <row r="114" spans="3:4" ht="12.75">
      <c r="C114" s="690"/>
      <c r="D114" s="691"/>
    </row>
    <row r="115" spans="3:4" ht="12.75">
      <c r="C115" s="690"/>
      <c r="D115" s="691"/>
    </row>
    <row r="116" spans="3:4" ht="12.75">
      <c r="C116" s="690"/>
      <c r="D116" s="691"/>
    </row>
    <row r="117" spans="3:4" ht="12.75">
      <c r="C117" s="690"/>
      <c r="D117" s="691"/>
    </row>
    <row r="118" spans="3:4" ht="12.75">
      <c r="C118" s="690"/>
      <c r="D118" s="691"/>
    </row>
    <row r="119" spans="3:4" ht="12.75">
      <c r="C119" s="690"/>
      <c r="D119" s="691"/>
    </row>
    <row r="120" spans="3:4" ht="12.75">
      <c r="C120" s="690"/>
      <c r="D120" s="691"/>
    </row>
    <row r="121" spans="3:4" ht="12.75">
      <c r="C121" s="690"/>
      <c r="D121" s="691"/>
    </row>
    <row r="122" spans="3:4" ht="12.75">
      <c r="C122" s="690"/>
      <c r="D122" s="691"/>
    </row>
    <row r="123" spans="3:4" ht="12.75">
      <c r="C123" s="690"/>
      <c r="D123" s="691"/>
    </row>
    <row r="124" spans="3:4" ht="12.75">
      <c r="C124" s="690"/>
      <c r="D124" s="691"/>
    </row>
    <row r="125" spans="3:4" ht="12.75">
      <c r="C125" s="690"/>
      <c r="D125" s="691"/>
    </row>
    <row r="126" spans="3:4" ht="12.75">
      <c r="C126" s="690"/>
      <c r="D126" s="691"/>
    </row>
    <row r="127" spans="3:4" ht="12.75">
      <c r="C127" s="690"/>
      <c r="D127" s="691"/>
    </row>
    <row r="128" spans="3:4" ht="12.75">
      <c r="C128" s="690"/>
      <c r="D128" s="691"/>
    </row>
    <row r="129" spans="3:4" ht="12.75">
      <c r="C129" s="690"/>
      <c r="D129" s="691"/>
    </row>
    <row r="130" spans="3:4" ht="12.75">
      <c r="C130" s="690"/>
      <c r="D130" s="691"/>
    </row>
    <row r="131" spans="3:4" ht="12.75">
      <c r="C131" s="690"/>
      <c r="D131" s="691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69.xml><?xml version="1.0" encoding="utf-8"?>
<worksheet xmlns="http://schemas.openxmlformats.org/spreadsheetml/2006/main" xmlns:r="http://schemas.openxmlformats.org/officeDocument/2006/relationships">
  <sheetPr codeName="Sheet139"/>
  <dimension ref="A1:J132"/>
  <sheetViews>
    <sheetView workbookViewId="0">
      <selection activeCell="R37" sqref="R37"/>
    </sheetView>
  </sheetViews>
  <sheetFormatPr defaultRowHeight="12"/>
  <cols>
    <col min="1" max="2" width="9.140625" style="689"/>
    <col min="3" max="3" width="14.5703125" style="696" customWidth="1"/>
    <col min="4" max="4" width="9.140625" style="692"/>
    <col min="5" max="7" width="9.140625" style="689"/>
    <col min="8" max="8" width="12.42578125" style="689" bestFit="1" customWidth="1"/>
    <col min="9" max="16384" width="9.140625" style="689"/>
  </cols>
  <sheetData>
    <row r="1" spans="1:10" ht="12.75">
      <c r="A1" s="689">
        <v>206</v>
      </c>
      <c r="B1" s="690">
        <v>2</v>
      </c>
      <c r="C1" s="691">
        <v>41147</v>
      </c>
      <c r="D1" s="692">
        <v>0</v>
      </c>
      <c r="H1" s="693">
        <v>36526</v>
      </c>
      <c r="I1" s="694">
        <f>H1</f>
        <v>36526</v>
      </c>
      <c r="J1" s="689">
        <v>2</v>
      </c>
    </row>
    <row r="2" spans="1:10" ht="12.75">
      <c r="A2" s="689">
        <v>206</v>
      </c>
      <c r="B2" s="690">
        <v>2</v>
      </c>
      <c r="C2" s="691">
        <v>41179</v>
      </c>
      <c r="D2" s="692">
        <v>0</v>
      </c>
      <c r="E2" s="689">
        <v>0</v>
      </c>
      <c r="H2" s="693">
        <v>36892</v>
      </c>
      <c r="I2" s="694">
        <f>H2</f>
        <v>36892</v>
      </c>
      <c r="J2" s="689">
        <v>2</v>
      </c>
    </row>
    <row r="3" spans="1:10" ht="12.75">
      <c r="A3" s="689">
        <v>206</v>
      </c>
      <c r="B3" s="690">
        <v>2</v>
      </c>
      <c r="C3" s="691">
        <v>41190</v>
      </c>
      <c r="D3" s="692">
        <v>0</v>
      </c>
      <c r="E3" s="689">
        <v>0</v>
      </c>
      <c r="H3" s="693">
        <v>37257</v>
      </c>
      <c r="I3" s="694">
        <f t="shared" ref="I3:I17" si="0">H3</f>
        <v>37257</v>
      </c>
      <c r="J3" s="689">
        <v>2</v>
      </c>
    </row>
    <row r="4" spans="1:10" ht="12.75">
      <c r="A4" s="689">
        <v>206</v>
      </c>
      <c r="B4" s="690">
        <v>2</v>
      </c>
      <c r="C4" s="691">
        <v>41215</v>
      </c>
      <c r="D4" s="692">
        <v>0</v>
      </c>
      <c r="E4" s="689">
        <v>0</v>
      </c>
      <c r="H4" s="693">
        <v>37622</v>
      </c>
      <c r="I4" s="694">
        <f t="shared" si="0"/>
        <v>37622</v>
      </c>
      <c r="J4" s="689">
        <v>2</v>
      </c>
    </row>
    <row r="5" spans="1:10" ht="12.75">
      <c r="A5" s="689">
        <v>206</v>
      </c>
      <c r="B5" s="690">
        <v>2</v>
      </c>
      <c r="C5" s="691">
        <v>41234</v>
      </c>
      <c r="D5" s="692">
        <v>0</v>
      </c>
      <c r="E5" s="689">
        <v>0</v>
      </c>
      <c r="H5" s="693">
        <v>37987</v>
      </c>
      <c r="I5" s="694">
        <f t="shared" si="0"/>
        <v>37987</v>
      </c>
      <c r="J5" s="689">
        <v>2</v>
      </c>
    </row>
    <row r="6" spans="1:10" ht="12.75">
      <c r="A6" s="689">
        <v>206</v>
      </c>
      <c r="B6" s="690">
        <v>2</v>
      </c>
      <c r="C6" s="691">
        <v>41253</v>
      </c>
      <c r="D6" s="692">
        <v>0</v>
      </c>
      <c r="E6" s="689">
        <v>0</v>
      </c>
      <c r="H6" s="693">
        <v>38353</v>
      </c>
      <c r="I6" s="694">
        <f t="shared" si="0"/>
        <v>38353</v>
      </c>
      <c r="J6" s="689">
        <v>2</v>
      </c>
    </row>
    <row r="7" spans="1:10" ht="12.75">
      <c r="A7" s="689">
        <v>206</v>
      </c>
      <c r="B7" s="690">
        <v>2</v>
      </c>
      <c r="C7" s="691">
        <v>41275</v>
      </c>
      <c r="D7" s="692">
        <v>0</v>
      </c>
      <c r="E7" s="689">
        <v>0</v>
      </c>
      <c r="H7" s="693">
        <v>38718</v>
      </c>
      <c r="I7" s="694">
        <f t="shared" si="0"/>
        <v>38718</v>
      </c>
      <c r="J7" s="689">
        <v>2</v>
      </c>
    </row>
    <row r="8" spans="1:10" ht="12.75">
      <c r="A8" s="689">
        <v>206</v>
      </c>
      <c r="B8" s="690">
        <v>2</v>
      </c>
      <c r="C8" s="691">
        <v>41277</v>
      </c>
      <c r="D8" s="692">
        <v>0</v>
      </c>
      <c r="E8" s="689">
        <v>0</v>
      </c>
      <c r="H8" s="693">
        <v>39083</v>
      </c>
      <c r="I8" s="694">
        <f t="shared" si="0"/>
        <v>39083</v>
      </c>
      <c r="J8" s="689">
        <v>2</v>
      </c>
    </row>
    <row r="9" spans="1:10" ht="12.75">
      <c r="A9" s="689">
        <v>206</v>
      </c>
      <c r="B9" s="690">
        <v>2</v>
      </c>
      <c r="C9" s="691">
        <v>41284</v>
      </c>
      <c r="D9" s="692">
        <v>0</v>
      </c>
      <c r="E9" s="689">
        <v>0</v>
      </c>
      <c r="H9" s="693">
        <v>39448</v>
      </c>
      <c r="I9" s="694">
        <f t="shared" si="0"/>
        <v>39448</v>
      </c>
      <c r="J9" s="689">
        <v>2</v>
      </c>
    </row>
    <row r="10" spans="1:10" ht="12.75">
      <c r="A10" s="689">
        <v>206</v>
      </c>
      <c r="B10" s="690">
        <v>2</v>
      </c>
      <c r="C10" s="691">
        <v>41290</v>
      </c>
      <c r="D10" s="692">
        <v>0.67</v>
      </c>
      <c r="E10" s="689">
        <v>1</v>
      </c>
      <c r="H10" s="693">
        <v>39814</v>
      </c>
      <c r="I10" s="694">
        <f t="shared" si="0"/>
        <v>39814</v>
      </c>
      <c r="J10" s="689">
        <v>2</v>
      </c>
    </row>
    <row r="11" spans="1:10" ht="12.75">
      <c r="A11" s="689">
        <v>206</v>
      </c>
      <c r="B11" s="690">
        <v>2</v>
      </c>
      <c r="C11" s="691">
        <v>41294</v>
      </c>
      <c r="D11" s="692">
        <v>0.66</v>
      </c>
      <c r="E11" s="689">
        <v>0</v>
      </c>
      <c r="H11" s="693">
        <v>40179</v>
      </c>
      <c r="I11" s="694">
        <f t="shared" si="0"/>
        <v>40179</v>
      </c>
      <c r="J11" s="689">
        <v>2</v>
      </c>
    </row>
    <row r="12" spans="1:10" ht="12.75">
      <c r="A12" s="689">
        <v>206</v>
      </c>
      <c r="B12" s="690">
        <v>2</v>
      </c>
      <c r="C12" s="691">
        <v>41296</v>
      </c>
      <c r="D12" s="692">
        <v>0.65</v>
      </c>
      <c r="E12" s="689">
        <v>0</v>
      </c>
      <c r="H12" s="693">
        <v>40544</v>
      </c>
      <c r="I12" s="694">
        <f t="shared" si="0"/>
        <v>40544</v>
      </c>
      <c r="J12" s="689">
        <v>2</v>
      </c>
    </row>
    <row r="13" spans="1:10" ht="12.75">
      <c r="A13" s="689">
        <v>206</v>
      </c>
      <c r="B13" s="690">
        <v>2</v>
      </c>
      <c r="C13" s="691">
        <v>41305</v>
      </c>
      <c r="D13" s="692">
        <v>0.64</v>
      </c>
      <c r="E13" s="689">
        <v>0</v>
      </c>
      <c r="H13" s="693">
        <v>40909</v>
      </c>
      <c r="I13" s="694">
        <f t="shared" si="0"/>
        <v>40909</v>
      </c>
      <c r="J13" s="689">
        <v>2</v>
      </c>
    </row>
    <row r="14" spans="1:10" ht="12.75">
      <c r="A14" s="689">
        <v>206</v>
      </c>
      <c r="B14" s="690">
        <v>2</v>
      </c>
      <c r="C14" s="691">
        <v>41316</v>
      </c>
      <c r="D14" s="692">
        <v>0.63</v>
      </c>
      <c r="E14" s="689">
        <v>0</v>
      </c>
      <c r="H14" s="693">
        <v>41275</v>
      </c>
      <c r="I14" s="694">
        <f t="shared" si="0"/>
        <v>41275</v>
      </c>
      <c r="J14" s="689">
        <v>2</v>
      </c>
    </row>
    <row r="15" spans="1:10" ht="12.75">
      <c r="A15" s="689">
        <v>206</v>
      </c>
      <c r="B15" s="690">
        <v>2</v>
      </c>
      <c r="C15" s="691">
        <v>41339</v>
      </c>
      <c r="D15" s="692">
        <v>1.3</v>
      </c>
      <c r="E15" s="689">
        <v>1</v>
      </c>
      <c r="H15" s="693">
        <v>41640</v>
      </c>
      <c r="I15" s="694">
        <f t="shared" si="0"/>
        <v>41640</v>
      </c>
      <c r="J15" s="689">
        <v>2</v>
      </c>
    </row>
    <row r="16" spans="1:10" ht="12.75">
      <c r="A16" s="689">
        <v>206</v>
      </c>
      <c r="B16" s="690">
        <v>2</v>
      </c>
      <c r="C16" s="691">
        <v>41342</v>
      </c>
      <c r="D16" s="692">
        <v>1.29</v>
      </c>
      <c r="E16" s="689">
        <v>0</v>
      </c>
      <c r="H16" s="693">
        <v>42005</v>
      </c>
      <c r="I16" s="694">
        <f t="shared" si="0"/>
        <v>42005</v>
      </c>
      <c r="J16" s="689">
        <v>2</v>
      </c>
    </row>
    <row r="17" spans="1:10" ht="12.75">
      <c r="A17" s="689">
        <v>206</v>
      </c>
      <c r="B17" s="690">
        <v>2</v>
      </c>
      <c r="C17" s="691">
        <v>41351</v>
      </c>
      <c r="D17" s="692">
        <v>1.28</v>
      </c>
      <c r="E17" s="689">
        <v>0</v>
      </c>
      <c r="H17" s="693">
        <v>42370</v>
      </c>
      <c r="I17" s="694">
        <f t="shared" si="0"/>
        <v>42370</v>
      </c>
      <c r="J17" s="689">
        <v>2</v>
      </c>
    </row>
    <row r="18" spans="1:10" ht="12.75">
      <c r="A18" s="689">
        <v>206</v>
      </c>
      <c r="B18" s="690">
        <v>2</v>
      </c>
      <c r="C18" s="691">
        <v>41353</v>
      </c>
      <c r="D18" s="692">
        <v>1.27</v>
      </c>
      <c r="E18" s="689">
        <v>0</v>
      </c>
      <c r="H18" s="693">
        <v>42736</v>
      </c>
      <c r="I18" s="694">
        <v>42737</v>
      </c>
      <c r="J18" s="689">
        <v>2</v>
      </c>
    </row>
    <row r="19" spans="1:10" ht="12.75">
      <c r="A19" s="689">
        <v>206</v>
      </c>
      <c r="B19" s="690">
        <v>2</v>
      </c>
      <c r="C19" s="691">
        <v>41379</v>
      </c>
      <c r="D19" s="692">
        <v>1.25</v>
      </c>
      <c r="E19" s="689">
        <v>0</v>
      </c>
    </row>
    <row r="20" spans="1:10" ht="12.75">
      <c r="A20" s="689">
        <v>206</v>
      </c>
      <c r="B20" s="690">
        <v>2</v>
      </c>
      <c r="C20" s="691">
        <v>41395</v>
      </c>
      <c r="D20" s="692">
        <v>1.23</v>
      </c>
      <c r="E20" s="689">
        <v>0</v>
      </c>
    </row>
    <row r="21" spans="1:10" ht="12.75">
      <c r="A21" s="689">
        <v>206</v>
      </c>
      <c r="B21" s="690">
        <v>2</v>
      </c>
      <c r="C21" s="691">
        <v>41411</v>
      </c>
      <c r="D21" s="692">
        <v>1.22</v>
      </c>
      <c r="E21" s="689">
        <v>0</v>
      </c>
    </row>
    <row r="22" spans="1:10" ht="12.75">
      <c r="A22" s="689">
        <v>206</v>
      </c>
      <c r="B22" s="690">
        <v>2</v>
      </c>
      <c r="C22" s="691">
        <v>41413</v>
      </c>
      <c r="D22" s="692">
        <v>1.2</v>
      </c>
      <c r="E22" s="689">
        <v>0</v>
      </c>
    </row>
    <row r="23" spans="1:10" ht="12.75">
      <c r="A23" s="689">
        <v>206</v>
      </c>
      <c r="B23" s="690">
        <v>2</v>
      </c>
      <c r="C23" s="691">
        <v>41414</v>
      </c>
      <c r="D23" s="692">
        <v>1.19</v>
      </c>
      <c r="E23" s="689">
        <v>0</v>
      </c>
    </row>
    <row r="24" spans="1:10" ht="12.75">
      <c r="A24" s="689">
        <v>206</v>
      </c>
      <c r="B24" s="690">
        <v>2</v>
      </c>
      <c r="C24" s="691">
        <v>41419</v>
      </c>
      <c r="D24" s="692">
        <v>1.18</v>
      </c>
      <c r="E24" s="689">
        <v>0</v>
      </c>
    </row>
    <row r="25" spans="1:10" ht="12.75">
      <c r="A25" s="689">
        <v>206</v>
      </c>
      <c r="B25" s="690">
        <v>2</v>
      </c>
      <c r="C25" s="691">
        <v>41427</v>
      </c>
      <c r="D25" s="692">
        <v>1.1599999999999999</v>
      </c>
      <c r="E25" s="689">
        <v>0</v>
      </c>
    </row>
    <row r="26" spans="1:10" ht="12.75">
      <c r="A26" s="689">
        <v>206</v>
      </c>
      <c r="B26" s="690">
        <v>2</v>
      </c>
      <c r="C26" s="691">
        <v>41427</v>
      </c>
      <c r="D26" s="692">
        <v>1.1499999999999999</v>
      </c>
      <c r="E26" s="689">
        <v>0</v>
      </c>
    </row>
    <row r="27" spans="1:10" ht="12.75">
      <c r="A27" s="689">
        <v>206</v>
      </c>
      <c r="B27" s="690">
        <v>2</v>
      </c>
      <c r="C27" s="691">
        <v>41443</v>
      </c>
      <c r="D27" s="692">
        <v>1.1399999999999999</v>
      </c>
      <c r="E27" s="689">
        <v>0</v>
      </c>
    </row>
    <row r="28" spans="1:10" ht="12.75">
      <c r="A28" s="689">
        <v>206</v>
      </c>
      <c r="B28" s="690">
        <v>2</v>
      </c>
      <c r="C28" s="691">
        <v>41448</v>
      </c>
      <c r="D28" s="692">
        <v>1.1299999999999999</v>
      </c>
      <c r="E28" s="689">
        <v>0</v>
      </c>
    </row>
    <row r="29" spans="1:10" ht="12.75">
      <c r="A29" s="689">
        <v>206</v>
      </c>
      <c r="B29" s="690">
        <v>2</v>
      </c>
      <c r="C29" s="691">
        <v>41478</v>
      </c>
      <c r="D29" s="692">
        <v>1.7999999999999998</v>
      </c>
      <c r="E29" s="689">
        <v>1</v>
      </c>
    </row>
    <row r="30" spans="1:10" ht="12.75">
      <c r="A30" s="689">
        <v>206</v>
      </c>
      <c r="B30" s="690">
        <v>2</v>
      </c>
      <c r="C30" s="691">
        <v>41497</v>
      </c>
      <c r="D30" s="692">
        <v>1.79</v>
      </c>
      <c r="E30" s="689">
        <v>0</v>
      </c>
    </row>
    <row r="31" spans="1:10" ht="12.75">
      <c r="A31" s="689">
        <v>206</v>
      </c>
      <c r="B31" s="690">
        <v>2</v>
      </c>
      <c r="C31" s="691">
        <v>41498</v>
      </c>
      <c r="D31" s="692">
        <v>1.77</v>
      </c>
      <c r="E31" s="689">
        <v>0</v>
      </c>
    </row>
    <row r="32" spans="1:10" ht="12.75">
      <c r="A32" s="689">
        <v>206</v>
      </c>
      <c r="B32" s="690">
        <v>2</v>
      </c>
      <c r="C32" s="691">
        <v>41508</v>
      </c>
      <c r="D32" s="692">
        <v>1.76</v>
      </c>
      <c r="E32" s="689">
        <v>0</v>
      </c>
    </row>
    <row r="33" spans="1:5" ht="12.75">
      <c r="A33" s="689">
        <v>206</v>
      </c>
      <c r="B33" s="690">
        <v>2</v>
      </c>
      <c r="C33" s="691">
        <v>41508</v>
      </c>
      <c r="D33" s="692">
        <v>1.75</v>
      </c>
      <c r="E33" s="689">
        <v>0</v>
      </c>
    </row>
    <row r="34" spans="1:5" ht="12.75">
      <c r="A34" s="689">
        <v>206</v>
      </c>
      <c r="B34" s="690">
        <v>2</v>
      </c>
      <c r="C34" s="691">
        <v>41510</v>
      </c>
      <c r="D34" s="692">
        <v>1.74</v>
      </c>
      <c r="E34" s="689">
        <v>0</v>
      </c>
    </row>
    <row r="35" spans="1:5" ht="12.75">
      <c r="A35" s="689">
        <v>206</v>
      </c>
      <c r="B35" s="690">
        <v>2</v>
      </c>
      <c r="C35" s="691">
        <v>41534</v>
      </c>
      <c r="D35" s="692">
        <v>1.73</v>
      </c>
      <c r="E35" s="689">
        <v>0</v>
      </c>
    </row>
    <row r="36" spans="1:5" ht="12.75">
      <c r="A36" s="689">
        <v>206</v>
      </c>
      <c r="B36" s="690">
        <v>2</v>
      </c>
      <c r="C36" s="691">
        <v>41543</v>
      </c>
      <c r="D36" s="692">
        <v>1.72</v>
      </c>
      <c r="E36" s="689">
        <v>0</v>
      </c>
    </row>
    <row r="37" spans="1:5" ht="12.75">
      <c r="A37" s="689">
        <v>206</v>
      </c>
      <c r="B37" s="690">
        <v>2</v>
      </c>
      <c r="C37" s="691">
        <v>41543</v>
      </c>
      <c r="D37" s="692">
        <v>1.71</v>
      </c>
      <c r="E37" s="689">
        <v>0</v>
      </c>
    </row>
    <row r="38" spans="1:5" ht="12.75">
      <c r="A38" s="689">
        <v>206</v>
      </c>
      <c r="B38" s="690">
        <v>2</v>
      </c>
      <c r="C38" s="691">
        <v>41555</v>
      </c>
      <c r="D38" s="692">
        <v>1.7</v>
      </c>
      <c r="E38" s="689">
        <v>0</v>
      </c>
    </row>
    <row r="39" spans="1:5" ht="12.75">
      <c r="A39" s="689">
        <v>206</v>
      </c>
      <c r="B39" s="690">
        <v>2</v>
      </c>
      <c r="C39" s="691">
        <v>41556</v>
      </c>
      <c r="D39" s="692">
        <v>1.69</v>
      </c>
      <c r="E39" s="689">
        <v>0</v>
      </c>
    </row>
    <row r="40" spans="1:5" ht="12.75">
      <c r="A40" s="689">
        <v>206</v>
      </c>
      <c r="B40" s="690">
        <v>2</v>
      </c>
      <c r="C40" s="691">
        <v>41561</v>
      </c>
      <c r="D40" s="692">
        <v>1.68</v>
      </c>
      <c r="E40" s="689">
        <v>0</v>
      </c>
    </row>
    <row r="41" spans="1:5" ht="12.75">
      <c r="A41" s="689">
        <v>206</v>
      </c>
      <c r="B41" s="690">
        <v>2</v>
      </c>
      <c r="C41" s="691">
        <v>41565</v>
      </c>
      <c r="D41" s="692">
        <v>1.67</v>
      </c>
      <c r="E41" s="689">
        <v>0</v>
      </c>
    </row>
    <row r="42" spans="1:5" ht="12.75">
      <c r="A42" s="689">
        <v>206</v>
      </c>
      <c r="B42" s="690">
        <v>2</v>
      </c>
      <c r="C42" s="691">
        <v>41566</v>
      </c>
      <c r="D42" s="692">
        <v>1.66</v>
      </c>
      <c r="E42" s="689">
        <v>0</v>
      </c>
    </row>
    <row r="43" spans="1:5" ht="12.75">
      <c r="A43" s="689">
        <v>206</v>
      </c>
      <c r="B43" s="690">
        <v>2</v>
      </c>
      <c r="C43" s="691">
        <v>41582</v>
      </c>
      <c r="D43" s="692">
        <v>1.65</v>
      </c>
      <c r="E43" s="689">
        <v>0</v>
      </c>
    </row>
    <row r="44" spans="1:5" ht="12.75">
      <c r="A44" s="689">
        <v>206</v>
      </c>
      <c r="B44" s="690">
        <v>2</v>
      </c>
      <c r="C44" s="691">
        <v>41590</v>
      </c>
      <c r="D44" s="692">
        <v>1.64</v>
      </c>
      <c r="E44" s="689">
        <v>0</v>
      </c>
    </row>
    <row r="45" spans="1:5" ht="12.75">
      <c r="A45" s="689">
        <v>206</v>
      </c>
      <c r="B45" s="690">
        <v>2</v>
      </c>
      <c r="C45" s="691">
        <v>41601</v>
      </c>
      <c r="D45" s="692">
        <v>1.63</v>
      </c>
      <c r="E45" s="689">
        <v>0</v>
      </c>
    </row>
    <row r="46" spans="1:5" ht="12.75">
      <c r="A46" s="689">
        <v>206</v>
      </c>
      <c r="B46" s="690">
        <v>2</v>
      </c>
      <c r="C46" s="691">
        <v>41605</v>
      </c>
      <c r="D46" s="692">
        <v>1.62</v>
      </c>
      <c r="E46" s="689">
        <v>0</v>
      </c>
    </row>
    <row r="47" spans="1:5" ht="12.75">
      <c r="A47" s="689">
        <v>206</v>
      </c>
      <c r="B47" s="690">
        <v>2</v>
      </c>
      <c r="C47" s="691">
        <v>41605</v>
      </c>
      <c r="D47" s="692">
        <v>1.61</v>
      </c>
      <c r="E47" s="689">
        <v>0</v>
      </c>
    </row>
    <row r="48" spans="1:5" ht="12.75">
      <c r="A48" s="689">
        <v>206</v>
      </c>
      <c r="B48" s="690">
        <v>2</v>
      </c>
      <c r="C48" s="691">
        <v>41607</v>
      </c>
      <c r="D48" s="692">
        <v>1.6</v>
      </c>
      <c r="E48" s="689">
        <v>0</v>
      </c>
    </row>
    <row r="49" spans="1:5" ht="12.75">
      <c r="A49" s="689">
        <v>206</v>
      </c>
      <c r="B49" s="690">
        <v>2</v>
      </c>
      <c r="C49" s="691">
        <v>41608</v>
      </c>
      <c r="D49" s="692">
        <v>1.59</v>
      </c>
      <c r="E49" s="689">
        <v>0</v>
      </c>
    </row>
    <row r="50" spans="1:5" ht="12.75">
      <c r="A50" s="689">
        <v>206</v>
      </c>
      <c r="B50" s="690">
        <v>2</v>
      </c>
      <c r="C50" s="691">
        <v>41610</v>
      </c>
      <c r="D50" s="692">
        <v>1.58</v>
      </c>
      <c r="E50" s="689">
        <v>0</v>
      </c>
    </row>
    <row r="51" spans="1:5" ht="12.75">
      <c r="A51" s="689">
        <v>206</v>
      </c>
      <c r="B51" s="690">
        <v>2</v>
      </c>
      <c r="C51" s="691">
        <v>41621</v>
      </c>
      <c r="D51" s="692">
        <v>1.57</v>
      </c>
      <c r="E51" s="689">
        <v>0</v>
      </c>
    </row>
    <row r="52" spans="1:5" ht="12.75">
      <c r="A52" s="689">
        <v>206</v>
      </c>
      <c r="B52" s="690">
        <v>2</v>
      </c>
      <c r="C52" s="691">
        <v>41630</v>
      </c>
      <c r="D52" s="692">
        <v>1.56</v>
      </c>
      <c r="E52" s="689">
        <v>0</v>
      </c>
    </row>
    <row r="53" spans="1:5" ht="12.75">
      <c r="A53" s="689">
        <v>206</v>
      </c>
      <c r="B53" s="690">
        <v>2</v>
      </c>
      <c r="C53" s="691">
        <v>41630</v>
      </c>
      <c r="D53" s="692">
        <v>1.55</v>
      </c>
      <c r="E53" s="689">
        <v>0</v>
      </c>
    </row>
    <row r="54" spans="1:5" ht="12.75">
      <c r="A54" s="689">
        <v>206</v>
      </c>
      <c r="B54" s="690">
        <v>2</v>
      </c>
      <c r="C54" s="691">
        <v>41633</v>
      </c>
      <c r="D54" s="692">
        <v>1.54</v>
      </c>
      <c r="E54" s="689">
        <v>0</v>
      </c>
    </row>
    <row r="55" spans="1:5" ht="12.75">
      <c r="A55" s="689">
        <v>206</v>
      </c>
      <c r="B55" s="690">
        <v>2</v>
      </c>
      <c r="C55" s="691">
        <v>41645</v>
      </c>
      <c r="D55" s="692">
        <v>1.53</v>
      </c>
      <c r="E55" s="689">
        <v>0</v>
      </c>
    </row>
    <row r="56" spans="1:5" ht="12.75">
      <c r="A56" s="689">
        <v>206</v>
      </c>
      <c r="B56" s="690">
        <v>2</v>
      </c>
      <c r="C56" s="691">
        <v>41650</v>
      </c>
      <c r="D56" s="692">
        <v>1.52</v>
      </c>
      <c r="E56" s="689">
        <v>0</v>
      </c>
    </row>
    <row r="57" spans="1:5" ht="12.75">
      <c r="A57" s="695">
        <v>206</v>
      </c>
      <c r="B57" s="690">
        <v>2</v>
      </c>
      <c r="C57" s="691">
        <v>41664</v>
      </c>
      <c r="D57" s="692">
        <v>1.51</v>
      </c>
      <c r="E57" s="689">
        <v>0</v>
      </c>
    </row>
    <row r="58" spans="1:5" ht="12.75">
      <c r="A58" s="689">
        <v>206</v>
      </c>
      <c r="B58" s="690">
        <v>2</v>
      </c>
      <c r="C58" s="691">
        <v>41677</v>
      </c>
      <c r="D58" s="692">
        <v>1.5</v>
      </c>
      <c r="E58" s="689">
        <v>0</v>
      </c>
    </row>
    <row r="59" spans="1:5" ht="12.75">
      <c r="A59" s="689">
        <v>206</v>
      </c>
      <c r="B59" s="690">
        <v>2</v>
      </c>
      <c r="C59" s="691">
        <v>41678</v>
      </c>
      <c r="D59" s="692">
        <v>1.49</v>
      </c>
      <c r="E59" s="689">
        <v>0</v>
      </c>
    </row>
    <row r="60" spans="1:5" ht="12.75">
      <c r="A60" s="689">
        <v>206</v>
      </c>
      <c r="B60" s="690">
        <v>2</v>
      </c>
      <c r="C60" s="691">
        <v>41679</v>
      </c>
      <c r="D60" s="692">
        <v>1.48</v>
      </c>
      <c r="E60" s="689">
        <v>0</v>
      </c>
    </row>
    <row r="61" spans="1:5" ht="12.75">
      <c r="A61" s="689">
        <v>206</v>
      </c>
      <c r="B61" s="690">
        <v>2</v>
      </c>
      <c r="C61" s="691">
        <v>41679</v>
      </c>
      <c r="D61" s="692">
        <v>1.47</v>
      </c>
      <c r="E61" s="689">
        <v>0</v>
      </c>
    </row>
    <row r="62" spans="1:5" ht="12.75">
      <c r="A62" s="689">
        <v>206</v>
      </c>
      <c r="B62" s="690">
        <v>2</v>
      </c>
      <c r="C62" s="691">
        <v>41682</v>
      </c>
      <c r="D62" s="692">
        <v>1.46</v>
      </c>
      <c r="E62" s="689">
        <v>0</v>
      </c>
    </row>
    <row r="63" spans="1:5" ht="12.75">
      <c r="A63" s="689">
        <v>206</v>
      </c>
      <c r="B63" s="690">
        <v>2</v>
      </c>
      <c r="C63" s="691">
        <v>41682</v>
      </c>
      <c r="D63" s="692">
        <v>1.45</v>
      </c>
      <c r="E63" s="689">
        <v>0</v>
      </c>
    </row>
    <row r="64" spans="1:5" ht="12.75">
      <c r="A64" s="689">
        <v>206</v>
      </c>
      <c r="B64" s="690">
        <v>2</v>
      </c>
      <c r="C64" s="691">
        <v>41683</v>
      </c>
      <c r="D64" s="692">
        <v>1.44</v>
      </c>
      <c r="E64" s="689">
        <v>0</v>
      </c>
    </row>
    <row r="65" spans="1:5" ht="12.75">
      <c r="A65" s="689">
        <v>206</v>
      </c>
      <c r="B65" s="690">
        <v>2</v>
      </c>
      <c r="C65" s="691">
        <v>41687</v>
      </c>
      <c r="D65" s="692">
        <v>1.43</v>
      </c>
      <c r="E65" s="689">
        <v>0</v>
      </c>
    </row>
    <row r="66" spans="1:5" ht="12.75">
      <c r="A66" s="689">
        <v>206</v>
      </c>
      <c r="B66" s="690">
        <v>2</v>
      </c>
      <c r="C66" s="691">
        <v>41701</v>
      </c>
      <c r="D66" s="692">
        <v>1.42</v>
      </c>
      <c r="E66" s="689">
        <v>0</v>
      </c>
    </row>
    <row r="67" spans="1:5" ht="12.75">
      <c r="A67" s="689">
        <v>206</v>
      </c>
      <c r="B67" s="690">
        <v>2</v>
      </c>
      <c r="C67" s="691">
        <v>41710</v>
      </c>
      <c r="D67" s="692">
        <v>1.41</v>
      </c>
      <c r="E67" s="689">
        <v>0</v>
      </c>
    </row>
    <row r="68" spans="1:5" ht="12.75">
      <c r="A68" s="689">
        <v>206</v>
      </c>
      <c r="B68" s="690">
        <v>2</v>
      </c>
      <c r="C68" s="691">
        <v>41714</v>
      </c>
      <c r="D68" s="692">
        <v>1.4</v>
      </c>
      <c r="E68" s="689">
        <v>0</v>
      </c>
    </row>
    <row r="69" spans="1:5" ht="12.75">
      <c r="A69" s="689">
        <v>206</v>
      </c>
      <c r="B69" s="690">
        <v>2</v>
      </c>
      <c r="C69" s="691">
        <v>41730</v>
      </c>
      <c r="D69" s="692">
        <v>1.39</v>
      </c>
      <c r="E69" s="689">
        <v>0</v>
      </c>
    </row>
    <row r="70" spans="1:5" ht="12.75">
      <c r="A70" s="689">
        <v>206</v>
      </c>
      <c r="B70" s="690">
        <v>2</v>
      </c>
      <c r="C70" s="691">
        <v>41744</v>
      </c>
      <c r="D70" s="692">
        <v>1.38</v>
      </c>
      <c r="E70" s="689">
        <v>0</v>
      </c>
    </row>
    <row r="71" spans="1:5" ht="12.75">
      <c r="A71" s="689">
        <v>206</v>
      </c>
      <c r="B71" s="690">
        <v>2</v>
      </c>
      <c r="C71" s="691">
        <v>41745</v>
      </c>
      <c r="D71" s="692">
        <v>1.37</v>
      </c>
      <c r="E71" s="689">
        <v>0</v>
      </c>
    </row>
    <row r="72" spans="1:5" ht="12.75">
      <c r="A72" s="689">
        <v>206</v>
      </c>
      <c r="B72" s="690">
        <v>2</v>
      </c>
      <c r="C72" s="691">
        <v>41746</v>
      </c>
      <c r="D72" s="692">
        <v>1.36</v>
      </c>
      <c r="E72" s="689">
        <v>0</v>
      </c>
    </row>
    <row r="73" spans="1:5" ht="12.75">
      <c r="A73" s="689">
        <v>206</v>
      </c>
      <c r="B73" s="690">
        <v>2</v>
      </c>
      <c r="C73" s="691">
        <v>41747</v>
      </c>
      <c r="D73" s="692">
        <v>1.35</v>
      </c>
      <c r="E73" s="689">
        <v>0</v>
      </c>
    </row>
    <row r="74" spans="1:5" ht="12.75">
      <c r="A74" s="689">
        <v>206</v>
      </c>
      <c r="B74" s="690">
        <v>2</v>
      </c>
      <c r="C74" s="691">
        <v>41753</v>
      </c>
      <c r="D74" s="692">
        <v>1.34</v>
      </c>
      <c r="E74" s="689">
        <v>0</v>
      </c>
    </row>
    <row r="75" spans="1:5" ht="12.75">
      <c r="A75" s="689">
        <v>206</v>
      </c>
      <c r="B75" s="690">
        <v>2</v>
      </c>
      <c r="C75" s="691">
        <v>41754</v>
      </c>
      <c r="D75" s="692">
        <v>1.33</v>
      </c>
      <c r="E75" s="689">
        <v>0</v>
      </c>
    </row>
    <row r="76" spans="1:5" ht="12.75">
      <c r="A76" s="689">
        <v>206</v>
      </c>
      <c r="B76" s="690">
        <v>2</v>
      </c>
      <c r="C76" s="691">
        <v>41759</v>
      </c>
      <c r="D76" s="692">
        <v>1.32</v>
      </c>
      <c r="E76" s="689">
        <v>0</v>
      </c>
    </row>
    <row r="77" spans="1:5" ht="12.75">
      <c r="A77" s="689">
        <v>206</v>
      </c>
      <c r="B77" s="690">
        <v>2</v>
      </c>
      <c r="C77" s="691">
        <v>41777</v>
      </c>
      <c r="D77" s="692">
        <v>1.31</v>
      </c>
      <c r="E77" s="689">
        <v>0</v>
      </c>
    </row>
    <row r="78" spans="1:5" ht="12.75">
      <c r="A78" s="689">
        <v>206</v>
      </c>
      <c r="B78" s="690">
        <v>2</v>
      </c>
      <c r="C78" s="691">
        <v>41782</v>
      </c>
      <c r="D78" s="692">
        <v>1.3</v>
      </c>
      <c r="E78" s="689">
        <v>0</v>
      </c>
    </row>
    <row r="79" spans="1:5" ht="12.75">
      <c r="A79" s="689">
        <v>206</v>
      </c>
      <c r="B79" s="690">
        <v>2</v>
      </c>
      <c r="C79" s="691">
        <v>41782</v>
      </c>
      <c r="D79" s="692">
        <v>1.29</v>
      </c>
      <c r="E79" s="689">
        <v>0</v>
      </c>
    </row>
    <row r="80" spans="1:5" ht="12.75">
      <c r="A80" s="689">
        <v>206</v>
      </c>
      <c r="B80" s="690">
        <v>2</v>
      </c>
      <c r="C80" s="691">
        <v>41800</v>
      </c>
      <c r="D80" s="692">
        <v>1.28</v>
      </c>
      <c r="E80" s="689">
        <v>0</v>
      </c>
    </row>
    <row r="81" spans="1:5" ht="12.75">
      <c r="A81" s="689">
        <v>206</v>
      </c>
      <c r="B81" s="690">
        <v>2</v>
      </c>
      <c r="C81" s="691">
        <v>41801</v>
      </c>
      <c r="D81" s="692">
        <v>1.27</v>
      </c>
      <c r="E81" s="689">
        <v>0</v>
      </c>
    </row>
    <row r="82" spans="1:5" ht="12.75">
      <c r="A82" s="689">
        <v>206</v>
      </c>
      <c r="B82" s="690">
        <v>2</v>
      </c>
      <c r="C82" s="691">
        <v>41816</v>
      </c>
      <c r="D82" s="692">
        <v>1.26</v>
      </c>
      <c r="E82" s="689">
        <v>0</v>
      </c>
    </row>
    <row r="83" spans="1:5" ht="12.75">
      <c r="A83" s="689">
        <v>206</v>
      </c>
      <c r="B83" s="690">
        <v>2</v>
      </c>
      <c r="C83" s="691">
        <v>41817</v>
      </c>
      <c r="D83" s="692">
        <v>1.25</v>
      </c>
      <c r="E83" s="689">
        <v>0</v>
      </c>
    </row>
    <row r="84" spans="1:5" ht="12.75">
      <c r="A84" s="689">
        <v>206</v>
      </c>
      <c r="B84" s="690">
        <v>2</v>
      </c>
      <c r="C84" s="691">
        <v>41820</v>
      </c>
      <c r="D84" s="692">
        <v>1.24</v>
      </c>
      <c r="E84" s="689">
        <v>0</v>
      </c>
    </row>
    <row r="85" spans="1:5" ht="12.75">
      <c r="A85" s="689">
        <v>206</v>
      </c>
      <c r="B85" s="690">
        <v>2</v>
      </c>
      <c r="C85" s="691">
        <v>41829</v>
      </c>
      <c r="D85" s="692">
        <v>1.9</v>
      </c>
      <c r="E85" s="689">
        <v>1</v>
      </c>
    </row>
    <row r="86" spans="1:5" ht="12.75">
      <c r="A86" s="689">
        <v>206</v>
      </c>
      <c r="B86" s="690">
        <v>2</v>
      </c>
      <c r="C86" s="691">
        <v>41841</v>
      </c>
      <c r="D86" s="692">
        <v>1.88</v>
      </c>
      <c r="E86" s="689">
        <v>0</v>
      </c>
    </row>
    <row r="87" spans="1:5" ht="12.75">
      <c r="A87" s="689">
        <v>206</v>
      </c>
      <c r="B87" s="690">
        <v>2</v>
      </c>
      <c r="C87" s="691">
        <v>41852</v>
      </c>
      <c r="D87" s="692">
        <v>1.86</v>
      </c>
      <c r="E87" s="689">
        <v>0</v>
      </c>
    </row>
    <row r="88" spans="1:5" ht="12.75">
      <c r="A88" s="689">
        <v>206</v>
      </c>
      <c r="B88" s="690">
        <v>2</v>
      </c>
      <c r="C88" s="691">
        <v>41875</v>
      </c>
      <c r="D88" s="692">
        <v>1.85</v>
      </c>
      <c r="E88" s="689">
        <v>0</v>
      </c>
    </row>
    <row r="89" spans="1:5" ht="12.75">
      <c r="A89" s="689">
        <v>206</v>
      </c>
      <c r="B89" s="690">
        <v>2</v>
      </c>
      <c r="C89" s="691">
        <v>41878</v>
      </c>
      <c r="D89" s="692">
        <v>1.84</v>
      </c>
      <c r="E89" s="689">
        <v>0</v>
      </c>
    </row>
    <row r="90" spans="1:5" ht="12.75">
      <c r="A90" s="689">
        <v>206</v>
      </c>
      <c r="B90" s="690">
        <v>2</v>
      </c>
      <c r="C90" s="691">
        <v>41878</v>
      </c>
      <c r="D90" s="692">
        <v>1.83</v>
      </c>
      <c r="E90" s="689">
        <v>0</v>
      </c>
    </row>
    <row r="91" spans="1:5" ht="12.75">
      <c r="A91" s="689">
        <v>206</v>
      </c>
      <c r="B91" s="690">
        <v>2</v>
      </c>
      <c r="C91" s="691">
        <v>41884</v>
      </c>
      <c r="D91" s="692">
        <v>1.82</v>
      </c>
      <c r="E91" s="689">
        <v>0</v>
      </c>
    </row>
    <row r="92" spans="1:5" ht="12.75">
      <c r="A92" s="689">
        <v>206</v>
      </c>
      <c r="B92" s="690">
        <v>2</v>
      </c>
      <c r="C92" s="691">
        <v>41888</v>
      </c>
      <c r="D92" s="692">
        <v>1.81</v>
      </c>
      <c r="E92" s="689">
        <v>0</v>
      </c>
    </row>
    <row r="93" spans="1:5" ht="12.75">
      <c r="A93" s="689">
        <v>206</v>
      </c>
      <c r="B93" s="690">
        <v>2</v>
      </c>
      <c r="C93" s="691">
        <v>41907</v>
      </c>
      <c r="D93" s="692">
        <v>1.8</v>
      </c>
      <c r="E93" s="689">
        <v>0</v>
      </c>
    </row>
    <row r="94" spans="1:5" ht="12.75">
      <c r="A94" s="689">
        <v>206</v>
      </c>
      <c r="B94" s="690">
        <v>2</v>
      </c>
      <c r="C94" s="691">
        <v>41909</v>
      </c>
      <c r="D94" s="692">
        <v>1.79</v>
      </c>
      <c r="E94" s="689">
        <v>0</v>
      </c>
    </row>
    <row r="95" spans="1:5" ht="12.75">
      <c r="A95" s="689">
        <v>206</v>
      </c>
      <c r="B95" s="690">
        <v>2</v>
      </c>
      <c r="C95" s="691">
        <v>41916</v>
      </c>
      <c r="D95" s="692">
        <v>1.78</v>
      </c>
      <c r="E95" s="689">
        <v>0</v>
      </c>
    </row>
    <row r="96" spans="1:5" ht="12.75">
      <c r="A96" s="689">
        <v>206</v>
      </c>
      <c r="B96" s="690">
        <v>2</v>
      </c>
      <c r="C96" s="691">
        <v>41918</v>
      </c>
      <c r="D96" s="692">
        <v>1.77</v>
      </c>
      <c r="E96" s="689">
        <v>0</v>
      </c>
    </row>
    <row r="97" spans="1:5" ht="12.75">
      <c r="A97" s="689">
        <v>206</v>
      </c>
      <c r="B97" s="690">
        <v>2</v>
      </c>
      <c r="C97" s="691">
        <v>41918</v>
      </c>
      <c r="D97" s="692">
        <v>1.76</v>
      </c>
      <c r="E97" s="689">
        <v>0</v>
      </c>
    </row>
    <row r="98" spans="1:5" ht="12.75">
      <c r="A98" s="689">
        <v>206</v>
      </c>
      <c r="B98" s="690">
        <v>2</v>
      </c>
      <c r="C98" s="691">
        <v>41921</v>
      </c>
      <c r="D98" s="692">
        <v>1.75</v>
      </c>
      <c r="E98" s="689">
        <v>0</v>
      </c>
    </row>
    <row r="99" spans="1:5" ht="12.75">
      <c r="A99" s="689">
        <v>206</v>
      </c>
      <c r="B99" s="690">
        <v>2</v>
      </c>
      <c r="C99" s="691">
        <v>41921</v>
      </c>
      <c r="D99" s="692">
        <v>1.74</v>
      </c>
      <c r="E99" s="689">
        <v>0</v>
      </c>
    </row>
    <row r="100" spans="1:5" ht="12.75">
      <c r="A100" s="689">
        <v>206</v>
      </c>
      <c r="B100" s="690">
        <v>2</v>
      </c>
      <c r="C100" s="691">
        <v>41922</v>
      </c>
      <c r="D100" s="692">
        <v>1.73</v>
      </c>
      <c r="E100" s="689">
        <v>0</v>
      </c>
    </row>
    <row r="101" spans="1:5" ht="12.75">
      <c r="A101" s="689">
        <v>206</v>
      </c>
      <c r="B101" s="690">
        <v>2</v>
      </c>
      <c r="C101" s="691">
        <v>41923</v>
      </c>
      <c r="D101" s="692">
        <v>1.72</v>
      </c>
      <c r="E101" s="689">
        <v>0</v>
      </c>
    </row>
    <row r="102" spans="1:5" ht="12.75">
      <c r="A102" s="689">
        <v>206</v>
      </c>
      <c r="B102" s="690">
        <v>2</v>
      </c>
      <c r="C102" s="691">
        <v>41926</v>
      </c>
      <c r="D102" s="692">
        <v>1.71</v>
      </c>
      <c r="E102" s="689">
        <v>0</v>
      </c>
    </row>
    <row r="103" spans="1:5" ht="12.75">
      <c r="A103" s="689">
        <v>206</v>
      </c>
      <c r="B103" s="690">
        <v>2</v>
      </c>
      <c r="C103" s="691">
        <v>41933</v>
      </c>
      <c r="D103" s="692">
        <v>1.7</v>
      </c>
      <c r="E103" s="689">
        <v>0</v>
      </c>
    </row>
    <row r="104" spans="1:5" ht="12.75">
      <c r="A104" s="689">
        <v>206</v>
      </c>
      <c r="B104" s="690">
        <v>2</v>
      </c>
      <c r="C104" s="691">
        <v>41933</v>
      </c>
      <c r="D104" s="692">
        <v>1.69</v>
      </c>
      <c r="E104" s="689">
        <v>0</v>
      </c>
    </row>
    <row r="105" spans="1:5" ht="12.75">
      <c r="A105" s="689">
        <v>206</v>
      </c>
      <c r="B105" s="690">
        <v>2</v>
      </c>
      <c r="C105" s="691">
        <v>41934</v>
      </c>
      <c r="D105" s="692">
        <v>1.68</v>
      </c>
      <c r="E105" s="689">
        <v>0</v>
      </c>
    </row>
    <row r="106" spans="1:5" ht="12.75">
      <c r="A106" s="689">
        <v>206</v>
      </c>
      <c r="B106" s="690">
        <v>2</v>
      </c>
      <c r="C106" s="691">
        <v>41937</v>
      </c>
      <c r="D106" s="692">
        <v>1.67</v>
      </c>
      <c r="E106" s="689">
        <v>0</v>
      </c>
    </row>
    <row r="107" spans="1:5" ht="12.75">
      <c r="A107" s="689">
        <v>206</v>
      </c>
      <c r="B107" s="690">
        <v>2</v>
      </c>
      <c r="C107" s="691">
        <v>41938</v>
      </c>
      <c r="D107" s="692">
        <v>1.66</v>
      </c>
      <c r="E107" s="689">
        <v>0</v>
      </c>
    </row>
    <row r="108" spans="1:5" ht="12.75">
      <c r="A108" s="689">
        <v>206</v>
      </c>
      <c r="B108" s="690">
        <v>2</v>
      </c>
      <c r="C108" s="691">
        <v>41945</v>
      </c>
      <c r="D108" s="692">
        <v>1.65</v>
      </c>
      <c r="E108" s="689">
        <v>0</v>
      </c>
    </row>
    <row r="109" spans="1:5" ht="12.75">
      <c r="A109" s="689">
        <v>206</v>
      </c>
      <c r="B109" s="690">
        <v>2</v>
      </c>
      <c r="C109" s="691">
        <v>41950</v>
      </c>
      <c r="D109" s="692">
        <v>1.64</v>
      </c>
      <c r="E109" s="689">
        <v>0</v>
      </c>
    </row>
    <row r="110" spans="1:5" ht="12.75">
      <c r="A110" s="689">
        <v>206</v>
      </c>
      <c r="B110" s="690">
        <v>2</v>
      </c>
      <c r="C110" s="691">
        <v>41958</v>
      </c>
      <c r="D110" s="692">
        <v>1.63</v>
      </c>
      <c r="E110" s="689">
        <v>0</v>
      </c>
    </row>
    <row r="111" spans="1:5" ht="12.75">
      <c r="A111" s="689">
        <v>206</v>
      </c>
      <c r="B111" s="690">
        <v>2</v>
      </c>
      <c r="C111" s="691">
        <v>41969</v>
      </c>
      <c r="D111" s="692">
        <v>1.62</v>
      </c>
      <c r="E111" s="689">
        <v>0</v>
      </c>
    </row>
    <row r="112" spans="1:5" ht="12.75">
      <c r="A112" s="689">
        <v>206</v>
      </c>
      <c r="B112" s="690">
        <v>2</v>
      </c>
      <c r="C112" s="691">
        <v>41984</v>
      </c>
      <c r="D112" s="692">
        <v>1.61</v>
      </c>
      <c r="E112" s="689">
        <v>0</v>
      </c>
    </row>
    <row r="113" spans="1:5" ht="12.75">
      <c r="A113" s="689">
        <v>206</v>
      </c>
      <c r="B113" s="690">
        <v>2</v>
      </c>
      <c r="C113" s="691">
        <v>41987</v>
      </c>
      <c r="D113" s="692">
        <v>1.6</v>
      </c>
      <c r="E113" s="689">
        <v>0</v>
      </c>
    </row>
    <row r="114" spans="1:5" ht="12.75">
      <c r="A114" s="689">
        <v>206</v>
      </c>
      <c r="B114" s="690">
        <v>2</v>
      </c>
      <c r="C114" s="691">
        <v>42009</v>
      </c>
      <c r="D114" s="692">
        <v>1.59</v>
      </c>
      <c r="E114" s="689">
        <v>0</v>
      </c>
    </row>
    <row r="115" spans="1:5" ht="12.75">
      <c r="A115" s="689">
        <v>206</v>
      </c>
      <c r="B115" s="690">
        <v>2</v>
      </c>
      <c r="C115" s="691">
        <v>42015</v>
      </c>
      <c r="D115" s="692">
        <v>1.58</v>
      </c>
      <c r="E115" s="689">
        <v>0</v>
      </c>
    </row>
    <row r="116" spans="1:5" ht="12.75">
      <c r="A116" s="689">
        <v>206</v>
      </c>
      <c r="B116" s="690">
        <v>2</v>
      </c>
      <c r="C116" s="691">
        <v>42026</v>
      </c>
      <c r="D116" s="692">
        <v>1.57</v>
      </c>
      <c r="E116" s="689">
        <v>0</v>
      </c>
    </row>
    <row r="117" spans="1:5" ht="12.75">
      <c r="A117" s="689">
        <v>206</v>
      </c>
      <c r="B117" s="690">
        <v>2</v>
      </c>
      <c r="C117" s="691">
        <v>42033</v>
      </c>
      <c r="D117" s="692">
        <v>1.56</v>
      </c>
      <c r="E117" s="689">
        <v>0</v>
      </c>
    </row>
    <row r="118" spans="1:5" ht="12.75">
      <c r="A118" s="689">
        <v>206</v>
      </c>
      <c r="B118" s="690">
        <v>2</v>
      </c>
      <c r="C118" s="691">
        <v>42045</v>
      </c>
      <c r="D118" s="692">
        <v>1.55</v>
      </c>
      <c r="E118" s="689">
        <v>0</v>
      </c>
    </row>
    <row r="119" spans="1:5" ht="12.75">
      <c r="A119" s="689">
        <v>206</v>
      </c>
      <c r="B119" s="690">
        <v>2</v>
      </c>
      <c r="C119" s="691">
        <v>42080</v>
      </c>
      <c r="D119" s="692">
        <v>1.54</v>
      </c>
      <c r="E119" s="689">
        <v>0</v>
      </c>
    </row>
    <row r="120" spans="1:5" ht="12.75">
      <c r="A120" s="689">
        <v>206</v>
      </c>
      <c r="B120" s="690">
        <v>2</v>
      </c>
      <c r="C120" s="691">
        <v>42084</v>
      </c>
      <c r="D120" s="692">
        <v>1.53</v>
      </c>
      <c r="E120" s="689">
        <v>0</v>
      </c>
    </row>
    <row r="121" spans="1:5" ht="12.75">
      <c r="A121" s="689">
        <v>206</v>
      </c>
      <c r="B121" s="690">
        <v>2</v>
      </c>
      <c r="C121" s="691">
        <v>42088</v>
      </c>
      <c r="D121" s="692">
        <v>1.52</v>
      </c>
      <c r="E121" s="689">
        <v>0</v>
      </c>
    </row>
    <row r="122" spans="1:5" ht="12.75">
      <c r="A122" s="689">
        <v>206</v>
      </c>
      <c r="B122" s="690">
        <v>2</v>
      </c>
      <c r="C122" s="691">
        <v>42113</v>
      </c>
      <c r="D122" s="692">
        <v>1.51</v>
      </c>
      <c r="E122" s="689">
        <v>0</v>
      </c>
    </row>
    <row r="123" spans="1:5" ht="12.75">
      <c r="A123" s="689">
        <v>206</v>
      </c>
      <c r="B123" s="690">
        <v>2</v>
      </c>
      <c r="C123" s="691">
        <v>42119</v>
      </c>
      <c r="D123" s="692">
        <v>1.5</v>
      </c>
      <c r="E123" s="689">
        <v>0</v>
      </c>
    </row>
    <row r="124" spans="1:5" ht="12.75">
      <c r="A124" s="689">
        <v>206</v>
      </c>
      <c r="B124" s="690">
        <v>2</v>
      </c>
      <c r="C124" s="691">
        <v>42129</v>
      </c>
      <c r="D124" s="692">
        <v>1.49</v>
      </c>
      <c r="E124" s="689">
        <v>0</v>
      </c>
    </row>
    <row r="125" spans="1:5" ht="12.75">
      <c r="A125" s="689">
        <v>206</v>
      </c>
      <c r="B125" s="690">
        <v>2</v>
      </c>
      <c r="C125" s="691">
        <v>42133</v>
      </c>
      <c r="D125" s="692">
        <v>1.48</v>
      </c>
      <c r="E125" s="689">
        <v>0</v>
      </c>
    </row>
    <row r="126" spans="1:5" ht="12.75">
      <c r="A126" s="689">
        <v>206</v>
      </c>
      <c r="B126" s="690">
        <v>2</v>
      </c>
      <c r="C126" s="691">
        <v>42140</v>
      </c>
      <c r="D126" s="692">
        <v>1.47</v>
      </c>
      <c r="E126" s="689">
        <v>0</v>
      </c>
    </row>
    <row r="127" spans="1:5" ht="12.75">
      <c r="A127" s="689">
        <v>206</v>
      </c>
      <c r="B127" s="690">
        <v>2</v>
      </c>
      <c r="C127" s="691">
        <v>42145</v>
      </c>
      <c r="D127" s="692">
        <v>1.46</v>
      </c>
      <c r="E127" s="689">
        <v>0</v>
      </c>
    </row>
    <row r="128" spans="1:5" ht="12.75">
      <c r="A128" s="689">
        <v>206</v>
      </c>
      <c r="B128" s="690">
        <v>2</v>
      </c>
      <c r="C128" s="691">
        <v>42174</v>
      </c>
      <c r="D128" s="692">
        <v>1.45</v>
      </c>
      <c r="E128" s="689">
        <v>0</v>
      </c>
    </row>
    <row r="129" spans="1:5" ht="12.75">
      <c r="A129" s="689">
        <v>206</v>
      </c>
      <c r="B129" s="690">
        <v>2</v>
      </c>
      <c r="C129" s="691">
        <v>42179</v>
      </c>
      <c r="D129" s="692">
        <v>2.12</v>
      </c>
      <c r="E129" s="689">
        <v>1</v>
      </c>
    </row>
    <row r="130" spans="1:5" ht="12.75">
      <c r="B130" s="690"/>
      <c r="C130" s="691"/>
    </row>
    <row r="131" spans="1:5" ht="12.75">
      <c r="B131" s="690"/>
      <c r="C131" s="691"/>
    </row>
    <row r="132" spans="1:5" ht="12.75">
      <c r="B132" s="690"/>
      <c r="C132" s="691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50"/>
  <dimension ref="A1:B29"/>
  <sheetViews>
    <sheetView showGridLines="0" zoomScale="80" zoomScaleNormal="80" workbookViewId="0"/>
  </sheetViews>
  <sheetFormatPr defaultRowHeight="15"/>
  <cols>
    <col min="1" max="1" width="2.7109375" style="866" customWidth="1"/>
  </cols>
  <sheetData>
    <row r="1" spans="2:2" ht="24" customHeight="1">
      <c r="B1" s="967" t="s">
        <v>910</v>
      </c>
    </row>
    <row r="29" spans="2:2" ht="15.75">
      <c r="B29" s="968" t="s">
        <v>78</v>
      </c>
    </row>
  </sheetData>
  <pageMargins left="0.7" right="0.7" top="0.75" bottom="0.75" header="0.3" footer="0.3"/>
  <drawing r:id="rId1"/>
</worksheet>
</file>

<file path=xl/worksheets/sheet170.xml><?xml version="1.0" encoding="utf-8"?>
<worksheet xmlns="http://schemas.openxmlformats.org/spreadsheetml/2006/main" xmlns:r="http://schemas.openxmlformats.org/officeDocument/2006/relationships">
  <sheetPr codeName="Sheet140"/>
  <dimension ref="B1:J131"/>
  <sheetViews>
    <sheetView showGridLines="0" zoomScale="80" zoomScaleNormal="80" workbookViewId="0"/>
  </sheetViews>
  <sheetFormatPr defaultRowHeight="12"/>
  <cols>
    <col min="1" max="1" width="3.140625" style="689" customWidth="1"/>
    <col min="2" max="3" width="9.140625" style="689"/>
    <col min="4" max="4" width="14.5703125" style="696" customWidth="1"/>
    <col min="5" max="5" width="9.140625" style="692"/>
    <col min="6" max="8" width="9.140625" style="689"/>
    <col min="9" max="9" width="12.42578125" style="689" bestFit="1" customWidth="1"/>
    <col min="10" max="16384" width="9.140625" style="689"/>
  </cols>
  <sheetData>
    <row r="1" spans="2:10" ht="15.75">
      <c r="B1" s="1682" t="s">
        <v>1014</v>
      </c>
      <c r="C1" s="690"/>
      <c r="D1" s="691"/>
      <c r="I1" s="693"/>
      <c r="J1" s="694"/>
    </row>
    <row r="2" spans="2:10" ht="12.75">
      <c r="C2" s="690"/>
      <c r="D2" s="691"/>
      <c r="I2" s="693"/>
      <c r="J2" s="694"/>
    </row>
    <row r="3" spans="2:10" ht="12.75">
      <c r="C3" s="690"/>
      <c r="D3" s="691"/>
      <c r="I3" s="693"/>
      <c r="J3" s="694"/>
    </row>
    <row r="4" spans="2:10" ht="12.75">
      <c r="C4" s="690"/>
      <c r="D4" s="691"/>
      <c r="I4" s="693"/>
      <c r="J4" s="694"/>
    </row>
    <row r="5" spans="2:10" ht="12.75">
      <c r="C5" s="690"/>
      <c r="D5" s="691"/>
      <c r="I5" s="693"/>
      <c r="J5" s="694"/>
    </row>
    <row r="6" spans="2:10" ht="12.75">
      <c r="C6" s="690"/>
      <c r="D6" s="691"/>
      <c r="I6" s="693"/>
      <c r="J6" s="694"/>
    </row>
    <row r="7" spans="2:10" ht="12.75">
      <c r="C7" s="690"/>
      <c r="D7" s="691"/>
      <c r="I7" s="693"/>
      <c r="J7" s="694"/>
    </row>
    <row r="8" spans="2:10" ht="12.75">
      <c r="C8" s="690"/>
      <c r="D8" s="691"/>
      <c r="I8" s="693"/>
      <c r="J8" s="694"/>
    </row>
    <row r="9" spans="2:10" ht="12.75">
      <c r="C9" s="690"/>
      <c r="D9" s="691"/>
      <c r="I9" s="693"/>
      <c r="J9" s="694"/>
    </row>
    <row r="10" spans="2:10" ht="12.75">
      <c r="C10" s="690"/>
      <c r="D10" s="691"/>
      <c r="I10" s="693"/>
      <c r="J10" s="694"/>
    </row>
    <row r="11" spans="2:10" ht="12.75">
      <c r="C11" s="690"/>
      <c r="D11" s="691"/>
      <c r="I11" s="693"/>
      <c r="J11" s="694"/>
    </row>
    <row r="12" spans="2:10" ht="12.75">
      <c r="C12" s="690"/>
      <c r="D12" s="691"/>
      <c r="I12" s="693"/>
      <c r="J12" s="694"/>
    </row>
    <row r="13" spans="2:10" ht="12.75">
      <c r="C13" s="690"/>
      <c r="D13" s="691"/>
      <c r="I13" s="693"/>
      <c r="J13" s="694"/>
    </row>
    <row r="14" spans="2:10" ht="12.75">
      <c r="C14" s="690"/>
      <c r="D14" s="691"/>
      <c r="I14" s="693"/>
      <c r="J14" s="694"/>
    </row>
    <row r="15" spans="2:10" ht="12.75">
      <c r="C15" s="690"/>
      <c r="D15" s="691"/>
      <c r="I15" s="693"/>
      <c r="J15" s="694"/>
    </row>
    <row r="16" spans="2:10" ht="12.75">
      <c r="C16" s="690"/>
      <c r="D16" s="691"/>
      <c r="I16" s="693"/>
      <c r="J16" s="694"/>
    </row>
    <row r="17" spans="3:10" ht="12.75">
      <c r="C17" s="690"/>
      <c r="D17" s="691"/>
      <c r="I17" s="693"/>
      <c r="J17" s="694"/>
    </row>
    <row r="18" spans="3:10" ht="12.75">
      <c r="C18" s="690"/>
      <c r="D18" s="691"/>
    </row>
    <row r="19" spans="3:10" ht="12.75">
      <c r="C19" s="690"/>
      <c r="D19" s="691"/>
    </row>
    <row r="20" spans="3:10" ht="12.75">
      <c r="C20" s="690"/>
      <c r="D20" s="691"/>
    </row>
    <row r="21" spans="3:10" ht="12.75">
      <c r="C21" s="690"/>
      <c r="D21" s="691"/>
    </row>
    <row r="22" spans="3:10" ht="12.75">
      <c r="C22" s="690"/>
      <c r="D22" s="691"/>
    </row>
    <row r="23" spans="3:10" ht="12.75">
      <c r="C23" s="690"/>
      <c r="D23" s="691"/>
    </row>
    <row r="24" spans="3:10" ht="12.75">
      <c r="C24" s="690"/>
      <c r="D24" s="691"/>
    </row>
    <row r="25" spans="3:10" ht="12.75">
      <c r="C25" s="690"/>
      <c r="D25" s="691"/>
    </row>
    <row r="26" spans="3:10" ht="12.75">
      <c r="C26" s="690"/>
      <c r="D26" s="691"/>
    </row>
    <row r="27" spans="3:10" ht="12.75">
      <c r="C27" s="690"/>
      <c r="D27" s="691"/>
    </row>
    <row r="28" spans="3:10" ht="12.75">
      <c r="C28" s="690"/>
      <c r="D28" s="691"/>
    </row>
    <row r="29" spans="3:10" ht="12.75">
      <c r="C29" s="690"/>
      <c r="D29" s="691"/>
    </row>
    <row r="30" spans="3:10" ht="12.75">
      <c r="C30" s="690"/>
      <c r="D30" s="691"/>
    </row>
    <row r="31" spans="3:10" ht="12.75">
      <c r="C31" s="690"/>
      <c r="D31" s="691"/>
    </row>
    <row r="32" spans="3:10" ht="12.75">
      <c r="C32" s="690"/>
      <c r="D32" s="691"/>
    </row>
    <row r="33" spans="3:4" ht="12.75">
      <c r="C33" s="690"/>
      <c r="D33" s="691"/>
    </row>
    <row r="34" spans="3:4" ht="12.75">
      <c r="C34" s="690"/>
      <c r="D34" s="691"/>
    </row>
    <row r="35" spans="3:4" ht="12.75">
      <c r="C35" s="690"/>
      <c r="D35" s="691"/>
    </row>
    <row r="36" spans="3:4" ht="12.75">
      <c r="C36" s="690"/>
      <c r="D36" s="691"/>
    </row>
    <row r="37" spans="3:4" ht="12.75">
      <c r="C37" s="690"/>
      <c r="D37" s="691"/>
    </row>
    <row r="38" spans="3:4" ht="12.75">
      <c r="C38" s="690"/>
      <c r="D38" s="691"/>
    </row>
    <row r="39" spans="3:4" ht="12.75">
      <c r="C39" s="690"/>
      <c r="D39" s="691"/>
    </row>
    <row r="40" spans="3:4" ht="12.75">
      <c r="C40" s="690"/>
      <c r="D40" s="691"/>
    </row>
    <row r="41" spans="3:4" ht="12.75">
      <c r="C41" s="690"/>
      <c r="D41" s="691"/>
    </row>
    <row r="42" spans="3:4" ht="12.75">
      <c r="C42" s="690"/>
      <c r="D42" s="691"/>
    </row>
    <row r="43" spans="3:4" ht="12.75">
      <c r="C43" s="690"/>
      <c r="D43" s="691"/>
    </row>
    <row r="44" spans="3:4" ht="12.75">
      <c r="C44" s="690"/>
      <c r="D44" s="691"/>
    </row>
    <row r="45" spans="3:4" ht="12.75">
      <c r="C45" s="690"/>
      <c r="D45" s="691"/>
    </row>
    <row r="46" spans="3:4" ht="12.75">
      <c r="C46" s="690"/>
      <c r="D46" s="691"/>
    </row>
    <row r="47" spans="3:4" ht="12.75">
      <c r="C47" s="690"/>
      <c r="D47" s="691"/>
    </row>
    <row r="48" spans="3:4" ht="12.75">
      <c r="C48" s="690"/>
      <c r="D48" s="691"/>
    </row>
    <row r="49" spans="2:4" ht="12.75">
      <c r="C49" s="690"/>
      <c r="D49" s="691"/>
    </row>
    <row r="50" spans="2:4" ht="12.75">
      <c r="C50" s="690"/>
      <c r="D50" s="691"/>
    </row>
    <row r="51" spans="2:4" ht="12.75">
      <c r="C51" s="690"/>
      <c r="D51" s="691"/>
    </row>
    <row r="52" spans="2:4" ht="12.75">
      <c r="C52" s="690"/>
      <c r="D52" s="691"/>
    </row>
    <row r="53" spans="2:4" ht="12.75">
      <c r="C53" s="690"/>
      <c r="D53" s="691"/>
    </row>
    <row r="54" spans="2:4" ht="12.75">
      <c r="C54" s="690"/>
      <c r="D54" s="691"/>
    </row>
    <row r="55" spans="2:4" ht="12.75">
      <c r="C55" s="690"/>
      <c r="D55" s="691"/>
    </row>
    <row r="56" spans="2:4" ht="12.75">
      <c r="B56" s="695"/>
      <c r="C56" s="690"/>
      <c r="D56" s="691"/>
    </row>
    <row r="57" spans="2:4" ht="12.75">
      <c r="C57" s="690"/>
      <c r="D57" s="691"/>
    </row>
    <row r="58" spans="2:4" ht="12.75">
      <c r="C58" s="690"/>
      <c r="D58" s="691"/>
    </row>
    <row r="59" spans="2:4" ht="12.75">
      <c r="C59" s="690"/>
      <c r="D59" s="691"/>
    </row>
    <row r="60" spans="2:4" ht="12.75">
      <c r="C60" s="690"/>
      <c r="D60" s="691"/>
    </row>
    <row r="61" spans="2:4" ht="12.75">
      <c r="C61" s="690"/>
      <c r="D61" s="691"/>
    </row>
    <row r="62" spans="2:4" ht="12.75">
      <c r="C62" s="690"/>
      <c r="D62" s="691"/>
    </row>
    <row r="63" spans="2:4" ht="12.75">
      <c r="C63" s="690"/>
      <c r="D63" s="691"/>
    </row>
    <row r="64" spans="2:4" ht="12.75">
      <c r="C64" s="690"/>
      <c r="D64" s="691"/>
    </row>
    <row r="65" spans="3:4" ht="12.75">
      <c r="C65" s="690"/>
      <c r="D65" s="691"/>
    </row>
    <row r="66" spans="3:4" ht="12.75">
      <c r="C66" s="690"/>
      <c r="D66" s="691"/>
    </row>
    <row r="67" spans="3:4" ht="12.75">
      <c r="C67" s="690"/>
      <c r="D67" s="691"/>
    </row>
    <row r="68" spans="3:4" ht="12.75">
      <c r="C68" s="690"/>
      <c r="D68" s="691"/>
    </row>
    <row r="69" spans="3:4" ht="12.75">
      <c r="C69" s="690"/>
      <c r="D69" s="691"/>
    </row>
    <row r="70" spans="3:4" ht="12.75">
      <c r="C70" s="690"/>
      <c r="D70" s="691"/>
    </row>
    <row r="71" spans="3:4" ht="12.75">
      <c r="C71" s="690"/>
      <c r="D71" s="691"/>
    </row>
    <row r="72" spans="3:4" ht="12.75">
      <c r="C72" s="690"/>
      <c r="D72" s="691"/>
    </row>
    <row r="73" spans="3:4" ht="12.75">
      <c r="C73" s="690"/>
      <c r="D73" s="691"/>
    </row>
    <row r="74" spans="3:4" ht="12.75">
      <c r="C74" s="690"/>
      <c r="D74" s="691"/>
    </row>
    <row r="75" spans="3:4" ht="12.75">
      <c r="C75" s="690"/>
      <c r="D75" s="691"/>
    </row>
    <row r="76" spans="3:4" ht="12.75">
      <c r="C76" s="690"/>
      <c r="D76" s="691"/>
    </row>
    <row r="77" spans="3:4" ht="12.75">
      <c r="C77" s="690"/>
      <c r="D77" s="691"/>
    </row>
    <row r="78" spans="3:4" ht="12.75">
      <c r="C78" s="690"/>
      <c r="D78" s="691"/>
    </row>
    <row r="79" spans="3:4" ht="12.75">
      <c r="C79" s="690"/>
      <c r="D79" s="691"/>
    </row>
    <row r="80" spans="3:4" ht="12.75">
      <c r="C80" s="690"/>
      <c r="D80" s="691"/>
    </row>
    <row r="81" spans="3:4" ht="12.75">
      <c r="C81" s="690"/>
      <c r="D81" s="691"/>
    </row>
    <row r="82" spans="3:4" ht="12.75">
      <c r="C82" s="690"/>
      <c r="D82" s="691"/>
    </row>
    <row r="83" spans="3:4" ht="12.75">
      <c r="C83" s="690"/>
      <c r="D83" s="691"/>
    </row>
    <row r="84" spans="3:4" ht="12.75">
      <c r="C84" s="690"/>
      <c r="D84" s="691"/>
    </row>
    <row r="85" spans="3:4" ht="12.75">
      <c r="C85" s="690"/>
      <c r="D85" s="691"/>
    </row>
    <row r="86" spans="3:4" ht="12.75">
      <c r="C86" s="690"/>
      <c r="D86" s="691"/>
    </row>
    <row r="87" spans="3:4" ht="12.75">
      <c r="C87" s="690"/>
      <c r="D87" s="691"/>
    </row>
    <row r="88" spans="3:4" ht="12.75">
      <c r="C88" s="690"/>
      <c r="D88" s="691"/>
    </row>
    <row r="89" spans="3:4" ht="12.75">
      <c r="C89" s="690"/>
      <c r="D89" s="691"/>
    </row>
    <row r="90" spans="3:4" ht="12.75">
      <c r="C90" s="690"/>
      <c r="D90" s="691"/>
    </row>
    <row r="91" spans="3:4" ht="12.75">
      <c r="C91" s="690"/>
      <c r="D91" s="691"/>
    </row>
    <row r="92" spans="3:4" ht="12.75">
      <c r="C92" s="690"/>
      <c r="D92" s="691"/>
    </row>
    <row r="93" spans="3:4" ht="12.75">
      <c r="C93" s="690"/>
      <c r="D93" s="691"/>
    </row>
    <row r="94" spans="3:4" ht="12.75">
      <c r="C94" s="690"/>
      <c r="D94" s="691"/>
    </row>
    <row r="95" spans="3:4" ht="12.75">
      <c r="C95" s="690"/>
      <c r="D95" s="691"/>
    </row>
    <row r="96" spans="3:4" ht="12.75">
      <c r="C96" s="690"/>
      <c r="D96" s="691"/>
    </row>
    <row r="97" spans="3:4" ht="12.75">
      <c r="C97" s="690"/>
      <c r="D97" s="691"/>
    </row>
    <row r="98" spans="3:4" ht="12.75">
      <c r="C98" s="690"/>
      <c r="D98" s="691"/>
    </row>
    <row r="99" spans="3:4" ht="12.75">
      <c r="C99" s="690"/>
      <c r="D99" s="691"/>
    </row>
    <row r="100" spans="3:4" ht="12.75">
      <c r="C100" s="690"/>
      <c r="D100" s="691"/>
    </row>
    <row r="101" spans="3:4" ht="12.75">
      <c r="C101" s="690"/>
      <c r="D101" s="691"/>
    </row>
    <row r="102" spans="3:4" ht="12.75">
      <c r="C102" s="690"/>
      <c r="D102" s="691"/>
    </row>
    <row r="103" spans="3:4" ht="12.75">
      <c r="C103" s="690"/>
      <c r="D103" s="691"/>
    </row>
    <row r="104" spans="3:4" ht="12.75">
      <c r="C104" s="690"/>
      <c r="D104" s="691"/>
    </row>
    <row r="105" spans="3:4" ht="12.75">
      <c r="C105" s="690"/>
      <c r="D105" s="691"/>
    </row>
    <row r="106" spans="3:4" ht="12.75">
      <c r="C106" s="690"/>
      <c r="D106" s="691"/>
    </row>
    <row r="107" spans="3:4" ht="12.75">
      <c r="C107" s="690"/>
      <c r="D107" s="691"/>
    </row>
    <row r="108" spans="3:4" ht="12.75">
      <c r="C108" s="690"/>
      <c r="D108" s="691"/>
    </row>
    <row r="109" spans="3:4" ht="12.75">
      <c r="C109" s="690"/>
      <c r="D109" s="691"/>
    </row>
    <row r="110" spans="3:4" ht="12.75">
      <c r="C110" s="690"/>
      <c r="D110" s="691"/>
    </row>
    <row r="111" spans="3:4" ht="12.75">
      <c r="C111" s="690"/>
      <c r="D111" s="691"/>
    </row>
    <row r="112" spans="3:4" ht="12.75">
      <c r="C112" s="690"/>
      <c r="D112" s="691"/>
    </row>
    <row r="113" spans="3:4" ht="12.75">
      <c r="C113" s="690"/>
      <c r="D113" s="691"/>
    </row>
    <row r="114" spans="3:4" ht="12.75">
      <c r="C114" s="690"/>
      <c r="D114" s="691"/>
    </row>
    <row r="115" spans="3:4" ht="12.75">
      <c r="C115" s="690"/>
      <c r="D115" s="691"/>
    </row>
    <row r="116" spans="3:4" ht="12.75">
      <c r="C116" s="690"/>
      <c r="D116" s="691"/>
    </row>
    <row r="117" spans="3:4" ht="12.75">
      <c r="C117" s="690"/>
      <c r="D117" s="691"/>
    </row>
    <row r="118" spans="3:4" ht="12.75">
      <c r="C118" s="690"/>
      <c r="D118" s="691"/>
    </row>
    <row r="119" spans="3:4" ht="12.75">
      <c r="C119" s="690"/>
      <c r="D119" s="691"/>
    </row>
    <row r="120" spans="3:4" ht="12.75">
      <c r="C120" s="690"/>
      <c r="D120" s="691"/>
    </row>
    <row r="121" spans="3:4" ht="12.75">
      <c r="C121" s="690"/>
      <c r="D121" s="691"/>
    </row>
    <row r="122" spans="3:4" ht="12.75">
      <c r="C122" s="690"/>
      <c r="D122" s="691"/>
    </row>
    <row r="123" spans="3:4" ht="12.75">
      <c r="C123" s="690"/>
      <c r="D123" s="691"/>
    </row>
    <row r="124" spans="3:4" ht="12.75">
      <c r="C124" s="690"/>
      <c r="D124" s="691"/>
    </row>
    <row r="125" spans="3:4" ht="12.75">
      <c r="C125" s="690"/>
      <c r="D125" s="691"/>
    </row>
    <row r="126" spans="3:4" ht="12.75">
      <c r="C126" s="690"/>
      <c r="D126" s="691"/>
    </row>
    <row r="127" spans="3:4" ht="12.75">
      <c r="C127" s="690"/>
      <c r="D127" s="691"/>
    </row>
    <row r="128" spans="3:4" ht="12.75">
      <c r="C128" s="690"/>
      <c r="D128" s="691"/>
    </row>
    <row r="129" spans="3:4" ht="12.75">
      <c r="C129" s="690"/>
      <c r="D129" s="691"/>
    </row>
    <row r="130" spans="3:4" ht="12.75">
      <c r="C130" s="690"/>
      <c r="D130" s="691"/>
    </row>
    <row r="131" spans="3:4" ht="12.75">
      <c r="C131" s="690"/>
      <c r="D131" s="691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51"/>
  <dimension ref="B1:F21"/>
  <sheetViews>
    <sheetView showGridLines="0" zoomScale="80" zoomScaleNormal="80" workbookViewId="0"/>
  </sheetViews>
  <sheetFormatPr defaultRowHeight="15"/>
  <cols>
    <col min="1" max="1" width="4.28515625" style="968" customWidth="1"/>
    <col min="2" max="2" width="28.28515625" style="968" customWidth="1"/>
    <col min="3" max="4" width="21.28515625" style="968" bestFit="1" customWidth="1"/>
    <col min="5" max="16384" width="9.140625" style="968"/>
  </cols>
  <sheetData>
    <row r="1" spans="2:4" ht="37.5" customHeight="1" thickBot="1">
      <c r="B1" s="1013" t="s">
        <v>1025</v>
      </c>
      <c r="C1" s="1032"/>
      <c r="D1" s="1032"/>
    </row>
    <row r="2" spans="2:4" ht="30.75" customHeight="1" thickTop="1" thickBot="1">
      <c r="B2" s="1014" t="s">
        <v>437</v>
      </c>
      <c r="C2" s="1015" t="s">
        <v>803</v>
      </c>
      <c r="D2" s="1016" t="s">
        <v>804</v>
      </c>
    </row>
    <row r="3" spans="2:4" ht="21.75" customHeight="1" thickTop="1">
      <c r="B3" s="1017" t="s">
        <v>26</v>
      </c>
      <c r="C3" s="1018">
        <v>7</v>
      </c>
      <c r="D3" s="1019">
        <v>7</v>
      </c>
    </row>
    <row r="4" spans="2:4" ht="21.75" customHeight="1">
      <c r="B4" s="1020" t="s">
        <v>27</v>
      </c>
      <c r="C4" s="1021">
        <v>1</v>
      </c>
      <c r="D4" s="1022">
        <v>0</v>
      </c>
    </row>
    <row r="5" spans="2:4" ht="21.75" customHeight="1">
      <c r="B5" s="1020" t="s">
        <v>28</v>
      </c>
      <c r="C5" s="1021">
        <v>0</v>
      </c>
      <c r="D5" s="1022">
        <v>0</v>
      </c>
    </row>
    <row r="6" spans="2:4" ht="21.75" customHeight="1">
      <c r="B6" s="1020" t="s">
        <v>29</v>
      </c>
      <c r="C6" s="1021">
        <v>0</v>
      </c>
      <c r="D6" s="1022">
        <v>1</v>
      </c>
    </row>
    <row r="7" spans="2:4" ht="21.75" customHeight="1">
      <c r="B7" s="1020" t="s">
        <v>30</v>
      </c>
      <c r="C7" s="1021">
        <v>2</v>
      </c>
      <c r="D7" s="1022">
        <v>0</v>
      </c>
    </row>
    <row r="8" spans="2:4" ht="21.75" customHeight="1">
      <c r="B8" s="1020" t="s">
        <v>31</v>
      </c>
      <c r="C8" s="1021">
        <v>7</v>
      </c>
      <c r="D8" s="1022">
        <v>6</v>
      </c>
    </row>
    <row r="9" spans="2:4" ht="21.75" customHeight="1">
      <c r="B9" s="1020" t="s">
        <v>32</v>
      </c>
      <c r="C9" s="1021">
        <v>6</v>
      </c>
      <c r="D9" s="1022">
        <v>8</v>
      </c>
    </row>
    <row r="10" spans="2:4" ht="21.75" customHeight="1">
      <c r="B10" s="1020" t="s">
        <v>33</v>
      </c>
      <c r="C10" s="1021">
        <v>6</v>
      </c>
      <c r="D10" s="1022">
        <v>1</v>
      </c>
    </row>
    <row r="11" spans="2:4" ht="21.75" customHeight="1">
      <c r="B11" s="1020" t="s">
        <v>34</v>
      </c>
      <c r="C11" s="1021">
        <v>2</v>
      </c>
      <c r="D11" s="1022">
        <v>1</v>
      </c>
    </row>
    <row r="12" spans="2:4" ht="21.75" customHeight="1">
      <c r="B12" s="1020" t="s">
        <v>35</v>
      </c>
      <c r="C12" s="1021">
        <v>3</v>
      </c>
      <c r="D12" s="1022">
        <v>0</v>
      </c>
    </row>
    <row r="13" spans="2:4" ht="21.75" customHeight="1">
      <c r="B13" s="1020" t="s">
        <v>36</v>
      </c>
      <c r="C13" s="1021">
        <v>3</v>
      </c>
      <c r="D13" s="1022">
        <v>1</v>
      </c>
    </row>
    <row r="14" spans="2:4" ht="21.75" customHeight="1">
      <c r="B14" s="1020" t="s">
        <v>37</v>
      </c>
      <c r="C14" s="1021">
        <v>19</v>
      </c>
      <c r="D14" s="1022">
        <v>15</v>
      </c>
    </row>
    <row r="15" spans="2:4" ht="21.75" customHeight="1">
      <c r="B15" s="1020" t="s">
        <v>38</v>
      </c>
      <c r="C15" s="1021">
        <v>2</v>
      </c>
      <c r="D15" s="1022">
        <v>5</v>
      </c>
    </row>
    <row r="16" spans="2:4" ht="21.75" customHeight="1">
      <c r="B16" s="1020" t="s">
        <v>39</v>
      </c>
      <c r="C16" s="1021">
        <v>0</v>
      </c>
      <c r="D16" s="1022">
        <v>0</v>
      </c>
    </row>
    <row r="17" spans="2:6" ht="21.75" customHeight="1">
      <c r="B17" s="1020" t="s">
        <v>40</v>
      </c>
      <c r="C17" s="1021">
        <v>0</v>
      </c>
      <c r="D17" s="1022">
        <v>0</v>
      </c>
    </row>
    <row r="18" spans="2:6" ht="21.75" customHeight="1" thickBot="1">
      <c r="B18" s="1023" t="s">
        <v>41</v>
      </c>
      <c r="C18" s="1024">
        <v>0</v>
      </c>
      <c r="D18" s="1025">
        <v>0</v>
      </c>
    </row>
    <row r="19" spans="2:6" ht="21.75" customHeight="1" thickTop="1" thickBot="1">
      <c r="B19" s="1026" t="s">
        <v>21</v>
      </c>
      <c r="C19" s="1027">
        <v>58</v>
      </c>
      <c r="D19" s="1028">
        <v>45</v>
      </c>
    </row>
    <row r="20" spans="2:6" ht="30" customHeight="1" thickTop="1">
      <c r="B20" s="1029" t="s">
        <v>78</v>
      </c>
      <c r="C20" s="1031"/>
      <c r="D20" s="1031"/>
      <c r="E20" s="1031"/>
      <c r="F20" s="1031"/>
    </row>
    <row r="21" spans="2:6" ht="15.75" customHeight="1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52"/>
  <dimension ref="A1:B29"/>
  <sheetViews>
    <sheetView showGridLines="0" zoomScale="80" zoomScaleNormal="80" workbookViewId="0"/>
  </sheetViews>
  <sheetFormatPr defaultRowHeight="15"/>
  <cols>
    <col min="1" max="1" width="3.28515625" style="866" customWidth="1"/>
  </cols>
  <sheetData>
    <row r="1" spans="2:2" s="1033" customFormat="1" ht="24" customHeight="1">
      <c r="B1" s="967" t="s">
        <v>911</v>
      </c>
    </row>
    <row r="29" spans="2:2" ht="15.75">
      <c r="B29" s="968" t="s">
        <v>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40"/>
  <sheetViews>
    <sheetView showGridLines="0" tabSelected="1" zoomScale="85" zoomScaleNormal="85" workbookViewId="0"/>
  </sheetViews>
  <sheetFormatPr defaultRowHeight="15"/>
  <cols>
    <col min="1" max="1" width="4" style="924" customWidth="1"/>
    <col min="2" max="16384" width="9.140625" style="924"/>
  </cols>
  <sheetData>
    <row r="1" spans="2:2" ht="15.75">
      <c r="B1" s="964" t="s">
        <v>1015</v>
      </c>
    </row>
    <row r="39" spans="1:18" ht="12.75" customHeight="1">
      <c r="A39" s="1683" t="s">
        <v>78</v>
      </c>
      <c r="B39" s="1683"/>
      <c r="C39" s="1683"/>
      <c r="D39" s="1683"/>
      <c r="E39" s="1683"/>
      <c r="F39" s="1683"/>
      <c r="G39" s="1683"/>
      <c r="H39" s="1683"/>
      <c r="I39" s="1683"/>
      <c r="J39" s="1683"/>
      <c r="K39" s="1683"/>
      <c r="L39" s="1683"/>
      <c r="M39" s="1683"/>
      <c r="N39" s="1683"/>
      <c r="O39" s="1683"/>
      <c r="P39" s="1683"/>
      <c r="Q39" s="1683"/>
      <c r="R39" s="1683"/>
    </row>
    <row r="40" spans="1:18">
      <c r="A40" s="1683"/>
      <c r="B40" s="1683"/>
      <c r="C40" s="1683"/>
      <c r="D40" s="1683"/>
      <c r="E40" s="1683"/>
      <c r="F40" s="1683"/>
      <c r="G40" s="1683"/>
      <c r="H40" s="1683"/>
      <c r="I40" s="1683"/>
      <c r="J40" s="1683"/>
      <c r="K40" s="1683"/>
      <c r="L40" s="1683"/>
      <c r="M40" s="1683"/>
      <c r="N40" s="1683"/>
      <c r="O40" s="1683"/>
      <c r="P40" s="1683"/>
      <c r="Q40" s="1683"/>
      <c r="R40" s="1683"/>
    </row>
  </sheetData>
  <mergeCells count="1">
    <mergeCell ref="A39:R40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53"/>
  <dimension ref="B1:H21"/>
  <sheetViews>
    <sheetView showGridLines="0" zoomScale="80" zoomScaleNormal="80" workbookViewId="0"/>
  </sheetViews>
  <sheetFormatPr defaultRowHeight="15"/>
  <cols>
    <col min="1" max="1" width="3.42578125" style="968" customWidth="1"/>
    <col min="2" max="2" width="33.28515625" style="968" customWidth="1"/>
    <col min="3" max="4" width="21.28515625" style="968" bestFit="1" customWidth="1"/>
    <col min="5" max="16384" width="9.140625" style="968"/>
  </cols>
  <sheetData>
    <row r="1" spans="2:8" ht="37.5" customHeight="1" thickBot="1">
      <c r="B1" s="1013" t="s">
        <v>1026</v>
      </c>
      <c r="C1" s="1032"/>
      <c r="D1" s="1032"/>
      <c r="H1" s="1034"/>
    </row>
    <row r="2" spans="2:8" ht="30.75" customHeight="1" thickTop="1" thickBot="1">
      <c r="B2" s="1014" t="s">
        <v>437</v>
      </c>
      <c r="C2" s="1015" t="s">
        <v>805</v>
      </c>
      <c r="D2" s="1016" t="s">
        <v>806</v>
      </c>
      <c r="H2" s="1034"/>
    </row>
    <row r="3" spans="2:8" ht="21.75" customHeight="1" thickTop="1">
      <c r="B3" s="1017" t="s">
        <v>26</v>
      </c>
      <c r="C3" s="1018">
        <v>0</v>
      </c>
      <c r="D3" s="1019">
        <v>0</v>
      </c>
      <c r="H3" s="1034"/>
    </row>
    <row r="4" spans="2:8" ht="21.75" customHeight="1">
      <c r="B4" s="1020" t="s">
        <v>27</v>
      </c>
      <c r="C4" s="1021">
        <v>0</v>
      </c>
      <c r="D4" s="1022">
        <v>0</v>
      </c>
      <c r="H4" s="1034"/>
    </row>
    <row r="5" spans="2:8" ht="21.75" customHeight="1">
      <c r="B5" s="1020" t="s">
        <v>28</v>
      </c>
      <c r="C5" s="1021">
        <v>0</v>
      </c>
      <c r="D5" s="1022">
        <v>1</v>
      </c>
      <c r="H5" s="1034"/>
    </row>
    <row r="6" spans="2:8" ht="21.75" customHeight="1">
      <c r="B6" s="1020" t="s">
        <v>29</v>
      </c>
      <c r="C6" s="1021">
        <v>3</v>
      </c>
      <c r="D6" s="1022">
        <v>3</v>
      </c>
      <c r="H6" s="1034"/>
    </row>
    <row r="7" spans="2:8" ht="21.75" customHeight="1">
      <c r="B7" s="1020" t="s">
        <v>30</v>
      </c>
      <c r="C7" s="1021">
        <v>0</v>
      </c>
      <c r="D7" s="1022">
        <v>0</v>
      </c>
      <c r="H7" s="1034"/>
    </row>
    <row r="8" spans="2:8" ht="21.75" customHeight="1">
      <c r="B8" s="1020" t="s">
        <v>31</v>
      </c>
      <c r="C8" s="1021">
        <v>0</v>
      </c>
      <c r="D8" s="1022">
        <v>0</v>
      </c>
      <c r="H8" s="1034"/>
    </row>
    <row r="9" spans="2:8" ht="21.75" customHeight="1">
      <c r="B9" s="1020" t="s">
        <v>32</v>
      </c>
      <c r="C9" s="1021">
        <v>18</v>
      </c>
      <c r="D9" s="1022">
        <v>13</v>
      </c>
      <c r="H9" s="1034"/>
    </row>
    <row r="10" spans="2:8" ht="21.75" customHeight="1">
      <c r="B10" s="1020" t="s">
        <v>33</v>
      </c>
      <c r="C10" s="1021">
        <v>6</v>
      </c>
      <c r="D10" s="1022">
        <v>8</v>
      </c>
      <c r="H10" s="1034"/>
    </row>
    <row r="11" spans="2:8" ht="21.75" customHeight="1">
      <c r="B11" s="1020" t="s">
        <v>34</v>
      </c>
      <c r="C11" s="1021">
        <v>7</v>
      </c>
      <c r="D11" s="1022">
        <v>10</v>
      </c>
      <c r="H11" s="1034"/>
    </row>
    <row r="12" spans="2:8" ht="21.75" customHeight="1">
      <c r="B12" s="1020" t="s">
        <v>35</v>
      </c>
      <c r="C12" s="1021">
        <v>0</v>
      </c>
      <c r="D12" s="1022">
        <v>0</v>
      </c>
      <c r="H12" s="1034"/>
    </row>
    <row r="13" spans="2:8" ht="21.75" customHeight="1">
      <c r="B13" s="1020" t="s">
        <v>36</v>
      </c>
      <c r="C13" s="1021">
        <v>8</v>
      </c>
      <c r="D13" s="1022">
        <v>12</v>
      </c>
      <c r="H13" s="1034"/>
    </row>
    <row r="14" spans="2:8" ht="21.75" customHeight="1">
      <c r="B14" s="1020" t="s">
        <v>37</v>
      </c>
      <c r="C14" s="1021">
        <v>12</v>
      </c>
      <c r="D14" s="1022">
        <v>20</v>
      </c>
      <c r="H14" s="1034"/>
    </row>
    <row r="15" spans="2:8" ht="21.75" customHeight="1">
      <c r="B15" s="1020" t="s">
        <v>38</v>
      </c>
      <c r="C15" s="1021">
        <v>0</v>
      </c>
      <c r="D15" s="1022">
        <v>1</v>
      </c>
      <c r="H15" s="1034"/>
    </row>
    <row r="16" spans="2:8" ht="21.75" customHeight="1">
      <c r="B16" s="1020" t="s">
        <v>39</v>
      </c>
      <c r="C16" s="1021">
        <v>0</v>
      </c>
      <c r="D16" s="1022">
        <v>0</v>
      </c>
      <c r="H16" s="1034"/>
    </row>
    <row r="17" spans="2:8" ht="21.75" customHeight="1">
      <c r="B17" s="1020" t="s">
        <v>40</v>
      </c>
      <c r="C17" s="1021">
        <v>6</v>
      </c>
      <c r="D17" s="1022">
        <v>3</v>
      </c>
      <c r="H17" s="1034"/>
    </row>
    <row r="18" spans="2:8" ht="21.75" customHeight="1" thickBot="1">
      <c r="B18" s="1023" t="s">
        <v>41</v>
      </c>
      <c r="C18" s="1024">
        <v>4</v>
      </c>
      <c r="D18" s="1025">
        <v>3</v>
      </c>
      <c r="H18" s="1034"/>
    </row>
    <row r="19" spans="2:8" ht="21.75" customHeight="1" thickTop="1" thickBot="1">
      <c r="B19" s="1026" t="s">
        <v>21</v>
      </c>
      <c r="C19" s="1027">
        <v>64</v>
      </c>
      <c r="D19" s="1028">
        <v>74</v>
      </c>
      <c r="H19" s="1034"/>
    </row>
    <row r="20" spans="2:8" ht="30" customHeight="1" thickTop="1">
      <c r="B20" s="1029" t="s">
        <v>78</v>
      </c>
      <c r="C20" s="1031"/>
      <c r="D20" s="1031"/>
      <c r="E20" s="1031"/>
      <c r="F20" s="1031"/>
      <c r="H20" s="1034"/>
    </row>
    <row r="21" spans="2:8" ht="15.75" customHeight="1">
      <c r="H21" s="103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1"/>
  <dimension ref="B1:H162"/>
  <sheetViews>
    <sheetView showGridLines="0" workbookViewId="0"/>
  </sheetViews>
  <sheetFormatPr defaultRowHeight="15"/>
  <cols>
    <col min="1" max="1" width="3.5703125" style="1046" customWidth="1"/>
    <col min="2" max="2" width="27.140625" style="1046" customWidth="1"/>
    <col min="3" max="3" width="25" style="1046" bestFit="1" customWidth="1"/>
    <col min="4" max="5" width="19" style="1046" bestFit="1" customWidth="1"/>
    <col min="6" max="6" width="23.28515625" style="1046" bestFit="1" customWidth="1"/>
    <col min="7" max="8" width="17.140625" style="1046" bestFit="1" customWidth="1"/>
    <col min="9" max="16384" width="9.140625" style="1046"/>
  </cols>
  <sheetData>
    <row r="1" spans="2:8" ht="24" customHeight="1">
      <c r="B1" s="1047" t="s">
        <v>912</v>
      </c>
    </row>
    <row r="2" spans="2:8" ht="30.75" thickBot="1">
      <c r="B2" s="1048" t="s">
        <v>45</v>
      </c>
      <c r="C2" s="1049" t="s">
        <v>807</v>
      </c>
      <c r="D2" s="1050" t="s">
        <v>44</v>
      </c>
      <c r="E2" s="1051" t="s">
        <v>808</v>
      </c>
      <c r="F2" s="1049" t="s">
        <v>809</v>
      </c>
      <c r="G2" s="1050" t="s">
        <v>46</v>
      </c>
      <c r="H2" s="1052" t="s">
        <v>810</v>
      </c>
    </row>
    <row r="3" spans="2:8" ht="15" customHeight="1" thickTop="1">
      <c r="B3" s="1053" t="s">
        <v>26</v>
      </c>
      <c r="C3" s="1054">
        <v>424.25</v>
      </c>
      <c r="D3" s="1055">
        <v>448</v>
      </c>
      <c r="E3" s="1056">
        <v>448</v>
      </c>
      <c r="F3" s="1057">
        <v>59</v>
      </c>
      <c r="G3" s="1058">
        <v>44</v>
      </c>
      <c r="H3" s="1059">
        <v>38</v>
      </c>
    </row>
    <row r="4" spans="2:8">
      <c r="B4" s="1060" t="s">
        <v>27</v>
      </c>
      <c r="C4" s="1057">
        <v>186.5</v>
      </c>
      <c r="D4" s="1058">
        <v>226</v>
      </c>
      <c r="E4" s="1061">
        <v>174</v>
      </c>
      <c r="F4" s="1057">
        <v>6.75</v>
      </c>
      <c r="G4" s="1058">
        <v>11</v>
      </c>
      <c r="H4" s="1059">
        <v>6</v>
      </c>
    </row>
    <row r="5" spans="2:8">
      <c r="B5" s="1060" t="s">
        <v>28</v>
      </c>
      <c r="C5" s="1057">
        <v>167.5</v>
      </c>
      <c r="D5" s="1058">
        <v>190</v>
      </c>
      <c r="E5" s="1061">
        <v>205</v>
      </c>
      <c r="F5" s="1057">
        <v>7</v>
      </c>
      <c r="G5" s="1058">
        <v>2</v>
      </c>
      <c r="H5" s="1059">
        <v>1</v>
      </c>
    </row>
    <row r="6" spans="2:8">
      <c r="B6" s="1060" t="s">
        <v>29</v>
      </c>
      <c r="C6" s="1057">
        <v>458</v>
      </c>
      <c r="D6" s="1058">
        <v>476</v>
      </c>
      <c r="E6" s="1061">
        <v>445</v>
      </c>
      <c r="F6" s="1057">
        <v>46.75</v>
      </c>
      <c r="G6" s="1058">
        <v>45</v>
      </c>
      <c r="H6" s="1059">
        <v>38</v>
      </c>
    </row>
    <row r="7" spans="2:8">
      <c r="B7" s="1060" t="s">
        <v>30</v>
      </c>
      <c r="C7" s="1057">
        <v>203.5</v>
      </c>
      <c r="D7" s="1058">
        <v>214</v>
      </c>
      <c r="E7" s="1061">
        <v>201</v>
      </c>
      <c r="F7" s="1057">
        <v>35</v>
      </c>
      <c r="G7" s="1058">
        <v>27</v>
      </c>
      <c r="H7" s="1059">
        <v>29</v>
      </c>
    </row>
    <row r="8" spans="2:8">
      <c r="B8" s="1060" t="s">
        <v>31</v>
      </c>
      <c r="C8" s="1057">
        <v>727</v>
      </c>
      <c r="D8" s="1058">
        <v>725</v>
      </c>
      <c r="E8" s="1061">
        <v>730</v>
      </c>
      <c r="F8" s="1057">
        <v>91</v>
      </c>
      <c r="G8" s="1058">
        <v>92</v>
      </c>
      <c r="H8" s="1059">
        <v>71</v>
      </c>
    </row>
    <row r="9" spans="2:8">
      <c r="B9" s="1060" t="s">
        <v>32</v>
      </c>
      <c r="C9" s="1057">
        <v>690.5</v>
      </c>
      <c r="D9" s="1058">
        <v>397</v>
      </c>
      <c r="E9" s="1061">
        <v>389</v>
      </c>
      <c r="F9" s="1057">
        <v>112.25</v>
      </c>
      <c r="G9" s="1058">
        <v>56</v>
      </c>
      <c r="H9" s="1059">
        <v>32</v>
      </c>
    </row>
    <row r="10" spans="2:8">
      <c r="B10" s="1060" t="s">
        <v>33</v>
      </c>
      <c r="C10" s="1057">
        <v>409</v>
      </c>
      <c r="D10" s="1058">
        <v>562</v>
      </c>
      <c r="E10" s="1061">
        <v>667</v>
      </c>
      <c r="F10" s="1057">
        <v>92.75</v>
      </c>
      <c r="G10" s="1058">
        <v>116</v>
      </c>
      <c r="H10" s="1059">
        <v>123</v>
      </c>
    </row>
    <row r="11" spans="2:8">
      <c r="B11" s="1060" t="s">
        <v>34</v>
      </c>
      <c r="C11" s="1057">
        <v>383.5</v>
      </c>
      <c r="D11" s="1058">
        <v>402</v>
      </c>
      <c r="E11" s="1061">
        <v>437</v>
      </c>
      <c r="F11" s="1057">
        <v>53.5</v>
      </c>
      <c r="G11" s="1058">
        <v>34</v>
      </c>
      <c r="H11" s="1059">
        <v>39</v>
      </c>
    </row>
    <row r="12" spans="2:8">
      <c r="B12" s="1060" t="s">
        <v>35</v>
      </c>
      <c r="C12" s="1057">
        <v>375.75</v>
      </c>
      <c r="D12" s="1058">
        <v>323</v>
      </c>
      <c r="E12" s="1061">
        <v>312</v>
      </c>
      <c r="F12" s="1057">
        <v>36.75</v>
      </c>
      <c r="G12" s="1058">
        <v>29</v>
      </c>
      <c r="H12" s="1059">
        <v>28</v>
      </c>
    </row>
    <row r="13" spans="2:8">
      <c r="B13" s="1060" t="s">
        <v>36</v>
      </c>
      <c r="C13" s="1057">
        <v>419.75</v>
      </c>
      <c r="D13" s="1058">
        <v>360</v>
      </c>
      <c r="E13" s="1061">
        <v>417</v>
      </c>
      <c r="F13" s="1057">
        <v>46.5</v>
      </c>
      <c r="G13" s="1058">
        <v>62</v>
      </c>
      <c r="H13" s="1059">
        <v>44</v>
      </c>
    </row>
    <row r="14" spans="2:8">
      <c r="B14" s="1060" t="s">
        <v>37</v>
      </c>
      <c r="C14" s="1057">
        <v>870</v>
      </c>
      <c r="D14" s="1058">
        <v>863</v>
      </c>
      <c r="E14" s="1061">
        <v>814</v>
      </c>
      <c r="F14" s="1057">
        <v>153.5</v>
      </c>
      <c r="G14" s="1058">
        <v>156</v>
      </c>
      <c r="H14" s="1059">
        <v>168</v>
      </c>
    </row>
    <row r="15" spans="2:8">
      <c r="B15" s="1060" t="s">
        <v>38</v>
      </c>
      <c r="C15" s="1057">
        <v>809.75</v>
      </c>
      <c r="D15" s="1058">
        <v>727</v>
      </c>
      <c r="E15" s="1061">
        <v>797</v>
      </c>
      <c r="F15" s="1057">
        <v>94</v>
      </c>
      <c r="G15" s="1058">
        <v>66</v>
      </c>
      <c r="H15" s="1059">
        <v>68</v>
      </c>
    </row>
    <row r="16" spans="2:8">
      <c r="B16" s="1060" t="s">
        <v>39</v>
      </c>
      <c r="C16" s="1057">
        <v>43.25</v>
      </c>
      <c r="D16" s="1058">
        <v>68</v>
      </c>
      <c r="E16" s="1061">
        <v>61</v>
      </c>
      <c r="F16" s="1062">
        <v>3</v>
      </c>
      <c r="G16" s="1058">
        <v>1</v>
      </c>
      <c r="H16" s="1059">
        <v>2</v>
      </c>
    </row>
    <row r="17" spans="2:8">
      <c r="B17" s="1060" t="s">
        <v>40</v>
      </c>
      <c r="C17" s="1057">
        <v>1163.5</v>
      </c>
      <c r="D17" s="1058">
        <v>1649</v>
      </c>
      <c r="E17" s="1061">
        <v>1633</v>
      </c>
      <c r="F17" s="1062">
        <v>74</v>
      </c>
      <c r="G17" s="1058">
        <v>92</v>
      </c>
      <c r="H17" s="1059">
        <v>94</v>
      </c>
    </row>
    <row r="18" spans="2:8" ht="15.75" thickBot="1">
      <c r="B18" s="1060" t="s">
        <v>41</v>
      </c>
      <c r="C18" s="1057">
        <v>225.75</v>
      </c>
      <c r="D18" s="1058">
        <v>336</v>
      </c>
      <c r="E18" s="1061">
        <v>53</v>
      </c>
      <c r="F18" s="1062">
        <v>1.25</v>
      </c>
      <c r="G18" s="1058">
        <v>0</v>
      </c>
      <c r="H18" s="1063">
        <v>0</v>
      </c>
    </row>
    <row r="19" spans="2:8" ht="16.5" thickTop="1">
      <c r="B19" s="1064" t="s">
        <v>21</v>
      </c>
      <c r="C19" s="1065">
        <f>SUM(C3:C18)</f>
        <v>7557.5</v>
      </c>
      <c r="D19" s="1066">
        <f t="shared" ref="D19:H19" si="0">SUM(D3:D18)</f>
        <v>7966</v>
      </c>
      <c r="E19" s="1067">
        <f t="shared" si="0"/>
        <v>7783</v>
      </c>
      <c r="F19" s="1068">
        <f t="shared" si="0"/>
        <v>913</v>
      </c>
      <c r="G19" s="1066">
        <f t="shared" si="0"/>
        <v>833</v>
      </c>
      <c r="H19" s="1068">
        <f t="shared" si="0"/>
        <v>781</v>
      </c>
    </row>
    <row r="21" spans="2:8">
      <c r="B21" s="1046" t="s">
        <v>78</v>
      </c>
    </row>
    <row r="129" spans="8:8">
      <c r="H129" s="1069"/>
    </row>
    <row r="130" spans="8:8">
      <c r="H130" s="1069"/>
    </row>
    <row r="131" spans="8:8">
      <c r="H131" s="1069"/>
    </row>
    <row r="132" spans="8:8">
      <c r="H132" s="1069"/>
    </row>
    <row r="133" spans="8:8">
      <c r="H133" s="1069"/>
    </row>
    <row r="134" spans="8:8">
      <c r="H134" s="1069"/>
    </row>
    <row r="135" spans="8:8">
      <c r="H135" s="1069"/>
    </row>
    <row r="136" spans="8:8">
      <c r="H136" s="1069"/>
    </row>
    <row r="137" spans="8:8">
      <c r="H137" s="1069"/>
    </row>
    <row r="138" spans="8:8">
      <c r="H138" s="1069"/>
    </row>
    <row r="139" spans="8:8">
      <c r="H139" s="1069"/>
    </row>
    <row r="140" spans="8:8">
      <c r="H140" s="1069"/>
    </row>
    <row r="141" spans="8:8">
      <c r="H141" s="1069"/>
    </row>
    <row r="142" spans="8:8">
      <c r="H142" s="1069"/>
    </row>
    <row r="143" spans="8:8">
      <c r="H143" s="1069"/>
    </row>
    <row r="144" spans="8:8">
      <c r="H144" s="1069"/>
    </row>
    <row r="145" spans="8:8">
      <c r="H145" s="1069"/>
    </row>
    <row r="146" spans="8:8">
      <c r="H146" s="1069"/>
    </row>
    <row r="147" spans="8:8">
      <c r="H147" s="1069"/>
    </row>
    <row r="148" spans="8:8">
      <c r="H148" s="1069"/>
    </row>
    <row r="149" spans="8:8">
      <c r="H149" s="1069"/>
    </row>
    <row r="150" spans="8:8">
      <c r="H150" s="1069"/>
    </row>
    <row r="151" spans="8:8">
      <c r="H151" s="1069"/>
    </row>
    <row r="152" spans="8:8">
      <c r="H152" s="1069"/>
    </row>
    <row r="153" spans="8:8">
      <c r="H153" s="1069"/>
    </row>
    <row r="154" spans="8:8">
      <c r="H154" s="1069"/>
    </row>
    <row r="155" spans="8:8">
      <c r="H155" s="1069"/>
    </row>
    <row r="156" spans="8:8">
      <c r="H156" s="1069"/>
    </row>
    <row r="157" spans="8:8">
      <c r="H157" s="1069"/>
    </row>
    <row r="158" spans="8:8">
      <c r="H158" s="1069"/>
    </row>
    <row r="159" spans="8:8">
      <c r="H159" s="1069"/>
    </row>
    <row r="160" spans="8:8">
      <c r="H160" s="1069"/>
    </row>
    <row r="161" spans="8:8">
      <c r="H161" s="1069"/>
    </row>
    <row r="162" spans="8:8">
      <c r="H162" s="106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2"/>
  <dimension ref="B1:H128"/>
  <sheetViews>
    <sheetView showGridLines="0" zoomScale="90" zoomScaleNormal="90" workbookViewId="0"/>
  </sheetViews>
  <sheetFormatPr defaultColWidth="22.85546875" defaultRowHeight="15"/>
  <cols>
    <col min="1" max="1" width="4.140625" style="968" customWidth="1"/>
    <col min="2" max="2" width="22.85546875" style="968"/>
    <col min="3" max="3" width="25" style="968" bestFit="1" customWidth="1"/>
    <col min="4" max="16384" width="22.85546875" style="968"/>
  </cols>
  <sheetData>
    <row r="1" spans="2:8" ht="24" customHeight="1">
      <c r="B1" s="967" t="s">
        <v>913</v>
      </c>
    </row>
    <row r="2" spans="2:8" ht="30.75" thickBot="1">
      <c r="B2" s="1035" t="s">
        <v>45</v>
      </c>
      <c r="C2" s="1036" t="s">
        <v>807</v>
      </c>
      <c r="D2" s="1037" t="s">
        <v>44</v>
      </c>
      <c r="E2" s="1037" t="s">
        <v>808</v>
      </c>
      <c r="F2" s="1036" t="s">
        <v>809</v>
      </c>
      <c r="G2" s="1037" t="s">
        <v>46</v>
      </c>
      <c r="H2" s="1039" t="s">
        <v>810</v>
      </c>
    </row>
    <row r="3" spans="2:8" ht="15.75" thickTop="1">
      <c r="B3" s="1043" t="s">
        <v>26</v>
      </c>
      <c r="C3" s="1042">
        <v>464</v>
      </c>
      <c r="D3" s="1070">
        <v>409</v>
      </c>
      <c r="E3" s="1071">
        <v>439</v>
      </c>
      <c r="F3" s="1042">
        <v>39.5</v>
      </c>
      <c r="G3" s="1070">
        <v>41</v>
      </c>
      <c r="H3" s="1072">
        <v>28</v>
      </c>
    </row>
    <row r="4" spans="2:8">
      <c r="B4" s="1043" t="s">
        <v>27</v>
      </c>
      <c r="C4" s="1042">
        <v>169.5</v>
      </c>
      <c r="D4" s="1070">
        <v>172</v>
      </c>
      <c r="E4" s="1071">
        <v>138</v>
      </c>
      <c r="F4" s="1042">
        <v>5.25</v>
      </c>
      <c r="G4" s="1070">
        <v>8</v>
      </c>
      <c r="H4" s="1072">
        <v>3</v>
      </c>
    </row>
    <row r="5" spans="2:8">
      <c r="B5" s="1043" t="s">
        <v>28</v>
      </c>
      <c r="C5" s="1042">
        <v>167.5</v>
      </c>
      <c r="D5" s="1070">
        <v>191</v>
      </c>
      <c r="E5" s="1071">
        <v>182</v>
      </c>
      <c r="F5" s="1044">
        <v>0.75</v>
      </c>
      <c r="G5" s="1073">
        <v>1</v>
      </c>
      <c r="H5" s="1072">
        <v>1</v>
      </c>
    </row>
    <row r="6" spans="2:8">
      <c r="B6" s="1043" t="s">
        <v>29</v>
      </c>
      <c r="C6" s="1042">
        <v>457.25</v>
      </c>
      <c r="D6" s="1070">
        <v>521</v>
      </c>
      <c r="E6" s="1071">
        <v>469</v>
      </c>
      <c r="F6" s="1044">
        <v>36.75</v>
      </c>
      <c r="G6" s="1070">
        <v>52</v>
      </c>
      <c r="H6" s="1072">
        <v>36</v>
      </c>
    </row>
    <row r="7" spans="2:8">
      <c r="B7" s="1043" t="s">
        <v>30</v>
      </c>
      <c r="C7" s="1042">
        <v>216.75</v>
      </c>
      <c r="D7" s="1070">
        <v>234</v>
      </c>
      <c r="E7" s="1071">
        <v>199</v>
      </c>
      <c r="F7" s="1044">
        <v>20.5</v>
      </c>
      <c r="G7" s="1070">
        <v>11</v>
      </c>
      <c r="H7" s="1072">
        <v>24</v>
      </c>
    </row>
    <row r="8" spans="2:8">
      <c r="B8" s="1043" t="s">
        <v>31</v>
      </c>
      <c r="C8" s="1042">
        <v>589.25</v>
      </c>
      <c r="D8" s="1070">
        <v>677</v>
      </c>
      <c r="E8" s="1071">
        <v>601</v>
      </c>
      <c r="F8" s="1044">
        <v>43</v>
      </c>
      <c r="G8" s="1070">
        <v>54</v>
      </c>
      <c r="H8" s="1072">
        <v>51</v>
      </c>
    </row>
    <row r="9" spans="2:8">
      <c r="B9" s="1043" t="s">
        <v>32</v>
      </c>
      <c r="C9" s="1042">
        <v>784.25</v>
      </c>
      <c r="D9" s="1070">
        <v>539</v>
      </c>
      <c r="E9" s="1071">
        <v>521</v>
      </c>
      <c r="F9" s="1044">
        <v>55</v>
      </c>
      <c r="G9" s="1070">
        <v>49</v>
      </c>
      <c r="H9" s="1072">
        <v>39</v>
      </c>
    </row>
    <row r="10" spans="2:8">
      <c r="B10" s="1043" t="s">
        <v>33</v>
      </c>
      <c r="C10" s="1042">
        <v>385.75</v>
      </c>
      <c r="D10" s="1070">
        <v>446</v>
      </c>
      <c r="E10" s="1071">
        <v>595</v>
      </c>
      <c r="F10" s="1044">
        <v>34.25</v>
      </c>
      <c r="G10" s="1070">
        <v>34</v>
      </c>
      <c r="H10" s="1072">
        <v>35</v>
      </c>
    </row>
    <row r="11" spans="2:8">
      <c r="B11" s="1043" t="s">
        <v>34</v>
      </c>
      <c r="C11" s="1042">
        <v>412.25</v>
      </c>
      <c r="D11" s="1070">
        <v>500</v>
      </c>
      <c r="E11" s="1071">
        <v>402</v>
      </c>
      <c r="F11" s="1044">
        <v>33.75</v>
      </c>
      <c r="G11" s="1070">
        <v>20</v>
      </c>
      <c r="H11" s="1072">
        <v>24</v>
      </c>
    </row>
    <row r="12" spans="2:8">
      <c r="B12" s="1043" t="s">
        <v>35</v>
      </c>
      <c r="C12" s="1042">
        <v>287.25</v>
      </c>
      <c r="D12" s="1070">
        <v>302</v>
      </c>
      <c r="E12" s="1071">
        <v>261</v>
      </c>
      <c r="F12" s="1044">
        <v>15.75</v>
      </c>
      <c r="G12" s="1070">
        <v>12</v>
      </c>
      <c r="H12" s="1072">
        <v>12</v>
      </c>
    </row>
    <row r="13" spans="2:8">
      <c r="B13" s="1043" t="s">
        <v>36</v>
      </c>
      <c r="C13" s="1042">
        <v>461.75</v>
      </c>
      <c r="D13" s="1070">
        <v>483</v>
      </c>
      <c r="E13" s="1071">
        <v>434</v>
      </c>
      <c r="F13" s="1044">
        <v>34</v>
      </c>
      <c r="G13" s="1070">
        <v>42</v>
      </c>
      <c r="H13" s="1072">
        <v>37</v>
      </c>
    </row>
    <row r="14" spans="2:8">
      <c r="B14" s="1043" t="s">
        <v>37</v>
      </c>
      <c r="C14" s="1042">
        <v>782.5</v>
      </c>
      <c r="D14" s="1070">
        <v>822</v>
      </c>
      <c r="E14" s="1071">
        <v>823</v>
      </c>
      <c r="F14" s="1044">
        <v>61.5</v>
      </c>
      <c r="G14" s="1070">
        <v>70</v>
      </c>
      <c r="H14" s="1072">
        <v>73</v>
      </c>
    </row>
    <row r="15" spans="2:8">
      <c r="B15" s="1043" t="s">
        <v>38</v>
      </c>
      <c r="C15" s="1042">
        <v>695.75</v>
      </c>
      <c r="D15" s="1070">
        <v>529</v>
      </c>
      <c r="E15" s="1071">
        <v>528</v>
      </c>
      <c r="F15" s="1044">
        <v>51.25</v>
      </c>
      <c r="G15" s="1070">
        <v>31</v>
      </c>
      <c r="H15" s="1072">
        <v>36</v>
      </c>
    </row>
    <row r="16" spans="2:8">
      <c r="B16" s="1043" t="s">
        <v>39</v>
      </c>
      <c r="C16" s="1042">
        <v>41.5</v>
      </c>
      <c r="D16" s="1070">
        <v>57</v>
      </c>
      <c r="E16" s="1071">
        <v>68</v>
      </c>
      <c r="F16" s="1074">
        <v>1</v>
      </c>
      <c r="G16" s="1070">
        <v>1</v>
      </c>
      <c r="H16" s="1072">
        <v>1</v>
      </c>
    </row>
    <row r="17" spans="2:8">
      <c r="B17" s="1043" t="s">
        <v>40</v>
      </c>
      <c r="C17" s="1042">
        <v>1226.75</v>
      </c>
      <c r="D17" s="1070">
        <v>1725</v>
      </c>
      <c r="E17" s="1071">
        <v>1784</v>
      </c>
      <c r="F17" s="1044">
        <v>42.25</v>
      </c>
      <c r="G17" s="1070">
        <v>48</v>
      </c>
      <c r="H17" s="1072">
        <v>62</v>
      </c>
    </row>
    <row r="18" spans="2:8" ht="15.75" thickBot="1">
      <c r="B18" s="1043" t="s">
        <v>41</v>
      </c>
      <c r="C18" s="1042">
        <v>223.25</v>
      </c>
      <c r="D18" s="1070">
        <v>324</v>
      </c>
      <c r="E18" s="1071">
        <v>81</v>
      </c>
      <c r="F18" s="1044">
        <v>1</v>
      </c>
      <c r="G18" s="1070">
        <v>3</v>
      </c>
      <c r="H18" s="1072">
        <v>0</v>
      </c>
    </row>
    <row r="19" spans="2:8" ht="16.5" thickTop="1" thickBot="1">
      <c r="B19" s="1075" t="s">
        <v>21</v>
      </c>
      <c r="C19" s="1076">
        <f>SUM(C3:C18)</f>
        <v>7365.25</v>
      </c>
      <c r="D19" s="1077">
        <f t="shared" ref="D19:H19" si="0">SUM(D3:D18)</f>
        <v>7931</v>
      </c>
      <c r="E19" s="1078">
        <f t="shared" si="0"/>
        <v>7525</v>
      </c>
      <c r="F19" s="1079">
        <f t="shared" si="0"/>
        <v>475.5</v>
      </c>
      <c r="G19" s="1077">
        <f t="shared" si="0"/>
        <v>477</v>
      </c>
      <c r="H19" s="1078">
        <f t="shared" si="0"/>
        <v>462</v>
      </c>
    </row>
    <row r="20" spans="2:8" ht="15.75" thickTop="1"/>
    <row r="21" spans="2:8">
      <c r="B21" s="968" t="s">
        <v>78</v>
      </c>
    </row>
    <row r="95" spans="8:8">
      <c r="H95" s="1045"/>
    </row>
    <row r="96" spans="8:8">
      <c r="H96" s="1045"/>
    </row>
    <row r="97" spans="8:8">
      <c r="H97" s="1045"/>
    </row>
    <row r="98" spans="8:8">
      <c r="H98" s="1045"/>
    </row>
    <row r="99" spans="8:8">
      <c r="H99" s="1045"/>
    </row>
    <row r="100" spans="8:8">
      <c r="H100" s="1045"/>
    </row>
    <row r="101" spans="8:8">
      <c r="H101" s="1045"/>
    </row>
    <row r="102" spans="8:8">
      <c r="H102" s="1045"/>
    </row>
    <row r="103" spans="8:8">
      <c r="H103" s="1045"/>
    </row>
    <row r="104" spans="8:8">
      <c r="H104" s="1045"/>
    </row>
    <row r="105" spans="8:8">
      <c r="H105" s="1045"/>
    </row>
    <row r="106" spans="8:8">
      <c r="H106" s="1045"/>
    </row>
    <row r="107" spans="8:8">
      <c r="H107" s="1045"/>
    </row>
    <row r="108" spans="8:8">
      <c r="H108" s="1045"/>
    </row>
    <row r="109" spans="8:8">
      <c r="H109" s="1045"/>
    </row>
    <row r="110" spans="8:8">
      <c r="H110" s="1045"/>
    </row>
    <row r="111" spans="8:8">
      <c r="H111" s="1045"/>
    </row>
    <row r="112" spans="8:8">
      <c r="H112" s="1045"/>
    </row>
    <row r="113" spans="8:8">
      <c r="H113" s="1045"/>
    </row>
    <row r="114" spans="8:8">
      <c r="H114" s="1045"/>
    </row>
    <row r="115" spans="8:8">
      <c r="H115" s="1045"/>
    </row>
    <row r="116" spans="8:8">
      <c r="H116" s="1045"/>
    </row>
    <row r="117" spans="8:8">
      <c r="H117" s="1045"/>
    </row>
    <row r="118" spans="8:8">
      <c r="H118" s="1045"/>
    </row>
    <row r="119" spans="8:8">
      <c r="H119" s="1045"/>
    </row>
    <row r="120" spans="8:8">
      <c r="H120" s="1045"/>
    </row>
    <row r="121" spans="8:8">
      <c r="H121" s="1045"/>
    </row>
    <row r="122" spans="8:8">
      <c r="H122" s="1045"/>
    </row>
    <row r="123" spans="8:8">
      <c r="H123" s="1045"/>
    </row>
    <row r="124" spans="8:8">
      <c r="H124" s="1045"/>
    </row>
    <row r="125" spans="8:8">
      <c r="H125" s="1045"/>
    </row>
    <row r="126" spans="8:8">
      <c r="H126" s="1045"/>
    </row>
    <row r="127" spans="8:8">
      <c r="H127" s="1045"/>
    </row>
    <row r="128" spans="8:8">
      <c r="H128" s="1045"/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54"/>
  <dimension ref="B1:H94"/>
  <sheetViews>
    <sheetView showGridLines="0" zoomScale="90" zoomScaleNormal="90" workbookViewId="0"/>
  </sheetViews>
  <sheetFormatPr defaultRowHeight="15"/>
  <cols>
    <col min="1" max="1" width="3.140625" style="968" customWidth="1"/>
    <col min="2" max="2" width="24.85546875" style="968" customWidth="1"/>
    <col min="3" max="3" width="25.28515625" style="968" bestFit="1" customWidth="1"/>
    <col min="4" max="5" width="19.140625" style="968" bestFit="1" customWidth="1"/>
    <col min="6" max="6" width="23.42578125" style="968" bestFit="1" customWidth="1"/>
    <col min="7" max="8" width="17.42578125" style="968" bestFit="1" customWidth="1"/>
    <col min="9" max="16384" width="9.140625" style="968"/>
  </cols>
  <sheetData>
    <row r="1" spans="2:8" s="1033" customFormat="1" ht="24" customHeight="1">
      <c r="B1" s="967" t="s">
        <v>914</v>
      </c>
    </row>
    <row r="2" spans="2:8" ht="45" customHeight="1" thickBot="1">
      <c r="B2" s="1035" t="s">
        <v>45</v>
      </c>
      <c r="C2" s="1036" t="s">
        <v>807</v>
      </c>
      <c r="D2" s="1037" t="s">
        <v>44</v>
      </c>
      <c r="E2" s="1038" t="s">
        <v>808</v>
      </c>
      <c r="F2" s="1036" t="s">
        <v>809</v>
      </c>
      <c r="G2" s="1037" t="s">
        <v>46</v>
      </c>
      <c r="H2" s="1039" t="s">
        <v>810</v>
      </c>
    </row>
    <row r="3" spans="2:8" ht="15" customHeight="1" thickTop="1">
      <c r="B3" s="1040" t="s">
        <v>26</v>
      </c>
      <c r="C3" s="1041">
        <v>57</v>
      </c>
      <c r="D3" s="1080">
        <v>56</v>
      </c>
      <c r="E3" s="1081">
        <v>55</v>
      </c>
      <c r="F3" s="1042">
        <v>3.5</v>
      </c>
      <c r="G3" s="1070">
        <v>11</v>
      </c>
      <c r="H3" s="1072">
        <v>6</v>
      </c>
    </row>
    <row r="4" spans="2:8">
      <c r="B4" s="1043" t="s">
        <v>27</v>
      </c>
      <c r="C4" s="1042">
        <v>1.75</v>
      </c>
      <c r="D4" s="1070">
        <v>9</v>
      </c>
      <c r="E4" s="1071">
        <v>8</v>
      </c>
      <c r="F4" s="1042">
        <v>0</v>
      </c>
      <c r="G4" s="1070">
        <v>0</v>
      </c>
      <c r="H4" s="1072">
        <v>0</v>
      </c>
    </row>
    <row r="5" spans="2:8">
      <c r="B5" s="1043" t="s">
        <v>28</v>
      </c>
      <c r="C5" s="1042">
        <v>17</v>
      </c>
      <c r="D5" s="1070">
        <v>23</v>
      </c>
      <c r="E5" s="1071">
        <v>20</v>
      </c>
      <c r="F5" s="1042">
        <v>0</v>
      </c>
      <c r="G5" s="1070">
        <v>0</v>
      </c>
      <c r="H5" s="1072">
        <v>0</v>
      </c>
    </row>
    <row r="6" spans="2:8">
      <c r="B6" s="1043" t="s">
        <v>29</v>
      </c>
      <c r="C6" s="1042">
        <v>19.25</v>
      </c>
      <c r="D6" s="1070">
        <v>13</v>
      </c>
      <c r="E6" s="1071">
        <v>24</v>
      </c>
      <c r="F6" s="1042">
        <v>0</v>
      </c>
      <c r="G6" s="1070">
        <v>1</v>
      </c>
      <c r="H6" s="1072">
        <v>3</v>
      </c>
    </row>
    <row r="7" spans="2:8">
      <c r="B7" s="1043" t="s">
        <v>30</v>
      </c>
      <c r="C7" s="1042">
        <v>18.25</v>
      </c>
      <c r="D7" s="1070">
        <v>25</v>
      </c>
      <c r="E7" s="1071">
        <v>21</v>
      </c>
      <c r="F7" s="1042">
        <v>1.25</v>
      </c>
      <c r="G7" s="1070">
        <v>2</v>
      </c>
      <c r="H7" s="1072">
        <v>2</v>
      </c>
    </row>
    <row r="8" spans="2:8">
      <c r="B8" s="1043" t="s">
        <v>31</v>
      </c>
      <c r="C8" s="1042">
        <v>53.5</v>
      </c>
      <c r="D8" s="1070">
        <v>63</v>
      </c>
      <c r="E8" s="1071">
        <v>62</v>
      </c>
      <c r="F8" s="1042">
        <v>5.75</v>
      </c>
      <c r="G8" s="1070">
        <v>7</v>
      </c>
      <c r="H8" s="1072">
        <v>9</v>
      </c>
    </row>
    <row r="9" spans="2:8">
      <c r="B9" s="1043" t="s">
        <v>32</v>
      </c>
      <c r="C9" s="1042">
        <v>58.5</v>
      </c>
      <c r="D9" s="1070">
        <v>52</v>
      </c>
      <c r="E9" s="1071">
        <v>45</v>
      </c>
      <c r="F9" s="1042">
        <v>5.75</v>
      </c>
      <c r="G9" s="1070">
        <v>5</v>
      </c>
      <c r="H9" s="1072">
        <v>4</v>
      </c>
    </row>
    <row r="10" spans="2:8">
      <c r="B10" s="1043" t="s">
        <v>33</v>
      </c>
      <c r="C10" s="1042">
        <v>31.75</v>
      </c>
      <c r="D10" s="1070">
        <v>30</v>
      </c>
      <c r="E10" s="1071">
        <v>61</v>
      </c>
      <c r="F10" s="1042">
        <v>4</v>
      </c>
      <c r="G10" s="1070">
        <v>4</v>
      </c>
      <c r="H10" s="1072">
        <v>4</v>
      </c>
    </row>
    <row r="11" spans="2:8">
      <c r="B11" s="1043" t="s">
        <v>34</v>
      </c>
      <c r="C11" s="1042">
        <v>33</v>
      </c>
      <c r="D11" s="1070">
        <v>33</v>
      </c>
      <c r="E11" s="1071">
        <v>34</v>
      </c>
      <c r="F11" s="1042">
        <v>4</v>
      </c>
      <c r="G11" s="1070">
        <v>2</v>
      </c>
      <c r="H11" s="1072">
        <v>2</v>
      </c>
    </row>
    <row r="12" spans="2:8">
      <c r="B12" s="1043" t="s">
        <v>35</v>
      </c>
      <c r="C12" s="1042">
        <v>20.25</v>
      </c>
      <c r="D12" s="1070">
        <v>16</v>
      </c>
      <c r="E12" s="1071">
        <v>9</v>
      </c>
      <c r="F12" s="1042">
        <v>0.25</v>
      </c>
      <c r="G12" s="1070">
        <v>1</v>
      </c>
      <c r="H12" s="1072" t="s">
        <v>0</v>
      </c>
    </row>
    <row r="13" spans="2:8">
      <c r="B13" s="1043" t="s">
        <v>36</v>
      </c>
      <c r="C13" s="1042">
        <v>20.5</v>
      </c>
      <c r="D13" s="1070">
        <v>16</v>
      </c>
      <c r="E13" s="1071">
        <v>16</v>
      </c>
      <c r="F13" s="1042">
        <v>0.5</v>
      </c>
      <c r="G13" s="1070">
        <v>1</v>
      </c>
      <c r="H13" s="1072">
        <v>3</v>
      </c>
    </row>
    <row r="14" spans="2:8">
      <c r="B14" s="1043" t="s">
        <v>37</v>
      </c>
      <c r="C14" s="1042">
        <v>62.75</v>
      </c>
      <c r="D14" s="1070">
        <v>73</v>
      </c>
      <c r="E14" s="1071">
        <v>50</v>
      </c>
      <c r="F14" s="1042">
        <v>2.5</v>
      </c>
      <c r="G14" s="1070">
        <v>5</v>
      </c>
      <c r="H14" s="1072">
        <v>8</v>
      </c>
    </row>
    <row r="15" spans="2:8">
      <c r="B15" s="1043" t="s">
        <v>38</v>
      </c>
      <c r="C15" s="1042">
        <v>33.75</v>
      </c>
      <c r="D15" s="1070">
        <v>33</v>
      </c>
      <c r="E15" s="1071">
        <v>30</v>
      </c>
      <c r="F15" s="1042">
        <v>3</v>
      </c>
      <c r="G15" s="1070">
        <v>1</v>
      </c>
      <c r="H15" s="1072">
        <v>1</v>
      </c>
    </row>
    <row r="16" spans="2:8">
      <c r="B16" s="1043" t="s">
        <v>39</v>
      </c>
      <c r="C16" s="1042">
        <v>4</v>
      </c>
      <c r="D16" s="1070">
        <v>12</v>
      </c>
      <c r="E16" s="1071">
        <v>4</v>
      </c>
      <c r="F16" s="1044">
        <v>0.5</v>
      </c>
      <c r="G16" s="1070">
        <v>0</v>
      </c>
      <c r="H16" s="1072">
        <v>0</v>
      </c>
    </row>
    <row r="17" spans="2:8">
      <c r="B17" s="1043" t="s">
        <v>40</v>
      </c>
      <c r="C17" s="1042">
        <v>0</v>
      </c>
      <c r="D17" s="1070">
        <v>0</v>
      </c>
      <c r="E17" s="1071">
        <v>0</v>
      </c>
      <c r="F17" s="1044">
        <v>0</v>
      </c>
      <c r="G17" s="1070">
        <v>1</v>
      </c>
      <c r="H17" s="1072">
        <v>0</v>
      </c>
    </row>
    <row r="18" spans="2:8" ht="15.75" thickBot="1">
      <c r="B18" s="1043" t="s">
        <v>41</v>
      </c>
      <c r="C18" s="1042">
        <v>6.25</v>
      </c>
      <c r="D18" s="1070">
        <v>8</v>
      </c>
      <c r="E18" s="1071">
        <v>2</v>
      </c>
      <c r="F18" s="1044">
        <v>1.25</v>
      </c>
      <c r="G18" s="1070">
        <v>0</v>
      </c>
      <c r="H18" s="1082">
        <v>0</v>
      </c>
    </row>
    <row r="19" spans="2:8" ht="16.5" thickTop="1" thickBot="1">
      <c r="B19" s="1083" t="s">
        <v>21</v>
      </c>
      <c r="C19" s="1084">
        <f>SUM(C3:C18)</f>
        <v>437.5</v>
      </c>
      <c r="D19" s="1085">
        <f t="shared" ref="D19:H19" si="0">SUM(D3:D18)</f>
        <v>462</v>
      </c>
      <c r="E19" s="1086">
        <f t="shared" si="0"/>
        <v>441</v>
      </c>
      <c r="F19" s="1087">
        <f t="shared" si="0"/>
        <v>32.25</v>
      </c>
      <c r="G19" s="1085">
        <f t="shared" si="0"/>
        <v>41</v>
      </c>
      <c r="H19" s="1085">
        <f t="shared" si="0"/>
        <v>42</v>
      </c>
    </row>
    <row r="20" spans="2:8" ht="15.75" thickTop="1"/>
    <row r="21" spans="2:8">
      <c r="B21" s="968" t="s">
        <v>78</v>
      </c>
    </row>
    <row r="64" spans="8:8">
      <c r="H64" s="1045"/>
    </row>
    <row r="65" spans="8:8">
      <c r="H65" s="1045"/>
    </row>
    <row r="66" spans="8:8">
      <c r="H66" s="1045"/>
    </row>
    <row r="67" spans="8:8">
      <c r="H67" s="1045"/>
    </row>
    <row r="68" spans="8:8">
      <c r="H68" s="1045"/>
    </row>
    <row r="69" spans="8:8">
      <c r="H69" s="1045"/>
    </row>
    <row r="70" spans="8:8">
      <c r="H70" s="1045"/>
    </row>
    <row r="71" spans="8:8">
      <c r="H71" s="1045"/>
    </row>
    <row r="72" spans="8:8">
      <c r="H72" s="1045"/>
    </row>
    <row r="73" spans="8:8">
      <c r="H73" s="1045"/>
    </row>
    <row r="74" spans="8:8">
      <c r="H74" s="1045"/>
    </row>
    <row r="75" spans="8:8">
      <c r="H75" s="1045"/>
    </row>
    <row r="76" spans="8:8">
      <c r="H76" s="1045"/>
    </row>
    <row r="77" spans="8:8">
      <c r="H77" s="1045"/>
    </row>
    <row r="78" spans="8:8">
      <c r="H78" s="1045"/>
    </row>
    <row r="79" spans="8:8">
      <c r="H79" s="1045"/>
    </row>
    <row r="80" spans="8:8">
      <c r="H80" s="1045"/>
    </row>
    <row r="81" spans="8:8">
      <c r="H81" s="1045"/>
    </row>
    <row r="82" spans="8:8">
      <c r="H82" s="1045"/>
    </row>
    <row r="83" spans="8:8">
      <c r="H83" s="1045"/>
    </row>
    <row r="84" spans="8:8">
      <c r="H84" s="1045"/>
    </row>
    <row r="85" spans="8:8">
      <c r="H85" s="1045"/>
    </row>
    <row r="86" spans="8:8">
      <c r="H86" s="1045"/>
    </row>
    <row r="87" spans="8:8">
      <c r="H87" s="1045"/>
    </row>
    <row r="88" spans="8:8">
      <c r="H88" s="1045"/>
    </row>
    <row r="89" spans="8:8">
      <c r="H89" s="1045"/>
    </row>
    <row r="90" spans="8:8">
      <c r="H90" s="1045"/>
    </row>
    <row r="91" spans="8:8">
      <c r="H91" s="1045"/>
    </row>
    <row r="92" spans="8:8">
      <c r="H92" s="1045"/>
    </row>
    <row r="93" spans="8:8">
      <c r="H93" s="1045"/>
    </row>
    <row r="94" spans="8:8">
      <c r="H94" s="1045"/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55"/>
  <dimension ref="B1:I63"/>
  <sheetViews>
    <sheetView showGridLines="0" zoomScale="90" zoomScaleNormal="90" workbookViewId="0"/>
  </sheetViews>
  <sheetFormatPr defaultRowHeight="15"/>
  <cols>
    <col min="1" max="1" width="2.85546875" style="968" customWidth="1"/>
    <col min="2" max="2" width="25.140625" style="968" customWidth="1"/>
    <col min="3" max="3" width="25.28515625" style="968" bestFit="1" customWidth="1"/>
    <col min="4" max="5" width="19.140625" style="968" bestFit="1" customWidth="1"/>
    <col min="6" max="6" width="23.42578125" style="968" bestFit="1" customWidth="1"/>
    <col min="7" max="8" width="17.42578125" style="968" bestFit="1" customWidth="1"/>
    <col min="9" max="16384" width="9.140625" style="968"/>
  </cols>
  <sheetData>
    <row r="1" spans="2:8" ht="24" customHeight="1">
      <c r="B1" s="967" t="s">
        <v>915</v>
      </c>
    </row>
    <row r="2" spans="2:8" ht="45" customHeight="1" thickBot="1">
      <c r="B2" s="1035" t="s">
        <v>45</v>
      </c>
      <c r="C2" s="1036" t="s">
        <v>807</v>
      </c>
      <c r="D2" s="1037" t="s">
        <v>44</v>
      </c>
      <c r="E2" s="1038" t="s">
        <v>808</v>
      </c>
      <c r="F2" s="1036" t="s">
        <v>809</v>
      </c>
      <c r="G2" s="1037" t="s">
        <v>46</v>
      </c>
      <c r="H2" s="1039" t="s">
        <v>810</v>
      </c>
    </row>
    <row r="3" spans="2:8" ht="15" customHeight="1" thickTop="1">
      <c r="B3" s="1040" t="s">
        <v>26</v>
      </c>
      <c r="C3" s="1041">
        <v>4.75</v>
      </c>
      <c r="D3" s="1080">
        <v>7</v>
      </c>
      <c r="E3" s="1081">
        <v>7</v>
      </c>
      <c r="F3" s="1042">
        <v>0</v>
      </c>
      <c r="G3" s="1070">
        <v>0</v>
      </c>
      <c r="H3" s="1072">
        <v>0</v>
      </c>
    </row>
    <row r="4" spans="2:8">
      <c r="B4" s="1043" t="s">
        <v>27</v>
      </c>
      <c r="C4" s="1042" t="s">
        <v>0</v>
      </c>
      <c r="D4" s="1070">
        <v>1</v>
      </c>
      <c r="E4" s="1071" t="s">
        <v>0</v>
      </c>
      <c r="F4" s="1042">
        <v>0</v>
      </c>
      <c r="G4" s="1070">
        <v>0</v>
      </c>
      <c r="H4" s="1072">
        <v>0</v>
      </c>
    </row>
    <row r="5" spans="2:8">
      <c r="B5" s="1043" t="s">
        <v>28</v>
      </c>
      <c r="C5" s="1042">
        <v>0.25</v>
      </c>
      <c r="D5" s="1070" t="s">
        <v>0</v>
      </c>
      <c r="E5" s="1071" t="s">
        <v>0</v>
      </c>
      <c r="F5" s="1042">
        <v>0</v>
      </c>
      <c r="G5" s="1070">
        <v>0</v>
      </c>
      <c r="H5" s="1072">
        <v>0</v>
      </c>
    </row>
    <row r="6" spans="2:8">
      <c r="B6" s="1043" t="s">
        <v>29</v>
      </c>
      <c r="C6" s="1042">
        <v>0.5</v>
      </c>
      <c r="D6" s="1070" t="s">
        <v>0</v>
      </c>
      <c r="E6" s="1071">
        <v>1</v>
      </c>
      <c r="F6" s="1042">
        <v>0</v>
      </c>
      <c r="G6" s="1070">
        <v>0</v>
      </c>
      <c r="H6" s="1072">
        <v>0</v>
      </c>
    </row>
    <row r="7" spans="2:8">
      <c r="B7" s="1043" t="s">
        <v>30</v>
      </c>
      <c r="C7" s="1042">
        <v>0.75</v>
      </c>
      <c r="D7" s="1070">
        <v>2</v>
      </c>
      <c r="E7" s="1071" t="s">
        <v>0</v>
      </c>
      <c r="F7" s="1042">
        <v>0.5</v>
      </c>
      <c r="G7" s="1070">
        <v>0</v>
      </c>
      <c r="H7" s="1072">
        <v>0</v>
      </c>
    </row>
    <row r="8" spans="2:8">
      <c r="B8" s="1043" t="s">
        <v>31</v>
      </c>
      <c r="C8" s="1042">
        <v>6.25</v>
      </c>
      <c r="D8" s="1070">
        <v>7</v>
      </c>
      <c r="E8" s="1071">
        <v>6</v>
      </c>
      <c r="F8" s="1042">
        <v>1.25</v>
      </c>
      <c r="G8" s="1070">
        <v>1</v>
      </c>
      <c r="H8" s="1072">
        <v>2</v>
      </c>
    </row>
    <row r="9" spans="2:8">
      <c r="B9" s="1043" t="s">
        <v>32</v>
      </c>
      <c r="C9" s="1042">
        <v>6.25</v>
      </c>
      <c r="D9" s="1070">
        <v>6</v>
      </c>
      <c r="E9" s="1071">
        <v>8</v>
      </c>
      <c r="F9" s="1042">
        <v>2</v>
      </c>
      <c r="G9" s="1070">
        <v>4</v>
      </c>
      <c r="H9" s="1072">
        <v>0</v>
      </c>
    </row>
    <row r="10" spans="2:8">
      <c r="B10" s="1043" t="s">
        <v>33</v>
      </c>
      <c r="C10" s="1042">
        <v>5.75</v>
      </c>
      <c r="D10" s="1070">
        <v>6</v>
      </c>
      <c r="E10" s="1071">
        <v>1</v>
      </c>
      <c r="F10" s="1042">
        <v>1.75</v>
      </c>
      <c r="G10" s="1070">
        <v>0</v>
      </c>
      <c r="H10" s="1072">
        <v>1</v>
      </c>
    </row>
    <row r="11" spans="2:8">
      <c r="B11" s="1043" t="s">
        <v>34</v>
      </c>
      <c r="C11" s="1042">
        <v>1.75</v>
      </c>
      <c r="D11" s="1070">
        <v>2</v>
      </c>
      <c r="E11" s="1071">
        <v>1</v>
      </c>
      <c r="F11" s="1042">
        <v>0.25</v>
      </c>
      <c r="G11" s="1070">
        <v>0</v>
      </c>
      <c r="H11" s="1072">
        <v>0</v>
      </c>
    </row>
    <row r="12" spans="2:8">
      <c r="B12" s="1043" t="s">
        <v>35</v>
      </c>
      <c r="C12" s="1042">
        <v>1.75</v>
      </c>
      <c r="D12" s="1070">
        <v>3</v>
      </c>
      <c r="E12" s="1071" t="s">
        <v>0</v>
      </c>
      <c r="F12" s="1042">
        <v>0.5</v>
      </c>
      <c r="G12" s="1070">
        <v>1</v>
      </c>
      <c r="H12" s="1072">
        <v>0</v>
      </c>
    </row>
    <row r="13" spans="2:8">
      <c r="B13" s="1043" t="s">
        <v>36</v>
      </c>
      <c r="C13" s="1042">
        <v>1.75</v>
      </c>
      <c r="D13" s="1070">
        <v>3</v>
      </c>
      <c r="E13" s="1071">
        <v>1</v>
      </c>
      <c r="F13" s="1042">
        <v>0</v>
      </c>
      <c r="G13" s="1070">
        <v>0</v>
      </c>
      <c r="H13" s="1072">
        <v>0</v>
      </c>
    </row>
    <row r="14" spans="2:8">
      <c r="B14" s="1043" t="s">
        <v>37</v>
      </c>
      <c r="C14" s="1042">
        <v>16</v>
      </c>
      <c r="D14" s="1070">
        <v>19</v>
      </c>
      <c r="E14" s="1071">
        <v>15</v>
      </c>
      <c r="F14" s="1042">
        <v>4.5</v>
      </c>
      <c r="G14" s="1070">
        <v>6</v>
      </c>
      <c r="H14" s="1072">
        <v>7</v>
      </c>
    </row>
    <row r="15" spans="2:8">
      <c r="B15" s="1043" t="s">
        <v>38</v>
      </c>
      <c r="C15" s="1042">
        <v>7.5</v>
      </c>
      <c r="D15" s="1070">
        <v>2</v>
      </c>
      <c r="E15" s="1071">
        <v>5</v>
      </c>
      <c r="F15" s="1042">
        <v>1</v>
      </c>
      <c r="G15" s="1070">
        <v>0</v>
      </c>
      <c r="H15" s="1072">
        <v>0</v>
      </c>
    </row>
    <row r="16" spans="2:8">
      <c r="B16" s="1043" t="s">
        <v>39</v>
      </c>
      <c r="C16" s="1042">
        <v>0</v>
      </c>
      <c r="D16" s="1070">
        <v>0</v>
      </c>
      <c r="E16" s="1071">
        <v>0</v>
      </c>
      <c r="F16" s="1044">
        <v>0</v>
      </c>
      <c r="G16" s="1070">
        <v>0</v>
      </c>
      <c r="H16" s="1072">
        <v>0</v>
      </c>
    </row>
    <row r="17" spans="2:9">
      <c r="B17" s="1043" t="s">
        <v>40</v>
      </c>
      <c r="C17" s="1042">
        <v>0</v>
      </c>
      <c r="D17" s="1070">
        <v>0</v>
      </c>
      <c r="E17" s="1071">
        <v>0</v>
      </c>
      <c r="F17" s="1044">
        <v>0</v>
      </c>
      <c r="G17" s="1070">
        <v>0</v>
      </c>
      <c r="H17" s="1072">
        <v>0</v>
      </c>
    </row>
    <row r="18" spans="2:9" ht="15.75" thickBot="1">
      <c r="B18" s="1043" t="s">
        <v>41</v>
      </c>
      <c r="C18" s="1042">
        <v>0.5</v>
      </c>
      <c r="D18" s="1070">
        <v>0</v>
      </c>
      <c r="E18" s="1071">
        <v>0</v>
      </c>
      <c r="F18" s="1044">
        <v>0</v>
      </c>
      <c r="G18" s="1070">
        <v>0</v>
      </c>
      <c r="H18" s="1082">
        <v>0</v>
      </c>
    </row>
    <row r="19" spans="2:9" ht="16.5" thickTop="1" thickBot="1">
      <c r="B19" s="1088" t="s">
        <v>21</v>
      </c>
      <c r="C19" s="1076">
        <f>SUM(C3:C18)</f>
        <v>53.75</v>
      </c>
      <c r="D19" s="1077">
        <f t="shared" ref="D19:H19" si="0">SUM(D3:D18)</f>
        <v>58</v>
      </c>
      <c r="E19" s="1089">
        <f t="shared" si="0"/>
        <v>45</v>
      </c>
      <c r="F19" s="1076">
        <f t="shared" si="0"/>
        <v>11.75</v>
      </c>
      <c r="G19" s="1077">
        <f t="shared" si="0"/>
        <v>12</v>
      </c>
      <c r="H19" s="1078">
        <f t="shared" si="0"/>
        <v>10</v>
      </c>
    </row>
    <row r="20" spans="2:9" ht="15.75" thickTop="1">
      <c r="B20" s="968" t="s">
        <v>78</v>
      </c>
    </row>
    <row r="22" spans="2:9" ht="30.75" customHeight="1">
      <c r="B22" s="1698"/>
      <c r="C22" s="1698"/>
      <c r="D22" s="1698"/>
      <c r="E22" s="1698"/>
      <c r="F22" s="1698"/>
      <c r="G22" s="1698"/>
      <c r="H22" s="1698"/>
      <c r="I22" s="1698"/>
    </row>
    <row r="40" spans="8:8">
      <c r="H40" s="1045"/>
    </row>
    <row r="41" spans="8:8">
      <c r="H41" s="1045"/>
    </row>
    <row r="42" spans="8:8">
      <c r="H42" s="1045"/>
    </row>
    <row r="43" spans="8:8">
      <c r="H43" s="1045"/>
    </row>
    <row r="44" spans="8:8">
      <c r="H44" s="1045"/>
    </row>
    <row r="45" spans="8:8">
      <c r="H45" s="1045"/>
    </row>
    <row r="46" spans="8:8">
      <c r="H46" s="1045"/>
    </row>
    <row r="47" spans="8:8">
      <c r="H47" s="1045"/>
    </row>
    <row r="48" spans="8:8">
      <c r="H48" s="1045"/>
    </row>
    <row r="49" spans="8:8">
      <c r="H49" s="1045"/>
    </row>
    <row r="50" spans="8:8">
      <c r="H50" s="1045"/>
    </row>
    <row r="51" spans="8:8">
      <c r="H51" s="1045"/>
    </row>
    <row r="52" spans="8:8">
      <c r="H52" s="1045"/>
    </row>
    <row r="53" spans="8:8">
      <c r="H53" s="1045"/>
    </row>
    <row r="54" spans="8:8">
      <c r="H54" s="1045"/>
    </row>
    <row r="55" spans="8:8">
      <c r="H55" s="1045"/>
    </row>
    <row r="56" spans="8:8">
      <c r="H56" s="1045"/>
    </row>
    <row r="57" spans="8:8">
      <c r="H57" s="1045"/>
    </row>
    <row r="58" spans="8:8">
      <c r="H58" s="1045"/>
    </row>
    <row r="59" spans="8:8">
      <c r="H59" s="1045"/>
    </row>
    <row r="60" spans="8:8">
      <c r="H60" s="1045"/>
    </row>
    <row r="61" spans="8:8">
      <c r="H61" s="1045"/>
    </row>
    <row r="62" spans="8:8">
      <c r="H62" s="1045"/>
    </row>
    <row r="63" spans="8:8">
      <c r="H63" s="1045"/>
    </row>
  </sheetData>
  <mergeCells count="1">
    <mergeCell ref="B22:I2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56"/>
  <dimension ref="B1:I23"/>
  <sheetViews>
    <sheetView showGridLines="0" zoomScale="90" zoomScaleNormal="90" workbookViewId="0"/>
  </sheetViews>
  <sheetFormatPr defaultRowHeight="15"/>
  <cols>
    <col min="1" max="1" width="2.42578125" style="968" customWidth="1"/>
    <col min="2" max="2" width="24.85546875" style="968" customWidth="1"/>
    <col min="3" max="3" width="25.28515625" style="968" bestFit="1" customWidth="1"/>
    <col min="4" max="5" width="19.140625" style="968" bestFit="1" customWidth="1"/>
    <col min="6" max="6" width="23.42578125" style="968" bestFit="1" customWidth="1"/>
    <col min="7" max="8" width="17.42578125" style="968" bestFit="1" customWidth="1"/>
    <col min="9" max="16384" width="9.140625" style="968"/>
  </cols>
  <sheetData>
    <row r="1" spans="2:8" ht="24" customHeight="1">
      <c r="B1" s="967" t="s">
        <v>916</v>
      </c>
    </row>
    <row r="2" spans="2:8" ht="45" customHeight="1" thickBot="1">
      <c r="B2" s="1035" t="s">
        <v>45</v>
      </c>
      <c r="C2" s="1036" t="s">
        <v>807</v>
      </c>
      <c r="D2" s="1037" t="s">
        <v>44</v>
      </c>
      <c r="E2" s="1038" t="s">
        <v>808</v>
      </c>
      <c r="F2" s="1036" t="s">
        <v>809</v>
      </c>
      <c r="G2" s="1037" t="s">
        <v>46</v>
      </c>
      <c r="H2" s="1039" t="s">
        <v>810</v>
      </c>
    </row>
    <row r="3" spans="2:8" ht="15" customHeight="1" thickTop="1">
      <c r="B3" s="1040" t="s">
        <v>26</v>
      </c>
      <c r="C3" s="1041">
        <v>0</v>
      </c>
      <c r="D3" s="1080">
        <v>0</v>
      </c>
      <c r="E3" s="1081">
        <v>0</v>
      </c>
      <c r="F3" s="1042">
        <v>0</v>
      </c>
      <c r="G3" s="1070">
        <v>0</v>
      </c>
      <c r="H3" s="1072">
        <v>0</v>
      </c>
    </row>
    <row r="4" spans="2:8">
      <c r="B4" s="1043" t="s">
        <v>27</v>
      </c>
      <c r="C4" s="1042">
        <v>0.5</v>
      </c>
      <c r="D4" s="1070">
        <v>0</v>
      </c>
      <c r="E4" s="1071">
        <v>0</v>
      </c>
      <c r="F4" s="1042">
        <v>0</v>
      </c>
      <c r="G4" s="1070">
        <v>0</v>
      </c>
      <c r="H4" s="1072">
        <v>0</v>
      </c>
    </row>
    <row r="5" spans="2:8">
      <c r="B5" s="1043" t="s">
        <v>28</v>
      </c>
      <c r="C5" s="1042">
        <v>2</v>
      </c>
      <c r="D5" s="1070">
        <v>0</v>
      </c>
      <c r="E5" s="1071">
        <v>1</v>
      </c>
      <c r="F5" s="1042">
        <v>0</v>
      </c>
      <c r="G5" s="1070">
        <v>0</v>
      </c>
      <c r="H5" s="1072">
        <v>0</v>
      </c>
    </row>
    <row r="6" spans="2:8">
      <c r="B6" s="1043" t="s">
        <v>29</v>
      </c>
      <c r="C6" s="1042">
        <v>5.25</v>
      </c>
      <c r="D6" s="1070">
        <v>3</v>
      </c>
      <c r="E6" s="1071">
        <v>3</v>
      </c>
      <c r="F6" s="1042">
        <v>1</v>
      </c>
      <c r="G6" s="1070">
        <v>0</v>
      </c>
      <c r="H6" s="1072">
        <v>0</v>
      </c>
    </row>
    <row r="7" spans="2:8">
      <c r="B7" s="1043" t="s">
        <v>30</v>
      </c>
      <c r="C7" s="1042">
        <v>0</v>
      </c>
      <c r="D7" s="1070">
        <v>0</v>
      </c>
      <c r="E7" s="1071">
        <v>0</v>
      </c>
      <c r="F7" s="1042">
        <v>0</v>
      </c>
      <c r="G7" s="1070">
        <v>0</v>
      </c>
      <c r="H7" s="1072">
        <v>0</v>
      </c>
    </row>
    <row r="8" spans="2:8">
      <c r="B8" s="1043" t="s">
        <v>31</v>
      </c>
      <c r="C8" s="1042">
        <v>0.5</v>
      </c>
      <c r="D8" s="1070">
        <v>0</v>
      </c>
      <c r="E8" s="1071">
        <v>0</v>
      </c>
      <c r="F8" s="1042">
        <v>0</v>
      </c>
      <c r="G8" s="1070">
        <v>0</v>
      </c>
      <c r="H8" s="1072">
        <v>0</v>
      </c>
    </row>
    <row r="9" spans="2:8">
      <c r="B9" s="1043" t="s">
        <v>32</v>
      </c>
      <c r="C9" s="1042">
        <v>16</v>
      </c>
      <c r="D9" s="1070">
        <v>18</v>
      </c>
      <c r="E9" s="1071">
        <v>13</v>
      </c>
      <c r="F9" s="1042">
        <v>4.5</v>
      </c>
      <c r="G9" s="1070">
        <v>7</v>
      </c>
      <c r="H9" s="1072">
        <v>7</v>
      </c>
    </row>
    <row r="10" spans="2:8">
      <c r="B10" s="1043" t="s">
        <v>33</v>
      </c>
      <c r="C10" s="1042">
        <v>3</v>
      </c>
      <c r="D10" s="1070">
        <v>6</v>
      </c>
      <c r="E10" s="1071">
        <v>8</v>
      </c>
      <c r="F10" s="1042">
        <v>0</v>
      </c>
      <c r="G10" s="1070">
        <v>2</v>
      </c>
      <c r="H10" s="1072">
        <v>1</v>
      </c>
    </row>
    <row r="11" spans="2:8">
      <c r="B11" s="1043" t="s">
        <v>34</v>
      </c>
      <c r="C11" s="1042">
        <v>0.25</v>
      </c>
      <c r="D11" s="1070">
        <v>7</v>
      </c>
      <c r="E11" s="1071">
        <v>10</v>
      </c>
      <c r="F11" s="1042">
        <v>0</v>
      </c>
      <c r="G11" s="1070">
        <v>0</v>
      </c>
      <c r="H11" s="1072">
        <v>0</v>
      </c>
    </row>
    <row r="12" spans="2:8">
      <c r="B12" s="1043" t="s">
        <v>35</v>
      </c>
      <c r="C12" s="1042">
        <v>0</v>
      </c>
      <c r="D12" s="1070">
        <v>0</v>
      </c>
      <c r="E12" s="1071">
        <v>0</v>
      </c>
      <c r="F12" s="1042">
        <v>0</v>
      </c>
      <c r="G12" s="1070">
        <v>0</v>
      </c>
      <c r="H12" s="1072">
        <v>0</v>
      </c>
    </row>
    <row r="13" spans="2:8">
      <c r="B13" s="1043" t="s">
        <v>36</v>
      </c>
      <c r="C13" s="1042">
        <v>5.25</v>
      </c>
      <c r="D13" s="1070">
        <v>8</v>
      </c>
      <c r="E13" s="1071">
        <v>12</v>
      </c>
      <c r="F13" s="1042">
        <v>0.75</v>
      </c>
      <c r="G13" s="1070">
        <v>0</v>
      </c>
      <c r="H13" s="1072">
        <v>3</v>
      </c>
    </row>
    <row r="14" spans="2:8">
      <c r="B14" s="1043" t="s">
        <v>37</v>
      </c>
      <c r="C14" s="1042">
        <v>12.25</v>
      </c>
      <c r="D14" s="1070">
        <v>12</v>
      </c>
      <c r="E14" s="1071">
        <v>20</v>
      </c>
      <c r="F14" s="1042">
        <v>2</v>
      </c>
      <c r="G14" s="1070">
        <v>3</v>
      </c>
      <c r="H14" s="1072">
        <v>1</v>
      </c>
    </row>
    <row r="15" spans="2:8" ht="15.75" customHeight="1">
      <c r="B15" s="1043" t="s">
        <v>38</v>
      </c>
      <c r="C15" s="1042">
        <v>3.25</v>
      </c>
      <c r="D15" s="1070">
        <v>0</v>
      </c>
      <c r="E15" s="1071">
        <v>1</v>
      </c>
      <c r="F15" s="1042">
        <v>0</v>
      </c>
      <c r="G15" s="1070">
        <v>0</v>
      </c>
      <c r="H15" s="1072">
        <v>0</v>
      </c>
    </row>
    <row r="16" spans="2:8">
      <c r="B16" s="1043" t="s">
        <v>39</v>
      </c>
      <c r="C16" s="1042">
        <v>0</v>
      </c>
      <c r="D16" s="1070">
        <v>0</v>
      </c>
      <c r="E16" s="1071">
        <v>0</v>
      </c>
      <c r="F16" s="1044">
        <v>0</v>
      </c>
      <c r="G16" s="1070">
        <v>0</v>
      </c>
      <c r="H16" s="1072">
        <v>0</v>
      </c>
    </row>
    <row r="17" spans="2:9">
      <c r="B17" s="1043" t="s">
        <v>40</v>
      </c>
      <c r="C17" s="1042">
        <v>0.5</v>
      </c>
      <c r="D17" s="1070">
        <v>6</v>
      </c>
      <c r="E17" s="1071">
        <v>3</v>
      </c>
      <c r="F17" s="1044">
        <v>0</v>
      </c>
      <c r="G17" s="1070">
        <v>0</v>
      </c>
      <c r="H17" s="1072">
        <v>0</v>
      </c>
    </row>
    <row r="18" spans="2:9" ht="15.75" thickBot="1">
      <c r="B18" s="1043" t="s">
        <v>41</v>
      </c>
      <c r="C18" s="1042">
        <v>3.25</v>
      </c>
      <c r="D18" s="1070">
        <v>4</v>
      </c>
      <c r="E18" s="1071">
        <v>3</v>
      </c>
      <c r="F18" s="1044">
        <v>0</v>
      </c>
      <c r="G18" s="1070">
        <v>0</v>
      </c>
      <c r="H18" s="1082">
        <v>0</v>
      </c>
    </row>
    <row r="19" spans="2:9" ht="16.5" thickTop="1" thickBot="1">
      <c r="B19" s="1075" t="s">
        <v>21</v>
      </c>
      <c r="C19" s="1076">
        <v>52</v>
      </c>
      <c r="D19" s="1077">
        <v>64</v>
      </c>
      <c r="E19" s="1089">
        <v>74</v>
      </c>
      <c r="F19" s="1076">
        <v>8.25</v>
      </c>
      <c r="G19" s="1077">
        <v>12</v>
      </c>
      <c r="H19" s="1078">
        <v>12</v>
      </c>
    </row>
    <row r="20" spans="2:9" ht="15.75" thickTop="1"/>
    <row r="21" spans="2:9">
      <c r="B21" s="968" t="s">
        <v>78</v>
      </c>
    </row>
    <row r="23" spans="2:9" ht="30.75" customHeight="1">
      <c r="B23" s="1698"/>
      <c r="C23" s="1698"/>
      <c r="D23" s="1698"/>
      <c r="E23" s="1698"/>
      <c r="F23" s="1698"/>
      <c r="G23" s="1698"/>
      <c r="H23" s="1698"/>
      <c r="I23" s="1698"/>
    </row>
  </sheetData>
  <mergeCells count="1">
    <mergeCell ref="B23:I23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13"/>
  <dimension ref="B1:Q140"/>
  <sheetViews>
    <sheetView showGridLines="0" zoomScale="90" zoomScaleNormal="90" workbookViewId="0"/>
  </sheetViews>
  <sheetFormatPr defaultColWidth="29.5703125" defaultRowHeight="15"/>
  <cols>
    <col min="1" max="1" width="4.42578125" style="968" customWidth="1"/>
    <col min="2" max="2" width="29.5703125" style="968"/>
    <col min="3" max="3" width="32.7109375" style="968" bestFit="1" customWidth="1"/>
    <col min="4" max="4" width="19.42578125" style="968" customWidth="1"/>
    <col min="5" max="5" width="18.85546875" style="968" customWidth="1"/>
    <col min="6" max="6" width="23.28515625" style="968" customWidth="1"/>
    <col min="7" max="7" width="19.28515625" style="968" customWidth="1"/>
    <col min="8" max="8" width="21.140625" style="968" customWidth="1"/>
    <col min="9" max="16384" width="29.5703125" style="968"/>
  </cols>
  <sheetData>
    <row r="1" spans="2:17" ht="24" customHeight="1">
      <c r="B1" s="967" t="s">
        <v>917</v>
      </c>
      <c r="Q1" s="1090"/>
    </row>
    <row r="2" spans="2:17" ht="45" customHeight="1" thickBot="1">
      <c r="B2" s="1091" t="s">
        <v>45</v>
      </c>
      <c r="C2" s="1092" t="s">
        <v>807</v>
      </c>
      <c r="D2" s="1093" t="s">
        <v>44</v>
      </c>
      <c r="E2" s="1094" t="s">
        <v>808</v>
      </c>
      <c r="F2" s="1092" t="s">
        <v>809</v>
      </c>
      <c r="G2" s="1093" t="s">
        <v>46</v>
      </c>
      <c r="H2" s="1095" t="s">
        <v>810</v>
      </c>
      <c r="Q2" s="1090"/>
    </row>
    <row r="3" spans="2:17" ht="15.75" thickTop="1">
      <c r="B3" s="1096" t="s">
        <v>26</v>
      </c>
      <c r="C3" s="1097">
        <v>608</v>
      </c>
      <c r="D3" s="1098">
        <v>628</v>
      </c>
      <c r="E3" s="1099">
        <v>650</v>
      </c>
      <c r="F3" s="1100">
        <v>78.75</v>
      </c>
      <c r="G3" s="1101">
        <v>52</v>
      </c>
      <c r="H3" s="1102">
        <v>49</v>
      </c>
      <c r="Q3" s="1090"/>
    </row>
    <row r="4" spans="2:17">
      <c r="B4" s="1103" t="s">
        <v>27</v>
      </c>
      <c r="C4" s="1100">
        <v>231</v>
      </c>
      <c r="D4" s="1101">
        <v>286</v>
      </c>
      <c r="E4" s="1104">
        <v>232</v>
      </c>
      <c r="F4" s="1100">
        <v>24</v>
      </c>
      <c r="G4" s="1101">
        <v>27</v>
      </c>
      <c r="H4" s="1102">
        <v>26</v>
      </c>
      <c r="Q4" s="1090"/>
    </row>
    <row r="5" spans="2:17" ht="18" customHeight="1">
      <c r="B5" s="1103" t="s">
        <v>28</v>
      </c>
      <c r="C5" s="1100">
        <v>256.5</v>
      </c>
      <c r="D5" s="1101">
        <v>278</v>
      </c>
      <c r="E5" s="1104">
        <v>306</v>
      </c>
      <c r="F5" s="1100">
        <v>38</v>
      </c>
      <c r="G5" s="1101">
        <v>31</v>
      </c>
      <c r="H5" s="1102">
        <v>38</v>
      </c>
      <c r="Q5" s="1090"/>
    </row>
    <row r="6" spans="2:17">
      <c r="B6" s="1103" t="s">
        <v>29</v>
      </c>
      <c r="C6" s="1100">
        <v>561.5</v>
      </c>
      <c r="D6" s="1101">
        <v>543</v>
      </c>
      <c r="E6" s="1104">
        <v>512</v>
      </c>
      <c r="F6" s="1100">
        <v>58.75</v>
      </c>
      <c r="G6" s="1101">
        <v>55</v>
      </c>
      <c r="H6" s="1102">
        <v>54</v>
      </c>
      <c r="Q6" s="1090"/>
    </row>
    <row r="7" spans="2:17">
      <c r="B7" s="1103" t="s">
        <v>30</v>
      </c>
      <c r="C7" s="1100">
        <v>405.5</v>
      </c>
      <c r="D7" s="1101">
        <v>504</v>
      </c>
      <c r="E7" s="1104">
        <v>400</v>
      </c>
      <c r="F7" s="1100">
        <v>51.5</v>
      </c>
      <c r="G7" s="1101">
        <v>39</v>
      </c>
      <c r="H7" s="1102">
        <v>34</v>
      </c>
      <c r="Q7" s="1090"/>
    </row>
    <row r="8" spans="2:17">
      <c r="B8" s="1103" t="s">
        <v>31</v>
      </c>
      <c r="C8" s="1100">
        <v>817</v>
      </c>
      <c r="D8" s="1101">
        <v>872</v>
      </c>
      <c r="E8" s="1104">
        <v>808</v>
      </c>
      <c r="F8" s="1100">
        <v>83.25</v>
      </c>
      <c r="G8" s="1101">
        <v>80</v>
      </c>
      <c r="H8" s="1102">
        <v>69</v>
      </c>
      <c r="Q8" s="1090"/>
    </row>
    <row r="9" spans="2:17">
      <c r="B9" s="1103" t="s">
        <v>47</v>
      </c>
      <c r="C9" s="1100">
        <v>1255.25</v>
      </c>
      <c r="D9" s="1101">
        <v>1282</v>
      </c>
      <c r="E9" s="1104">
        <v>1334</v>
      </c>
      <c r="F9" s="1100">
        <v>182.5</v>
      </c>
      <c r="G9" s="1101">
        <v>159</v>
      </c>
      <c r="H9" s="1102">
        <v>143</v>
      </c>
      <c r="Q9" s="1090"/>
    </row>
    <row r="10" spans="2:17">
      <c r="B10" s="1103" t="s">
        <v>35</v>
      </c>
      <c r="C10" s="1100">
        <v>561.75</v>
      </c>
      <c r="D10" s="1101">
        <v>524</v>
      </c>
      <c r="E10" s="1104">
        <v>508</v>
      </c>
      <c r="F10" s="1100">
        <v>56</v>
      </c>
      <c r="G10" s="1101">
        <v>53</v>
      </c>
      <c r="H10" s="1102">
        <v>44</v>
      </c>
      <c r="Q10" s="1090"/>
    </row>
    <row r="11" spans="2:17">
      <c r="B11" s="1103" t="s">
        <v>36</v>
      </c>
      <c r="C11" s="1100">
        <v>832.25</v>
      </c>
      <c r="D11" s="1101">
        <v>907</v>
      </c>
      <c r="E11" s="1104">
        <v>952</v>
      </c>
      <c r="F11" s="1100">
        <v>97.25</v>
      </c>
      <c r="G11" s="1101">
        <v>114</v>
      </c>
      <c r="H11" s="1102">
        <v>94</v>
      </c>
      <c r="Q11" s="1090"/>
    </row>
    <row r="12" spans="2:17">
      <c r="B12" s="1103" t="s">
        <v>48</v>
      </c>
      <c r="C12" s="1100">
        <v>1154.5</v>
      </c>
      <c r="D12" s="1101">
        <v>1289</v>
      </c>
      <c r="E12" s="1104">
        <v>1189</v>
      </c>
      <c r="F12" s="1100">
        <v>130.5</v>
      </c>
      <c r="G12" s="1101">
        <v>131</v>
      </c>
      <c r="H12" s="1102">
        <v>145</v>
      </c>
      <c r="Q12" s="1090"/>
    </row>
    <row r="13" spans="2:17">
      <c r="B13" s="1103" t="s">
        <v>49</v>
      </c>
      <c r="C13" s="1100">
        <v>42.75</v>
      </c>
      <c r="D13" s="1101">
        <v>51</v>
      </c>
      <c r="E13" s="1104">
        <v>40</v>
      </c>
      <c r="F13" s="1100">
        <v>6.75</v>
      </c>
      <c r="G13" s="1101">
        <v>13</v>
      </c>
      <c r="H13" s="1102">
        <v>4</v>
      </c>
      <c r="Q13" s="1090"/>
    </row>
    <row r="14" spans="2:17">
      <c r="B14" s="1103" t="s">
        <v>50</v>
      </c>
      <c r="C14" s="1100">
        <v>45.5</v>
      </c>
      <c r="D14" s="1101">
        <v>51</v>
      </c>
      <c r="E14" s="1104">
        <v>52</v>
      </c>
      <c r="F14" s="1100">
        <v>4.25</v>
      </c>
      <c r="G14" s="1101">
        <v>6</v>
      </c>
      <c r="H14" s="1102">
        <v>3</v>
      </c>
      <c r="Q14" s="1090"/>
    </row>
    <row r="15" spans="2:17">
      <c r="B15" s="1103" t="s">
        <v>38</v>
      </c>
      <c r="C15" s="1100">
        <v>688.75</v>
      </c>
      <c r="D15" s="1101">
        <v>643</v>
      </c>
      <c r="E15" s="1104">
        <v>705</v>
      </c>
      <c r="F15" s="1100">
        <v>86.25</v>
      </c>
      <c r="G15" s="1101">
        <v>62</v>
      </c>
      <c r="H15" s="1102">
        <v>57</v>
      </c>
      <c r="Q15" s="1090"/>
    </row>
    <row r="16" spans="2:17">
      <c r="B16" s="1103" t="s">
        <v>39</v>
      </c>
      <c r="C16" s="1100">
        <v>67.5</v>
      </c>
      <c r="D16" s="1101">
        <v>86</v>
      </c>
      <c r="E16" s="1104">
        <v>74</v>
      </c>
      <c r="F16" s="1105">
        <v>11</v>
      </c>
      <c r="G16" s="1101">
        <v>4</v>
      </c>
      <c r="H16" s="1102">
        <v>12</v>
      </c>
      <c r="Q16" s="1090"/>
    </row>
    <row r="17" spans="2:17">
      <c r="B17" s="1103" t="s">
        <v>51</v>
      </c>
      <c r="C17" s="1100">
        <v>21.75</v>
      </c>
      <c r="D17" s="1101">
        <v>17</v>
      </c>
      <c r="E17" s="1104">
        <v>14</v>
      </c>
      <c r="F17" s="1105">
        <v>3</v>
      </c>
      <c r="G17" s="1106">
        <v>6</v>
      </c>
      <c r="H17" s="1102">
        <v>8</v>
      </c>
      <c r="Q17" s="1090"/>
    </row>
    <row r="18" spans="2:17">
      <c r="B18" s="1103" t="s">
        <v>52</v>
      </c>
      <c r="C18" s="1105">
        <v>2.75</v>
      </c>
      <c r="D18" s="1106">
        <v>1</v>
      </c>
      <c r="E18" s="1104">
        <v>2</v>
      </c>
      <c r="F18" s="1105">
        <v>1</v>
      </c>
      <c r="G18" s="1106">
        <v>0</v>
      </c>
      <c r="H18" s="1107">
        <v>1</v>
      </c>
      <c r="Q18" s="1090"/>
    </row>
    <row r="19" spans="2:17" ht="15.75" thickBot="1">
      <c r="B19" s="1103" t="s">
        <v>53</v>
      </c>
      <c r="C19" s="1100">
        <v>5.25</v>
      </c>
      <c r="D19" s="1101">
        <v>4</v>
      </c>
      <c r="E19" s="1104">
        <v>5</v>
      </c>
      <c r="F19" s="1108">
        <v>0.25</v>
      </c>
      <c r="G19" s="1106">
        <v>1</v>
      </c>
      <c r="H19" s="1102">
        <v>0</v>
      </c>
      <c r="Q19" s="1090"/>
    </row>
    <row r="20" spans="2:17" ht="16.5" thickTop="1" thickBot="1">
      <c r="B20" s="1109" t="s">
        <v>21</v>
      </c>
      <c r="C20" s="1110">
        <v>7557.5</v>
      </c>
      <c r="D20" s="1111">
        <v>7966</v>
      </c>
      <c r="E20" s="1112">
        <v>7783</v>
      </c>
      <c r="F20" s="1110">
        <v>913</v>
      </c>
      <c r="G20" s="1111">
        <v>833</v>
      </c>
      <c r="H20" s="1113">
        <v>781</v>
      </c>
      <c r="Q20" s="1090"/>
    </row>
    <row r="21" spans="2:17" ht="15.75" thickTop="1">
      <c r="Q21" s="1090"/>
    </row>
    <row r="22" spans="2:17">
      <c r="B22" s="968" t="s">
        <v>78</v>
      </c>
      <c r="Q22" s="1090"/>
    </row>
    <row r="23" spans="2:17">
      <c r="Q23" s="1090"/>
    </row>
    <row r="24" spans="2:17" ht="30.75" customHeight="1">
      <c r="B24" s="1698"/>
      <c r="C24" s="1698"/>
      <c r="D24" s="1698"/>
      <c r="E24" s="1698"/>
      <c r="F24" s="1698"/>
      <c r="G24" s="1698"/>
      <c r="H24" s="1698"/>
      <c r="I24" s="1698"/>
      <c r="Q24" s="1090"/>
    </row>
    <row r="25" spans="2:17">
      <c r="Q25" s="1090"/>
    </row>
    <row r="26" spans="2:17">
      <c r="Q26" s="1090"/>
    </row>
    <row r="27" spans="2:17">
      <c r="Q27" s="1090"/>
    </row>
    <row r="28" spans="2:17">
      <c r="Q28" s="1090"/>
    </row>
    <row r="29" spans="2:17">
      <c r="Q29" s="1090"/>
    </row>
    <row r="30" spans="2:17">
      <c r="Q30" s="1090"/>
    </row>
    <row r="31" spans="2:17">
      <c r="Q31" s="1090"/>
    </row>
    <row r="32" spans="2:17">
      <c r="Q32" s="1090"/>
    </row>
    <row r="33" spans="17:17">
      <c r="Q33" s="1090"/>
    </row>
    <row r="34" spans="17:17">
      <c r="Q34" s="1090"/>
    </row>
    <row r="35" spans="17:17">
      <c r="Q35" s="1090"/>
    </row>
    <row r="36" spans="17:17">
      <c r="Q36" s="1090"/>
    </row>
    <row r="37" spans="17:17">
      <c r="Q37" s="1090"/>
    </row>
    <row r="38" spans="17:17">
      <c r="Q38" s="1090"/>
    </row>
    <row r="39" spans="17:17">
      <c r="Q39" s="1090"/>
    </row>
    <row r="40" spans="17:17">
      <c r="Q40" s="1090"/>
    </row>
    <row r="41" spans="17:17">
      <c r="Q41" s="1090"/>
    </row>
    <row r="42" spans="17:17">
      <c r="Q42" s="1090"/>
    </row>
    <row r="43" spans="17:17">
      <c r="Q43" s="1090"/>
    </row>
    <row r="44" spans="17:17">
      <c r="Q44" s="1090"/>
    </row>
    <row r="45" spans="17:17">
      <c r="Q45" s="1090"/>
    </row>
    <row r="46" spans="17:17">
      <c r="Q46" s="1090"/>
    </row>
    <row r="47" spans="17:17">
      <c r="Q47" s="1090"/>
    </row>
    <row r="48" spans="17:17">
      <c r="Q48" s="1090"/>
    </row>
    <row r="49" spans="17:17">
      <c r="Q49" s="1090"/>
    </row>
    <row r="50" spans="17:17">
      <c r="Q50" s="1090"/>
    </row>
    <row r="51" spans="17:17">
      <c r="Q51" s="1090"/>
    </row>
    <row r="52" spans="17:17">
      <c r="Q52" s="1090"/>
    </row>
    <row r="53" spans="17:17">
      <c r="Q53" s="1090"/>
    </row>
    <row r="54" spans="17:17">
      <c r="Q54" s="1090"/>
    </row>
    <row r="55" spans="17:17">
      <c r="Q55" s="1090"/>
    </row>
    <row r="56" spans="17:17">
      <c r="Q56" s="1090"/>
    </row>
    <row r="57" spans="17:17">
      <c r="Q57" s="1090"/>
    </row>
    <row r="58" spans="17:17">
      <c r="Q58" s="1090"/>
    </row>
    <row r="59" spans="17:17">
      <c r="Q59" s="1090"/>
    </row>
    <row r="60" spans="17:17">
      <c r="Q60" s="1090"/>
    </row>
    <row r="61" spans="17:17">
      <c r="Q61" s="1090"/>
    </row>
    <row r="62" spans="17:17">
      <c r="Q62" s="1090"/>
    </row>
    <row r="63" spans="17:17">
      <c r="Q63" s="1090"/>
    </row>
    <row r="64" spans="17:17">
      <c r="Q64" s="1090"/>
    </row>
    <row r="65" spans="17:17">
      <c r="Q65" s="1090"/>
    </row>
    <row r="66" spans="17:17">
      <c r="Q66" s="1090"/>
    </row>
    <row r="67" spans="17:17">
      <c r="Q67" s="1090"/>
    </row>
    <row r="68" spans="17:17">
      <c r="Q68" s="1090"/>
    </row>
    <row r="69" spans="17:17">
      <c r="Q69" s="1090"/>
    </row>
    <row r="70" spans="17:17">
      <c r="Q70" s="1090"/>
    </row>
    <row r="71" spans="17:17">
      <c r="Q71" s="1090"/>
    </row>
    <row r="72" spans="17:17">
      <c r="Q72" s="1090"/>
    </row>
    <row r="73" spans="17:17">
      <c r="Q73" s="1090"/>
    </row>
    <row r="74" spans="17:17">
      <c r="Q74" s="1090"/>
    </row>
    <row r="75" spans="17:17">
      <c r="Q75" s="1090"/>
    </row>
    <row r="76" spans="17:17">
      <c r="Q76" s="1090"/>
    </row>
    <row r="77" spans="17:17">
      <c r="Q77" s="1090"/>
    </row>
    <row r="78" spans="17:17">
      <c r="Q78" s="1090"/>
    </row>
    <row r="79" spans="17:17">
      <c r="Q79" s="1090"/>
    </row>
    <row r="80" spans="17:17">
      <c r="Q80" s="1090"/>
    </row>
    <row r="81" spans="17:17">
      <c r="Q81" s="1090"/>
    </row>
    <row r="82" spans="17:17">
      <c r="Q82" s="1090"/>
    </row>
    <row r="83" spans="17:17">
      <c r="Q83" s="1090"/>
    </row>
    <row r="84" spans="17:17">
      <c r="Q84" s="1090"/>
    </row>
    <row r="85" spans="17:17">
      <c r="Q85" s="1090"/>
    </row>
    <row r="86" spans="17:17">
      <c r="Q86" s="1090"/>
    </row>
    <row r="87" spans="17:17">
      <c r="Q87" s="1090"/>
    </row>
    <row r="88" spans="17:17">
      <c r="Q88" s="1090"/>
    </row>
    <row r="89" spans="17:17">
      <c r="Q89" s="1090"/>
    </row>
    <row r="90" spans="17:17">
      <c r="Q90" s="1090"/>
    </row>
    <row r="91" spans="17:17">
      <c r="Q91" s="1090"/>
    </row>
    <row r="92" spans="17:17">
      <c r="Q92" s="1090"/>
    </row>
    <row r="93" spans="17:17">
      <c r="Q93" s="1090"/>
    </row>
    <row r="94" spans="17:17">
      <c r="Q94" s="1090"/>
    </row>
    <row r="95" spans="17:17">
      <c r="Q95" s="1090"/>
    </row>
    <row r="96" spans="17:17">
      <c r="Q96" s="1090"/>
    </row>
    <row r="97" spans="17:17">
      <c r="Q97" s="1090"/>
    </row>
    <row r="98" spans="17:17">
      <c r="Q98" s="1090"/>
    </row>
    <row r="99" spans="17:17">
      <c r="Q99" s="1090"/>
    </row>
    <row r="100" spans="17:17">
      <c r="Q100" s="1090"/>
    </row>
    <row r="101" spans="17:17">
      <c r="Q101" s="1090"/>
    </row>
    <row r="102" spans="17:17">
      <c r="Q102" s="1090"/>
    </row>
    <row r="103" spans="17:17">
      <c r="Q103" s="1090"/>
    </row>
    <row r="104" spans="17:17">
      <c r="Q104" s="1090"/>
    </row>
    <row r="105" spans="17:17">
      <c r="Q105" s="1090"/>
    </row>
    <row r="106" spans="17:17">
      <c r="Q106" s="1090"/>
    </row>
    <row r="107" spans="17:17">
      <c r="Q107" s="1090"/>
    </row>
    <row r="108" spans="17:17">
      <c r="Q108" s="1090"/>
    </row>
    <row r="109" spans="17:17">
      <c r="Q109" s="1090"/>
    </row>
    <row r="110" spans="17:17">
      <c r="Q110" s="1090"/>
    </row>
    <row r="111" spans="17:17">
      <c r="Q111" s="1090"/>
    </row>
    <row r="112" spans="17:17">
      <c r="Q112" s="1090"/>
    </row>
    <row r="113" spans="17:17">
      <c r="Q113" s="1090"/>
    </row>
    <row r="114" spans="17:17">
      <c r="Q114" s="1090"/>
    </row>
    <row r="115" spans="17:17">
      <c r="Q115" s="1090"/>
    </row>
    <row r="116" spans="17:17">
      <c r="Q116" s="1090"/>
    </row>
    <row r="117" spans="17:17">
      <c r="Q117" s="1090"/>
    </row>
    <row r="118" spans="17:17">
      <c r="Q118" s="1090"/>
    </row>
    <row r="119" spans="17:17">
      <c r="Q119" s="1090"/>
    </row>
    <row r="120" spans="17:17">
      <c r="Q120" s="1090"/>
    </row>
    <row r="121" spans="17:17">
      <c r="Q121" s="1090"/>
    </row>
    <row r="122" spans="17:17">
      <c r="Q122" s="1090"/>
    </row>
    <row r="123" spans="17:17">
      <c r="Q123" s="1090"/>
    </row>
    <row r="124" spans="17:17">
      <c r="Q124" s="1090"/>
    </row>
    <row r="125" spans="17:17">
      <c r="Q125" s="1090"/>
    </row>
    <row r="126" spans="17:17">
      <c r="Q126" s="1090"/>
    </row>
    <row r="127" spans="17:17">
      <c r="Q127" s="1090"/>
    </row>
    <row r="128" spans="17:17">
      <c r="Q128" s="1090"/>
    </row>
    <row r="129" spans="17:17">
      <c r="Q129" s="1090"/>
    </row>
    <row r="130" spans="17:17">
      <c r="Q130" s="1090"/>
    </row>
    <row r="131" spans="17:17">
      <c r="Q131" s="1090"/>
    </row>
    <row r="132" spans="17:17">
      <c r="Q132" s="1090"/>
    </row>
    <row r="133" spans="17:17">
      <c r="Q133" s="1090"/>
    </row>
    <row r="134" spans="17:17">
      <c r="Q134" s="1090"/>
    </row>
    <row r="135" spans="17:17">
      <c r="Q135" s="1090"/>
    </row>
    <row r="136" spans="17:17">
      <c r="Q136" s="1090"/>
    </row>
    <row r="137" spans="17:17">
      <c r="Q137" s="1090"/>
    </row>
    <row r="138" spans="17:17">
      <c r="Q138" s="1090"/>
    </row>
    <row r="139" spans="17:17">
      <c r="Q139" s="1090"/>
    </row>
    <row r="140" spans="17:17">
      <c r="Q140" s="1090"/>
    </row>
  </sheetData>
  <mergeCells count="1">
    <mergeCell ref="B24:I2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14"/>
  <dimension ref="B1:I24"/>
  <sheetViews>
    <sheetView showGridLines="0" zoomScale="90" zoomScaleNormal="90" workbookViewId="0"/>
  </sheetViews>
  <sheetFormatPr defaultRowHeight="15"/>
  <cols>
    <col min="1" max="1" width="2.5703125" style="968" customWidth="1"/>
    <col min="2" max="2" width="23.5703125" style="968" customWidth="1"/>
    <col min="3" max="8" width="13.7109375" style="968" customWidth="1"/>
    <col min="9" max="16384" width="9.140625" style="968"/>
  </cols>
  <sheetData>
    <row r="1" spans="2:8" ht="24" customHeight="1" thickBot="1">
      <c r="B1" s="967" t="s">
        <v>918</v>
      </c>
    </row>
    <row r="2" spans="2:8" ht="45" customHeight="1" thickBot="1">
      <c r="B2" s="1114" t="s">
        <v>45</v>
      </c>
      <c r="C2" s="1115" t="s">
        <v>807</v>
      </c>
      <c r="D2" s="1116" t="s">
        <v>44</v>
      </c>
      <c r="E2" s="1116" t="s">
        <v>808</v>
      </c>
      <c r="F2" s="1117" t="s">
        <v>809</v>
      </c>
      <c r="G2" s="1116" t="s">
        <v>46</v>
      </c>
      <c r="H2" s="1118" t="s">
        <v>810</v>
      </c>
    </row>
    <row r="3" spans="2:8" ht="15.75" thickTop="1">
      <c r="B3" s="1119" t="s">
        <v>26</v>
      </c>
      <c r="C3" s="1120">
        <v>663.5</v>
      </c>
      <c r="D3" s="1101">
        <v>651</v>
      </c>
      <c r="E3" s="1104">
        <v>685</v>
      </c>
      <c r="F3" s="1100">
        <v>45.25</v>
      </c>
      <c r="G3" s="1101">
        <v>45</v>
      </c>
      <c r="H3" s="1102">
        <v>44</v>
      </c>
    </row>
    <row r="4" spans="2:8">
      <c r="B4" s="1103" t="s">
        <v>27</v>
      </c>
      <c r="C4" s="1100">
        <v>200.75</v>
      </c>
      <c r="D4" s="1101">
        <v>219</v>
      </c>
      <c r="E4" s="1104">
        <v>188</v>
      </c>
      <c r="F4" s="1100">
        <v>10</v>
      </c>
      <c r="G4" s="1101">
        <v>13</v>
      </c>
      <c r="H4" s="1102">
        <v>10</v>
      </c>
    </row>
    <row r="5" spans="2:8" ht="18" customHeight="1">
      <c r="B5" s="1103" t="s">
        <v>28</v>
      </c>
      <c r="C5" s="1100">
        <v>243.5</v>
      </c>
      <c r="D5" s="1101">
        <v>251</v>
      </c>
      <c r="E5" s="1104">
        <v>279</v>
      </c>
      <c r="F5" s="1100">
        <v>17.75</v>
      </c>
      <c r="G5" s="1101">
        <v>17</v>
      </c>
      <c r="H5" s="1102">
        <v>12</v>
      </c>
    </row>
    <row r="6" spans="2:8">
      <c r="B6" s="1103" t="s">
        <v>29</v>
      </c>
      <c r="C6" s="1100">
        <v>544.25</v>
      </c>
      <c r="D6" s="1101">
        <v>596</v>
      </c>
      <c r="E6" s="1104">
        <v>498</v>
      </c>
      <c r="F6" s="1100">
        <v>43</v>
      </c>
      <c r="G6" s="1101">
        <v>57</v>
      </c>
      <c r="H6" s="1102">
        <v>40</v>
      </c>
    </row>
    <row r="7" spans="2:8">
      <c r="B7" s="1103" t="s">
        <v>30</v>
      </c>
      <c r="C7" s="1100">
        <v>427</v>
      </c>
      <c r="D7" s="1101">
        <v>553</v>
      </c>
      <c r="E7" s="1104">
        <v>475</v>
      </c>
      <c r="F7" s="1100">
        <v>25.75</v>
      </c>
      <c r="G7" s="1101">
        <v>16</v>
      </c>
      <c r="H7" s="1102">
        <v>34</v>
      </c>
    </row>
    <row r="8" spans="2:8">
      <c r="B8" s="1103" t="s">
        <v>31</v>
      </c>
      <c r="C8" s="1100">
        <v>663.25</v>
      </c>
      <c r="D8" s="1101">
        <v>816</v>
      </c>
      <c r="E8" s="1104">
        <v>650</v>
      </c>
      <c r="F8" s="1100">
        <v>39.25</v>
      </c>
      <c r="G8" s="1101">
        <v>54</v>
      </c>
      <c r="H8" s="1102">
        <v>47</v>
      </c>
    </row>
    <row r="9" spans="2:8">
      <c r="B9" s="1103" t="s">
        <v>47</v>
      </c>
      <c r="C9" s="1100">
        <v>1424</v>
      </c>
      <c r="D9" s="1101">
        <v>1434</v>
      </c>
      <c r="E9" s="1104">
        <v>1369</v>
      </c>
      <c r="F9" s="1100">
        <v>94.75</v>
      </c>
      <c r="G9" s="1101">
        <v>82</v>
      </c>
      <c r="H9" s="1102">
        <v>76</v>
      </c>
    </row>
    <row r="10" spans="2:8">
      <c r="B10" s="1103" t="s">
        <v>35</v>
      </c>
      <c r="C10" s="1100">
        <v>460</v>
      </c>
      <c r="D10" s="1101">
        <v>525</v>
      </c>
      <c r="E10" s="1104">
        <v>486</v>
      </c>
      <c r="F10" s="1100">
        <v>29.5</v>
      </c>
      <c r="G10" s="1101">
        <v>17</v>
      </c>
      <c r="H10" s="1102">
        <v>26</v>
      </c>
    </row>
    <row r="11" spans="2:8">
      <c r="B11" s="1103" t="s">
        <v>36</v>
      </c>
      <c r="C11" s="1105">
        <v>931.75</v>
      </c>
      <c r="D11" s="1121">
        <v>1065</v>
      </c>
      <c r="E11" s="1122">
        <v>1041</v>
      </c>
      <c r="F11" s="1105">
        <v>57.25</v>
      </c>
      <c r="G11" s="1101">
        <v>71</v>
      </c>
      <c r="H11" s="1102">
        <v>60</v>
      </c>
    </row>
    <row r="12" spans="2:8">
      <c r="B12" s="1103" t="s">
        <v>48</v>
      </c>
      <c r="C12" s="1105">
        <v>1054.25</v>
      </c>
      <c r="D12" s="1121">
        <v>1190</v>
      </c>
      <c r="E12" s="1122">
        <v>1195</v>
      </c>
      <c r="F12" s="1105">
        <v>55.75</v>
      </c>
      <c r="G12" s="1101">
        <v>70</v>
      </c>
      <c r="H12" s="1102">
        <v>68</v>
      </c>
    </row>
    <row r="13" spans="2:8">
      <c r="B13" s="1103" t="s">
        <v>49</v>
      </c>
      <c r="C13" s="1105">
        <v>37</v>
      </c>
      <c r="D13" s="1121">
        <v>44</v>
      </c>
      <c r="E13" s="1122">
        <v>34</v>
      </c>
      <c r="F13" s="1105">
        <v>2.25</v>
      </c>
      <c r="G13" s="1101">
        <v>3</v>
      </c>
      <c r="H13" s="1102">
        <v>5</v>
      </c>
    </row>
    <row r="14" spans="2:8">
      <c r="B14" s="1103" t="s">
        <v>50</v>
      </c>
      <c r="C14" s="1105">
        <v>41.5</v>
      </c>
      <c r="D14" s="1121">
        <v>55</v>
      </c>
      <c r="E14" s="1122">
        <v>51</v>
      </c>
      <c r="F14" s="1105">
        <v>4</v>
      </c>
      <c r="G14" s="1101">
        <v>2</v>
      </c>
      <c r="H14" s="1102">
        <v>2</v>
      </c>
    </row>
    <row r="15" spans="2:8">
      <c r="B15" s="1103" t="s">
        <v>38</v>
      </c>
      <c r="C15" s="1105">
        <v>597.25</v>
      </c>
      <c r="D15" s="1121">
        <v>453</v>
      </c>
      <c r="E15" s="1122">
        <v>478</v>
      </c>
      <c r="F15" s="1105">
        <v>45.25</v>
      </c>
      <c r="G15" s="1101">
        <v>26</v>
      </c>
      <c r="H15" s="1102">
        <v>34</v>
      </c>
    </row>
    <row r="16" spans="2:8">
      <c r="B16" s="1103" t="s">
        <v>39</v>
      </c>
      <c r="C16" s="1105">
        <v>62.25</v>
      </c>
      <c r="D16" s="1121">
        <v>68</v>
      </c>
      <c r="E16" s="1122">
        <v>85</v>
      </c>
      <c r="F16" s="1105">
        <v>3.75</v>
      </c>
      <c r="G16" s="1101">
        <v>3</v>
      </c>
      <c r="H16" s="1102">
        <v>4</v>
      </c>
    </row>
    <row r="17" spans="2:9">
      <c r="B17" s="1103" t="s">
        <v>51</v>
      </c>
      <c r="C17" s="1105">
        <v>9.75</v>
      </c>
      <c r="D17" s="1121">
        <v>6</v>
      </c>
      <c r="E17" s="1122">
        <v>9</v>
      </c>
      <c r="F17" s="1105">
        <v>1.75</v>
      </c>
      <c r="G17" s="1101">
        <v>0</v>
      </c>
      <c r="H17" s="1107">
        <v>0</v>
      </c>
    </row>
    <row r="18" spans="2:9">
      <c r="B18" s="1103" t="s">
        <v>52</v>
      </c>
      <c r="C18" s="1105">
        <v>3.25</v>
      </c>
      <c r="D18" s="1121">
        <v>1</v>
      </c>
      <c r="E18" s="1122">
        <v>1</v>
      </c>
      <c r="F18" s="1123">
        <v>0.25</v>
      </c>
      <c r="G18" s="1101">
        <v>0</v>
      </c>
      <c r="H18" s="1107">
        <v>0</v>
      </c>
    </row>
    <row r="19" spans="2:9" ht="15.75" thickBot="1">
      <c r="B19" s="1103" t="s">
        <v>53</v>
      </c>
      <c r="C19" s="1105">
        <v>2</v>
      </c>
      <c r="D19" s="1121">
        <v>4</v>
      </c>
      <c r="E19" s="1122">
        <v>1</v>
      </c>
      <c r="F19" s="1123">
        <v>0</v>
      </c>
      <c r="G19" s="1106">
        <v>1</v>
      </c>
      <c r="H19" s="1102">
        <v>0</v>
      </c>
    </row>
    <row r="20" spans="2:9" ht="16.5" thickTop="1" thickBot="1">
      <c r="B20" s="1109" t="s">
        <v>21</v>
      </c>
      <c r="C20" s="1110">
        <v>7365.25</v>
      </c>
      <c r="D20" s="1111">
        <v>7931</v>
      </c>
      <c r="E20" s="1112">
        <v>7525</v>
      </c>
      <c r="F20" s="1110">
        <v>475.5</v>
      </c>
      <c r="G20" s="1111">
        <v>477</v>
      </c>
      <c r="H20" s="1113">
        <v>462</v>
      </c>
    </row>
    <row r="21" spans="2:9" ht="15.75" thickTop="1"/>
    <row r="22" spans="2:9">
      <c r="B22" s="968" t="s">
        <v>78</v>
      </c>
    </row>
    <row r="24" spans="2:9" ht="30.75" customHeight="1">
      <c r="B24" s="1698"/>
      <c r="C24" s="1698"/>
      <c r="D24" s="1698"/>
      <c r="E24" s="1698"/>
      <c r="F24" s="1698"/>
      <c r="G24" s="1698"/>
      <c r="H24" s="1698"/>
      <c r="I24" s="1698"/>
    </row>
  </sheetData>
  <mergeCells count="1">
    <mergeCell ref="B24:I2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57"/>
  <dimension ref="B1:I24"/>
  <sheetViews>
    <sheetView showGridLines="0" zoomScale="90" zoomScaleNormal="90" workbookViewId="0"/>
  </sheetViews>
  <sheetFormatPr defaultRowHeight="15"/>
  <cols>
    <col min="1" max="1" width="3.140625" style="968" customWidth="1"/>
    <col min="2" max="2" width="25.28515625" style="968" customWidth="1"/>
    <col min="3" max="8" width="13.7109375" style="968" customWidth="1"/>
    <col min="9" max="16384" width="9.140625" style="968"/>
  </cols>
  <sheetData>
    <row r="1" spans="2:8" ht="24" customHeight="1" thickBot="1">
      <c r="B1" s="967" t="s">
        <v>919</v>
      </c>
    </row>
    <row r="2" spans="2:8" ht="45" customHeight="1" thickTop="1" thickBot="1">
      <c r="B2" s="1124" t="s">
        <v>45</v>
      </c>
      <c r="C2" s="1125" t="s">
        <v>807</v>
      </c>
      <c r="D2" s="1126" t="s">
        <v>44</v>
      </c>
      <c r="E2" s="1127" t="s">
        <v>808</v>
      </c>
      <c r="F2" s="1125" t="s">
        <v>809</v>
      </c>
      <c r="G2" s="1126" t="s">
        <v>46</v>
      </c>
      <c r="H2" s="1128" t="s">
        <v>810</v>
      </c>
    </row>
    <row r="3" spans="2:8" ht="15.75" thickTop="1">
      <c r="B3" s="1096" t="s">
        <v>26</v>
      </c>
      <c r="C3" s="1097">
        <v>59.75</v>
      </c>
      <c r="D3" s="1129">
        <v>55</v>
      </c>
      <c r="E3" s="1130">
        <v>55</v>
      </c>
      <c r="F3" s="1100">
        <v>4.5</v>
      </c>
      <c r="G3" s="1131">
        <v>11</v>
      </c>
      <c r="H3" s="1132">
        <v>6</v>
      </c>
    </row>
    <row r="4" spans="2:8">
      <c r="B4" s="1103" t="s">
        <v>27</v>
      </c>
      <c r="C4" s="1100">
        <v>6.25</v>
      </c>
      <c r="D4" s="1131">
        <v>13</v>
      </c>
      <c r="E4" s="1133">
        <v>9</v>
      </c>
      <c r="F4" s="1100">
        <v>0.25</v>
      </c>
      <c r="G4" s="1131">
        <v>1</v>
      </c>
      <c r="H4" s="1132">
        <v>0</v>
      </c>
    </row>
    <row r="5" spans="2:8">
      <c r="B5" s="1103" t="s">
        <v>28</v>
      </c>
      <c r="C5" s="1100">
        <v>19.75</v>
      </c>
      <c r="D5" s="1131">
        <v>31</v>
      </c>
      <c r="E5" s="1133">
        <v>24</v>
      </c>
      <c r="F5" s="1100">
        <v>1</v>
      </c>
      <c r="G5" s="1131">
        <v>0</v>
      </c>
      <c r="H5" s="1132">
        <v>1</v>
      </c>
    </row>
    <row r="6" spans="2:8">
      <c r="B6" s="1103" t="s">
        <v>29</v>
      </c>
      <c r="C6" s="1100">
        <v>24.5</v>
      </c>
      <c r="D6" s="1131">
        <v>18</v>
      </c>
      <c r="E6" s="1133">
        <v>26</v>
      </c>
      <c r="F6" s="1100">
        <v>0.25</v>
      </c>
      <c r="G6" s="1131">
        <v>1</v>
      </c>
      <c r="H6" s="1132">
        <v>4</v>
      </c>
    </row>
    <row r="7" spans="2:8">
      <c r="B7" s="1103" t="s">
        <v>30</v>
      </c>
      <c r="C7" s="1100">
        <v>22.75</v>
      </c>
      <c r="D7" s="1131">
        <v>28</v>
      </c>
      <c r="E7" s="1133">
        <v>21</v>
      </c>
      <c r="F7" s="1100">
        <v>1.5</v>
      </c>
      <c r="G7" s="1131">
        <v>4</v>
      </c>
      <c r="H7" s="1132">
        <v>3</v>
      </c>
    </row>
    <row r="8" spans="2:8">
      <c r="B8" s="1103" t="s">
        <v>31</v>
      </c>
      <c r="C8" s="1100">
        <v>46.25</v>
      </c>
      <c r="D8" s="1131">
        <v>55</v>
      </c>
      <c r="E8" s="1133">
        <v>53</v>
      </c>
      <c r="F8" s="1100">
        <v>5.25</v>
      </c>
      <c r="G8" s="1131">
        <v>6</v>
      </c>
      <c r="H8" s="1132">
        <v>6</v>
      </c>
    </row>
    <row r="9" spans="2:8">
      <c r="B9" s="1103" t="s">
        <v>47</v>
      </c>
      <c r="C9" s="1100">
        <v>90.75</v>
      </c>
      <c r="D9" s="1131">
        <v>88</v>
      </c>
      <c r="E9" s="1133">
        <v>109</v>
      </c>
      <c r="F9" s="1100">
        <v>9.5</v>
      </c>
      <c r="G9" s="1131">
        <v>7</v>
      </c>
      <c r="H9" s="1132">
        <v>8</v>
      </c>
    </row>
    <row r="10" spans="2:8">
      <c r="B10" s="1103" t="s">
        <v>35</v>
      </c>
      <c r="C10" s="1100">
        <v>33.75</v>
      </c>
      <c r="D10" s="1131">
        <v>23</v>
      </c>
      <c r="E10" s="1133">
        <v>22</v>
      </c>
      <c r="F10" s="1100">
        <v>2.25</v>
      </c>
      <c r="G10" s="1131">
        <v>2</v>
      </c>
      <c r="H10" s="1132">
        <v>2</v>
      </c>
    </row>
    <row r="11" spans="2:8">
      <c r="B11" s="1103" t="s">
        <v>36</v>
      </c>
      <c r="C11" s="1100">
        <v>31.25</v>
      </c>
      <c r="D11" s="1131">
        <v>29</v>
      </c>
      <c r="E11" s="1133">
        <v>33</v>
      </c>
      <c r="F11" s="1100">
        <v>1.5</v>
      </c>
      <c r="G11" s="1131">
        <v>3</v>
      </c>
      <c r="H11" s="1132">
        <v>3</v>
      </c>
    </row>
    <row r="12" spans="2:8">
      <c r="B12" s="1103" t="s">
        <v>48</v>
      </c>
      <c r="C12" s="1100">
        <v>57.5</v>
      </c>
      <c r="D12" s="1131">
        <v>69</v>
      </c>
      <c r="E12" s="1133">
        <v>48</v>
      </c>
      <c r="F12" s="1100">
        <v>2.5</v>
      </c>
      <c r="G12" s="1131">
        <v>4</v>
      </c>
      <c r="H12" s="1132">
        <v>7</v>
      </c>
    </row>
    <row r="13" spans="2:8">
      <c r="B13" s="1103" t="s">
        <v>49</v>
      </c>
      <c r="C13" s="1100">
        <v>3</v>
      </c>
      <c r="D13" s="1131">
        <v>4</v>
      </c>
      <c r="E13" s="1133">
        <v>3</v>
      </c>
      <c r="F13" s="1100">
        <v>0.5</v>
      </c>
      <c r="G13" s="1131">
        <v>0</v>
      </c>
      <c r="H13" s="1132">
        <v>0</v>
      </c>
    </row>
    <row r="14" spans="2:8">
      <c r="B14" s="1103" t="s">
        <v>50</v>
      </c>
      <c r="C14" s="1100">
        <v>2.5</v>
      </c>
      <c r="D14" s="1131">
        <v>2</v>
      </c>
      <c r="E14" s="1133">
        <v>5</v>
      </c>
      <c r="F14" s="1100">
        <v>0.25</v>
      </c>
      <c r="G14" s="1131">
        <v>0</v>
      </c>
      <c r="H14" s="1132">
        <v>0</v>
      </c>
    </row>
    <row r="15" spans="2:8">
      <c r="B15" s="1103" t="s">
        <v>38</v>
      </c>
      <c r="C15" s="1100">
        <v>31</v>
      </c>
      <c r="D15" s="1131">
        <v>31</v>
      </c>
      <c r="E15" s="1133">
        <v>28</v>
      </c>
      <c r="F15" s="1100">
        <v>2.5</v>
      </c>
      <c r="G15" s="1131">
        <v>2</v>
      </c>
      <c r="H15" s="1132">
        <v>2</v>
      </c>
    </row>
    <row r="16" spans="2:8">
      <c r="B16" s="1103" t="s">
        <v>39</v>
      </c>
      <c r="C16" s="1100">
        <v>5.5</v>
      </c>
      <c r="D16" s="1131">
        <v>15</v>
      </c>
      <c r="E16" s="1133">
        <v>4</v>
      </c>
      <c r="F16" s="1105">
        <v>0.5</v>
      </c>
      <c r="G16" s="1131">
        <v>0</v>
      </c>
      <c r="H16" s="1132">
        <v>0</v>
      </c>
    </row>
    <row r="17" spans="2:9">
      <c r="B17" s="1103" t="s">
        <v>51</v>
      </c>
      <c r="C17" s="1100">
        <v>2.5</v>
      </c>
      <c r="D17" s="1131">
        <v>0</v>
      </c>
      <c r="E17" s="1133">
        <v>1</v>
      </c>
      <c r="F17" s="1105">
        <v>0</v>
      </c>
      <c r="G17" s="1134">
        <v>0</v>
      </c>
      <c r="H17" s="1132">
        <v>0</v>
      </c>
    </row>
    <row r="18" spans="2:9">
      <c r="B18" s="1103" t="s">
        <v>52</v>
      </c>
      <c r="C18" s="1105">
        <v>0.25</v>
      </c>
      <c r="D18" s="1134">
        <v>0</v>
      </c>
      <c r="E18" s="1133">
        <v>0</v>
      </c>
      <c r="F18" s="1105">
        <v>0</v>
      </c>
      <c r="G18" s="1134">
        <v>0</v>
      </c>
      <c r="H18" s="1135">
        <v>0</v>
      </c>
    </row>
    <row r="19" spans="2:9" ht="15.75" thickBot="1">
      <c r="B19" s="1103" t="s">
        <v>53</v>
      </c>
      <c r="C19" s="1100">
        <v>0.25</v>
      </c>
      <c r="D19" s="1131">
        <v>1</v>
      </c>
      <c r="E19" s="1133">
        <v>0</v>
      </c>
      <c r="F19" s="1108">
        <v>0</v>
      </c>
      <c r="G19" s="1134">
        <v>0</v>
      </c>
      <c r="H19" s="1132">
        <v>0</v>
      </c>
    </row>
    <row r="20" spans="2:9" ht="16.5" thickTop="1" thickBot="1">
      <c r="B20" s="1136" t="s">
        <v>21</v>
      </c>
      <c r="C20" s="1110">
        <v>437.5</v>
      </c>
      <c r="D20" s="1111">
        <v>462</v>
      </c>
      <c r="E20" s="1112">
        <v>441</v>
      </c>
      <c r="F20" s="1110">
        <v>32.25</v>
      </c>
      <c r="G20" s="1111">
        <v>41</v>
      </c>
      <c r="H20" s="1113">
        <v>42</v>
      </c>
    </row>
    <row r="21" spans="2:9" ht="15.75" thickTop="1"/>
    <row r="22" spans="2:9">
      <c r="B22" s="968" t="s">
        <v>78</v>
      </c>
    </row>
    <row r="24" spans="2:9" ht="30.75" customHeight="1">
      <c r="B24" s="1698"/>
      <c r="C24" s="1698"/>
      <c r="D24" s="1698"/>
      <c r="E24" s="1698"/>
      <c r="F24" s="1698"/>
      <c r="G24" s="1698"/>
      <c r="H24" s="1698"/>
      <c r="I24" s="1698"/>
    </row>
  </sheetData>
  <mergeCells count="1">
    <mergeCell ref="B24:I24"/>
  </mergeCell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158"/>
  <dimension ref="B1:I23"/>
  <sheetViews>
    <sheetView showGridLines="0" zoomScale="90" zoomScaleNormal="90" workbookViewId="0"/>
  </sheetViews>
  <sheetFormatPr defaultRowHeight="15"/>
  <cols>
    <col min="1" max="1" width="2.5703125" style="968" customWidth="1"/>
    <col min="2" max="2" width="23.5703125" style="968" customWidth="1"/>
    <col min="3" max="8" width="13.7109375" style="968" customWidth="1"/>
    <col min="9" max="16384" width="9.140625" style="968"/>
  </cols>
  <sheetData>
    <row r="1" spans="2:8" ht="24" customHeight="1">
      <c r="B1" s="967" t="s">
        <v>920</v>
      </c>
    </row>
    <row r="2" spans="2:8" ht="45" customHeight="1" thickBot="1">
      <c r="B2" s="1091" t="s">
        <v>45</v>
      </c>
      <c r="C2" s="1137" t="s">
        <v>807</v>
      </c>
      <c r="D2" s="1138" t="s">
        <v>44</v>
      </c>
      <c r="E2" s="1139" t="s">
        <v>808</v>
      </c>
      <c r="F2" s="1137" t="s">
        <v>809</v>
      </c>
      <c r="G2" s="1138" t="s">
        <v>46</v>
      </c>
      <c r="H2" s="1140" t="s">
        <v>810</v>
      </c>
    </row>
    <row r="3" spans="2:8" ht="15.75" thickTop="1">
      <c r="B3" s="1096" t="s">
        <v>26</v>
      </c>
      <c r="C3" s="1097">
        <v>5.75</v>
      </c>
      <c r="D3" s="1098">
        <v>8</v>
      </c>
      <c r="E3" s="1099">
        <v>7</v>
      </c>
      <c r="F3" s="1100">
        <v>0</v>
      </c>
      <c r="G3" s="1101">
        <v>0</v>
      </c>
      <c r="H3" s="1102">
        <v>0</v>
      </c>
    </row>
    <row r="4" spans="2:8">
      <c r="B4" s="1103" t="s">
        <v>27</v>
      </c>
      <c r="C4" s="1100">
        <v>2.5</v>
      </c>
      <c r="D4" s="1101">
        <v>2</v>
      </c>
      <c r="E4" s="1104">
        <v>1</v>
      </c>
      <c r="F4" s="1100">
        <v>0.75</v>
      </c>
      <c r="G4" s="1101">
        <v>0</v>
      </c>
      <c r="H4" s="1102">
        <v>0</v>
      </c>
    </row>
    <row r="5" spans="2:8">
      <c r="B5" s="1103" t="s">
        <v>28</v>
      </c>
      <c r="C5" s="1100">
        <v>0.75</v>
      </c>
      <c r="D5" s="1101">
        <v>2</v>
      </c>
      <c r="E5" s="1104">
        <v>1</v>
      </c>
      <c r="F5" s="1100">
        <v>1</v>
      </c>
      <c r="G5" s="1101">
        <v>0</v>
      </c>
      <c r="H5" s="1102">
        <v>0</v>
      </c>
    </row>
    <row r="6" spans="2:8">
      <c r="B6" s="1103" t="s">
        <v>29</v>
      </c>
      <c r="C6" s="1100">
        <v>3</v>
      </c>
      <c r="D6" s="1101">
        <v>1</v>
      </c>
      <c r="E6" s="1104">
        <v>2</v>
      </c>
      <c r="F6" s="1100">
        <v>0.5</v>
      </c>
      <c r="G6" s="1101">
        <v>0</v>
      </c>
      <c r="H6" s="1102">
        <v>1</v>
      </c>
    </row>
    <row r="7" spans="2:8">
      <c r="B7" s="1103" t="s">
        <v>30</v>
      </c>
      <c r="C7" s="1100">
        <v>2</v>
      </c>
      <c r="D7" s="1101">
        <v>2</v>
      </c>
      <c r="E7" s="1104">
        <v>3</v>
      </c>
      <c r="F7" s="1100">
        <v>1</v>
      </c>
      <c r="G7" s="1101">
        <v>0</v>
      </c>
      <c r="H7" s="1102">
        <v>0</v>
      </c>
    </row>
    <row r="8" spans="2:8">
      <c r="B8" s="1103" t="s">
        <v>31</v>
      </c>
      <c r="C8" s="1100">
        <v>6.25</v>
      </c>
      <c r="D8" s="1101">
        <v>7</v>
      </c>
      <c r="E8" s="1104">
        <v>6</v>
      </c>
      <c r="F8" s="1100">
        <v>1</v>
      </c>
      <c r="G8" s="1101">
        <v>1</v>
      </c>
      <c r="H8" s="1102">
        <v>2</v>
      </c>
    </row>
    <row r="9" spans="2:8">
      <c r="B9" s="1103" t="s">
        <v>47</v>
      </c>
      <c r="C9" s="1100">
        <v>8.25</v>
      </c>
      <c r="D9" s="1101">
        <v>9</v>
      </c>
      <c r="E9" s="1104">
        <v>6</v>
      </c>
      <c r="F9" s="1100">
        <v>1.5</v>
      </c>
      <c r="G9" s="1101">
        <v>1</v>
      </c>
      <c r="H9" s="1102">
        <v>1</v>
      </c>
    </row>
    <row r="10" spans="2:8">
      <c r="B10" s="1103" t="s">
        <v>35</v>
      </c>
      <c r="C10" s="1100">
        <v>2</v>
      </c>
      <c r="D10" s="1101">
        <v>3</v>
      </c>
      <c r="E10" s="1104">
        <v>1</v>
      </c>
      <c r="F10" s="1100">
        <v>0.5</v>
      </c>
      <c r="G10" s="1101">
        <v>1</v>
      </c>
      <c r="H10" s="1102">
        <v>0</v>
      </c>
    </row>
    <row r="11" spans="2:8">
      <c r="B11" s="1103" t="s">
        <v>36</v>
      </c>
      <c r="C11" s="1100">
        <v>4.75</v>
      </c>
      <c r="D11" s="1101">
        <v>4</v>
      </c>
      <c r="E11" s="1104">
        <v>2</v>
      </c>
      <c r="F11" s="1100">
        <v>1.5</v>
      </c>
      <c r="G11" s="1101">
        <v>3</v>
      </c>
      <c r="H11" s="1102">
        <v>0</v>
      </c>
    </row>
    <row r="12" spans="2:8">
      <c r="B12" s="1103" t="s">
        <v>48</v>
      </c>
      <c r="C12" s="1100">
        <v>11.5</v>
      </c>
      <c r="D12" s="1101">
        <v>18</v>
      </c>
      <c r="E12" s="1104">
        <v>11</v>
      </c>
      <c r="F12" s="1100">
        <v>2.5</v>
      </c>
      <c r="G12" s="1101">
        <v>6</v>
      </c>
      <c r="H12" s="1102">
        <v>6</v>
      </c>
    </row>
    <row r="13" spans="2:8">
      <c r="B13" s="1103" t="s">
        <v>49</v>
      </c>
      <c r="C13" s="1100">
        <v>0.25</v>
      </c>
      <c r="D13" s="1101">
        <v>0</v>
      </c>
      <c r="E13" s="1104">
        <v>0</v>
      </c>
      <c r="F13" s="1100">
        <v>0.25</v>
      </c>
      <c r="G13" s="1101">
        <v>0</v>
      </c>
      <c r="H13" s="1102">
        <v>0</v>
      </c>
    </row>
    <row r="14" spans="2:8">
      <c r="B14" s="1103" t="s">
        <v>50</v>
      </c>
      <c r="C14" s="1100">
        <v>0</v>
      </c>
      <c r="D14" s="1101">
        <v>0</v>
      </c>
      <c r="E14" s="1104">
        <v>0</v>
      </c>
      <c r="F14" s="1100">
        <v>0</v>
      </c>
      <c r="G14" s="1101">
        <v>0</v>
      </c>
      <c r="H14" s="1102">
        <v>0</v>
      </c>
    </row>
    <row r="15" spans="2:8">
      <c r="B15" s="1103" t="s">
        <v>38</v>
      </c>
      <c r="C15" s="1100">
        <v>6.75</v>
      </c>
      <c r="D15" s="1101">
        <v>2</v>
      </c>
      <c r="E15" s="1104">
        <v>5</v>
      </c>
      <c r="F15" s="1100">
        <v>1</v>
      </c>
      <c r="G15" s="1101">
        <v>0</v>
      </c>
      <c r="H15" s="1102">
        <v>0</v>
      </c>
    </row>
    <row r="16" spans="2:8">
      <c r="B16" s="1103" t="s">
        <v>39</v>
      </c>
      <c r="C16" s="1100">
        <v>0</v>
      </c>
      <c r="D16" s="1101">
        <v>0</v>
      </c>
      <c r="E16" s="1104">
        <v>0</v>
      </c>
      <c r="F16" s="1105">
        <v>0</v>
      </c>
      <c r="G16" s="1101">
        <v>0</v>
      </c>
      <c r="H16" s="1102">
        <v>0</v>
      </c>
    </row>
    <row r="17" spans="2:9">
      <c r="B17" s="1103" t="s">
        <v>51</v>
      </c>
      <c r="C17" s="1100">
        <v>0</v>
      </c>
      <c r="D17" s="1101">
        <v>0</v>
      </c>
      <c r="E17" s="1104">
        <v>0</v>
      </c>
      <c r="F17" s="1105">
        <v>0.25</v>
      </c>
      <c r="G17" s="1101">
        <v>0</v>
      </c>
      <c r="H17" s="1102">
        <v>0</v>
      </c>
    </row>
    <row r="18" spans="2:9">
      <c r="B18" s="1103" t="s">
        <v>52</v>
      </c>
      <c r="C18" s="1105">
        <v>0.25</v>
      </c>
      <c r="D18" s="1106">
        <v>0</v>
      </c>
      <c r="E18" s="1104">
        <v>0</v>
      </c>
      <c r="F18" s="1105">
        <v>0</v>
      </c>
      <c r="G18" s="1101">
        <v>0</v>
      </c>
      <c r="H18" s="1102">
        <v>0</v>
      </c>
    </row>
    <row r="19" spans="2:9" ht="15.75" thickBot="1">
      <c r="B19" s="1103" t="s">
        <v>53</v>
      </c>
      <c r="C19" s="1100">
        <v>0</v>
      </c>
      <c r="D19" s="1101">
        <v>0</v>
      </c>
      <c r="E19" s="1104">
        <v>0</v>
      </c>
      <c r="F19" s="1108">
        <v>0</v>
      </c>
      <c r="G19" s="1101">
        <v>0</v>
      </c>
      <c r="H19" s="1102">
        <v>0</v>
      </c>
    </row>
    <row r="20" spans="2:9" ht="16.5" thickTop="1" thickBot="1">
      <c r="B20" s="1136" t="s">
        <v>21</v>
      </c>
      <c r="C20" s="1110">
        <v>54</v>
      </c>
      <c r="D20" s="1112">
        <v>58</v>
      </c>
      <c r="E20" s="1113">
        <v>45</v>
      </c>
      <c r="F20" s="1141">
        <v>11.75</v>
      </c>
      <c r="G20" s="1111">
        <v>12</v>
      </c>
      <c r="H20" s="1142">
        <v>10</v>
      </c>
    </row>
    <row r="21" spans="2:9" ht="15.75" thickTop="1">
      <c r="B21" s="968" t="s">
        <v>78</v>
      </c>
    </row>
    <row r="23" spans="2:9" ht="30.75" customHeight="1">
      <c r="B23" s="1698"/>
      <c r="C23" s="1698"/>
      <c r="D23" s="1698"/>
      <c r="E23" s="1698"/>
      <c r="F23" s="1698"/>
      <c r="G23" s="1698"/>
      <c r="H23" s="1698"/>
      <c r="I23" s="1698"/>
    </row>
  </sheetData>
  <mergeCells count="1">
    <mergeCell ref="B23:I23"/>
  </mergeCell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showGridLines="0" zoomScale="85" zoomScaleNormal="85" workbookViewId="0"/>
  </sheetViews>
  <sheetFormatPr defaultRowHeight="15"/>
  <cols>
    <col min="1" max="1" width="4.28515625" style="924" customWidth="1"/>
    <col min="2" max="16384" width="9.140625" style="924"/>
  </cols>
  <sheetData>
    <row r="1" spans="2:2" ht="23.25" customHeight="1">
      <c r="B1" s="963" t="s">
        <v>1016</v>
      </c>
    </row>
    <row r="38" spans="1:18" ht="12.75" customHeight="1">
      <c r="A38" s="1683" t="s">
        <v>78</v>
      </c>
      <c r="B38" s="1683"/>
      <c r="C38" s="1683"/>
      <c r="D38" s="1683"/>
      <c r="E38" s="1683"/>
      <c r="F38" s="1683"/>
      <c r="G38" s="1683"/>
      <c r="H38" s="1683"/>
      <c r="I38" s="1683"/>
      <c r="J38" s="1683"/>
      <c r="K38" s="1683"/>
      <c r="L38" s="1683"/>
      <c r="M38" s="1683"/>
      <c r="N38" s="1683"/>
      <c r="O38" s="1683"/>
      <c r="P38" s="1683"/>
      <c r="Q38" s="1683"/>
      <c r="R38" s="1683"/>
    </row>
    <row r="39" spans="1:18">
      <c r="A39" s="1683"/>
      <c r="B39" s="1683"/>
      <c r="C39" s="1683"/>
      <c r="D39" s="1683"/>
      <c r="E39" s="1683"/>
      <c r="F39" s="1683"/>
      <c r="G39" s="1683"/>
      <c r="H39" s="1683"/>
      <c r="I39" s="1683"/>
      <c r="J39" s="1683"/>
      <c r="K39" s="1683"/>
      <c r="L39" s="1683"/>
      <c r="M39" s="1683"/>
      <c r="N39" s="1683"/>
      <c r="O39" s="1683"/>
      <c r="P39" s="1683"/>
      <c r="Q39" s="1683"/>
      <c r="R39" s="1683"/>
    </row>
  </sheetData>
  <mergeCells count="1">
    <mergeCell ref="A38:R39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159"/>
  <dimension ref="B1:I42"/>
  <sheetViews>
    <sheetView showGridLines="0" zoomScale="90" zoomScaleNormal="90" workbookViewId="0"/>
  </sheetViews>
  <sheetFormatPr defaultRowHeight="15"/>
  <cols>
    <col min="1" max="1" width="2.42578125" style="968" customWidth="1"/>
    <col min="2" max="2" width="22.85546875" style="968" customWidth="1"/>
    <col min="3" max="8" width="13.7109375" style="968" customWidth="1"/>
    <col min="9" max="16384" width="9.140625" style="968"/>
  </cols>
  <sheetData>
    <row r="1" spans="2:8" ht="24" customHeight="1">
      <c r="B1" s="969" t="s">
        <v>921</v>
      </c>
    </row>
    <row r="2" spans="2:8" ht="45" customHeight="1" thickBot="1">
      <c r="B2" s="1091" t="s">
        <v>45</v>
      </c>
      <c r="C2" s="1143" t="s">
        <v>807</v>
      </c>
      <c r="D2" s="1144" t="s">
        <v>44</v>
      </c>
      <c r="E2" s="1145" t="s">
        <v>808</v>
      </c>
      <c r="F2" s="1143" t="s">
        <v>809</v>
      </c>
      <c r="G2" s="1144" t="s">
        <v>46</v>
      </c>
      <c r="H2" s="1146" t="s">
        <v>810</v>
      </c>
    </row>
    <row r="3" spans="2:8" ht="15.75" thickTop="1">
      <c r="B3" s="1096" t="s">
        <v>26</v>
      </c>
      <c r="C3" s="1097">
        <v>3</v>
      </c>
      <c r="D3" s="1098">
        <v>4</v>
      </c>
      <c r="E3" s="1099">
        <v>2</v>
      </c>
      <c r="F3" s="1100">
        <v>0.5</v>
      </c>
      <c r="G3" s="1101">
        <v>1</v>
      </c>
      <c r="H3" s="1102">
        <v>1</v>
      </c>
    </row>
    <row r="4" spans="2:8">
      <c r="B4" s="1103" t="s">
        <v>27</v>
      </c>
      <c r="C4" s="1100">
        <v>1.25</v>
      </c>
      <c r="D4" s="1101">
        <v>1</v>
      </c>
      <c r="E4" s="1104">
        <v>2</v>
      </c>
      <c r="F4" s="1100">
        <v>0.25</v>
      </c>
      <c r="G4" s="1101">
        <v>1</v>
      </c>
      <c r="H4" s="1102">
        <v>0</v>
      </c>
    </row>
    <row r="5" spans="2:8">
      <c r="B5" s="1103" t="s">
        <v>28</v>
      </c>
      <c r="C5" s="1100">
        <v>3</v>
      </c>
      <c r="D5" s="1101">
        <v>0</v>
      </c>
      <c r="E5" s="1104">
        <v>2</v>
      </c>
      <c r="F5" s="1100">
        <v>0</v>
      </c>
      <c r="G5" s="1101">
        <v>0</v>
      </c>
      <c r="H5" s="1102">
        <v>1</v>
      </c>
    </row>
    <row r="6" spans="2:8">
      <c r="B6" s="1103" t="s">
        <v>29</v>
      </c>
      <c r="C6" s="1100">
        <v>5.5</v>
      </c>
      <c r="D6" s="1101">
        <v>3</v>
      </c>
      <c r="E6" s="1104">
        <v>3</v>
      </c>
      <c r="F6" s="1100">
        <v>1</v>
      </c>
      <c r="G6" s="1101">
        <v>0</v>
      </c>
      <c r="H6" s="1102">
        <v>0</v>
      </c>
    </row>
    <row r="7" spans="2:8">
      <c r="B7" s="1103" t="s">
        <v>30</v>
      </c>
      <c r="C7" s="1100">
        <v>1</v>
      </c>
      <c r="D7" s="1101">
        <v>1</v>
      </c>
      <c r="E7" s="1104">
        <v>2</v>
      </c>
      <c r="F7" s="1100">
        <v>0.25</v>
      </c>
      <c r="G7" s="1101">
        <v>0</v>
      </c>
      <c r="H7" s="1102">
        <v>0</v>
      </c>
    </row>
    <row r="8" spans="2:8">
      <c r="B8" s="1103" t="s">
        <v>31</v>
      </c>
      <c r="C8" s="1100">
        <v>1.25</v>
      </c>
      <c r="D8" s="1101">
        <v>1</v>
      </c>
      <c r="E8" s="1104">
        <v>1</v>
      </c>
      <c r="F8" s="1100">
        <v>0</v>
      </c>
      <c r="G8" s="1101">
        <v>0</v>
      </c>
      <c r="H8" s="1102">
        <v>0</v>
      </c>
    </row>
    <row r="9" spans="2:8">
      <c r="B9" s="1103" t="s">
        <v>47</v>
      </c>
      <c r="C9" s="1100">
        <v>10.25</v>
      </c>
      <c r="D9" s="1101">
        <v>18</v>
      </c>
      <c r="E9" s="1104">
        <v>18</v>
      </c>
      <c r="F9" s="1100">
        <v>2.25</v>
      </c>
      <c r="G9" s="1101">
        <v>2</v>
      </c>
      <c r="H9" s="1102">
        <v>0</v>
      </c>
    </row>
    <row r="10" spans="2:8">
      <c r="B10" s="1103" t="s">
        <v>35</v>
      </c>
      <c r="C10" s="1100">
        <v>2</v>
      </c>
      <c r="D10" s="1101">
        <v>5</v>
      </c>
      <c r="E10" s="1104">
        <v>5</v>
      </c>
      <c r="F10" s="1100">
        <v>0.25</v>
      </c>
      <c r="G10" s="1101">
        <v>1</v>
      </c>
      <c r="H10" s="1102">
        <v>1</v>
      </c>
    </row>
    <row r="11" spans="2:8">
      <c r="B11" s="1103" t="s">
        <v>36</v>
      </c>
      <c r="C11" s="1100">
        <v>8.25</v>
      </c>
      <c r="D11" s="1101">
        <v>12</v>
      </c>
      <c r="E11" s="1104">
        <v>19</v>
      </c>
      <c r="F11" s="1100">
        <v>2</v>
      </c>
      <c r="G11" s="1101">
        <v>4</v>
      </c>
      <c r="H11" s="1102">
        <v>6</v>
      </c>
    </row>
    <row r="12" spans="2:8">
      <c r="B12" s="1103" t="s">
        <v>48</v>
      </c>
      <c r="C12" s="1100">
        <v>14</v>
      </c>
      <c r="D12" s="1101">
        <v>17</v>
      </c>
      <c r="E12" s="1104">
        <v>18</v>
      </c>
      <c r="F12" s="1100">
        <v>0.75</v>
      </c>
      <c r="G12" s="1101">
        <v>3</v>
      </c>
      <c r="H12" s="1102">
        <v>1</v>
      </c>
    </row>
    <row r="13" spans="2:8">
      <c r="B13" s="1103" t="s">
        <v>49</v>
      </c>
      <c r="C13" s="1100">
        <v>0</v>
      </c>
      <c r="D13" s="1101">
        <v>0</v>
      </c>
      <c r="E13" s="1104">
        <v>0</v>
      </c>
      <c r="F13" s="1100">
        <v>0</v>
      </c>
      <c r="G13" s="1101">
        <v>0</v>
      </c>
      <c r="H13" s="1102">
        <v>0</v>
      </c>
    </row>
    <row r="14" spans="2:8">
      <c r="B14" s="1103" t="s">
        <v>50</v>
      </c>
      <c r="C14" s="1100">
        <v>0</v>
      </c>
      <c r="D14" s="1101">
        <v>0</v>
      </c>
      <c r="E14" s="1104">
        <v>0</v>
      </c>
      <c r="F14" s="1100">
        <v>0</v>
      </c>
      <c r="G14" s="1101">
        <v>0</v>
      </c>
      <c r="H14" s="1102">
        <v>0</v>
      </c>
    </row>
    <row r="15" spans="2:8">
      <c r="B15" s="1103" t="s">
        <v>38</v>
      </c>
      <c r="C15" s="1100">
        <v>2.25</v>
      </c>
      <c r="D15" s="1101">
        <v>0</v>
      </c>
      <c r="E15" s="1104">
        <v>2</v>
      </c>
      <c r="F15" s="1100">
        <v>0</v>
      </c>
      <c r="G15" s="1101">
        <v>0</v>
      </c>
      <c r="H15" s="1102">
        <v>1</v>
      </c>
    </row>
    <row r="16" spans="2:8">
      <c r="B16" s="1103" t="s">
        <v>39</v>
      </c>
      <c r="C16" s="1100">
        <v>0.25</v>
      </c>
      <c r="D16" s="1101">
        <v>2</v>
      </c>
      <c r="E16" s="1104">
        <v>0</v>
      </c>
      <c r="F16" s="1105">
        <v>0</v>
      </c>
      <c r="G16" s="1101">
        <v>0</v>
      </c>
      <c r="H16" s="1102">
        <v>1</v>
      </c>
    </row>
    <row r="17" spans="2:9">
      <c r="B17" s="1103" t="s">
        <v>51</v>
      </c>
      <c r="C17" s="1100">
        <v>0</v>
      </c>
      <c r="D17" s="1101">
        <v>0</v>
      </c>
      <c r="E17" s="1104">
        <v>0</v>
      </c>
      <c r="F17" s="1105">
        <v>1</v>
      </c>
      <c r="G17" s="1106">
        <v>0</v>
      </c>
      <c r="H17" s="1102">
        <v>0</v>
      </c>
    </row>
    <row r="18" spans="2:9">
      <c r="B18" s="1103" t="s">
        <v>52</v>
      </c>
      <c r="C18" s="1105">
        <v>0</v>
      </c>
      <c r="D18" s="1106">
        <v>0</v>
      </c>
      <c r="E18" s="1104">
        <v>0</v>
      </c>
      <c r="F18" s="1105">
        <v>0</v>
      </c>
      <c r="G18" s="1106">
        <v>0</v>
      </c>
      <c r="H18" s="1107">
        <v>0</v>
      </c>
    </row>
    <row r="19" spans="2:9" ht="15.75" thickBot="1">
      <c r="B19" s="1103" t="s">
        <v>53</v>
      </c>
      <c r="C19" s="1100">
        <v>0</v>
      </c>
      <c r="D19" s="1101">
        <v>0</v>
      </c>
      <c r="E19" s="1104">
        <v>0</v>
      </c>
      <c r="F19" s="1108">
        <v>0</v>
      </c>
      <c r="G19" s="1106">
        <v>0</v>
      </c>
      <c r="H19" s="1102">
        <v>0</v>
      </c>
    </row>
    <row r="20" spans="2:9" ht="16.5" thickTop="1" thickBot="1">
      <c r="B20" s="1109" t="s">
        <v>21</v>
      </c>
      <c r="C20" s="1110">
        <v>52</v>
      </c>
      <c r="D20" s="1111">
        <v>64</v>
      </c>
      <c r="E20" s="1112">
        <v>74</v>
      </c>
      <c r="F20" s="1110">
        <v>8.25</v>
      </c>
      <c r="G20" s="1111">
        <v>12</v>
      </c>
      <c r="H20" s="1113">
        <v>12</v>
      </c>
    </row>
    <row r="21" spans="2:9" ht="15.75" thickTop="1"/>
    <row r="22" spans="2:9">
      <c r="B22" s="968" t="s">
        <v>78</v>
      </c>
    </row>
    <row r="24" spans="2:9" ht="30.75" customHeight="1">
      <c r="B24" s="1698"/>
      <c r="C24" s="1698"/>
      <c r="D24" s="1698"/>
      <c r="E24" s="1698"/>
      <c r="F24" s="1698"/>
      <c r="G24" s="1698"/>
      <c r="H24" s="1698"/>
      <c r="I24" s="1698"/>
    </row>
    <row r="26" spans="2:9" ht="15.75" customHeight="1"/>
    <row r="42" ht="15.75" customHeight="1"/>
  </sheetData>
  <mergeCells count="1">
    <mergeCell ref="B24:I24"/>
  </mergeCell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15"/>
  <dimension ref="A1:K60"/>
  <sheetViews>
    <sheetView showGridLines="0" zoomScale="80" zoomScaleNormal="80" workbookViewId="0"/>
  </sheetViews>
  <sheetFormatPr defaultRowHeight="15"/>
  <cols>
    <col min="1" max="1" width="3.7109375" style="866" customWidth="1"/>
    <col min="2" max="2" width="29.7109375" customWidth="1"/>
    <col min="3" max="3" width="31.28515625" customWidth="1"/>
    <col min="4" max="5" width="18.85546875" customWidth="1"/>
    <col min="6" max="6" width="40.28515625" customWidth="1"/>
    <col min="7" max="7" width="31.85546875" customWidth="1"/>
    <col min="8" max="8" width="35.28515625" customWidth="1"/>
  </cols>
  <sheetData>
    <row r="1" spans="2:11" ht="24" customHeight="1">
      <c r="B1" s="967" t="s">
        <v>922</v>
      </c>
      <c r="K1" s="762"/>
    </row>
    <row r="2" spans="2:11" ht="40.5" customHeight="1" thickBot="1">
      <c r="B2" s="1147" t="s">
        <v>74</v>
      </c>
      <c r="C2" s="1148" t="s">
        <v>807</v>
      </c>
      <c r="D2" s="1149" t="s">
        <v>44</v>
      </c>
      <c r="E2" s="1149" t="s">
        <v>808</v>
      </c>
      <c r="F2" s="1150" t="s">
        <v>811</v>
      </c>
      <c r="G2" s="1151" t="s">
        <v>60</v>
      </c>
      <c r="H2" s="1152" t="s">
        <v>812</v>
      </c>
      <c r="I2" s="3"/>
      <c r="K2" s="762"/>
    </row>
    <row r="3" spans="2:11" ht="15.75" thickTop="1">
      <c r="B3" s="1153" t="s">
        <v>1</v>
      </c>
      <c r="C3" s="1154">
        <v>7557.5</v>
      </c>
      <c r="D3" s="1155">
        <v>7966</v>
      </c>
      <c r="E3" s="1156">
        <v>7783</v>
      </c>
      <c r="F3" s="1154">
        <v>224.25</v>
      </c>
      <c r="G3" s="1157">
        <v>231</v>
      </c>
      <c r="H3" s="1158">
        <v>231</v>
      </c>
      <c r="I3" s="3"/>
      <c r="K3" s="762"/>
    </row>
    <row r="4" spans="2:11">
      <c r="B4" s="1159" t="s">
        <v>19</v>
      </c>
      <c r="C4" s="1160">
        <v>913.25</v>
      </c>
      <c r="D4" s="1161">
        <v>833</v>
      </c>
      <c r="E4" s="1162">
        <v>781</v>
      </c>
      <c r="F4" s="1160">
        <v>144.25</v>
      </c>
      <c r="G4" s="1163">
        <v>148</v>
      </c>
      <c r="H4" s="1164">
        <v>145</v>
      </c>
      <c r="I4" s="3"/>
      <c r="K4" s="762"/>
    </row>
    <row r="5" spans="2:11">
      <c r="B5" s="1159" t="s">
        <v>2</v>
      </c>
      <c r="C5" s="1160">
        <v>7365.25</v>
      </c>
      <c r="D5" s="1161">
        <v>7931</v>
      </c>
      <c r="E5" s="1162">
        <v>7525</v>
      </c>
      <c r="F5" s="1160">
        <v>201.25</v>
      </c>
      <c r="G5" s="1163">
        <v>195</v>
      </c>
      <c r="H5" s="1164">
        <v>192</v>
      </c>
      <c r="I5" s="3"/>
      <c r="K5" s="762"/>
    </row>
    <row r="6" spans="2:11">
      <c r="B6" s="1159" t="s">
        <v>20</v>
      </c>
      <c r="C6" s="1160">
        <v>475.5</v>
      </c>
      <c r="D6" s="1161">
        <v>477</v>
      </c>
      <c r="E6" s="1162">
        <v>462</v>
      </c>
      <c r="F6" s="1160">
        <v>102</v>
      </c>
      <c r="G6" s="1163">
        <v>94</v>
      </c>
      <c r="H6" s="1164">
        <v>95</v>
      </c>
      <c r="I6" s="3"/>
      <c r="K6" s="762"/>
    </row>
    <row r="7" spans="2:11">
      <c r="B7" s="1159" t="s">
        <v>54</v>
      </c>
      <c r="C7" s="1160">
        <v>437.5</v>
      </c>
      <c r="D7" s="1161">
        <v>462</v>
      </c>
      <c r="E7" s="1162">
        <v>441</v>
      </c>
      <c r="F7" s="1160">
        <v>92.75</v>
      </c>
      <c r="G7" s="1163">
        <v>91</v>
      </c>
      <c r="H7" s="1164">
        <v>88</v>
      </c>
      <c r="I7" s="3"/>
      <c r="K7" s="762"/>
    </row>
    <row r="8" spans="2:11">
      <c r="B8" s="1159" t="s">
        <v>55</v>
      </c>
      <c r="C8" s="1160">
        <v>32.25</v>
      </c>
      <c r="D8" s="1161">
        <v>41</v>
      </c>
      <c r="E8" s="1162">
        <v>42</v>
      </c>
      <c r="F8" s="1160">
        <v>18</v>
      </c>
      <c r="G8" s="1163">
        <v>18</v>
      </c>
      <c r="H8" s="1164">
        <v>20</v>
      </c>
      <c r="I8" s="3"/>
      <c r="K8" s="762"/>
    </row>
    <row r="9" spans="2:11">
      <c r="B9" s="1159" t="s">
        <v>64</v>
      </c>
      <c r="C9" s="1160">
        <v>54</v>
      </c>
      <c r="D9" s="1161">
        <v>58</v>
      </c>
      <c r="E9" s="1162">
        <v>45</v>
      </c>
      <c r="F9" s="1160">
        <v>22.5</v>
      </c>
      <c r="G9" s="1163">
        <v>24</v>
      </c>
      <c r="H9" s="1164">
        <v>17</v>
      </c>
      <c r="I9" s="3"/>
      <c r="K9" s="762"/>
    </row>
    <row r="10" spans="2:11">
      <c r="B10" s="1159" t="s">
        <v>65</v>
      </c>
      <c r="C10" s="1160">
        <v>11.75</v>
      </c>
      <c r="D10" s="1165">
        <v>12</v>
      </c>
      <c r="E10" s="1166">
        <v>10</v>
      </c>
      <c r="F10" s="1160">
        <v>6.75</v>
      </c>
      <c r="G10" s="1167">
        <v>5</v>
      </c>
      <c r="H10" s="1168">
        <v>4</v>
      </c>
      <c r="I10" s="3"/>
      <c r="K10" s="762"/>
    </row>
    <row r="11" spans="2:11">
      <c r="B11" s="1159" t="s">
        <v>66</v>
      </c>
      <c r="C11" s="1160">
        <v>52</v>
      </c>
      <c r="D11" s="1161">
        <v>64</v>
      </c>
      <c r="E11" s="1162">
        <v>74</v>
      </c>
      <c r="F11" s="1160">
        <v>12</v>
      </c>
      <c r="G11" s="1163">
        <v>9</v>
      </c>
      <c r="H11" s="1164">
        <v>11</v>
      </c>
      <c r="I11" s="3"/>
      <c r="K11" s="762"/>
    </row>
    <row r="12" spans="2:11">
      <c r="B12" s="1159" t="s">
        <v>67</v>
      </c>
      <c r="C12" s="1160">
        <v>8.25</v>
      </c>
      <c r="D12" s="1161">
        <v>12</v>
      </c>
      <c r="E12" s="1166">
        <v>12</v>
      </c>
      <c r="F12" s="1160">
        <v>4.5</v>
      </c>
      <c r="G12" s="1163">
        <v>5</v>
      </c>
      <c r="H12" s="1168">
        <v>4</v>
      </c>
      <c r="I12" s="3"/>
      <c r="K12" s="762"/>
    </row>
    <row r="13" spans="2:11">
      <c r="B13" s="1159" t="s">
        <v>68</v>
      </c>
      <c r="C13" s="1160">
        <v>16.75</v>
      </c>
      <c r="D13" s="1161">
        <v>9</v>
      </c>
      <c r="E13" s="1162">
        <v>9</v>
      </c>
      <c r="F13" s="1160">
        <v>8.25</v>
      </c>
      <c r="G13" s="1163">
        <v>5</v>
      </c>
      <c r="H13" s="1164">
        <v>8</v>
      </c>
      <c r="I13" s="3"/>
      <c r="K13" s="762"/>
    </row>
    <row r="14" spans="2:11">
      <c r="B14" s="1159" t="s">
        <v>69</v>
      </c>
      <c r="C14" s="1160">
        <v>2.25</v>
      </c>
      <c r="D14" s="1161">
        <v>2</v>
      </c>
      <c r="E14" s="1162">
        <v>1</v>
      </c>
      <c r="F14" s="1160">
        <v>1.75</v>
      </c>
      <c r="G14" s="1163">
        <v>1</v>
      </c>
      <c r="H14" s="1164">
        <v>1</v>
      </c>
      <c r="I14" s="3"/>
      <c r="K14" s="762"/>
    </row>
    <row r="15" spans="2:11">
      <c r="B15" s="1159" t="s">
        <v>70</v>
      </c>
      <c r="C15" s="1160">
        <v>42</v>
      </c>
      <c r="D15" s="1161">
        <v>37</v>
      </c>
      <c r="E15" s="1162">
        <v>52</v>
      </c>
      <c r="F15" s="1160">
        <v>28.25</v>
      </c>
      <c r="G15" s="1163">
        <v>27</v>
      </c>
      <c r="H15" s="1164">
        <v>41</v>
      </c>
      <c r="I15" s="3"/>
      <c r="K15" s="762"/>
    </row>
    <row r="16" spans="2:11">
      <c r="B16" s="1159" t="s">
        <v>71</v>
      </c>
      <c r="C16" s="1169">
        <v>1</v>
      </c>
      <c r="D16" s="1165">
        <v>3</v>
      </c>
      <c r="E16" s="1162">
        <v>2</v>
      </c>
      <c r="F16" s="1169">
        <v>1</v>
      </c>
      <c r="G16" s="1167">
        <v>2</v>
      </c>
      <c r="H16" s="1164">
        <v>2</v>
      </c>
      <c r="I16" s="3"/>
      <c r="K16" s="762"/>
    </row>
    <row r="17" spans="2:11">
      <c r="B17" s="1159" t="s">
        <v>56</v>
      </c>
      <c r="C17" s="1160">
        <v>70</v>
      </c>
      <c r="D17" s="1161">
        <v>73</v>
      </c>
      <c r="E17" s="1162">
        <v>78</v>
      </c>
      <c r="F17" s="1160">
        <v>19.25</v>
      </c>
      <c r="G17" s="1163">
        <v>20</v>
      </c>
      <c r="H17" s="1164">
        <v>21</v>
      </c>
      <c r="I17" s="3"/>
      <c r="K17" s="762"/>
    </row>
    <row r="18" spans="2:11">
      <c r="B18" s="1159" t="s">
        <v>72</v>
      </c>
      <c r="C18" s="1160">
        <v>4.25</v>
      </c>
      <c r="D18" s="1161">
        <v>2</v>
      </c>
      <c r="E18" s="1162">
        <v>4</v>
      </c>
      <c r="F18" s="1160">
        <v>4.25</v>
      </c>
      <c r="G18" s="1163">
        <v>2</v>
      </c>
      <c r="H18" s="1164">
        <v>3</v>
      </c>
      <c r="I18" s="3"/>
      <c r="K18" s="762"/>
    </row>
    <row r="19" spans="2:11">
      <c r="B19" s="1159" t="s">
        <v>57</v>
      </c>
      <c r="C19" s="1160">
        <v>47.75</v>
      </c>
      <c r="D19" s="1161">
        <v>38</v>
      </c>
      <c r="E19" s="1162">
        <v>36</v>
      </c>
      <c r="F19" s="1160">
        <v>14.5</v>
      </c>
      <c r="G19" s="1163">
        <v>11</v>
      </c>
      <c r="H19" s="1164">
        <v>5</v>
      </c>
      <c r="I19" s="3"/>
      <c r="K19" s="762"/>
    </row>
    <row r="20" spans="2:11">
      <c r="B20" s="1159" t="s">
        <v>73</v>
      </c>
      <c r="C20" s="1170">
        <v>0.25</v>
      </c>
      <c r="D20" s="1165">
        <v>0</v>
      </c>
      <c r="E20" s="1166">
        <v>0</v>
      </c>
      <c r="F20" s="1170">
        <v>0.25</v>
      </c>
      <c r="G20" s="1167">
        <v>0</v>
      </c>
      <c r="H20" s="1168">
        <v>0</v>
      </c>
      <c r="I20" s="3"/>
      <c r="K20" s="762"/>
    </row>
    <row r="21" spans="2:11">
      <c r="B21" s="1159" t="s">
        <v>58</v>
      </c>
      <c r="C21" s="1160">
        <v>29.5</v>
      </c>
      <c r="D21" s="1161">
        <v>15</v>
      </c>
      <c r="E21" s="1162">
        <v>11</v>
      </c>
      <c r="F21" s="1160">
        <v>13.25</v>
      </c>
      <c r="G21" s="1163">
        <v>8</v>
      </c>
      <c r="H21" s="1164">
        <v>9</v>
      </c>
      <c r="I21" s="3"/>
      <c r="K21" s="762"/>
    </row>
    <row r="22" spans="2:11">
      <c r="B22" s="1159" t="s">
        <v>61</v>
      </c>
      <c r="C22" s="1160">
        <v>326.5</v>
      </c>
      <c r="D22" s="1161">
        <v>381</v>
      </c>
      <c r="E22" s="1162">
        <v>421</v>
      </c>
      <c r="F22" s="1160">
        <v>114.75</v>
      </c>
      <c r="G22" s="1163">
        <v>131</v>
      </c>
      <c r="H22" s="1164">
        <v>120</v>
      </c>
      <c r="I22" s="3"/>
      <c r="K22" s="762"/>
    </row>
    <row r="23" spans="2:11">
      <c r="B23" s="1159" t="s">
        <v>62</v>
      </c>
      <c r="C23" s="1160">
        <v>35.75</v>
      </c>
      <c r="D23" s="1161">
        <v>34</v>
      </c>
      <c r="E23" s="1162">
        <v>42</v>
      </c>
      <c r="F23" s="1160">
        <v>23.25</v>
      </c>
      <c r="G23" s="1163">
        <v>20</v>
      </c>
      <c r="H23" s="1164">
        <v>25</v>
      </c>
      <c r="I23" s="3"/>
      <c r="K23" s="762"/>
    </row>
    <row r="24" spans="2:11">
      <c r="B24" s="1159" t="s">
        <v>63</v>
      </c>
      <c r="C24" s="1160">
        <v>22.5</v>
      </c>
      <c r="D24" s="1161">
        <v>16</v>
      </c>
      <c r="E24" s="1162">
        <v>43</v>
      </c>
      <c r="F24" s="1160">
        <v>15.5</v>
      </c>
      <c r="G24" s="1163">
        <v>9</v>
      </c>
      <c r="H24" s="1164">
        <v>23</v>
      </c>
      <c r="I24" s="3"/>
      <c r="K24" s="762"/>
    </row>
    <row r="25" spans="2:11">
      <c r="B25" s="1159" t="s">
        <v>75</v>
      </c>
      <c r="C25" s="1160">
        <v>14.75</v>
      </c>
      <c r="D25" s="1161">
        <v>4</v>
      </c>
      <c r="E25" s="1162">
        <v>1</v>
      </c>
      <c r="F25" s="1160">
        <v>11</v>
      </c>
      <c r="G25" s="1163">
        <v>4</v>
      </c>
      <c r="H25" s="1164">
        <v>1</v>
      </c>
      <c r="I25" s="3"/>
      <c r="K25" s="762"/>
    </row>
    <row r="26" spans="2:11" ht="15.75" thickBot="1">
      <c r="B26" s="1171" t="s">
        <v>59</v>
      </c>
      <c r="C26" s="1160">
        <v>90.25</v>
      </c>
      <c r="D26" s="1161">
        <v>64</v>
      </c>
      <c r="E26" s="1162">
        <v>54</v>
      </c>
      <c r="F26" s="1160">
        <v>51</v>
      </c>
      <c r="G26" s="1163">
        <v>40</v>
      </c>
      <c r="H26" s="1164">
        <v>41</v>
      </c>
      <c r="I26" s="3"/>
      <c r="K26" s="762"/>
    </row>
    <row r="27" spans="2:11" s="866" customFormat="1" ht="16.5" thickTop="1" thickBot="1">
      <c r="B27" s="1172" t="s">
        <v>21</v>
      </c>
      <c r="C27" s="1173">
        <v>17610.75</v>
      </c>
      <c r="D27" s="1174">
        <v>18534</v>
      </c>
      <c r="E27" s="1175">
        <v>17929</v>
      </c>
      <c r="F27" s="1173">
        <v>1134.5</v>
      </c>
      <c r="G27" s="1174">
        <v>1100</v>
      </c>
      <c r="H27" s="1174">
        <v>1107</v>
      </c>
      <c r="I27" s="3"/>
      <c r="K27" s="762"/>
    </row>
    <row r="28" spans="2:11" ht="15.75" customHeight="1" thickTop="1">
      <c r="B28" s="430"/>
      <c r="C28" s="4"/>
      <c r="D28" s="4"/>
      <c r="E28" s="4"/>
      <c r="F28" s="4"/>
      <c r="G28" s="4"/>
      <c r="H28" s="4"/>
      <c r="K28" s="762"/>
    </row>
    <row r="29" spans="2:11" ht="15.75">
      <c r="B29" s="968" t="s">
        <v>78</v>
      </c>
    </row>
    <row r="30" spans="2:11" ht="15.75">
      <c r="B30" s="968" t="s">
        <v>923</v>
      </c>
    </row>
    <row r="32" spans="2:11" ht="15.75" customHeight="1">
      <c r="B32" s="878"/>
    </row>
    <row r="33" spans="2:2">
      <c r="B33" s="878"/>
    </row>
    <row r="34" spans="2:2">
      <c r="B34" s="878"/>
    </row>
    <row r="35" spans="2:2">
      <c r="B35" s="878"/>
    </row>
    <row r="36" spans="2:2">
      <c r="B36" s="878"/>
    </row>
    <row r="37" spans="2:2">
      <c r="B37" s="878"/>
    </row>
    <row r="38" spans="2:2">
      <c r="B38" s="878"/>
    </row>
    <row r="39" spans="2:2">
      <c r="B39" s="878"/>
    </row>
    <row r="40" spans="2:2">
      <c r="B40" s="878"/>
    </row>
    <row r="41" spans="2:2">
      <c r="B41" s="878"/>
    </row>
    <row r="42" spans="2:2">
      <c r="B42" s="878"/>
    </row>
    <row r="43" spans="2:2">
      <c r="B43" s="878"/>
    </row>
    <row r="44" spans="2:2">
      <c r="B44" s="878"/>
    </row>
    <row r="45" spans="2:2">
      <c r="B45" s="878"/>
    </row>
    <row r="46" spans="2:2">
      <c r="B46" s="878"/>
    </row>
    <row r="47" spans="2:2">
      <c r="B47" s="878"/>
    </row>
    <row r="48" spans="2:2">
      <c r="B48" s="878"/>
    </row>
    <row r="49" spans="2:2">
      <c r="B49" s="878"/>
    </row>
    <row r="50" spans="2:2">
      <c r="B50" s="878"/>
    </row>
    <row r="51" spans="2:2">
      <c r="B51" s="878"/>
    </row>
    <row r="52" spans="2:2">
      <c r="B52" s="878"/>
    </row>
    <row r="53" spans="2:2">
      <c r="B53" s="878"/>
    </row>
    <row r="54" spans="2:2">
      <c r="B54" s="878"/>
    </row>
    <row r="55" spans="2:2">
      <c r="B55" s="878"/>
    </row>
    <row r="56" spans="2:2">
      <c r="B56" s="878"/>
    </row>
    <row r="57" spans="2:2">
      <c r="B57" s="878"/>
    </row>
    <row r="58" spans="2:2">
      <c r="B58" s="878"/>
    </row>
    <row r="59" spans="2:2">
      <c r="B59" s="878"/>
    </row>
    <row r="60" spans="2:2" ht="15.75" customHeight="1">
      <c r="B60" s="878"/>
    </row>
  </sheetData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16"/>
  <dimension ref="A1:B37"/>
  <sheetViews>
    <sheetView showGridLines="0" zoomScale="80" zoomScaleNormal="80" workbookViewId="0"/>
  </sheetViews>
  <sheetFormatPr defaultRowHeight="15"/>
  <cols>
    <col min="1" max="1" width="3.28515625" style="866" customWidth="1"/>
  </cols>
  <sheetData>
    <row r="1" spans="2:2" ht="24" customHeight="1">
      <c r="B1" s="967" t="s">
        <v>924</v>
      </c>
    </row>
    <row r="34" spans="2:2">
      <c r="B34" t="s">
        <v>78</v>
      </c>
    </row>
    <row r="37" spans="2:2">
      <c r="B37" s="1"/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17"/>
  <dimension ref="A1:M83"/>
  <sheetViews>
    <sheetView showGridLines="0" workbookViewId="0">
      <selection activeCell="A2" sqref="A2"/>
    </sheetView>
  </sheetViews>
  <sheetFormatPr defaultRowHeight="15"/>
  <cols>
    <col min="2" max="9" width="20.42578125" customWidth="1"/>
  </cols>
  <sheetData>
    <row r="1" spans="1:11" ht="30.75" customHeight="1" thickBot="1">
      <c r="A1" s="487" t="s">
        <v>439</v>
      </c>
      <c r="B1" s="478"/>
      <c r="K1" s="879"/>
    </row>
    <row r="2" spans="1:11" ht="54" customHeight="1" thickTop="1" thickBot="1">
      <c r="A2" s="466"/>
      <c r="B2" s="1699" t="s">
        <v>880</v>
      </c>
      <c r="C2" s="1700"/>
      <c r="D2" s="1701" t="s">
        <v>881</v>
      </c>
      <c r="E2" s="1700"/>
      <c r="F2" s="1701" t="s">
        <v>882</v>
      </c>
      <c r="G2" s="1700"/>
      <c r="H2" s="1701" t="s">
        <v>883</v>
      </c>
      <c r="I2" s="1702"/>
      <c r="J2" s="5"/>
      <c r="K2" s="879"/>
    </row>
    <row r="3" spans="1:11" ht="30.75" customHeight="1" thickTop="1" thickBot="1">
      <c r="A3" s="466" t="s">
        <v>79</v>
      </c>
      <c r="B3" s="473" t="s">
        <v>76</v>
      </c>
      <c r="C3" s="474" t="s">
        <v>440</v>
      </c>
      <c r="D3" s="476" t="s">
        <v>76</v>
      </c>
      <c r="E3" s="475" t="s">
        <v>440</v>
      </c>
      <c r="F3" s="476" t="s">
        <v>76</v>
      </c>
      <c r="G3" s="475" t="s">
        <v>440</v>
      </c>
      <c r="H3" s="476" t="s">
        <v>76</v>
      </c>
      <c r="I3" s="475" t="s">
        <v>440</v>
      </c>
      <c r="J3" s="5"/>
      <c r="K3" s="879"/>
    </row>
    <row r="4" spans="1:11" ht="15.75" customHeight="1" thickTop="1">
      <c r="A4" s="463">
        <v>2001</v>
      </c>
      <c r="B4" s="464">
        <v>178</v>
      </c>
      <c r="C4" s="470">
        <v>4.2190092438966584E-2</v>
      </c>
      <c r="D4" s="467">
        <v>347</v>
      </c>
      <c r="E4" s="465">
        <v>0.43979721166032953</v>
      </c>
      <c r="F4" s="467">
        <v>153</v>
      </c>
      <c r="G4" s="465">
        <v>4.5767274902781929E-2</v>
      </c>
      <c r="H4" s="467">
        <v>196</v>
      </c>
      <c r="I4" s="465">
        <v>0.78714859437751006</v>
      </c>
      <c r="J4" s="5"/>
      <c r="K4" s="879"/>
    </row>
    <row r="5" spans="1:11" ht="15.75" customHeight="1">
      <c r="A5" s="461">
        <v>2002</v>
      </c>
      <c r="B5" s="459">
        <v>161</v>
      </c>
      <c r="C5" s="471">
        <v>3.7572928821470244E-2</v>
      </c>
      <c r="D5" s="468">
        <v>350</v>
      </c>
      <c r="E5" s="457">
        <v>0.45336787564766839</v>
      </c>
      <c r="F5" s="468">
        <v>128</v>
      </c>
      <c r="G5" s="457">
        <v>3.7492677211482132E-2</v>
      </c>
      <c r="H5" s="468">
        <v>236</v>
      </c>
      <c r="I5" s="457">
        <v>0.79461279461279455</v>
      </c>
      <c r="J5" s="5"/>
      <c r="K5" s="879"/>
    </row>
    <row r="6" spans="1:11">
      <c r="A6" s="461">
        <v>2003</v>
      </c>
      <c r="B6" s="459">
        <v>128</v>
      </c>
      <c r="C6" s="471">
        <v>2.7332906256673072E-2</v>
      </c>
      <c r="D6" s="468">
        <v>310</v>
      </c>
      <c r="E6" s="457">
        <v>0.43539325842696625</v>
      </c>
      <c r="F6" s="468">
        <v>152</v>
      </c>
      <c r="G6" s="457">
        <v>4.0350411468011681E-2</v>
      </c>
      <c r="H6" s="468">
        <v>233</v>
      </c>
      <c r="I6" s="457">
        <v>0.82624113475177308</v>
      </c>
      <c r="J6" s="5"/>
      <c r="K6" s="879"/>
    </row>
    <row r="7" spans="1:11">
      <c r="A7" s="461">
        <v>2004</v>
      </c>
      <c r="B7" s="459">
        <v>143</v>
      </c>
      <c r="C7" s="471">
        <v>2.7924233548135131E-2</v>
      </c>
      <c r="D7" s="468">
        <v>319</v>
      </c>
      <c r="E7" s="457">
        <v>0.39726027397260277</v>
      </c>
      <c r="F7" s="468">
        <v>180</v>
      </c>
      <c r="G7" s="457">
        <v>4.1322314049586771E-2</v>
      </c>
      <c r="H7" s="468">
        <v>214</v>
      </c>
      <c r="I7" s="457">
        <v>0.68152866242038213</v>
      </c>
      <c r="J7" s="5"/>
      <c r="K7" s="879"/>
    </row>
    <row r="8" spans="1:11">
      <c r="A8" s="461">
        <v>2005</v>
      </c>
      <c r="B8" s="459">
        <v>188</v>
      </c>
      <c r="C8" s="471">
        <v>3.1815874090370622E-2</v>
      </c>
      <c r="D8" s="468">
        <v>264</v>
      </c>
      <c r="E8" s="457">
        <v>0.35388739946380698</v>
      </c>
      <c r="F8" s="468">
        <v>191</v>
      </c>
      <c r="G8" s="457">
        <v>3.6174242424242421E-2</v>
      </c>
      <c r="H8" s="468">
        <v>259</v>
      </c>
      <c r="I8" s="457">
        <v>0.78247734138972813</v>
      </c>
      <c r="J8" s="5"/>
      <c r="K8" s="879"/>
    </row>
    <row r="9" spans="1:11">
      <c r="A9" s="461">
        <v>2006</v>
      </c>
      <c r="B9" s="459">
        <v>186</v>
      </c>
      <c r="C9" s="471">
        <v>2.7819323960514505E-2</v>
      </c>
      <c r="D9" s="468">
        <v>320</v>
      </c>
      <c r="E9" s="457">
        <v>0.378698224852071</v>
      </c>
      <c r="F9" s="468">
        <v>138</v>
      </c>
      <c r="G9" s="457">
        <v>2.2069406684791303E-2</v>
      </c>
      <c r="H9" s="468">
        <v>255</v>
      </c>
      <c r="I9" s="457">
        <v>0.62962962962962965</v>
      </c>
      <c r="J9" s="5"/>
      <c r="K9" s="879"/>
    </row>
    <row r="10" spans="1:11">
      <c r="A10" s="461">
        <v>2007</v>
      </c>
      <c r="B10" s="459">
        <v>225</v>
      </c>
      <c r="C10" s="471">
        <v>3.4314473082202229E-2</v>
      </c>
      <c r="D10" s="468">
        <v>316</v>
      </c>
      <c r="E10" s="457">
        <v>0.34801762114537449</v>
      </c>
      <c r="F10" s="468">
        <v>170</v>
      </c>
      <c r="G10" s="457">
        <v>2.7309236947791166E-2</v>
      </c>
      <c r="H10" s="468">
        <v>265</v>
      </c>
      <c r="I10" s="457">
        <v>0.69010416666666674</v>
      </c>
      <c r="J10" s="5"/>
      <c r="K10" s="879"/>
    </row>
    <row r="11" spans="1:11">
      <c r="A11" s="461">
        <v>2008</v>
      </c>
      <c r="B11" s="459">
        <v>326</v>
      </c>
      <c r="C11" s="471">
        <v>4.7962336324849197E-2</v>
      </c>
      <c r="D11" s="468">
        <v>332</v>
      </c>
      <c r="E11" s="457">
        <v>0.36284153005464481</v>
      </c>
      <c r="F11" s="468">
        <v>185</v>
      </c>
      <c r="G11" s="457">
        <v>2.9120100739807964E-2</v>
      </c>
      <c r="H11" s="468">
        <v>312</v>
      </c>
      <c r="I11" s="457">
        <v>0.66952789699570814</v>
      </c>
      <c r="J11" s="5"/>
      <c r="K11" s="879"/>
    </row>
    <row r="12" spans="1:11">
      <c r="A12" s="461">
        <v>2009</v>
      </c>
      <c r="B12" s="459">
        <v>278</v>
      </c>
      <c r="C12" s="471">
        <v>3.8778072255544707E-2</v>
      </c>
      <c r="D12" s="468">
        <v>370</v>
      </c>
      <c r="E12" s="457">
        <v>0.37525354969574037</v>
      </c>
      <c r="F12" s="468">
        <v>224</v>
      </c>
      <c r="G12" s="457">
        <v>3.2468473691839396E-2</v>
      </c>
      <c r="H12" s="468">
        <v>276</v>
      </c>
      <c r="I12" s="457">
        <v>0.48677248677248675</v>
      </c>
      <c r="J12" s="5"/>
      <c r="K12" s="879"/>
    </row>
    <row r="13" spans="1:11">
      <c r="A13" s="461">
        <v>2010</v>
      </c>
      <c r="B13" s="459">
        <v>306</v>
      </c>
      <c r="C13" s="471">
        <v>4.4162216770096699E-2</v>
      </c>
      <c r="D13" s="468">
        <v>343</v>
      </c>
      <c r="E13" s="457">
        <v>0.4049586776859504</v>
      </c>
      <c r="F13" s="468">
        <v>203</v>
      </c>
      <c r="G13" s="457">
        <v>3.0485057816488963E-2</v>
      </c>
      <c r="H13" s="468">
        <v>318</v>
      </c>
      <c r="I13" s="457">
        <v>0.59217877094972071</v>
      </c>
      <c r="J13" s="5"/>
      <c r="K13" s="879"/>
    </row>
    <row r="14" spans="1:11">
      <c r="A14" s="461">
        <v>2011</v>
      </c>
      <c r="B14" s="459">
        <v>306</v>
      </c>
      <c r="C14" s="471">
        <v>4.2265193370165745E-2</v>
      </c>
      <c r="D14" s="468">
        <v>358</v>
      </c>
      <c r="E14" s="457">
        <v>0.40134529147982062</v>
      </c>
      <c r="F14" s="468">
        <v>199</v>
      </c>
      <c r="G14" s="457">
        <v>2.9264705882352939E-2</v>
      </c>
      <c r="H14" s="468">
        <v>249</v>
      </c>
      <c r="I14" s="457">
        <v>0.49015748031496065</v>
      </c>
      <c r="J14" s="5"/>
      <c r="K14" s="879"/>
    </row>
    <row r="15" spans="1:11">
      <c r="A15" s="461">
        <v>2012</v>
      </c>
      <c r="B15" s="459">
        <v>275</v>
      </c>
      <c r="C15" s="471">
        <v>3.6632476355401622E-2</v>
      </c>
      <c r="D15" s="468">
        <v>364</v>
      </c>
      <c r="E15" s="457">
        <v>0.3827549947423764</v>
      </c>
      <c r="F15" s="468">
        <v>221</v>
      </c>
      <c r="G15" s="457">
        <v>2.9275400715326531E-2</v>
      </c>
      <c r="H15" s="468">
        <v>318</v>
      </c>
      <c r="I15" s="457">
        <v>0.71621621621621623</v>
      </c>
      <c r="J15" s="5"/>
      <c r="K15" s="879"/>
    </row>
    <row r="16" spans="1:11">
      <c r="A16" s="461">
        <v>2013</v>
      </c>
      <c r="B16" s="459">
        <v>257</v>
      </c>
      <c r="C16" s="471">
        <v>3.3520281726881443E-2</v>
      </c>
      <c r="D16" s="468">
        <v>382</v>
      </c>
      <c r="E16" s="457">
        <v>0.39667705088265831</v>
      </c>
      <c r="F16" s="468">
        <v>179</v>
      </c>
      <c r="G16" s="457">
        <v>2.4771657902020482E-2</v>
      </c>
      <c r="H16" s="468">
        <v>239</v>
      </c>
      <c r="I16" s="457">
        <v>0.50635593220338981</v>
      </c>
      <c r="J16" s="5"/>
      <c r="K16" s="879"/>
    </row>
    <row r="17" spans="1:11">
      <c r="A17" s="461">
        <v>2014</v>
      </c>
      <c r="B17" s="459">
        <v>296</v>
      </c>
      <c r="C17" s="471">
        <v>3.7871033776867964E-2</v>
      </c>
      <c r="D17" s="468">
        <v>258</v>
      </c>
      <c r="E17" s="457">
        <v>0.30460448642266824</v>
      </c>
      <c r="F17" s="468">
        <v>179</v>
      </c>
      <c r="G17" s="457">
        <v>2.2698452954603092E-2</v>
      </c>
      <c r="H17" s="468">
        <v>278</v>
      </c>
      <c r="I17" s="457">
        <v>0.58158995815899583</v>
      </c>
      <c r="J17" s="5"/>
      <c r="K17" s="879"/>
    </row>
    <row r="18" spans="1:11">
      <c r="A18" s="763">
        <v>2015</v>
      </c>
      <c r="B18" s="764">
        <v>361</v>
      </c>
      <c r="C18" s="765">
        <v>4.5317599799146374E-2</v>
      </c>
      <c r="D18" s="766">
        <v>328</v>
      </c>
      <c r="E18" s="767">
        <v>0.39375750300120044</v>
      </c>
      <c r="F18" s="766">
        <v>165</v>
      </c>
      <c r="G18" s="767">
        <v>2.0804438280166437E-2</v>
      </c>
      <c r="H18" s="766">
        <v>265</v>
      </c>
      <c r="I18" s="767">
        <v>0.55555555555555558</v>
      </c>
      <c r="J18" s="5"/>
      <c r="K18" s="879"/>
    </row>
    <row r="19" spans="1:11" ht="15.75" thickBot="1">
      <c r="A19" s="462">
        <v>2016</v>
      </c>
      <c r="B19" s="460">
        <v>350</v>
      </c>
      <c r="C19" s="472">
        <v>4.4969805987408448E-2</v>
      </c>
      <c r="D19" s="469">
        <v>313</v>
      </c>
      <c r="E19" s="458">
        <v>0.40076824583866838</v>
      </c>
      <c r="F19" s="469">
        <v>183</v>
      </c>
      <c r="G19" s="458">
        <v>2.4318936877076411E-2</v>
      </c>
      <c r="H19" s="469">
        <v>241</v>
      </c>
      <c r="I19" s="458">
        <v>0.52164502164502169</v>
      </c>
      <c r="J19" s="5"/>
      <c r="K19" s="879"/>
    </row>
    <row r="20" spans="1:11" ht="15.75" customHeight="1" thickTop="1">
      <c r="D20" s="5"/>
      <c r="F20" s="5"/>
      <c r="H20" s="5"/>
      <c r="K20" s="879"/>
    </row>
    <row r="21" spans="1:11" ht="15.75" customHeight="1">
      <c r="A21" t="s">
        <v>78</v>
      </c>
      <c r="K21" s="879"/>
    </row>
    <row r="22" spans="1:11" ht="15.75" customHeight="1" thickBot="1">
      <c r="K22" s="879"/>
    </row>
    <row r="23" spans="1:11" ht="54" customHeight="1" thickTop="1" thickBot="1">
      <c r="A23" s="466"/>
      <c r="B23" s="1699" t="s">
        <v>884</v>
      </c>
      <c r="C23" s="1700"/>
      <c r="D23" s="1701" t="s">
        <v>885</v>
      </c>
      <c r="E23" s="1700"/>
      <c r="F23" s="1699" t="s">
        <v>886</v>
      </c>
      <c r="G23" s="1700"/>
      <c r="H23" s="1701" t="s">
        <v>887</v>
      </c>
      <c r="I23" s="1700"/>
      <c r="K23" s="879"/>
    </row>
    <row r="24" spans="1:11" ht="30" customHeight="1" thickTop="1" thickBot="1">
      <c r="A24" s="466" t="s">
        <v>79</v>
      </c>
      <c r="B24" s="473" t="s">
        <v>76</v>
      </c>
      <c r="C24" s="474" t="s">
        <v>440</v>
      </c>
      <c r="D24" s="476" t="s">
        <v>76</v>
      </c>
      <c r="E24" s="475" t="s">
        <v>440</v>
      </c>
      <c r="F24" s="473" t="s">
        <v>76</v>
      </c>
      <c r="G24" s="474" t="s">
        <v>440</v>
      </c>
      <c r="H24" s="476" t="s">
        <v>76</v>
      </c>
      <c r="I24" s="475" t="s">
        <v>440</v>
      </c>
      <c r="K24" s="879"/>
    </row>
    <row r="25" spans="1:11" ht="15.75" customHeight="1" thickTop="1">
      <c r="A25" s="463">
        <v>2001</v>
      </c>
      <c r="B25" s="464">
        <v>153</v>
      </c>
      <c r="C25" s="470">
        <v>0.65384615384615385</v>
      </c>
      <c r="D25" s="467">
        <v>6</v>
      </c>
      <c r="E25" s="465">
        <v>1</v>
      </c>
      <c r="F25" s="464">
        <v>32</v>
      </c>
      <c r="G25" s="470">
        <v>0.60377358490566035</v>
      </c>
      <c r="H25" s="467">
        <v>17</v>
      </c>
      <c r="I25" s="465">
        <v>1</v>
      </c>
      <c r="K25" s="879"/>
    </row>
    <row r="26" spans="1:11" ht="15.75" customHeight="1">
      <c r="A26" s="461">
        <v>2002</v>
      </c>
      <c r="B26" s="459">
        <v>141</v>
      </c>
      <c r="C26" s="471">
        <v>0.70149253731343275</v>
      </c>
      <c r="D26" s="468">
        <v>12</v>
      </c>
      <c r="E26" s="457">
        <v>1</v>
      </c>
      <c r="F26" s="459">
        <v>47</v>
      </c>
      <c r="G26" s="471">
        <v>0.78333333333333333</v>
      </c>
      <c r="H26" s="468">
        <v>9</v>
      </c>
      <c r="I26" s="457">
        <v>1</v>
      </c>
      <c r="K26" s="879"/>
    </row>
    <row r="27" spans="1:11">
      <c r="A27" s="461">
        <v>2003</v>
      </c>
      <c r="B27" s="459">
        <v>148</v>
      </c>
      <c r="C27" s="471">
        <v>0.65198237885462562</v>
      </c>
      <c r="D27" s="468">
        <v>22</v>
      </c>
      <c r="E27" s="457">
        <v>1</v>
      </c>
      <c r="F27" s="459">
        <v>27</v>
      </c>
      <c r="G27" s="471">
        <v>0.50943396226415094</v>
      </c>
      <c r="H27" s="468">
        <v>12</v>
      </c>
      <c r="I27" s="457">
        <v>1</v>
      </c>
      <c r="K27" s="879"/>
    </row>
    <row r="28" spans="1:11" ht="15.75" customHeight="1">
      <c r="A28" s="461">
        <v>2004</v>
      </c>
      <c r="B28" s="459">
        <v>138</v>
      </c>
      <c r="C28" s="471">
        <v>0.6133333333333334</v>
      </c>
      <c r="D28" s="468">
        <v>16</v>
      </c>
      <c r="E28" s="457">
        <v>1</v>
      </c>
      <c r="F28" s="459">
        <v>47</v>
      </c>
      <c r="G28" s="471">
        <v>0.64383561643835618</v>
      </c>
      <c r="H28" s="468">
        <v>13</v>
      </c>
      <c r="I28" s="457">
        <v>1</v>
      </c>
      <c r="K28" s="879"/>
    </row>
    <row r="29" spans="1:11">
      <c r="A29" s="461">
        <v>2005</v>
      </c>
      <c r="B29" s="459">
        <v>197</v>
      </c>
      <c r="C29" s="471">
        <v>0.72426470588235292</v>
      </c>
      <c r="D29" s="468">
        <v>13</v>
      </c>
      <c r="E29" s="457">
        <v>1</v>
      </c>
      <c r="F29" s="459">
        <v>37</v>
      </c>
      <c r="G29" s="471">
        <v>0.54411764705882359</v>
      </c>
      <c r="H29" s="468">
        <v>9</v>
      </c>
      <c r="I29" s="457">
        <v>1</v>
      </c>
      <c r="K29" s="879"/>
    </row>
    <row r="30" spans="1:11">
      <c r="A30" s="461">
        <v>2006</v>
      </c>
      <c r="B30" s="459">
        <v>193</v>
      </c>
      <c r="C30" s="471">
        <v>0.55942028985507253</v>
      </c>
      <c r="D30" s="468">
        <v>15</v>
      </c>
      <c r="E30" s="457">
        <v>1</v>
      </c>
      <c r="F30" s="459">
        <v>36</v>
      </c>
      <c r="G30" s="471">
        <v>0.43373493975903615</v>
      </c>
      <c r="H30" s="468">
        <v>13</v>
      </c>
      <c r="I30" s="457">
        <v>1</v>
      </c>
      <c r="K30" s="879"/>
    </row>
    <row r="31" spans="1:11">
      <c r="A31" s="461">
        <v>2007</v>
      </c>
      <c r="B31" s="459">
        <v>201</v>
      </c>
      <c r="C31" s="471">
        <v>0.54768392370572205</v>
      </c>
      <c r="D31" s="468">
        <v>24</v>
      </c>
      <c r="E31" s="457">
        <v>1</v>
      </c>
      <c r="F31" s="459">
        <v>37</v>
      </c>
      <c r="G31" s="471">
        <v>0.6166666666666667</v>
      </c>
      <c r="H31" s="468">
        <v>13</v>
      </c>
      <c r="I31" s="457">
        <v>1</v>
      </c>
      <c r="K31" s="879"/>
    </row>
    <row r="32" spans="1:11">
      <c r="A32" s="461">
        <v>2008</v>
      </c>
      <c r="B32" s="459">
        <v>183</v>
      </c>
      <c r="C32" s="471">
        <v>0.47532467532467537</v>
      </c>
      <c r="D32" s="468">
        <v>15</v>
      </c>
      <c r="E32" s="457">
        <v>1</v>
      </c>
      <c r="F32" s="459">
        <v>41</v>
      </c>
      <c r="G32" s="471">
        <v>0.78846153846153844</v>
      </c>
      <c r="H32" s="468">
        <v>7</v>
      </c>
      <c r="I32" s="457">
        <v>1</v>
      </c>
      <c r="K32" s="879"/>
    </row>
    <row r="33" spans="1:13">
      <c r="A33" s="461">
        <v>2009</v>
      </c>
      <c r="B33" s="459">
        <v>223</v>
      </c>
      <c r="C33" s="471">
        <v>0.55198019801980192</v>
      </c>
      <c r="D33" s="468">
        <v>25</v>
      </c>
      <c r="E33" s="457">
        <v>1</v>
      </c>
      <c r="F33" s="459">
        <v>40</v>
      </c>
      <c r="G33" s="471">
        <v>0.625</v>
      </c>
      <c r="H33" s="468">
        <v>12</v>
      </c>
      <c r="I33" s="457">
        <v>1</v>
      </c>
      <c r="K33" s="879"/>
    </row>
    <row r="34" spans="1:13">
      <c r="A34" s="461">
        <v>2010</v>
      </c>
      <c r="B34" s="459">
        <v>229</v>
      </c>
      <c r="C34" s="471">
        <v>0.57537688442211055</v>
      </c>
      <c r="D34" s="468">
        <v>22</v>
      </c>
      <c r="E34" s="457">
        <v>1</v>
      </c>
      <c r="F34" s="459">
        <v>42</v>
      </c>
      <c r="G34" s="471">
        <v>1</v>
      </c>
      <c r="H34" s="468">
        <v>16</v>
      </c>
      <c r="I34" s="457">
        <v>1</v>
      </c>
      <c r="K34" s="879"/>
    </row>
    <row r="35" spans="1:13">
      <c r="A35" s="461">
        <v>2011</v>
      </c>
      <c r="B35" s="459">
        <v>246</v>
      </c>
      <c r="C35" s="471">
        <v>0.61809045226130654</v>
      </c>
      <c r="D35" s="468">
        <v>29</v>
      </c>
      <c r="E35" s="457">
        <v>1</v>
      </c>
      <c r="F35" s="459">
        <v>34</v>
      </c>
      <c r="G35" s="471">
        <v>0.75555555555555554</v>
      </c>
      <c r="H35" s="468">
        <v>11</v>
      </c>
      <c r="I35" s="457">
        <v>1</v>
      </c>
      <c r="K35" s="879"/>
    </row>
    <row r="36" spans="1:13">
      <c r="A36" s="461">
        <v>2012</v>
      </c>
      <c r="B36" s="459">
        <v>230</v>
      </c>
      <c r="C36" s="471">
        <v>0.52391799544419138</v>
      </c>
      <c r="D36" s="468">
        <v>30</v>
      </c>
      <c r="E36" s="457">
        <v>1</v>
      </c>
      <c r="F36" s="459">
        <v>46</v>
      </c>
      <c r="G36" s="471">
        <v>0.80701754385964919</v>
      </c>
      <c r="H36" s="468">
        <v>11</v>
      </c>
      <c r="I36" s="457">
        <v>1</v>
      </c>
      <c r="K36" s="879"/>
    </row>
    <row r="37" spans="1:13">
      <c r="A37" s="461">
        <v>2013</v>
      </c>
      <c r="B37" s="459">
        <v>233</v>
      </c>
      <c r="C37" s="471">
        <v>0.52714932126696834</v>
      </c>
      <c r="D37" s="468">
        <v>25</v>
      </c>
      <c r="E37" s="457">
        <v>1</v>
      </c>
      <c r="F37" s="459">
        <v>49</v>
      </c>
      <c r="G37" s="471">
        <v>0.79032258064516125</v>
      </c>
      <c r="H37" s="468">
        <v>15</v>
      </c>
      <c r="I37" s="457">
        <v>1</v>
      </c>
      <c r="K37" s="879"/>
    </row>
    <row r="38" spans="1:13">
      <c r="A38" s="461">
        <v>2014</v>
      </c>
      <c r="B38" s="459">
        <v>220</v>
      </c>
      <c r="C38" s="471">
        <v>0.46709129511677283</v>
      </c>
      <c r="D38" s="468">
        <v>45</v>
      </c>
      <c r="E38" s="457">
        <v>1</v>
      </c>
      <c r="F38" s="459">
        <v>52</v>
      </c>
      <c r="G38" s="471">
        <v>1</v>
      </c>
      <c r="H38" s="468">
        <v>10</v>
      </c>
      <c r="I38" s="457">
        <v>1</v>
      </c>
      <c r="K38" s="879"/>
    </row>
    <row r="39" spans="1:13">
      <c r="A39" s="763">
        <v>2015</v>
      </c>
      <c r="B39" s="764">
        <v>207</v>
      </c>
      <c r="C39" s="765">
        <v>0.44805194805194803</v>
      </c>
      <c r="D39" s="766">
        <v>41</v>
      </c>
      <c r="E39" s="767">
        <v>1</v>
      </c>
      <c r="F39" s="764">
        <v>58</v>
      </c>
      <c r="G39" s="765">
        <v>1</v>
      </c>
      <c r="H39" s="766">
        <v>12</v>
      </c>
      <c r="I39" s="767">
        <v>1</v>
      </c>
      <c r="K39" s="879"/>
    </row>
    <row r="40" spans="1:13" ht="15.75" thickBot="1">
      <c r="A40" s="462">
        <v>2016</v>
      </c>
      <c r="B40" s="460">
        <v>224</v>
      </c>
      <c r="C40" s="472">
        <v>0.50793650793650791</v>
      </c>
      <c r="D40" s="469">
        <v>42</v>
      </c>
      <c r="E40" s="458">
        <v>1</v>
      </c>
      <c r="F40" s="460">
        <v>45</v>
      </c>
      <c r="G40" s="472">
        <v>1</v>
      </c>
      <c r="H40" s="469">
        <v>10</v>
      </c>
      <c r="I40" s="458">
        <v>1</v>
      </c>
      <c r="K40" s="879"/>
    </row>
    <row r="41" spans="1:13" ht="16.5" customHeight="1" thickTop="1" thickBot="1">
      <c r="A41" s="5"/>
      <c r="K41" s="879"/>
    </row>
    <row r="42" spans="1:13" ht="15.75" customHeight="1" thickTop="1" thickBot="1">
      <c r="A42" s="466"/>
      <c r="B42" s="1699" t="s">
        <v>888</v>
      </c>
      <c r="C42" s="1700"/>
      <c r="D42" s="1701" t="s">
        <v>889</v>
      </c>
      <c r="E42" s="1700"/>
      <c r="M42" s="879"/>
    </row>
    <row r="43" spans="1:13" ht="15.75" customHeight="1" thickTop="1" thickBot="1">
      <c r="A43" s="466" t="s">
        <v>79</v>
      </c>
      <c r="B43" s="473" t="s">
        <v>76</v>
      </c>
      <c r="C43" s="474" t="s">
        <v>440</v>
      </c>
      <c r="D43" s="476" t="s">
        <v>76</v>
      </c>
      <c r="E43" s="475" t="s">
        <v>440</v>
      </c>
      <c r="M43" s="879"/>
    </row>
    <row r="44" spans="1:13" ht="15.75" customHeight="1" thickTop="1">
      <c r="A44" s="463">
        <v>2001</v>
      </c>
      <c r="B44" s="464">
        <v>14</v>
      </c>
      <c r="C44" s="470">
        <v>1</v>
      </c>
      <c r="D44" s="467">
        <v>2</v>
      </c>
      <c r="E44" s="465">
        <v>1</v>
      </c>
      <c r="M44" s="879"/>
    </row>
    <row r="45" spans="1:13" ht="15.75" customHeight="1">
      <c r="A45" s="461">
        <v>2002</v>
      </c>
      <c r="B45" s="459">
        <v>25</v>
      </c>
      <c r="C45" s="471">
        <v>1</v>
      </c>
      <c r="D45" s="468"/>
      <c r="E45" s="457"/>
      <c r="M45" s="879"/>
    </row>
    <row r="46" spans="1:13" ht="15.75" customHeight="1">
      <c r="A46" s="461">
        <v>2003</v>
      </c>
      <c r="B46" s="459">
        <v>21</v>
      </c>
      <c r="C46" s="471">
        <v>1</v>
      </c>
      <c r="D46" s="468">
        <v>1</v>
      </c>
      <c r="E46" s="457">
        <v>1</v>
      </c>
      <c r="M46" s="879"/>
    </row>
    <row r="47" spans="1:13">
      <c r="A47" s="461">
        <v>2004</v>
      </c>
      <c r="B47" s="459">
        <v>22</v>
      </c>
      <c r="C47" s="471">
        <v>1</v>
      </c>
      <c r="D47" s="468"/>
      <c r="E47" s="457"/>
      <c r="M47" s="879"/>
    </row>
    <row r="48" spans="1:13">
      <c r="A48" s="461">
        <v>2005</v>
      </c>
      <c r="B48" s="459">
        <v>24</v>
      </c>
      <c r="C48" s="471">
        <v>1</v>
      </c>
      <c r="D48" s="468">
        <v>4</v>
      </c>
      <c r="E48" s="457">
        <v>1</v>
      </c>
      <c r="M48" s="879"/>
    </row>
    <row r="49" spans="1:13">
      <c r="A49" s="461">
        <v>2006</v>
      </c>
      <c r="B49" s="459">
        <v>27</v>
      </c>
      <c r="C49" s="471">
        <v>0.57446808510638303</v>
      </c>
      <c r="D49" s="468">
        <v>6</v>
      </c>
      <c r="E49" s="457">
        <v>1</v>
      </c>
      <c r="M49" s="879"/>
    </row>
    <row r="50" spans="1:13">
      <c r="A50" s="461">
        <v>2007</v>
      </c>
      <c r="B50" s="459">
        <v>25</v>
      </c>
      <c r="C50" s="471">
        <v>0.58139534883720922</v>
      </c>
      <c r="D50" s="468">
        <v>3</v>
      </c>
      <c r="E50" s="457">
        <v>1</v>
      </c>
      <c r="M50" s="879"/>
    </row>
    <row r="51" spans="1:13">
      <c r="A51" s="461">
        <v>2008</v>
      </c>
      <c r="B51" s="459">
        <v>24</v>
      </c>
      <c r="C51" s="471">
        <v>0.51063829787234039</v>
      </c>
      <c r="D51" s="468">
        <v>1</v>
      </c>
      <c r="E51" s="457">
        <v>1</v>
      </c>
      <c r="M51" s="879"/>
    </row>
    <row r="52" spans="1:13">
      <c r="A52" s="461">
        <v>2009</v>
      </c>
      <c r="B52" s="459">
        <v>27</v>
      </c>
      <c r="C52" s="471">
        <v>0.69230769230769229</v>
      </c>
      <c r="D52" s="468">
        <v>2</v>
      </c>
      <c r="E52" s="457">
        <v>1</v>
      </c>
      <c r="M52" s="879"/>
    </row>
    <row r="53" spans="1:13">
      <c r="A53" s="461">
        <v>2010</v>
      </c>
      <c r="B53" s="459">
        <v>42</v>
      </c>
      <c r="C53" s="471">
        <v>1</v>
      </c>
      <c r="D53" s="468">
        <v>3</v>
      </c>
      <c r="E53" s="457">
        <v>1</v>
      </c>
      <c r="M53" s="879"/>
    </row>
    <row r="54" spans="1:13">
      <c r="A54" s="461">
        <v>2011</v>
      </c>
      <c r="B54" s="459">
        <v>36</v>
      </c>
      <c r="C54" s="471">
        <v>0.76595744680851074</v>
      </c>
      <c r="D54" s="468">
        <v>8</v>
      </c>
      <c r="E54" s="457">
        <v>1</v>
      </c>
      <c r="M54" s="879"/>
    </row>
    <row r="55" spans="1:13">
      <c r="A55" s="461">
        <v>2012</v>
      </c>
      <c r="B55" s="459">
        <v>41</v>
      </c>
      <c r="C55" s="471">
        <v>0.68333333333333324</v>
      </c>
      <c r="D55" s="468">
        <v>6</v>
      </c>
      <c r="E55" s="457">
        <v>1</v>
      </c>
      <c r="M55" s="879"/>
    </row>
    <row r="56" spans="1:13">
      <c r="A56" s="461">
        <v>2013</v>
      </c>
      <c r="B56" s="459">
        <v>54</v>
      </c>
      <c r="C56" s="471">
        <v>1</v>
      </c>
      <c r="D56" s="468">
        <v>5</v>
      </c>
      <c r="E56" s="457">
        <v>1</v>
      </c>
      <c r="M56" s="879"/>
    </row>
    <row r="57" spans="1:13">
      <c r="A57" s="461">
        <v>2014</v>
      </c>
      <c r="B57" s="459">
        <v>34</v>
      </c>
      <c r="C57" s="471">
        <v>0.72340425531914887</v>
      </c>
      <c r="D57" s="468">
        <v>14</v>
      </c>
      <c r="E57" s="457">
        <v>1</v>
      </c>
      <c r="M57" s="879"/>
    </row>
    <row r="58" spans="1:13">
      <c r="A58" s="763">
        <v>2015</v>
      </c>
      <c r="B58" s="764">
        <v>46</v>
      </c>
      <c r="C58" s="765">
        <v>0.71875</v>
      </c>
      <c r="D58" s="766">
        <v>12</v>
      </c>
      <c r="E58" s="767">
        <v>1</v>
      </c>
      <c r="M58" s="879"/>
    </row>
    <row r="59" spans="1:13" ht="15.75" thickBot="1">
      <c r="A59" s="462">
        <v>2016</v>
      </c>
      <c r="B59" s="460">
        <v>36</v>
      </c>
      <c r="C59" s="472">
        <v>0.48648648648648646</v>
      </c>
      <c r="D59" s="469">
        <v>12</v>
      </c>
      <c r="E59" s="458">
        <v>1</v>
      </c>
      <c r="M59" s="879"/>
    </row>
    <row r="60" spans="1:13" ht="15.75" thickTop="1">
      <c r="A60" s="5"/>
      <c r="G60" s="879"/>
    </row>
    <row r="61" spans="1:13" ht="15.75" customHeight="1">
      <c r="A61" s="879"/>
    </row>
    <row r="62" spans="1:13" ht="15.75" customHeight="1"/>
    <row r="63" spans="1:13" ht="15.75" customHeight="1"/>
    <row r="64" spans="1:13" ht="15.75" customHeight="1"/>
    <row r="65" s="866" customFormat="1" ht="15.75" customHeight="1"/>
    <row r="66" ht="15.75" customHeight="1"/>
    <row r="67" s="866" customFormat="1" ht="15.75" customHeight="1"/>
    <row r="78" ht="15.75" customHeight="1"/>
    <row r="80" ht="15.75" customHeight="1"/>
    <row r="81" spans="1:1">
      <c r="A81" s="5"/>
    </row>
    <row r="82" spans="1:1">
      <c r="A82" s="5"/>
    </row>
    <row r="83" spans="1:1" ht="15.75" customHeight="1">
      <c r="A83" s="5"/>
    </row>
  </sheetData>
  <mergeCells count="10">
    <mergeCell ref="B42:C42"/>
    <mergeCell ref="D42:E42"/>
    <mergeCell ref="H2:I2"/>
    <mergeCell ref="B23:C23"/>
    <mergeCell ref="D23:E23"/>
    <mergeCell ref="B2:C2"/>
    <mergeCell ref="D2:E2"/>
    <mergeCell ref="F2:G2"/>
    <mergeCell ref="F23:G23"/>
    <mergeCell ref="H23:I2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18"/>
  <dimension ref="B1:W32"/>
  <sheetViews>
    <sheetView showGridLines="0" zoomScale="80" zoomScaleNormal="80" workbookViewId="0"/>
  </sheetViews>
  <sheetFormatPr defaultColWidth="16.28515625" defaultRowHeight="15"/>
  <cols>
    <col min="1" max="1" width="2.140625" style="968" customWidth="1"/>
    <col min="2" max="2" width="9.5703125" style="968" customWidth="1"/>
    <col min="3" max="4" width="16.28515625" style="968"/>
    <col min="5" max="5" width="14.5703125" style="968" bestFit="1" customWidth="1"/>
    <col min="6" max="6" width="20.140625" style="968" bestFit="1" customWidth="1"/>
    <col min="7" max="7" width="16.28515625" style="968"/>
    <col min="8" max="8" width="17.85546875" style="968" bestFit="1" customWidth="1"/>
    <col min="9" max="9" width="16.28515625" style="968"/>
    <col min="10" max="10" width="17.85546875" style="968" bestFit="1" customWidth="1"/>
    <col min="11" max="11" width="16.28515625" style="968"/>
    <col min="12" max="12" width="17.85546875" style="968" bestFit="1" customWidth="1"/>
    <col min="13" max="13" width="16.28515625" style="968"/>
    <col min="14" max="14" width="17.85546875" style="968" bestFit="1" customWidth="1"/>
    <col min="15" max="15" width="16.28515625" style="968"/>
    <col min="16" max="16" width="20" style="968" bestFit="1" customWidth="1"/>
    <col min="17" max="16384" width="16.28515625" style="968"/>
  </cols>
  <sheetData>
    <row r="1" spans="2:23" ht="24" customHeight="1" thickBot="1">
      <c r="B1" s="967" t="s">
        <v>925</v>
      </c>
    </row>
    <row r="2" spans="2:23" ht="104.25" customHeight="1" thickBot="1">
      <c r="B2" s="1179" t="s">
        <v>79</v>
      </c>
      <c r="C2" s="1180" t="s">
        <v>85</v>
      </c>
      <c r="D2" s="1181" t="s">
        <v>86</v>
      </c>
      <c r="E2" s="1180" t="s">
        <v>103</v>
      </c>
      <c r="F2" s="1181" t="s">
        <v>104</v>
      </c>
      <c r="G2" s="1180" t="s">
        <v>892</v>
      </c>
      <c r="H2" s="1181" t="s">
        <v>895</v>
      </c>
      <c r="I2" s="1180" t="s">
        <v>894</v>
      </c>
      <c r="J2" s="1181" t="s">
        <v>893</v>
      </c>
      <c r="K2" s="1180" t="s">
        <v>896</v>
      </c>
      <c r="L2" s="1181" t="s">
        <v>897</v>
      </c>
      <c r="M2" s="1180" t="s">
        <v>87</v>
      </c>
      <c r="N2" s="1181" t="s">
        <v>88</v>
      </c>
      <c r="O2" s="1180" t="s">
        <v>89</v>
      </c>
      <c r="P2" s="1181" t="s">
        <v>90</v>
      </c>
      <c r="Q2" s="1182"/>
      <c r="R2" s="1182"/>
      <c r="S2" s="1182"/>
      <c r="T2" s="1182"/>
      <c r="U2" s="1182"/>
      <c r="V2" s="1182"/>
      <c r="W2" s="1182"/>
    </row>
    <row r="3" spans="2:23">
      <c r="B3" s="1176">
        <v>2012</v>
      </c>
      <c r="C3" s="1183">
        <f>'Table 3a DATA'!O15</f>
        <v>7507</v>
      </c>
      <c r="D3" s="1184">
        <f>'Table 3a DATA'!I37</f>
        <v>227</v>
      </c>
      <c r="E3" s="1185">
        <f>'Table 3a DATA'!C37/'Table 3a DATA'!$I37</f>
        <v>0.34801762114537443</v>
      </c>
      <c r="F3" s="1186">
        <f>'Table 3a DATA'!D15</f>
        <v>3.6632476355401622E-2</v>
      </c>
      <c r="G3" s="1185">
        <f>'Table 3a DATA'!D37/'Table 3a DATA'!$I37</f>
        <v>0.25991189427312777</v>
      </c>
      <c r="H3" s="1186">
        <f>'Table 3a DATA'!F15</f>
        <v>0.15345677367790062</v>
      </c>
      <c r="I3" s="1185">
        <f>'Table 3a DATA'!E37/'Table 3a DATA'!$I37</f>
        <v>0.1894273127753304</v>
      </c>
      <c r="J3" s="1186">
        <f>'Table 3a DATA'!H15</f>
        <v>0.22712135340349007</v>
      </c>
      <c r="K3" s="1185">
        <f>'Table 3a DATA'!F37/'Table 3a DATA'!$I37</f>
        <v>7.0484581497797363E-2</v>
      </c>
      <c r="L3" s="1186">
        <f>'Table 3a DATA'!J15</f>
        <v>0.14093512721459972</v>
      </c>
      <c r="M3" s="1185">
        <f>'Table 3a DATA'!G37/'Table 3a DATA'!$I37</f>
        <v>5.7268722466960353E-2</v>
      </c>
      <c r="N3" s="1186">
        <f>'Table 3a DATA'!L15</f>
        <v>0.15771946183562008</v>
      </c>
      <c r="O3" s="1185">
        <f>'Table 3a DATA'!H37/'Table 3a DATA'!$I37</f>
        <v>7.4889867841409691E-2</v>
      </c>
      <c r="P3" s="1186">
        <f>'Table 3a DATA'!N15</f>
        <v>0.28413480751298786</v>
      </c>
    </row>
    <row r="4" spans="2:23">
      <c r="B4" s="1176">
        <v>2013</v>
      </c>
      <c r="C4" s="1183">
        <f>'Table 3a DATA'!O16</f>
        <v>7667</v>
      </c>
      <c r="D4" s="1184">
        <f>'Table 3a DATA'!I38</f>
        <v>217</v>
      </c>
      <c r="E4" s="1185">
        <f>'Table 3a DATA'!C38/'Table 3a DATA'!$I38</f>
        <v>0.35944700460829493</v>
      </c>
      <c r="F4" s="1186">
        <f>'Table 3a DATA'!D16</f>
        <v>3.3520281726881443E-2</v>
      </c>
      <c r="G4" s="1185">
        <f>'Table 3a DATA'!D38/'Table 3a DATA'!$I38</f>
        <v>0.2119815668202765</v>
      </c>
      <c r="H4" s="1186">
        <f>'Table 3a DATA'!F16</f>
        <v>0.11856006260597365</v>
      </c>
      <c r="I4" s="1185">
        <f>'Table 3a DATA'!E38/'Table 3a DATA'!$I38</f>
        <v>0.17511520737327188</v>
      </c>
      <c r="J4" s="1186">
        <f>'Table 3a DATA'!H16</f>
        <v>0.19303508543106823</v>
      </c>
      <c r="K4" s="1185">
        <f>'Table 3a DATA'!F38/'Table 3a DATA'!$I38</f>
        <v>0.1152073732718894</v>
      </c>
      <c r="L4" s="1186">
        <f>'Table 3a DATA'!J16</f>
        <v>0.20986044085039779</v>
      </c>
      <c r="M4" s="1185">
        <f>'Table 3a DATA'!G38/'Table 3a DATA'!$I38</f>
        <v>5.0691244239631339E-2</v>
      </c>
      <c r="N4" s="1186">
        <f>'Table 3a DATA'!L16</f>
        <v>0.12612495108908309</v>
      </c>
      <c r="O4" s="1185">
        <f>'Table 3a DATA'!H38/'Table 3a DATA'!$I38</f>
        <v>8.755760368663594E-2</v>
      </c>
      <c r="P4" s="1186">
        <f>'Table 3a DATA'!N16</f>
        <v>0.31889917829659581</v>
      </c>
    </row>
    <row r="5" spans="2:23">
      <c r="B5" s="1176">
        <v>2014</v>
      </c>
      <c r="C5" s="1183">
        <f>'Table 3a DATA'!O17</f>
        <v>7816</v>
      </c>
      <c r="D5" s="1184">
        <f>'Table 3a DATA'!I39</f>
        <v>232</v>
      </c>
      <c r="E5" s="1185">
        <f>'Table 3a DATA'!C39/'Table 3a DATA'!$I39</f>
        <v>0.37068965517241381</v>
      </c>
      <c r="F5" s="1186">
        <f>'Table 3a DATA'!D17</f>
        <v>3.7871033776867964E-2</v>
      </c>
      <c r="G5" s="1185">
        <f>'Table 3a DATA'!D39/'Table 3a DATA'!$I39</f>
        <v>0.26724137931034481</v>
      </c>
      <c r="H5" s="1186">
        <f>'Table 3a DATA'!F17</f>
        <v>0.1571136131013306</v>
      </c>
      <c r="I5" s="1185">
        <f>'Table 3a DATA'!E39/'Table 3a DATA'!$I39</f>
        <v>0.1206896551724138</v>
      </c>
      <c r="J5" s="1186">
        <f>'Table 3a DATA'!H17</f>
        <v>0.14048106448311157</v>
      </c>
      <c r="K5" s="1185">
        <f>'Table 3a DATA'!F39/'Table 3a DATA'!$I39</f>
        <v>0.10775862068965517</v>
      </c>
      <c r="L5" s="1186">
        <f>'Table 3a DATA'!J17</f>
        <v>0.21136131013306036</v>
      </c>
      <c r="M5" s="1185">
        <f>'Table 3a DATA'!G39/'Table 3a DATA'!$I39</f>
        <v>6.4655172413793108E-2</v>
      </c>
      <c r="N5" s="1186">
        <f>'Table 3a DATA'!L17</f>
        <v>0.1709314227226203</v>
      </c>
      <c r="O5" s="1185">
        <f>'Table 3a DATA'!H39/'Table 3a DATA'!$I39</f>
        <v>6.8965517241379309E-2</v>
      </c>
      <c r="P5" s="1186">
        <f>'Table 3a DATA'!N17</f>
        <v>0.28224155578300919</v>
      </c>
    </row>
    <row r="6" spans="2:23">
      <c r="B6" s="1176">
        <v>2015</v>
      </c>
      <c r="C6" s="1183">
        <f>'Table 3a DATA'!O18</f>
        <v>7966</v>
      </c>
      <c r="D6" s="1184">
        <f>'Table 3a DATA'!I40</f>
        <v>231</v>
      </c>
      <c r="E6" s="1185">
        <f>'Table 3a DATA'!C40/'Table 3a DATA'!$I40</f>
        <v>0.39826839826839827</v>
      </c>
      <c r="F6" s="1186">
        <f>'Table 3a DATA'!D18</f>
        <v>4.5317599799146374E-2</v>
      </c>
      <c r="G6" s="1185">
        <f>'Table 3a DATA'!D40/'Table 3a DATA'!$I40</f>
        <v>0.19480519480519481</v>
      </c>
      <c r="H6" s="1186">
        <f>'Table 3a DATA'!F18</f>
        <v>0.1124780316344464</v>
      </c>
      <c r="I6" s="1185">
        <f>'Table 3a DATA'!E40/'Table 3a DATA'!$I40</f>
        <v>0.1774891774891775</v>
      </c>
      <c r="J6" s="1186">
        <f>'Table 3a DATA'!H18</f>
        <v>0.20800903841325635</v>
      </c>
      <c r="K6" s="1185">
        <f>'Table 3a DATA'!F40/'Table 3a DATA'!$I40</f>
        <v>0.12554112554112554</v>
      </c>
      <c r="L6" s="1186">
        <f>'Table 3a DATA'!J18</f>
        <v>0.25006276675872458</v>
      </c>
      <c r="M6" s="1185">
        <f>'Table 3a DATA'!G40/'Table 3a DATA'!$I40</f>
        <v>3.4632034632034632E-2</v>
      </c>
      <c r="N6" s="1186">
        <f>'Table 3a DATA'!L18</f>
        <v>8.837559628420788E-2</v>
      </c>
      <c r="O6" s="1185">
        <f>'Table 3a DATA'!H40/'Table 3a DATA'!$I40</f>
        <v>6.9264069264069264E-2</v>
      </c>
      <c r="P6" s="1186">
        <f>'Table 3a DATA'!N18</f>
        <v>0.29575696711021843</v>
      </c>
    </row>
    <row r="7" spans="2:23" ht="15.75" thickBot="1">
      <c r="B7" s="1177">
        <v>2016</v>
      </c>
      <c r="C7" s="1183">
        <f>'Table 3a DATA'!O19</f>
        <v>7783</v>
      </c>
      <c r="D7" s="1184">
        <f>'Table 3a DATA'!I41</f>
        <v>231</v>
      </c>
      <c r="E7" s="1187">
        <f>'Table 3a DATA'!C41/'Table 3a DATA'!$I41</f>
        <v>0.41125541125541126</v>
      </c>
      <c r="F7" s="1188">
        <f>'Table 3a DATA'!D19</f>
        <v>4.4969805987408448E-2</v>
      </c>
      <c r="G7" s="1187">
        <f>'Table 3a DATA'!D41/'Table 3a DATA'!$I41</f>
        <v>0.16450216450216451</v>
      </c>
      <c r="H7" s="1188">
        <f>'Table 3a DATA'!F19</f>
        <v>9.2252344854169332E-2</v>
      </c>
      <c r="I7" s="1187">
        <f>'Table 3a DATA'!E41/'Table 3a DATA'!$I41</f>
        <v>0.18181818181818182</v>
      </c>
      <c r="J7" s="1188">
        <f>'Table 3a DATA'!H19</f>
        <v>0.21546961325966851</v>
      </c>
      <c r="K7" s="1187">
        <f>'Table 3a DATA'!F41/'Table 3a DATA'!$I41</f>
        <v>0.10822510822510822</v>
      </c>
      <c r="L7" s="1188">
        <f>'Table 3a DATA'!J19</f>
        <v>0.20223564178337403</v>
      </c>
      <c r="M7" s="1187">
        <f>'Table 3a DATA'!G41/'Table 3a DATA'!$I41</f>
        <v>5.627705627705628E-2</v>
      </c>
      <c r="N7" s="1188">
        <f>'Table 3a DATA'!L19</f>
        <v>0.14762944879866377</v>
      </c>
      <c r="O7" s="1187">
        <f>'Table 3a DATA'!H41/'Table 3a DATA'!$I41</f>
        <v>7.792207792207792E-2</v>
      </c>
      <c r="P7" s="1188">
        <f>'Table 3a DATA'!N19</f>
        <v>0.2974431453167159</v>
      </c>
    </row>
    <row r="9" spans="2:23">
      <c r="B9" s="968" t="s">
        <v>78</v>
      </c>
    </row>
    <row r="13" spans="2:23" ht="15.75" customHeight="1">
      <c r="B13" s="1178"/>
    </row>
    <row r="14" spans="2:23" ht="15.75" customHeight="1">
      <c r="B14" s="1178"/>
    </row>
    <row r="15" spans="2:23">
      <c r="B15" s="1178"/>
    </row>
    <row r="16" spans="2:23" ht="15.75" customHeight="1">
      <c r="B16" s="1178"/>
    </row>
    <row r="17" spans="2:2">
      <c r="B17" s="1178"/>
    </row>
    <row r="18" spans="2:2">
      <c r="B18" s="1178"/>
    </row>
    <row r="19" spans="2:2">
      <c r="B19" s="1178"/>
    </row>
    <row r="20" spans="2:2">
      <c r="B20" s="1178"/>
    </row>
    <row r="21" spans="2:2">
      <c r="B21" s="1178"/>
    </row>
    <row r="22" spans="2:2">
      <c r="B22" s="1178"/>
    </row>
    <row r="23" spans="2:2">
      <c r="B23" s="1178"/>
    </row>
    <row r="24" spans="2:2">
      <c r="B24" s="1178"/>
    </row>
    <row r="25" spans="2:2">
      <c r="B25" s="1178"/>
    </row>
    <row r="26" spans="2:2">
      <c r="B26" s="1178"/>
    </row>
    <row r="27" spans="2:2">
      <c r="B27" s="1178"/>
    </row>
    <row r="28" spans="2:2">
      <c r="B28" s="1178"/>
    </row>
    <row r="29" spans="2:2">
      <c r="B29" s="1178"/>
    </row>
    <row r="30" spans="2:2">
      <c r="B30" s="1178"/>
    </row>
    <row r="31" spans="2:2">
      <c r="B31" s="1178"/>
    </row>
    <row r="32" spans="2:2" ht="15.75" customHeight="1">
      <c r="B32" s="1178"/>
    </row>
  </sheetData>
  <pageMargins left="0.7" right="0.7" top="0.75" bottom="0.75" header="0.3" footer="0.3"/>
  <pageSetup paperSize="9" orientation="portrait" r:id="rId1"/>
  <ignoredErrors>
    <ignoredError sqref="F3:P7" calculatedColumn="1"/>
  </ignoredErrors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19"/>
  <dimension ref="A1:R64"/>
  <sheetViews>
    <sheetView workbookViewId="0">
      <selection activeCell="C2" sqref="C2:D2"/>
    </sheetView>
  </sheetViews>
  <sheetFormatPr defaultRowHeight="15"/>
  <sheetData>
    <row r="1" spans="1:18" ht="15.75" customHeight="1" thickBot="1">
      <c r="A1" s="1707" t="s">
        <v>891</v>
      </c>
      <c r="B1" s="1707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6"/>
      <c r="R1" s="880"/>
    </row>
    <row r="2" spans="1:18" ht="15.75" customHeight="1" thickTop="1">
      <c r="A2" s="1708" t="s">
        <v>0</v>
      </c>
      <c r="B2" s="1709"/>
      <c r="C2" s="1712" t="s">
        <v>866</v>
      </c>
      <c r="D2" s="1713"/>
      <c r="E2" s="1713" t="s">
        <v>867</v>
      </c>
      <c r="F2" s="1713"/>
      <c r="G2" s="1713" t="s">
        <v>868</v>
      </c>
      <c r="H2" s="1713"/>
      <c r="I2" s="1713" t="s">
        <v>869</v>
      </c>
      <c r="J2" s="1713"/>
      <c r="K2" s="1713" t="s">
        <v>80</v>
      </c>
      <c r="L2" s="1713"/>
      <c r="M2" s="1713" t="s">
        <v>81</v>
      </c>
      <c r="N2" s="1713"/>
      <c r="O2" s="1713" t="s">
        <v>21</v>
      </c>
      <c r="P2" s="1714"/>
      <c r="Q2" s="6"/>
      <c r="R2" s="880"/>
    </row>
    <row r="3" spans="1:18" ht="49.5" thickBot="1">
      <c r="A3" s="1710"/>
      <c r="B3" s="1711"/>
      <c r="C3" s="7" t="s">
        <v>76</v>
      </c>
      <c r="D3" s="8" t="s">
        <v>77</v>
      </c>
      <c r="E3" s="8" t="s">
        <v>76</v>
      </c>
      <c r="F3" s="8" t="s">
        <v>77</v>
      </c>
      <c r="G3" s="8" t="s">
        <v>76</v>
      </c>
      <c r="H3" s="8" t="s">
        <v>77</v>
      </c>
      <c r="I3" s="8" t="s">
        <v>76</v>
      </c>
      <c r="J3" s="8" t="s">
        <v>77</v>
      </c>
      <c r="K3" s="8" t="s">
        <v>76</v>
      </c>
      <c r="L3" s="8" t="s">
        <v>77</v>
      </c>
      <c r="M3" s="8" t="s">
        <v>76</v>
      </c>
      <c r="N3" s="8" t="s">
        <v>77</v>
      </c>
      <c r="O3" s="8" t="s">
        <v>76</v>
      </c>
      <c r="P3" s="9" t="s">
        <v>77</v>
      </c>
      <c r="Q3" s="6"/>
      <c r="R3" s="880"/>
    </row>
    <row r="4" spans="1:18" ht="15.75" customHeight="1" thickTop="1">
      <c r="A4" s="1703" t="s">
        <v>3</v>
      </c>
      <c r="B4" s="28" t="s">
        <v>4</v>
      </c>
      <c r="C4" s="29">
        <v>178</v>
      </c>
      <c r="D4" s="30">
        <v>4.2190092438966584E-2</v>
      </c>
      <c r="E4" s="31">
        <v>1271</v>
      </c>
      <c r="F4" s="30">
        <v>0.3012562218535198</v>
      </c>
      <c r="G4" s="31">
        <v>1417</v>
      </c>
      <c r="H4" s="30">
        <v>0.3358615785731216</v>
      </c>
      <c r="I4" s="31">
        <v>1084</v>
      </c>
      <c r="J4" s="30">
        <v>0.25693292249348187</v>
      </c>
      <c r="K4" s="31">
        <v>269</v>
      </c>
      <c r="L4" s="30">
        <v>6.3759184640910169E-2</v>
      </c>
      <c r="M4" s="32" t="s">
        <v>0</v>
      </c>
      <c r="N4" s="32" t="s">
        <v>0</v>
      </c>
      <c r="O4" s="31">
        <v>4219</v>
      </c>
      <c r="P4" s="33">
        <v>1</v>
      </c>
      <c r="Q4" s="6"/>
      <c r="R4" s="880"/>
    </row>
    <row r="5" spans="1:18">
      <c r="A5" s="1704"/>
      <c r="B5" s="34" t="s">
        <v>5</v>
      </c>
      <c r="C5" s="35">
        <v>161</v>
      </c>
      <c r="D5" s="36">
        <v>3.7572928821470244E-2</v>
      </c>
      <c r="E5" s="37">
        <v>1296</v>
      </c>
      <c r="F5" s="36">
        <v>0.30245040840140025</v>
      </c>
      <c r="G5" s="37">
        <v>1246</v>
      </c>
      <c r="H5" s="36">
        <v>0.29078179696616102</v>
      </c>
      <c r="I5" s="37">
        <v>1046</v>
      </c>
      <c r="J5" s="36">
        <v>0.24410735122520422</v>
      </c>
      <c r="K5" s="37">
        <v>434</v>
      </c>
      <c r="L5" s="36">
        <v>0.10128354725787631</v>
      </c>
      <c r="M5" s="37">
        <v>102</v>
      </c>
      <c r="N5" s="36">
        <v>2.3803967327887983E-2</v>
      </c>
      <c r="O5" s="37">
        <v>4285</v>
      </c>
      <c r="P5" s="38">
        <v>1</v>
      </c>
      <c r="Q5" s="6"/>
      <c r="R5" s="880"/>
    </row>
    <row r="6" spans="1:18">
      <c r="A6" s="1704"/>
      <c r="B6" s="34" t="s">
        <v>6</v>
      </c>
      <c r="C6" s="35">
        <v>128</v>
      </c>
      <c r="D6" s="36">
        <v>2.7332906256673072E-2</v>
      </c>
      <c r="E6" s="37">
        <v>1283</v>
      </c>
      <c r="F6" s="36">
        <v>0.27396967755712148</v>
      </c>
      <c r="G6" s="37">
        <v>1592</v>
      </c>
      <c r="H6" s="36">
        <v>0.33995302156737134</v>
      </c>
      <c r="I6" s="37">
        <v>1337</v>
      </c>
      <c r="J6" s="36">
        <v>0.28550074738415548</v>
      </c>
      <c r="K6" s="37">
        <v>164</v>
      </c>
      <c r="L6" s="36">
        <v>3.5020286141362378E-2</v>
      </c>
      <c r="M6" s="37">
        <v>179</v>
      </c>
      <c r="N6" s="36">
        <v>3.8223361093316248E-2</v>
      </c>
      <c r="O6" s="37">
        <v>4683</v>
      </c>
      <c r="P6" s="38">
        <v>1</v>
      </c>
      <c r="Q6" s="6"/>
      <c r="R6" s="880"/>
    </row>
    <row r="7" spans="1:18">
      <c r="A7" s="1704"/>
      <c r="B7" s="34" t="s">
        <v>7</v>
      </c>
      <c r="C7" s="35">
        <v>143</v>
      </c>
      <c r="D7" s="36">
        <v>2.7924233548135131E-2</v>
      </c>
      <c r="E7" s="37">
        <v>1139</v>
      </c>
      <c r="F7" s="36">
        <v>0.22241749658269869</v>
      </c>
      <c r="G7" s="37">
        <v>1579</v>
      </c>
      <c r="H7" s="36">
        <v>0.30833821519234528</v>
      </c>
      <c r="I7" s="37">
        <v>1469</v>
      </c>
      <c r="J7" s="36">
        <v>0.28685803553993361</v>
      </c>
      <c r="K7" s="37">
        <v>446</v>
      </c>
      <c r="L7" s="36">
        <v>8.7092364772505371E-2</v>
      </c>
      <c r="M7" s="37">
        <v>345</v>
      </c>
      <c r="N7" s="36">
        <v>6.7369654364381956E-2</v>
      </c>
      <c r="O7" s="37">
        <v>5121</v>
      </c>
      <c r="P7" s="38">
        <v>1</v>
      </c>
      <c r="Q7" s="6"/>
      <c r="R7" s="880"/>
    </row>
    <row r="8" spans="1:18">
      <c r="A8" s="1704"/>
      <c r="B8" s="34" t="s">
        <v>8</v>
      </c>
      <c r="C8" s="35">
        <v>188</v>
      </c>
      <c r="D8" s="36">
        <v>3.1815874090370622E-2</v>
      </c>
      <c r="E8" s="37">
        <v>897</v>
      </c>
      <c r="F8" s="36">
        <v>0.15180233542054494</v>
      </c>
      <c r="G8" s="37">
        <v>1783</v>
      </c>
      <c r="H8" s="36">
        <v>0.30174310374005753</v>
      </c>
      <c r="I8" s="37">
        <v>1867</v>
      </c>
      <c r="J8" s="36">
        <v>0.31595870705703161</v>
      </c>
      <c r="K8" s="37">
        <v>451</v>
      </c>
      <c r="L8" s="36">
        <v>7.6324251142325272E-2</v>
      </c>
      <c r="M8" s="37">
        <v>723</v>
      </c>
      <c r="N8" s="36">
        <v>0.12235572854967</v>
      </c>
      <c r="O8" s="37">
        <v>5909</v>
      </c>
      <c r="P8" s="38">
        <v>1</v>
      </c>
      <c r="Q8" s="6"/>
      <c r="R8" s="880"/>
    </row>
    <row r="9" spans="1:18">
      <c r="A9" s="1704"/>
      <c r="B9" s="34" t="s">
        <v>9</v>
      </c>
      <c r="C9" s="35">
        <v>186</v>
      </c>
      <c r="D9" s="36">
        <v>2.7819323960514505E-2</v>
      </c>
      <c r="E9" s="37">
        <v>991</v>
      </c>
      <c r="F9" s="36">
        <v>0.14822016153155848</v>
      </c>
      <c r="G9" s="37">
        <v>1653</v>
      </c>
      <c r="H9" s="36">
        <v>0.24723302422973376</v>
      </c>
      <c r="I9" s="37">
        <v>2038</v>
      </c>
      <c r="J9" s="36">
        <v>0.30481603350284175</v>
      </c>
      <c r="K9" s="37">
        <v>382</v>
      </c>
      <c r="L9" s="36">
        <v>5.7134310499551297E-2</v>
      </c>
      <c r="M9" s="37">
        <v>1436</v>
      </c>
      <c r="N9" s="36">
        <v>0.21477714627580016</v>
      </c>
      <c r="O9" s="37">
        <v>6686</v>
      </c>
      <c r="P9" s="38">
        <v>1</v>
      </c>
      <c r="Q9" s="6"/>
      <c r="R9" s="880"/>
    </row>
    <row r="10" spans="1:18">
      <c r="A10" s="1704"/>
      <c r="B10" s="34" t="s">
        <v>10</v>
      </c>
      <c r="C10" s="35">
        <v>225</v>
      </c>
      <c r="D10" s="36">
        <v>3.4314473082202229E-2</v>
      </c>
      <c r="E10" s="37">
        <v>1167</v>
      </c>
      <c r="F10" s="36">
        <v>0.17797773371968886</v>
      </c>
      <c r="G10" s="37">
        <v>1801</v>
      </c>
      <c r="H10" s="36">
        <v>0.27466829342687205</v>
      </c>
      <c r="I10" s="37">
        <v>1182</v>
      </c>
      <c r="J10" s="36">
        <v>0.18026536525850237</v>
      </c>
      <c r="K10" s="37">
        <v>706</v>
      </c>
      <c r="L10" s="36">
        <v>0.10767119109348787</v>
      </c>
      <c r="M10" s="37">
        <v>1476</v>
      </c>
      <c r="N10" s="36">
        <v>0.22510294341924658</v>
      </c>
      <c r="O10" s="37">
        <v>6557</v>
      </c>
      <c r="P10" s="38">
        <v>1</v>
      </c>
      <c r="Q10" s="6"/>
      <c r="R10" s="880"/>
    </row>
    <row r="11" spans="1:18">
      <c r="A11" s="1704"/>
      <c r="B11" s="34" t="s">
        <v>11</v>
      </c>
      <c r="C11" s="35">
        <v>326</v>
      </c>
      <c r="D11" s="36">
        <v>4.7962336324849197E-2</v>
      </c>
      <c r="E11" s="37">
        <v>1004</v>
      </c>
      <c r="F11" s="36">
        <v>0.14771222598205092</v>
      </c>
      <c r="G11" s="37">
        <v>1645</v>
      </c>
      <c r="H11" s="36">
        <v>0.24201853759011327</v>
      </c>
      <c r="I11" s="37">
        <v>1429</v>
      </c>
      <c r="J11" s="36">
        <v>0.21023981168162426</v>
      </c>
      <c r="K11" s="37">
        <v>898</v>
      </c>
      <c r="L11" s="36">
        <v>0.13211711048992203</v>
      </c>
      <c r="M11" s="37">
        <v>1495</v>
      </c>
      <c r="N11" s="36">
        <v>0.21994997793144033</v>
      </c>
      <c r="O11" s="37">
        <v>6797</v>
      </c>
      <c r="P11" s="38">
        <v>1</v>
      </c>
      <c r="Q11" s="6"/>
      <c r="R11" s="880"/>
    </row>
    <row r="12" spans="1:18">
      <c r="A12" s="1704"/>
      <c r="B12" s="34" t="s">
        <v>12</v>
      </c>
      <c r="C12" s="35">
        <v>278</v>
      </c>
      <c r="D12" s="36">
        <v>3.8778072255544707E-2</v>
      </c>
      <c r="E12" s="37">
        <v>1074</v>
      </c>
      <c r="F12" s="36">
        <v>0.14981168921746407</v>
      </c>
      <c r="G12" s="37">
        <v>1673</v>
      </c>
      <c r="H12" s="36">
        <v>0.23336588087599386</v>
      </c>
      <c r="I12" s="37">
        <v>1401</v>
      </c>
      <c r="J12" s="36">
        <v>0.19542474543171992</v>
      </c>
      <c r="K12" s="37">
        <v>972</v>
      </c>
      <c r="L12" s="36">
        <v>0.13558376342586134</v>
      </c>
      <c r="M12" s="37">
        <v>1771</v>
      </c>
      <c r="N12" s="36">
        <v>0.24703584879341609</v>
      </c>
      <c r="O12" s="37">
        <v>7169</v>
      </c>
      <c r="P12" s="38">
        <v>1</v>
      </c>
      <c r="Q12" s="6"/>
      <c r="R12" s="880"/>
    </row>
    <row r="13" spans="1:18">
      <c r="A13" s="1704"/>
      <c r="B13" s="34" t="s">
        <v>13</v>
      </c>
      <c r="C13" s="35">
        <v>306</v>
      </c>
      <c r="D13" s="36">
        <v>4.4162216770096699E-2</v>
      </c>
      <c r="E13" s="37">
        <v>1039</v>
      </c>
      <c r="F13" s="36">
        <v>0.14994948766055707</v>
      </c>
      <c r="G13" s="37">
        <v>1538</v>
      </c>
      <c r="H13" s="36">
        <v>0.2219656516091788</v>
      </c>
      <c r="I13" s="37">
        <v>1661</v>
      </c>
      <c r="J13" s="36">
        <v>0.23971713089911964</v>
      </c>
      <c r="K13" s="37">
        <v>620</v>
      </c>
      <c r="L13" s="36">
        <v>8.9479001298888736E-2</v>
      </c>
      <c r="M13" s="37">
        <v>1765</v>
      </c>
      <c r="N13" s="36">
        <v>0.25472651176215905</v>
      </c>
      <c r="O13" s="37">
        <v>6929</v>
      </c>
      <c r="P13" s="38">
        <v>1</v>
      </c>
      <c r="Q13" s="6"/>
      <c r="R13" s="880"/>
    </row>
    <row r="14" spans="1:18">
      <c r="A14" s="1704"/>
      <c r="B14" s="773" t="s">
        <v>14</v>
      </c>
      <c r="C14" s="774">
        <v>306</v>
      </c>
      <c r="D14" s="775">
        <v>4.2265193370165745E-2</v>
      </c>
      <c r="E14" s="776">
        <v>1138</v>
      </c>
      <c r="F14" s="775">
        <v>0.15718232044198896</v>
      </c>
      <c r="G14" s="776">
        <v>1544</v>
      </c>
      <c r="H14" s="775">
        <v>0.21325966850828729</v>
      </c>
      <c r="I14" s="776">
        <v>1515</v>
      </c>
      <c r="J14" s="775">
        <v>0.20925414364640882</v>
      </c>
      <c r="K14" s="776">
        <v>715</v>
      </c>
      <c r="L14" s="775">
        <v>9.8756906077348064E-2</v>
      </c>
      <c r="M14" s="776">
        <v>2022</v>
      </c>
      <c r="N14" s="775">
        <v>0.27928176795580112</v>
      </c>
      <c r="O14" s="776">
        <v>7240</v>
      </c>
      <c r="P14" s="777">
        <v>1</v>
      </c>
      <c r="Q14" s="6"/>
      <c r="R14" s="880"/>
    </row>
    <row r="15" spans="1:18">
      <c r="A15" s="1704"/>
      <c r="B15" s="10" t="s">
        <v>15</v>
      </c>
      <c r="C15" s="11">
        <v>275</v>
      </c>
      <c r="D15" s="12">
        <v>3.6632476355401622E-2</v>
      </c>
      <c r="E15" s="13">
        <v>1152</v>
      </c>
      <c r="F15" s="12">
        <v>0.15345677367790062</v>
      </c>
      <c r="G15" s="13">
        <v>1705</v>
      </c>
      <c r="H15" s="12">
        <v>0.22712135340349007</v>
      </c>
      <c r="I15" s="13">
        <v>1058</v>
      </c>
      <c r="J15" s="12">
        <v>0.14093512721459972</v>
      </c>
      <c r="K15" s="13">
        <v>1184</v>
      </c>
      <c r="L15" s="12">
        <v>0.15771946183562008</v>
      </c>
      <c r="M15" s="13">
        <v>2133</v>
      </c>
      <c r="N15" s="12">
        <v>0.28413480751298786</v>
      </c>
      <c r="O15" s="13">
        <v>7507</v>
      </c>
      <c r="P15" s="14">
        <v>1</v>
      </c>
      <c r="Q15" s="6"/>
      <c r="R15" s="880"/>
    </row>
    <row r="16" spans="1:18">
      <c r="A16" s="1704"/>
      <c r="B16" s="10" t="s">
        <v>16</v>
      </c>
      <c r="C16" s="11">
        <v>257</v>
      </c>
      <c r="D16" s="12">
        <v>3.3520281726881443E-2</v>
      </c>
      <c r="E16" s="13">
        <v>909</v>
      </c>
      <c r="F16" s="12">
        <v>0.11856006260597365</v>
      </c>
      <c r="G16" s="13">
        <v>1480</v>
      </c>
      <c r="H16" s="12">
        <v>0.19303508543106823</v>
      </c>
      <c r="I16" s="13">
        <v>1609</v>
      </c>
      <c r="J16" s="12">
        <v>0.20986044085039779</v>
      </c>
      <c r="K16" s="13">
        <v>967</v>
      </c>
      <c r="L16" s="12">
        <v>0.12612495108908309</v>
      </c>
      <c r="M16" s="13">
        <v>2445</v>
      </c>
      <c r="N16" s="12">
        <v>0.31889917829659581</v>
      </c>
      <c r="O16" s="13">
        <v>7667</v>
      </c>
      <c r="P16" s="14">
        <v>1</v>
      </c>
      <c r="Q16" s="6"/>
      <c r="R16" s="880"/>
    </row>
    <row r="17" spans="1:18">
      <c r="A17" s="1704"/>
      <c r="B17" s="10" t="s">
        <v>17</v>
      </c>
      <c r="C17" s="11">
        <v>296</v>
      </c>
      <c r="D17" s="12">
        <v>3.7871033776867964E-2</v>
      </c>
      <c r="E17" s="13">
        <v>1228</v>
      </c>
      <c r="F17" s="12">
        <v>0.1571136131013306</v>
      </c>
      <c r="G17" s="13">
        <v>1098</v>
      </c>
      <c r="H17" s="12">
        <v>0.14048106448311157</v>
      </c>
      <c r="I17" s="13">
        <v>1652</v>
      </c>
      <c r="J17" s="12">
        <v>0.21136131013306036</v>
      </c>
      <c r="K17" s="13">
        <v>1336</v>
      </c>
      <c r="L17" s="12">
        <v>0.1709314227226203</v>
      </c>
      <c r="M17" s="13">
        <v>2206</v>
      </c>
      <c r="N17" s="12">
        <v>0.28224155578300919</v>
      </c>
      <c r="O17" s="13">
        <v>7816</v>
      </c>
      <c r="P17" s="14">
        <v>1</v>
      </c>
      <c r="Q17" s="6"/>
      <c r="R17" s="880"/>
    </row>
    <row r="18" spans="1:18" s="771" customFormat="1">
      <c r="A18" s="1704"/>
      <c r="B18" s="10" t="s">
        <v>18</v>
      </c>
      <c r="C18" s="11">
        <v>361</v>
      </c>
      <c r="D18" s="12">
        <v>4.5317599799146374E-2</v>
      </c>
      <c r="E18" s="13">
        <v>896</v>
      </c>
      <c r="F18" s="12">
        <v>0.1124780316344464</v>
      </c>
      <c r="G18" s="13">
        <v>1657</v>
      </c>
      <c r="H18" s="12">
        <v>0.20800903841325635</v>
      </c>
      <c r="I18" s="13">
        <v>1992</v>
      </c>
      <c r="J18" s="12">
        <v>0.25006276675872458</v>
      </c>
      <c r="K18" s="13">
        <v>704</v>
      </c>
      <c r="L18" s="12">
        <v>8.837559628420788E-2</v>
      </c>
      <c r="M18" s="13">
        <v>2356</v>
      </c>
      <c r="N18" s="12">
        <v>0.29575696711021843</v>
      </c>
      <c r="O18" s="13">
        <v>7966</v>
      </c>
      <c r="P18" s="14">
        <v>1</v>
      </c>
      <c r="Q18" s="6"/>
      <c r="R18" s="880"/>
    </row>
    <row r="19" spans="1:18" ht="15.75" thickBot="1">
      <c r="A19" s="1705"/>
      <c r="B19" s="15">
        <v>2016</v>
      </c>
      <c r="C19" s="16">
        <v>350</v>
      </c>
      <c r="D19" s="17">
        <v>4.4969805987408448E-2</v>
      </c>
      <c r="E19" s="18">
        <v>718</v>
      </c>
      <c r="F19" s="17">
        <v>9.2252344854169332E-2</v>
      </c>
      <c r="G19" s="18">
        <v>1677</v>
      </c>
      <c r="H19" s="17">
        <v>0.21546961325966851</v>
      </c>
      <c r="I19" s="18">
        <v>1574</v>
      </c>
      <c r="J19" s="17">
        <v>0.20223564178337403</v>
      </c>
      <c r="K19" s="18">
        <v>1149</v>
      </c>
      <c r="L19" s="17">
        <v>0.14762944879866377</v>
      </c>
      <c r="M19" s="18">
        <v>2315</v>
      </c>
      <c r="N19" s="17">
        <v>0.2974431453167159</v>
      </c>
      <c r="O19" s="18">
        <v>7783</v>
      </c>
      <c r="P19" s="19">
        <v>1</v>
      </c>
      <c r="Q19" s="6"/>
      <c r="R19" s="880"/>
    </row>
    <row r="20" spans="1:18" ht="15.75" customHeight="1" thickTop="1">
      <c r="A20" s="1706" t="s">
        <v>78</v>
      </c>
      <c r="B20" s="1706"/>
      <c r="C20" s="1706"/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6"/>
      <c r="R20" s="880"/>
    </row>
    <row r="22" spans="1:18" ht="15" customHeight="1">
      <c r="A22" s="1717" t="s">
        <v>82</v>
      </c>
      <c r="B22" s="1717"/>
      <c r="C22" s="1717"/>
      <c r="D22" s="1717"/>
      <c r="E22" s="1717"/>
      <c r="F22" s="1717"/>
      <c r="G22" s="1717"/>
      <c r="H22" s="1717"/>
      <c r="I22" s="1717"/>
    </row>
    <row r="23" spans="1:18" ht="15.75" thickBot="1">
      <c r="A23" s="20" t="s">
        <v>83</v>
      </c>
      <c r="B23" s="21"/>
      <c r="C23" s="21"/>
      <c r="D23" s="21"/>
      <c r="E23" s="21"/>
      <c r="F23" s="21"/>
      <c r="G23" s="21"/>
      <c r="H23" s="21"/>
      <c r="I23" s="21"/>
    </row>
    <row r="24" spans="1:18" ht="15.75" thickTop="1">
      <c r="A24" s="1718" t="s">
        <v>0</v>
      </c>
      <c r="B24" s="1719"/>
      <c r="C24" s="1722" t="s">
        <v>84</v>
      </c>
      <c r="D24" s="1723"/>
      <c r="E24" s="1723"/>
      <c r="F24" s="1723"/>
      <c r="G24" s="1723"/>
      <c r="H24" s="1723"/>
      <c r="I24" s="1724" t="s">
        <v>21</v>
      </c>
    </row>
    <row r="25" spans="1:18" ht="49.5" thickBot="1">
      <c r="A25" s="1720"/>
      <c r="B25" s="1721"/>
      <c r="C25" s="22" t="s">
        <v>866</v>
      </c>
      <c r="D25" s="23" t="s">
        <v>867</v>
      </c>
      <c r="E25" s="23" t="s">
        <v>868</v>
      </c>
      <c r="F25" s="23" t="s">
        <v>869</v>
      </c>
      <c r="G25" s="23" t="s">
        <v>80</v>
      </c>
      <c r="H25" s="23" t="s">
        <v>81</v>
      </c>
      <c r="I25" s="1725"/>
    </row>
    <row r="26" spans="1:18" ht="15.75" customHeight="1" thickTop="1">
      <c r="A26" s="1726" t="s">
        <v>3</v>
      </c>
      <c r="B26" s="39" t="s">
        <v>4</v>
      </c>
      <c r="C26" s="40">
        <v>32</v>
      </c>
      <c r="D26" s="41">
        <v>61</v>
      </c>
      <c r="E26" s="41">
        <v>35</v>
      </c>
      <c r="F26" s="41">
        <v>18</v>
      </c>
      <c r="G26" s="41">
        <v>3</v>
      </c>
      <c r="H26" s="41">
        <v>0</v>
      </c>
      <c r="I26" s="42">
        <v>149</v>
      </c>
    </row>
    <row r="27" spans="1:18">
      <c r="A27" s="1727"/>
      <c r="B27" s="43" t="s">
        <v>5</v>
      </c>
      <c r="C27" s="44">
        <v>30</v>
      </c>
      <c r="D27" s="45">
        <v>63</v>
      </c>
      <c r="E27" s="45">
        <v>33</v>
      </c>
      <c r="F27" s="45">
        <v>17</v>
      </c>
      <c r="G27" s="45">
        <v>5</v>
      </c>
      <c r="H27" s="45">
        <v>1</v>
      </c>
      <c r="I27" s="46">
        <v>149</v>
      </c>
    </row>
    <row r="28" spans="1:18">
      <c r="A28" s="1727"/>
      <c r="B28" s="43" t="s">
        <v>6</v>
      </c>
      <c r="C28" s="44">
        <v>34</v>
      </c>
      <c r="D28" s="45">
        <v>64</v>
      </c>
      <c r="E28" s="45">
        <v>40</v>
      </c>
      <c r="F28" s="45">
        <v>21</v>
      </c>
      <c r="G28" s="45">
        <v>2</v>
      </c>
      <c r="H28" s="45">
        <v>1</v>
      </c>
      <c r="I28" s="46">
        <v>162</v>
      </c>
    </row>
    <row r="29" spans="1:18">
      <c r="A29" s="1727"/>
      <c r="B29" s="43" t="s">
        <v>7</v>
      </c>
      <c r="C29" s="44">
        <v>32</v>
      </c>
      <c r="D29" s="45">
        <v>59</v>
      </c>
      <c r="E29" s="45">
        <v>40</v>
      </c>
      <c r="F29" s="45">
        <v>23</v>
      </c>
      <c r="G29" s="45">
        <v>5</v>
      </c>
      <c r="H29" s="45">
        <v>2</v>
      </c>
      <c r="I29" s="46">
        <v>161</v>
      </c>
    </row>
    <row r="30" spans="1:18">
      <c r="A30" s="1727"/>
      <c r="B30" s="43" t="s">
        <v>8</v>
      </c>
      <c r="C30" s="44">
        <v>47</v>
      </c>
      <c r="D30" s="45">
        <v>44</v>
      </c>
      <c r="E30" s="45">
        <v>45</v>
      </c>
      <c r="F30" s="45">
        <v>30</v>
      </c>
      <c r="G30" s="45">
        <v>5</v>
      </c>
      <c r="H30" s="45">
        <v>5</v>
      </c>
      <c r="I30" s="46">
        <v>176</v>
      </c>
    </row>
    <row r="31" spans="1:18">
      <c r="A31" s="1727"/>
      <c r="B31" s="43" t="s">
        <v>9</v>
      </c>
      <c r="C31" s="44">
        <v>47</v>
      </c>
      <c r="D31" s="45">
        <v>51</v>
      </c>
      <c r="E31" s="45">
        <v>42</v>
      </c>
      <c r="F31" s="45">
        <v>32</v>
      </c>
      <c r="G31" s="45">
        <v>4</v>
      </c>
      <c r="H31" s="45">
        <v>12</v>
      </c>
      <c r="I31" s="46">
        <v>188</v>
      </c>
    </row>
    <row r="32" spans="1:18">
      <c r="A32" s="1727"/>
      <c r="B32" s="43" t="s">
        <v>10</v>
      </c>
      <c r="C32" s="44">
        <v>60</v>
      </c>
      <c r="D32" s="45">
        <v>59</v>
      </c>
      <c r="E32" s="45">
        <v>45</v>
      </c>
      <c r="F32" s="45">
        <v>20</v>
      </c>
      <c r="G32" s="45">
        <v>8</v>
      </c>
      <c r="H32" s="45">
        <v>13</v>
      </c>
      <c r="I32" s="46">
        <v>205</v>
      </c>
    </row>
    <row r="33" spans="1:9">
      <c r="A33" s="1727"/>
      <c r="B33" s="43" t="s">
        <v>11</v>
      </c>
      <c r="C33" s="44">
        <v>67</v>
      </c>
      <c r="D33" s="45">
        <v>50</v>
      </c>
      <c r="E33" s="45">
        <v>43</v>
      </c>
      <c r="F33" s="45">
        <v>22</v>
      </c>
      <c r="G33" s="45">
        <v>10</v>
      </c>
      <c r="H33" s="45">
        <v>13</v>
      </c>
      <c r="I33" s="46">
        <v>205</v>
      </c>
    </row>
    <row r="34" spans="1:9">
      <c r="A34" s="1727"/>
      <c r="B34" s="43" t="s">
        <v>12</v>
      </c>
      <c r="C34" s="44">
        <v>73</v>
      </c>
      <c r="D34" s="45">
        <v>59</v>
      </c>
      <c r="E34" s="45">
        <v>41</v>
      </c>
      <c r="F34" s="45">
        <v>21</v>
      </c>
      <c r="G34" s="45">
        <v>11</v>
      </c>
      <c r="H34" s="45">
        <v>14</v>
      </c>
      <c r="I34" s="46">
        <v>219</v>
      </c>
    </row>
    <row r="35" spans="1:9">
      <c r="A35" s="1727"/>
      <c r="B35" s="43" t="s">
        <v>13</v>
      </c>
      <c r="C35" s="44">
        <v>75</v>
      </c>
      <c r="D35" s="45">
        <v>57</v>
      </c>
      <c r="E35" s="45">
        <v>40</v>
      </c>
      <c r="F35" s="45">
        <v>26</v>
      </c>
      <c r="G35" s="45">
        <v>7</v>
      </c>
      <c r="H35" s="45">
        <v>14</v>
      </c>
      <c r="I35" s="46">
        <v>219</v>
      </c>
    </row>
    <row r="36" spans="1:9">
      <c r="A36" s="1727"/>
      <c r="B36" s="778" t="s">
        <v>14</v>
      </c>
      <c r="C36" s="779">
        <v>79</v>
      </c>
      <c r="D36" s="780">
        <v>57</v>
      </c>
      <c r="E36" s="780">
        <v>38</v>
      </c>
      <c r="F36" s="780">
        <v>23</v>
      </c>
      <c r="G36" s="780">
        <v>8</v>
      </c>
      <c r="H36" s="780">
        <v>16</v>
      </c>
      <c r="I36" s="781">
        <v>221</v>
      </c>
    </row>
    <row r="37" spans="1:9">
      <c r="A37" s="1727"/>
      <c r="B37" s="24" t="s">
        <v>15</v>
      </c>
      <c r="C37" s="25">
        <v>79</v>
      </c>
      <c r="D37" s="26">
        <v>59</v>
      </c>
      <c r="E37" s="26">
        <v>43</v>
      </c>
      <c r="F37" s="26">
        <v>16</v>
      </c>
      <c r="G37" s="26">
        <v>13</v>
      </c>
      <c r="H37" s="26">
        <v>17</v>
      </c>
      <c r="I37" s="27">
        <v>227</v>
      </c>
    </row>
    <row r="38" spans="1:9">
      <c r="A38" s="1727"/>
      <c r="B38" s="24" t="s">
        <v>16</v>
      </c>
      <c r="C38" s="25">
        <v>78</v>
      </c>
      <c r="D38" s="26">
        <v>46</v>
      </c>
      <c r="E38" s="26">
        <v>38</v>
      </c>
      <c r="F38" s="26">
        <v>25</v>
      </c>
      <c r="G38" s="26">
        <v>11</v>
      </c>
      <c r="H38" s="26">
        <v>19</v>
      </c>
      <c r="I38" s="27">
        <v>217</v>
      </c>
    </row>
    <row r="39" spans="1:9">
      <c r="A39" s="1727"/>
      <c r="B39" s="24" t="s">
        <v>17</v>
      </c>
      <c r="C39" s="25">
        <v>86</v>
      </c>
      <c r="D39" s="26">
        <v>62</v>
      </c>
      <c r="E39" s="26">
        <v>28</v>
      </c>
      <c r="F39" s="26">
        <v>25</v>
      </c>
      <c r="G39" s="26">
        <v>15</v>
      </c>
      <c r="H39" s="26">
        <v>16</v>
      </c>
      <c r="I39" s="27">
        <v>232</v>
      </c>
    </row>
    <row r="40" spans="1:9">
      <c r="A40" s="1727"/>
      <c r="B40" s="24" t="s">
        <v>18</v>
      </c>
      <c r="C40" s="25">
        <v>92</v>
      </c>
      <c r="D40" s="26">
        <v>45</v>
      </c>
      <c r="E40" s="26">
        <v>41</v>
      </c>
      <c r="F40" s="26">
        <v>29</v>
      </c>
      <c r="G40" s="26">
        <v>8</v>
      </c>
      <c r="H40" s="26">
        <v>16</v>
      </c>
      <c r="I40" s="27">
        <v>231</v>
      </c>
    </row>
    <row r="41" spans="1:9" s="771" customFormat="1">
      <c r="A41" s="760"/>
      <c r="B41" s="24">
        <v>2016</v>
      </c>
      <c r="C41" s="25">
        <v>95</v>
      </c>
      <c r="D41" s="26">
        <v>38</v>
      </c>
      <c r="E41" s="26">
        <v>42</v>
      </c>
      <c r="F41" s="26">
        <v>25</v>
      </c>
      <c r="G41" s="26">
        <v>13</v>
      </c>
      <c r="H41" s="26">
        <v>18</v>
      </c>
      <c r="I41" s="27">
        <v>231</v>
      </c>
    </row>
    <row r="42" spans="1:9" ht="15.75" thickBot="1">
      <c r="A42" s="1715" t="s">
        <v>21</v>
      </c>
      <c r="B42" s="1716"/>
      <c r="C42" s="48">
        <v>1006</v>
      </c>
      <c r="D42" s="49">
        <v>874</v>
      </c>
      <c r="E42" s="49">
        <v>634</v>
      </c>
      <c r="F42" s="49">
        <v>373</v>
      </c>
      <c r="G42" s="49">
        <v>128</v>
      </c>
      <c r="H42" s="49">
        <v>177</v>
      </c>
      <c r="I42" s="50">
        <v>3192</v>
      </c>
    </row>
    <row r="43" spans="1:9" ht="15.75" thickTop="1"/>
    <row r="45" spans="1:9" ht="15.75" customHeight="1"/>
    <row r="46" spans="1:9" ht="15.75" customHeight="1"/>
    <row r="48" spans="1:9" ht="15.75" customHeight="1"/>
    <row r="49" ht="15.75" customHeight="1"/>
    <row r="64" ht="15.75" customHeight="1"/>
  </sheetData>
  <mergeCells count="17">
    <mergeCell ref="A42:B42"/>
    <mergeCell ref="A22:I22"/>
    <mergeCell ref="A24:B25"/>
    <mergeCell ref="C24:H24"/>
    <mergeCell ref="I24:I25"/>
    <mergeCell ref="A26:A40"/>
    <mergeCell ref="A4:A19"/>
    <mergeCell ref="A20:P20"/>
    <mergeCell ref="A1:P1"/>
    <mergeCell ref="A2:B3"/>
    <mergeCell ref="C2:D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20"/>
  <dimension ref="B1:P9"/>
  <sheetViews>
    <sheetView showGridLines="0" zoomScale="80" zoomScaleNormal="80" workbookViewId="0"/>
  </sheetViews>
  <sheetFormatPr defaultRowHeight="15"/>
  <cols>
    <col min="1" max="1" width="2.42578125" style="968" customWidth="1"/>
    <col min="2" max="2" width="8.7109375" style="968" customWidth="1"/>
    <col min="3" max="3" width="16.85546875" style="968" customWidth="1"/>
    <col min="4" max="16" width="15.7109375" style="968" customWidth="1"/>
    <col min="17" max="16384" width="9.140625" style="968"/>
  </cols>
  <sheetData>
    <row r="1" spans="2:16" ht="24" customHeight="1" thickBot="1">
      <c r="B1" s="969" t="s">
        <v>926</v>
      </c>
    </row>
    <row r="2" spans="2:16" ht="116.25" customHeight="1" thickBot="1">
      <c r="B2" s="1179" t="s">
        <v>79</v>
      </c>
      <c r="C2" s="1180" t="s">
        <v>95</v>
      </c>
      <c r="D2" s="1181" t="s">
        <v>86</v>
      </c>
      <c r="E2" s="1180" t="s">
        <v>103</v>
      </c>
      <c r="F2" s="1181" t="s">
        <v>104</v>
      </c>
      <c r="G2" s="1180" t="s">
        <v>892</v>
      </c>
      <c r="H2" s="1181" t="s">
        <v>895</v>
      </c>
      <c r="I2" s="1180" t="s">
        <v>894</v>
      </c>
      <c r="J2" s="1181" t="s">
        <v>893</v>
      </c>
      <c r="K2" s="1180" t="s">
        <v>896</v>
      </c>
      <c r="L2" s="1181" t="s">
        <v>897</v>
      </c>
      <c r="M2" s="1180" t="s">
        <v>87</v>
      </c>
      <c r="N2" s="1181" t="s">
        <v>88</v>
      </c>
      <c r="O2" s="1180" t="s">
        <v>89</v>
      </c>
      <c r="P2" s="1181" t="s">
        <v>90</v>
      </c>
    </row>
    <row r="3" spans="2:16">
      <c r="B3" s="1189">
        <v>2012</v>
      </c>
      <c r="C3" s="1190">
        <f>'Table 3b DATA'!O15</f>
        <v>7549</v>
      </c>
      <c r="D3" s="1184">
        <f>'Table 3b DATA'!I37</f>
        <v>209</v>
      </c>
      <c r="E3" s="1185">
        <f>'Table 3b DATA'!C37/'Table 3b DATA'!$I37</f>
        <v>0.26315789473684209</v>
      </c>
      <c r="F3" s="1186">
        <f>'Table 3b DATA'!D15</f>
        <v>2.9275400715326531E-2</v>
      </c>
      <c r="G3" s="1185">
        <f>'Table 3b DATA'!D37/'Table 3b DATA'!$I37</f>
        <v>0.29665071770334928</v>
      </c>
      <c r="H3" s="1186">
        <f>'Table 3b DATA'!F15</f>
        <v>0.18028877997085707</v>
      </c>
      <c r="I3" s="1185">
        <f>'Table 3b DATA'!E37/'Table 3b DATA'!$I37</f>
        <v>0.19138755980861244</v>
      </c>
      <c r="J3" s="1186">
        <f>'Table 3b DATA'!H15</f>
        <v>0.20519274076036559</v>
      </c>
      <c r="K3" s="1185">
        <f>'Table 3b DATA'!F37/'Table 3b DATA'!$I37</f>
        <v>0.13875598086124402</v>
      </c>
      <c r="L3" s="1186">
        <f>'Table 3b DATA'!J15</f>
        <v>0.24162140680884886</v>
      </c>
      <c r="M3" s="1185">
        <f>'Table 3b DATA'!G37/'Table 3b DATA'!$I37</f>
        <v>2.8708133971291867E-2</v>
      </c>
      <c r="N3" s="1186">
        <f>'Table 3b DATA'!L15</f>
        <v>6.7293681282289047E-2</v>
      </c>
      <c r="O3" s="1185">
        <f>'Table 3b DATA'!H37/'Table 3b DATA'!$I37</f>
        <v>8.1339712918660281E-2</v>
      </c>
      <c r="P3" s="1191">
        <f>'Table 3b DATA'!N15</f>
        <v>0.27632799046231288</v>
      </c>
    </row>
    <row r="4" spans="2:16">
      <c r="B4" s="1189">
        <v>2013</v>
      </c>
      <c r="C4" s="1190">
        <f>'Table 3b DATA'!O16</f>
        <v>7226</v>
      </c>
      <c r="D4" s="1184">
        <f>'Table 3b DATA'!I38</f>
        <v>196</v>
      </c>
      <c r="E4" s="1185">
        <f>'Table 3b DATA'!C38/'Table 3b DATA'!$I38</f>
        <v>0.24489795918367346</v>
      </c>
      <c r="F4" s="1186">
        <f>'Table 3b DATA'!D16</f>
        <v>2.4771657902020482E-2</v>
      </c>
      <c r="G4" s="1185">
        <f>'Table 3b DATA'!D38/'Table 3b DATA'!$I38</f>
        <v>0.29591836734693877</v>
      </c>
      <c r="H4" s="1186">
        <f>'Table 3b DATA'!F16</f>
        <v>0.16675892610019374</v>
      </c>
      <c r="I4" s="1185">
        <f>'Table 3b DATA'!E38/'Table 3b DATA'!$I38</f>
        <v>0.19897959183673469</v>
      </c>
      <c r="J4" s="1186">
        <f>'Table 3b DATA'!H16</f>
        <v>0.2099363409908663</v>
      </c>
      <c r="K4" s="1185">
        <f>'Table 3b DATA'!F38/'Table 3b DATA'!$I38</f>
        <v>0.1326530612244898</v>
      </c>
      <c r="L4" s="1186">
        <f>'Table 3b DATA'!J16</f>
        <v>0.23194021588707447</v>
      </c>
      <c r="M4" s="1185">
        <f>'Table 3b DATA'!G38/'Table 3b DATA'!$I38</f>
        <v>7.1428571428571425E-2</v>
      </c>
      <c r="N4" s="1186">
        <f>'Table 3b DATA'!L16</f>
        <v>0.17409355106559643</v>
      </c>
      <c r="O4" s="1185">
        <f>'Table 3b DATA'!H38/'Table 3b DATA'!$I38</f>
        <v>5.6122448979591837E-2</v>
      </c>
      <c r="P4" s="1191">
        <f>'Table 3b DATA'!N16</f>
        <v>0.19249930805424853</v>
      </c>
    </row>
    <row r="5" spans="2:16">
      <c r="B5" s="1189">
        <v>2014</v>
      </c>
      <c r="C5" s="1190">
        <f>'Table 3b DATA'!O17</f>
        <v>7886</v>
      </c>
      <c r="D5" s="1184">
        <f>'Table 3b DATA'!I39</f>
        <v>201</v>
      </c>
      <c r="E5" s="1185">
        <f>'Table 3b DATA'!C39/'Table 3b DATA'!$I39</f>
        <v>0.21890547263681592</v>
      </c>
      <c r="F5" s="1186">
        <f>'Table 3b DATA'!D17</f>
        <v>2.2698452954603092E-2</v>
      </c>
      <c r="G5" s="1185">
        <f>'Table 3b DATA'!D39/'Table 3b DATA'!$I39</f>
        <v>0.31343283582089554</v>
      </c>
      <c r="H5" s="1186">
        <f>'Table 3b DATA'!F17</f>
        <v>0.16599036266801928</v>
      </c>
      <c r="I5" s="1185">
        <f>'Table 3b DATA'!E39/'Table 3b DATA'!$I39</f>
        <v>0.19402985074626866</v>
      </c>
      <c r="J5" s="1186">
        <f>'Table 3b DATA'!H17</f>
        <v>0.19984783160030437</v>
      </c>
      <c r="K5" s="1185">
        <f>'Table 3b DATA'!F39/'Table 3b DATA'!$I39</f>
        <v>0.13930348258706468</v>
      </c>
      <c r="L5" s="1186">
        <f>'Table 3b DATA'!J17</f>
        <v>0.22102460055795081</v>
      </c>
      <c r="M5" s="1185">
        <f>'Table 3b DATA'!G39/'Table 3b DATA'!$I39</f>
        <v>5.9701492537313432E-2</v>
      </c>
      <c r="N5" s="1186">
        <f>'Table 3b DATA'!L17</f>
        <v>0.13707836672584325</v>
      </c>
      <c r="O5" s="1185">
        <f>'Table 3b DATA'!H39/'Table 3b DATA'!$I39</f>
        <v>7.4626865671641784E-2</v>
      </c>
      <c r="P5" s="1191">
        <f>'Table 3b DATA'!N17</f>
        <v>0.25336038549327922</v>
      </c>
    </row>
    <row r="6" spans="2:16">
      <c r="B6" s="1189">
        <v>2015</v>
      </c>
      <c r="C6" s="1190">
        <f>'Table 3b DATA'!O18</f>
        <v>7931</v>
      </c>
      <c r="D6" s="1184">
        <f>'Table 3b DATA'!I40</f>
        <v>195</v>
      </c>
      <c r="E6" s="1185">
        <f>'Table 3b DATA'!C40/'Table 3b DATA'!$I40</f>
        <v>0.19487179487179487</v>
      </c>
      <c r="F6" s="1186">
        <f>'Table 3b DATA'!D18</f>
        <v>2.0804438280166437E-2</v>
      </c>
      <c r="G6" s="1185">
        <f>'Table 3b DATA'!D40/'Table 3b DATA'!$I40</f>
        <v>0.31282051282051282</v>
      </c>
      <c r="H6" s="1186">
        <f>'Table 3b DATA'!F18</f>
        <v>0.16265288109948306</v>
      </c>
      <c r="I6" s="1185">
        <f>'Table 3b DATA'!E40/'Table 3b DATA'!$I40</f>
        <v>0.21025641025641026</v>
      </c>
      <c r="J6" s="1186">
        <f>'Table 3b DATA'!H18</f>
        <v>0.20413567015508766</v>
      </c>
      <c r="K6" s="1185">
        <f>'Table 3b DATA'!F40/'Table 3b DATA'!$I40</f>
        <v>0.14358974358974358</v>
      </c>
      <c r="L6" s="1186">
        <f>'Table 3b DATA'!J18</f>
        <v>0.21661833312318748</v>
      </c>
      <c r="M6" s="1185">
        <f>'Table 3b DATA'!G40/'Table 3b DATA'!$I40</f>
        <v>6.1538461538461542E-2</v>
      </c>
      <c r="N6" s="1186">
        <f>'Table 3b DATA'!L18</f>
        <v>0.13327449249779347</v>
      </c>
      <c r="O6" s="1185">
        <f>'Table 3b DATA'!H40/'Table 3b DATA'!$I40</f>
        <v>7.6923076923076927E-2</v>
      </c>
      <c r="P6" s="1191">
        <f>'Table 3b DATA'!N18</f>
        <v>0.26251418484428191</v>
      </c>
    </row>
    <row r="7" spans="2:16">
      <c r="B7" s="1189">
        <v>2016</v>
      </c>
      <c r="C7" s="1190">
        <f>'Table 3b DATA'!O19</f>
        <v>7525</v>
      </c>
      <c r="D7" s="1184">
        <f>'Table 3b DATA'!I41</f>
        <v>192</v>
      </c>
      <c r="E7" s="1185">
        <f>'Table 3b DATA'!C41/'Table 3b DATA'!$I41</f>
        <v>0.21875</v>
      </c>
      <c r="F7" s="1186">
        <f>'Table 3b DATA'!D19</f>
        <v>2.4318936877076411E-2</v>
      </c>
      <c r="G7" s="1185">
        <f>'Table 3b DATA'!D41/'Table 3b DATA'!$I41</f>
        <v>0.31770833333333331</v>
      </c>
      <c r="H7" s="1186">
        <f>'Table 3b DATA'!F19</f>
        <v>0.1711627906976744</v>
      </c>
      <c r="I7" s="1185">
        <f>'Table 3b DATA'!E41/'Table 3b DATA'!$I41</f>
        <v>0.18229166666666666</v>
      </c>
      <c r="J7" s="1186">
        <f>'Table 3b DATA'!H19</f>
        <v>0.18684385382059801</v>
      </c>
      <c r="K7" s="1185">
        <f>'Table 3b DATA'!F41/'Table 3b DATA'!$I41</f>
        <v>0.15625</v>
      </c>
      <c r="L7" s="1186">
        <f>'Table 3b DATA'!J19</f>
        <v>0.25820598006644518</v>
      </c>
      <c r="M7" s="1185">
        <f>'Table 3b DATA'!G41/'Table 3b DATA'!$I41</f>
        <v>6.25E-2</v>
      </c>
      <c r="N7" s="1186">
        <f>'Table 3b DATA'!L19</f>
        <v>0.13568106312292361</v>
      </c>
      <c r="O7" s="1185">
        <f>'Table 3b DATA'!H41/'Table 3b DATA'!$I41</f>
        <v>6.25E-2</v>
      </c>
      <c r="P7" s="1191">
        <f>'Table 3b DATA'!N19</f>
        <v>0.22378737541528237</v>
      </c>
    </row>
    <row r="8" spans="2:16">
      <c r="E8" s="996"/>
    </row>
    <row r="9" spans="2:16">
      <c r="B9" s="968" t="s">
        <v>78</v>
      </c>
    </row>
  </sheetData>
  <pageMargins left="0.7" right="0.7" top="0.75" bottom="0.75" header="0.3" footer="0.3"/>
  <pageSetup paperSize="9" orientation="portrait" r:id="rId1"/>
  <ignoredErrors>
    <ignoredError sqref="C3:P7" calculatedColumn="1"/>
  </ignoredErrors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21"/>
  <dimension ref="A1:R64"/>
  <sheetViews>
    <sheetView workbookViewId="0">
      <selection activeCell="K24" sqref="K24"/>
    </sheetView>
  </sheetViews>
  <sheetFormatPr defaultRowHeight="15"/>
  <sheetData>
    <row r="1" spans="1:18" ht="15.75" customHeight="1" thickBot="1">
      <c r="A1" s="1728" t="s">
        <v>890</v>
      </c>
      <c r="B1" s="1728"/>
      <c r="C1" s="1728"/>
      <c r="D1" s="1728"/>
      <c r="E1" s="1728"/>
      <c r="F1" s="1728"/>
      <c r="G1" s="1728"/>
      <c r="H1" s="1728"/>
      <c r="I1" s="1728"/>
      <c r="J1" s="1728"/>
      <c r="K1" s="1728"/>
      <c r="L1" s="1728"/>
      <c r="M1" s="1728"/>
      <c r="N1" s="1728"/>
      <c r="O1" s="1728"/>
      <c r="P1" s="1728"/>
      <c r="Q1" s="51"/>
      <c r="R1" s="883"/>
    </row>
    <row r="2" spans="1:18" ht="15.75" customHeight="1" thickTop="1">
      <c r="A2" s="1729" t="s">
        <v>0</v>
      </c>
      <c r="B2" s="1730"/>
      <c r="C2" s="1733" t="s">
        <v>870</v>
      </c>
      <c r="D2" s="1734"/>
      <c r="E2" s="1735" t="s">
        <v>871</v>
      </c>
      <c r="F2" s="1734"/>
      <c r="G2" s="1735" t="s">
        <v>872</v>
      </c>
      <c r="H2" s="1734"/>
      <c r="I2" s="1735" t="s">
        <v>873</v>
      </c>
      <c r="J2" s="1734"/>
      <c r="K2" s="1734" t="s">
        <v>91</v>
      </c>
      <c r="L2" s="1734"/>
      <c r="M2" s="1734" t="s">
        <v>92</v>
      </c>
      <c r="N2" s="1734"/>
      <c r="O2" s="1734" t="s">
        <v>21</v>
      </c>
      <c r="P2" s="1736"/>
      <c r="Q2" s="51"/>
      <c r="R2" s="883"/>
    </row>
    <row r="3" spans="1:18" ht="49.5" thickBot="1">
      <c r="A3" s="1731"/>
      <c r="B3" s="1732"/>
      <c r="C3" s="52" t="s">
        <v>76</v>
      </c>
      <c r="D3" s="53" t="s">
        <v>77</v>
      </c>
      <c r="E3" s="53" t="s">
        <v>76</v>
      </c>
      <c r="F3" s="53" t="s">
        <v>77</v>
      </c>
      <c r="G3" s="53" t="s">
        <v>76</v>
      </c>
      <c r="H3" s="53" t="s">
        <v>77</v>
      </c>
      <c r="I3" s="53" t="s">
        <v>76</v>
      </c>
      <c r="J3" s="53" t="s">
        <v>77</v>
      </c>
      <c r="K3" s="53" t="s">
        <v>76</v>
      </c>
      <c r="L3" s="53" t="s">
        <v>77</v>
      </c>
      <c r="M3" s="53" t="s">
        <v>76</v>
      </c>
      <c r="N3" s="53" t="s">
        <v>77</v>
      </c>
      <c r="O3" s="53" t="s">
        <v>76</v>
      </c>
      <c r="P3" s="54" t="s">
        <v>77</v>
      </c>
      <c r="Q3" s="51"/>
      <c r="R3" s="883"/>
    </row>
    <row r="4" spans="1:18" ht="15.75" customHeight="1" thickTop="1">
      <c r="A4" s="1737" t="s">
        <v>3</v>
      </c>
      <c r="B4" s="67" t="s">
        <v>4</v>
      </c>
      <c r="C4" s="68">
        <v>153</v>
      </c>
      <c r="D4" s="69">
        <v>4.5767274902781929E-2</v>
      </c>
      <c r="E4" s="70">
        <v>1252</v>
      </c>
      <c r="F4" s="69">
        <v>0.37451390966198028</v>
      </c>
      <c r="G4" s="70">
        <v>1011</v>
      </c>
      <c r="H4" s="69">
        <v>0.30242297337720614</v>
      </c>
      <c r="I4" s="70">
        <v>760</v>
      </c>
      <c r="J4" s="69">
        <v>0.22734071193538738</v>
      </c>
      <c r="K4" s="70">
        <v>167</v>
      </c>
      <c r="L4" s="69">
        <v>4.9955130122644326E-2</v>
      </c>
      <c r="M4" s="71" t="s">
        <v>0</v>
      </c>
      <c r="N4" s="71" t="s">
        <v>0</v>
      </c>
      <c r="O4" s="70">
        <v>3343</v>
      </c>
      <c r="P4" s="72">
        <v>1</v>
      </c>
      <c r="Q4" s="51"/>
      <c r="R4" s="883"/>
    </row>
    <row r="5" spans="1:18">
      <c r="A5" s="1738"/>
      <c r="B5" s="73" t="s">
        <v>5</v>
      </c>
      <c r="C5" s="74">
        <v>128</v>
      </c>
      <c r="D5" s="75">
        <v>3.7492677211482132E-2</v>
      </c>
      <c r="E5" s="76">
        <v>1394</v>
      </c>
      <c r="F5" s="75">
        <v>0.40831868775629759</v>
      </c>
      <c r="G5" s="76">
        <v>1195</v>
      </c>
      <c r="H5" s="75">
        <v>0.3500292911540715</v>
      </c>
      <c r="I5" s="76">
        <v>523</v>
      </c>
      <c r="J5" s="75">
        <v>0.15319273579379028</v>
      </c>
      <c r="K5" s="76">
        <v>174</v>
      </c>
      <c r="L5" s="75">
        <v>5.0966608084358524E-2</v>
      </c>
      <c r="M5" s="77" t="s">
        <v>0</v>
      </c>
      <c r="N5" s="77" t="s">
        <v>0</v>
      </c>
      <c r="O5" s="76">
        <v>3414</v>
      </c>
      <c r="P5" s="78">
        <v>1</v>
      </c>
      <c r="Q5" s="51"/>
      <c r="R5" s="883"/>
    </row>
    <row r="6" spans="1:18">
      <c r="A6" s="1738"/>
      <c r="B6" s="73" t="s">
        <v>6</v>
      </c>
      <c r="C6" s="74">
        <v>152</v>
      </c>
      <c r="D6" s="75">
        <v>4.0350411468011681E-2</v>
      </c>
      <c r="E6" s="76">
        <v>1502</v>
      </c>
      <c r="F6" s="75">
        <v>0.39872577647995755</v>
      </c>
      <c r="G6" s="76">
        <v>986</v>
      </c>
      <c r="H6" s="75">
        <v>0.26174674807539156</v>
      </c>
      <c r="I6" s="76">
        <v>931</v>
      </c>
      <c r="J6" s="75">
        <v>0.24714627024157154</v>
      </c>
      <c r="K6" s="76">
        <v>95</v>
      </c>
      <c r="L6" s="75">
        <v>2.5219007167507298E-2</v>
      </c>
      <c r="M6" s="76">
        <v>101</v>
      </c>
      <c r="N6" s="75">
        <v>2.6811786567560395E-2</v>
      </c>
      <c r="O6" s="76">
        <v>3767</v>
      </c>
      <c r="P6" s="78">
        <v>1</v>
      </c>
      <c r="Q6" s="51"/>
      <c r="R6" s="883"/>
    </row>
    <row r="7" spans="1:18">
      <c r="A7" s="1738"/>
      <c r="B7" s="73" t="s">
        <v>7</v>
      </c>
      <c r="C7" s="74">
        <v>180</v>
      </c>
      <c r="D7" s="75">
        <v>4.1322314049586771E-2</v>
      </c>
      <c r="E7" s="76">
        <v>1331</v>
      </c>
      <c r="F7" s="75">
        <v>0.30555555555555558</v>
      </c>
      <c r="G7" s="76">
        <v>1184</v>
      </c>
      <c r="H7" s="75">
        <v>0.27180899908172634</v>
      </c>
      <c r="I7" s="76">
        <v>785</v>
      </c>
      <c r="J7" s="75">
        <v>0.18021120293847567</v>
      </c>
      <c r="K7" s="76">
        <v>534</v>
      </c>
      <c r="L7" s="75">
        <v>0.12258953168044076</v>
      </c>
      <c r="M7" s="76">
        <v>342</v>
      </c>
      <c r="N7" s="75">
        <v>7.8512396694214878E-2</v>
      </c>
      <c r="O7" s="76">
        <v>4356</v>
      </c>
      <c r="P7" s="78">
        <v>1</v>
      </c>
      <c r="Q7" s="51"/>
      <c r="R7" s="883"/>
    </row>
    <row r="8" spans="1:18">
      <c r="A8" s="1738"/>
      <c r="B8" s="73" t="s">
        <v>8</v>
      </c>
      <c r="C8" s="74">
        <v>191</v>
      </c>
      <c r="D8" s="75">
        <v>3.6174242424242421E-2</v>
      </c>
      <c r="E8" s="76">
        <v>1298</v>
      </c>
      <c r="F8" s="75">
        <v>0.24583333333333332</v>
      </c>
      <c r="G8" s="76">
        <v>1620</v>
      </c>
      <c r="H8" s="75">
        <v>0.30681818181818182</v>
      </c>
      <c r="I8" s="76">
        <v>1223</v>
      </c>
      <c r="J8" s="75">
        <v>0.23162878787878788</v>
      </c>
      <c r="K8" s="76">
        <v>447</v>
      </c>
      <c r="L8" s="75">
        <v>8.465909090909092E-2</v>
      </c>
      <c r="M8" s="76">
        <v>501</v>
      </c>
      <c r="N8" s="75">
        <v>9.488636363636363E-2</v>
      </c>
      <c r="O8" s="76">
        <v>5280</v>
      </c>
      <c r="P8" s="78">
        <v>1</v>
      </c>
      <c r="Q8" s="51"/>
      <c r="R8" s="883"/>
    </row>
    <row r="9" spans="1:18">
      <c r="A9" s="1738"/>
      <c r="B9" s="73" t="s">
        <v>9</v>
      </c>
      <c r="C9" s="74">
        <v>138</v>
      </c>
      <c r="D9" s="75">
        <v>2.2069406684791303E-2</v>
      </c>
      <c r="E9" s="76">
        <v>1348</v>
      </c>
      <c r="F9" s="75">
        <v>0.21557652326883098</v>
      </c>
      <c r="G9" s="76">
        <v>1503</v>
      </c>
      <c r="H9" s="75">
        <v>0.24036462498000957</v>
      </c>
      <c r="I9" s="76">
        <v>1528</v>
      </c>
      <c r="J9" s="75">
        <v>0.24436270590116746</v>
      </c>
      <c r="K9" s="76">
        <v>526</v>
      </c>
      <c r="L9" s="75">
        <v>8.4119622581161041E-2</v>
      </c>
      <c r="M9" s="76">
        <v>1210</v>
      </c>
      <c r="N9" s="75">
        <v>0.19350711658403966</v>
      </c>
      <c r="O9" s="76">
        <v>6253</v>
      </c>
      <c r="P9" s="78">
        <v>1</v>
      </c>
      <c r="Q9" s="51"/>
      <c r="R9" s="883"/>
    </row>
    <row r="10" spans="1:18">
      <c r="A10" s="1738"/>
      <c r="B10" s="73" t="s">
        <v>10</v>
      </c>
      <c r="C10" s="74">
        <v>170</v>
      </c>
      <c r="D10" s="75">
        <v>2.7309236947791166E-2</v>
      </c>
      <c r="E10" s="76">
        <v>1218</v>
      </c>
      <c r="F10" s="75">
        <v>0.19566265060240964</v>
      </c>
      <c r="G10" s="76">
        <v>1960</v>
      </c>
      <c r="H10" s="75">
        <v>0.314859437751004</v>
      </c>
      <c r="I10" s="76">
        <v>1157</v>
      </c>
      <c r="J10" s="75">
        <v>0.18586345381526104</v>
      </c>
      <c r="K10" s="76">
        <v>567</v>
      </c>
      <c r="L10" s="75">
        <v>9.1084337349397582E-2</v>
      </c>
      <c r="M10" s="76">
        <v>1153</v>
      </c>
      <c r="N10" s="75">
        <v>0.18522088353413654</v>
      </c>
      <c r="O10" s="76">
        <v>6225</v>
      </c>
      <c r="P10" s="78">
        <v>1</v>
      </c>
      <c r="Q10" s="51"/>
      <c r="R10" s="883"/>
    </row>
    <row r="11" spans="1:18">
      <c r="A11" s="1738"/>
      <c r="B11" s="73" t="s">
        <v>11</v>
      </c>
      <c r="C11" s="74">
        <v>185</v>
      </c>
      <c r="D11" s="75">
        <v>2.9120100739807964E-2</v>
      </c>
      <c r="E11" s="76">
        <v>1523</v>
      </c>
      <c r="F11" s="75">
        <v>0.23972926176609477</v>
      </c>
      <c r="G11" s="76">
        <v>1585</v>
      </c>
      <c r="H11" s="75">
        <v>0.24948843066267906</v>
      </c>
      <c r="I11" s="76">
        <v>1054</v>
      </c>
      <c r="J11" s="75">
        <v>0.16590587124193296</v>
      </c>
      <c r="K11" s="76">
        <v>537</v>
      </c>
      <c r="L11" s="75">
        <v>8.4526995120415546E-2</v>
      </c>
      <c r="M11" s="76">
        <v>1469</v>
      </c>
      <c r="N11" s="75">
        <v>0.23122934046906973</v>
      </c>
      <c r="O11" s="76">
        <v>6353</v>
      </c>
      <c r="P11" s="78">
        <v>1</v>
      </c>
      <c r="Q11" s="51"/>
      <c r="R11" s="883"/>
    </row>
    <row r="12" spans="1:18">
      <c r="A12" s="1738"/>
      <c r="B12" s="73" t="s">
        <v>12</v>
      </c>
      <c r="C12" s="74">
        <v>224</v>
      </c>
      <c r="D12" s="75">
        <v>3.2468473691839396E-2</v>
      </c>
      <c r="E12" s="76">
        <v>1308</v>
      </c>
      <c r="F12" s="75">
        <v>0.18959269459341932</v>
      </c>
      <c r="G12" s="76">
        <v>1979</v>
      </c>
      <c r="H12" s="75">
        <v>0.28685316712567038</v>
      </c>
      <c r="I12" s="76">
        <v>1282</v>
      </c>
      <c r="J12" s="75">
        <v>0.1858240324684737</v>
      </c>
      <c r="K12" s="76">
        <v>730</v>
      </c>
      <c r="L12" s="75">
        <v>0.10581243658501233</v>
      </c>
      <c r="M12" s="76">
        <v>1376</v>
      </c>
      <c r="N12" s="75">
        <v>0.19944919553558488</v>
      </c>
      <c r="O12" s="76">
        <v>6899</v>
      </c>
      <c r="P12" s="78">
        <v>1</v>
      </c>
      <c r="Q12" s="51"/>
      <c r="R12" s="883"/>
    </row>
    <row r="13" spans="1:18">
      <c r="A13" s="1738"/>
      <c r="B13" s="73" t="s">
        <v>13</v>
      </c>
      <c r="C13" s="74">
        <v>203</v>
      </c>
      <c r="D13" s="75">
        <v>3.0485057816488963E-2</v>
      </c>
      <c r="E13" s="76">
        <v>1423</v>
      </c>
      <c r="F13" s="75">
        <v>0.21369575011262953</v>
      </c>
      <c r="G13" s="76">
        <v>1777</v>
      </c>
      <c r="H13" s="75">
        <v>0.26685688541823099</v>
      </c>
      <c r="I13" s="76">
        <v>1379</v>
      </c>
      <c r="J13" s="75">
        <v>0.20708815137408021</v>
      </c>
      <c r="K13" s="76">
        <v>439</v>
      </c>
      <c r="L13" s="75">
        <v>6.5925814686889919E-2</v>
      </c>
      <c r="M13" s="76">
        <v>1438</v>
      </c>
      <c r="N13" s="75">
        <v>0.21594834059168044</v>
      </c>
      <c r="O13" s="76">
        <v>6659</v>
      </c>
      <c r="P13" s="78">
        <v>1</v>
      </c>
      <c r="Q13" s="51"/>
      <c r="R13" s="883"/>
    </row>
    <row r="14" spans="1:18">
      <c r="A14" s="1738"/>
      <c r="B14" s="782" t="s">
        <v>14</v>
      </c>
      <c r="C14" s="783">
        <v>199</v>
      </c>
      <c r="D14" s="784">
        <v>2.9264705882352939E-2</v>
      </c>
      <c r="E14" s="785">
        <v>1493</v>
      </c>
      <c r="F14" s="784">
        <v>0.21955882352941178</v>
      </c>
      <c r="G14" s="785">
        <v>1277</v>
      </c>
      <c r="H14" s="784">
        <v>0.18779411764705883</v>
      </c>
      <c r="I14" s="785">
        <v>1940</v>
      </c>
      <c r="J14" s="784">
        <v>0.28529411764705886</v>
      </c>
      <c r="K14" s="785">
        <v>539</v>
      </c>
      <c r="L14" s="784">
        <v>7.9264705882352945E-2</v>
      </c>
      <c r="M14" s="785">
        <v>1352</v>
      </c>
      <c r="N14" s="784">
        <v>0.1988235294117647</v>
      </c>
      <c r="O14" s="785">
        <v>6800</v>
      </c>
      <c r="P14" s="786">
        <v>1</v>
      </c>
      <c r="Q14" s="51"/>
      <c r="R14" s="883"/>
    </row>
    <row r="15" spans="1:18">
      <c r="A15" s="1738"/>
      <c r="B15" s="55" t="s">
        <v>15</v>
      </c>
      <c r="C15" s="56">
        <v>221</v>
      </c>
      <c r="D15" s="57">
        <v>2.9275400715326531E-2</v>
      </c>
      <c r="E15" s="58">
        <v>1361</v>
      </c>
      <c r="F15" s="57">
        <v>0.18028877997085707</v>
      </c>
      <c r="G15" s="58">
        <v>1549</v>
      </c>
      <c r="H15" s="57">
        <v>0.20519274076036559</v>
      </c>
      <c r="I15" s="58">
        <v>1824</v>
      </c>
      <c r="J15" s="57">
        <v>0.24162140680884886</v>
      </c>
      <c r="K15" s="58">
        <v>508</v>
      </c>
      <c r="L15" s="57">
        <v>6.7293681282289047E-2</v>
      </c>
      <c r="M15" s="58">
        <v>2086</v>
      </c>
      <c r="N15" s="57">
        <v>0.27632799046231288</v>
      </c>
      <c r="O15" s="58">
        <v>7549</v>
      </c>
      <c r="P15" s="59">
        <v>1</v>
      </c>
      <c r="Q15" s="51"/>
      <c r="R15" s="883"/>
    </row>
    <row r="16" spans="1:18">
      <c r="A16" s="1738"/>
      <c r="B16" s="55" t="s">
        <v>16</v>
      </c>
      <c r="C16" s="56">
        <v>179</v>
      </c>
      <c r="D16" s="57">
        <v>2.4771657902020482E-2</v>
      </c>
      <c r="E16" s="58">
        <v>1205</v>
      </c>
      <c r="F16" s="57">
        <v>0.16675892610019374</v>
      </c>
      <c r="G16" s="58">
        <v>1517</v>
      </c>
      <c r="H16" s="57">
        <v>0.2099363409908663</v>
      </c>
      <c r="I16" s="58">
        <v>1676</v>
      </c>
      <c r="J16" s="57">
        <v>0.23194021588707447</v>
      </c>
      <c r="K16" s="58">
        <v>1258</v>
      </c>
      <c r="L16" s="57">
        <v>0.17409355106559643</v>
      </c>
      <c r="M16" s="58">
        <v>1391</v>
      </c>
      <c r="N16" s="57">
        <v>0.19249930805424853</v>
      </c>
      <c r="O16" s="58">
        <v>7226</v>
      </c>
      <c r="P16" s="59">
        <v>1</v>
      </c>
      <c r="Q16" s="51"/>
      <c r="R16" s="883"/>
    </row>
    <row r="17" spans="1:18">
      <c r="A17" s="1738"/>
      <c r="B17" s="55" t="s">
        <v>17</v>
      </c>
      <c r="C17" s="56">
        <v>179</v>
      </c>
      <c r="D17" s="57">
        <v>2.2698452954603092E-2</v>
      </c>
      <c r="E17" s="58">
        <v>1309</v>
      </c>
      <c r="F17" s="57">
        <v>0.16599036266801928</v>
      </c>
      <c r="G17" s="58">
        <v>1576</v>
      </c>
      <c r="H17" s="57">
        <v>0.19984783160030437</v>
      </c>
      <c r="I17" s="58">
        <v>1743</v>
      </c>
      <c r="J17" s="57">
        <v>0.22102460055795081</v>
      </c>
      <c r="K17" s="58">
        <v>1081</v>
      </c>
      <c r="L17" s="57">
        <v>0.13707836672584325</v>
      </c>
      <c r="M17" s="58">
        <v>1998</v>
      </c>
      <c r="N17" s="57">
        <v>0.25336038549327922</v>
      </c>
      <c r="O17" s="58">
        <v>7886</v>
      </c>
      <c r="P17" s="59">
        <v>1</v>
      </c>
      <c r="Q17" s="51"/>
      <c r="R17" s="883"/>
    </row>
    <row r="18" spans="1:18" s="772" customFormat="1">
      <c r="A18" s="1738"/>
      <c r="B18" s="55" t="s">
        <v>18</v>
      </c>
      <c r="C18" s="56">
        <v>165</v>
      </c>
      <c r="D18" s="57">
        <v>2.0804438280166437E-2</v>
      </c>
      <c r="E18" s="58">
        <v>1290</v>
      </c>
      <c r="F18" s="57">
        <v>0.16265288109948306</v>
      </c>
      <c r="G18" s="58">
        <v>1619</v>
      </c>
      <c r="H18" s="57">
        <v>0.20413567015508766</v>
      </c>
      <c r="I18" s="58">
        <v>1718</v>
      </c>
      <c r="J18" s="57">
        <v>0.21661833312318748</v>
      </c>
      <c r="K18" s="58">
        <v>1057</v>
      </c>
      <c r="L18" s="57">
        <v>0.13327449249779347</v>
      </c>
      <c r="M18" s="58">
        <v>2082</v>
      </c>
      <c r="N18" s="57">
        <v>0.26251418484428191</v>
      </c>
      <c r="O18" s="58">
        <v>7931</v>
      </c>
      <c r="P18" s="59">
        <v>1</v>
      </c>
      <c r="Q18" s="51"/>
      <c r="R18" s="883"/>
    </row>
    <row r="19" spans="1:18" ht="15.75" thickBot="1">
      <c r="A19" s="1741"/>
      <c r="B19" s="60">
        <v>2016</v>
      </c>
      <c r="C19" s="61">
        <v>183</v>
      </c>
      <c r="D19" s="62">
        <v>2.4318936877076411E-2</v>
      </c>
      <c r="E19" s="63">
        <v>1288</v>
      </c>
      <c r="F19" s="62">
        <v>0.1711627906976744</v>
      </c>
      <c r="G19" s="63">
        <v>1406</v>
      </c>
      <c r="H19" s="62">
        <v>0.18684385382059801</v>
      </c>
      <c r="I19" s="63">
        <v>1943</v>
      </c>
      <c r="J19" s="62">
        <v>0.25820598006644518</v>
      </c>
      <c r="K19" s="63">
        <v>1021</v>
      </c>
      <c r="L19" s="62">
        <v>0.13568106312292361</v>
      </c>
      <c r="M19" s="63">
        <v>1684</v>
      </c>
      <c r="N19" s="62">
        <v>0.22378737541528237</v>
      </c>
      <c r="O19" s="63">
        <v>7525</v>
      </c>
      <c r="P19" s="64">
        <v>1</v>
      </c>
      <c r="Q19" s="51"/>
      <c r="R19" s="883"/>
    </row>
    <row r="20" spans="1:18" ht="15.75" customHeight="1" thickTop="1">
      <c r="A20" s="1742" t="s">
        <v>78</v>
      </c>
      <c r="B20" s="1742"/>
      <c r="C20" s="1742"/>
      <c r="D20" s="1742"/>
      <c r="E20" s="1742"/>
      <c r="F20" s="1742"/>
      <c r="G20" s="1742"/>
      <c r="H20" s="1742"/>
      <c r="I20" s="1742"/>
      <c r="J20" s="1742"/>
      <c r="K20" s="1742"/>
      <c r="L20" s="1742"/>
      <c r="M20" s="1742"/>
      <c r="N20" s="1742"/>
      <c r="O20" s="1742"/>
      <c r="P20" s="1742"/>
      <c r="Q20" s="51"/>
      <c r="R20" s="883"/>
    </row>
    <row r="22" spans="1:18" ht="15" customHeight="1">
      <c r="A22" s="1728" t="s">
        <v>93</v>
      </c>
      <c r="B22" s="1728"/>
      <c r="C22" s="1728"/>
      <c r="D22" s="1728"/>
      <c r="E22" s="1728"/>
      <c r="F22" s="1728"/>
      <c r="G22" s="1728"/>
      <c r="H22" s="1728"/>
      <c r="I22" s="1728"/>
    </row>
    <row r="23" spans="1:18" ht="15.75" thickBot="1">
      <c r="A23" s="65" t="s">
        <v>83</v>
      </c>
      <c r="B23" s="51"/>
      <c r="C23" s="51"/>
      <c r="D23" s="51"/>
      <c r="E23" s="51"/>
      <c r="F23" s="51"/>
      <c r="G23" s="51"/>
      <c r="H23" s="51"/>
      <c r="I23" s="51"/>
    </row>
    <row r="24" spans="1:18" ht="15.75" thickTop="1">
      <c r="A24" s="1729" t="s">
        <v>0</v>
      </c>
      <c r="B24" s="1730"/>
      <c r="C24" s="1743" t="s">
        <v>94</v>
      </c>
      <c r="D24" s="1734"/>
      <c r="E24" s="1734"/>
      <c r="F24" s="1734"/>
      <c r="G24" s="1734"/>
      <c r="H24" s="1734"/>
      <c r="I24" s="1736" t="s">
        <v>21</v>
      </c>
    </row>
    <row r="25" spans="1:18" ht="49.5" thickBot="1">
      <c r="A25" s="1731"/>
      <c r="B25" s="1732"/>
      <c r="C25" s="881" t="s">
        <v>870</v>
      </c>
      <c r="D25" s="882" t="s">
        <v>871</v>
      </c>
      <c r="E25" s="882" t="s">
        <v>872</v>
      </c>
      <c r="F25" s="882" t="s">
        <v>873</v>
      </c>
      <c r="G25" s="53" t="s">
        <v>91</v>
      </c>
      <c r="H25" s="53" t="s">
        <v>92</v>
      </c>
      <c r="I25" s="1744"/>
    </row>
    <row r="26" spans="1:18" ht="15.75" customHeight="1" thickTop="1">
      <c r="A26" s="1737" t="s">
        <v>3</v>
      </c>
      <c r="B26" s="67" t="s">
        <v>4</v>
      </c>
      <c r="C26" s="68">
        <v>33</v>
      </c>
      <c r="D26" s="70">
        <v>62</v>
      </c>
      <c r="E26" s="70">
        <v>27</v>
      </c>
      <c r="F26" s="70">
        <v>12</v>
      </c>
      <c r="G26" s="70">
        <v>2</v>
      </c>
      <c r="H26" s="70">
        <v>0</v>
      </c>
      <c r="I26" s="79">
        <v>136</v>
      </c>
    </row>
    <row r="27" spans="1:18">
      <c r="A27" s="1738"/>
      <c r="B27" s="73" t="s">
        <v>5</v>
      </c>
      <c r="C27" s="74">
        <v>27</v>
      </c>
      <c r="D27" s="76">
        <v>71</v>
      </c>
      <c r="E27" s="76">
        <v>29</v>
      </c>
      <c r="F27" s="76">
        <v>8</v>
      </c>
      <c r="G27" s="76">
        <v>2</v>
      </c>
      <c r="H27" s="76">
        <v>0</v>
      </c>
      <c r="I27" s="80">
        <v>137</v>
      </c>
    </row>
    <row r="28" spans="1:18">
      <c r="A28" s="1738"/>
      <c r="B28" s="73" t="s">
        <v>6</v>
      </c>
      <c r="C28" s="74">
        <v>27</v>
      </c>
      <c r="D28" s="76">
        <v>74</v>
      </c>
      <c r="E28" s="76">
        <v>26</v>
      </c>
      <c r="F28" s="76">
        <v>14</v>
      </c>
      <c r="G28" s="76">
        <v>1</v>
      </c>
      <c r="H28" s="76">
        <v>1</v>
      </c>
      <c r="I28" s="80">
        <v>143</v>
      </c>
    </row>
    <row r="29" spans="1:18">
      <c r="A29" s="1738"/>
      <c r="B29" s="73" t="s">
        <v>7</v>
      </c>
      <c r="C29" s="74">
        <v>33</v>
      </c>
      <c r="D29" s="76">
        <v>66</v>
      </c>
      <c r="E29" s="76">
        <v>32</v>
      </c>
      <c r="F29" s="76">
        <v>13</v>
      </c>
      <c r="G29" s="76">
        <v>6</v>
      </c>
      <c r="H29" s="76">
        <v>2</v>
      </c>
      <c r="I29" s="80">
        <v>152</v>
      </c>
    </row>
    <row r="30" spans="1:18">
      <c r="A30" s="1738"/>
      <c r="B30" s="73" t="s">
        <v>8</v>
      </c>
      <c r="C30" s="74">
        <v>38</v>
      </c>
      <c r="D30" s="76">
        <v>62</v>
      </c>
      <c r="E30" s="76">
        <v>42</v>
      </c>
      <c r="F30" s="76">
        <v>20</v>
      </c>
      <c r="G30" s="76">
        <v>5</v>
      </c>
      <c r="H30" s="76">
        <v>3</v>
      </c>
      <c r="I30" s="80">
        <v>170</v>
      </c>
    </row>
    <row r="31" spans="1:18">
      <c r="A31" s="1738"/>
      <c r="B31" s="73" t="s">
        <v>9</v>
      </c>
      <c r="C31" s="74">
        <v>30</v>
      </c>
      <c r="D31" s="76">
        <v>66</v>
      </c>
      <c r="E31" s="76">
        <v>40</v>
      </c>
      <c r="F31" s="76">
        <v>24</v>
      </c>
      <c r="G31" s="76">
        <v>6</v>
      </c>
      <c r="H31" s="76">
        <v>9</v>
      </c>
      <c r="I31" s="80">
        <v>175</v>
      </c>
    </row>
    <row r="32" spans="1:18">
      <c r="A32" s="1738"/>
      <c r="B32" s="73" t="s">
        <v>10</v>
      </c>
      <c r="C32" s="74">
        <v>38</v>
      </c>
      <c r="D32" s="76">
        <v>63</v>
      </c>
      <c r="E32" s="76">
        <v>52</v>
      </c>
      <c r="F32" s="76">
        <v>19</v>
      </c>
      <c r="G32" s="76">
        <v>6</v>
      </c>
      <c r="H32" s="76">
        <v>8</v>
      </c>
      <c r="I32" s="80">
        <v>186</v>
      </c>
    </row>
    <row r="33" spans="1:9">
      <c r="A33" s="1738"/>
      <c r="B33" s="73" t="s">
        <v>11</v>
      </c>
      <c r="C33" s="74">
        <v>36</v>
      </c>
      <c r="D33" s="76">
        <v>72</v>
      </c>
      <c r="E33" s="76">
        <v>41</v>
      </c>
      <c r="F33" s="76">
        <v>17</v>
      </c>
      <c r="G33" s="76">
        <v>6</v>
      </c>
      <c r="H33" s="76">
        <v>12</v>
      </c>
      <c r="I33" s="80">
        <v>184</v>
      </c>
    </row>
    <row r="34" spans="1:9">
      <c r="A34" s="1738"/>
      <c r="B34" s="73" t="s">
        <v>12</v>
      </c>
      <c r="C34" s="74">
        <v>48</v>
      </c>
      <c r="D34" s="76">
        <v>63</v>
      </c>
      <c r="E34" s="76">
        <v>50</v>
      </c>
      <c r="F34" s="76">
        <v>20</v>
      </c>
      <c r="G34" s="76">
        <v>8</v>
      </c>
      <c r="H34" s="76">
        <v>11</v>
      </c>
      <c r="I34" s="80">
        <v>200</v>
      </c>
    </row>
    <row r="35" spans="1:9">
      <c r="A35" s="1738"/>
      <c r="B35" s="73" t="s">
        <v>13</v>
      </c>
      <c r="C35" s="74">
        <v>48</v>
      </c>
      <c r="D35" s="76">
        <v>73</v>
      </c>
      <c r="E35" s="76">
        <v>44</v>
      </c>
      <c r="F35" s="76">
        <v>22</v>
      </c>
      <c r="G35" s="76">
        <v>5</v>
      </c>
      <c r="H35" s="76">
        <v>11</v>
      </c>
      <c r="I35" s="80">
        <v>203</v>
      </c>
    </row>
    <row r="36" spans="1:9">
      <c r="A36" s="1738"/>
      <c r="B36" s="782" t="s">
        <v>14</v>
      </c>
      <c r="C36" s="783">
        <v>42</v>
      </c>
      <c r="D36" s="785">
        <v>76</v>
      </c>
      <c r="E36" s="785">
        <v>33</v>
      </c>
      <c r="F36" s="785">
        <v>31</v>
      </c>
      <c r="G36" s="785">
        <v>6</v>
      </c>
      <c r="H36" s="785">
        <v>11</v>
      </c>
      <c r="I36" s="787">
        <v>199</v>
      </c>
    </row>
    <row r="37" spans="1:9">
      <c r="A37" s="1738"/>
      <c r="B37" s="55" t="s">
        <v>15</v>
      </c>
      <c r="C37" s="56">
        <v>55</v>
      </c>
      <c r="D37" s="58">
        <v>62</v>
      </c>
      <c r="E37" s="58">
        <v>40</v>
      </c>
      <c r="F37" s="58">
        <v>29</v>
      </c>
      <c r="G37" s="58">
        <v>6</v>
      </c>
      <c r="H37" s="58">
        <v>17</v>
      </c>
      <c r="I37" s="66">
        <v>209</v>
      </c>
    </row>
    <row r="38" spans="1:9">
      <c r="A38" s="1738"/>
      <c r="B38" s="55" t="s">
        <v>16</v>
      </c>
      <c r="C38" s="56">
        <v>48</v>
      </c>
      <c r="D38" s="58">
        <v>58</v>
      </c>
      <c r="E38" s="58">
        <v>39</v>
      </c>
      <c r="F38" s="58">
        <v>26</v>
      </c>
      <c r="G38" s="58">
        <v>14</v>
      </c>
      <c r="H38" s="58">
        <v>11</v>
      </c>
      <c r="I38" s="66">
        <v>196</v>
      </c>
    </row>
    <row r="39" spans="1:9">
      <c r="A39" s="1738"/>
      <c r="B39" s="55" t="s">
        <v>17</v>
      </c>
      <c r="C39" s="56">
        <v>44</v>
      </c>
      <c r="D39" s="58">
        <v>63</v>
      </c>
      <c r="E39" s="58">
        <v>39</v>
      </c>
      <c r="F39" s="58">
        <v>28</v>
      </c>
      <c r="G39" s="58">
        <v>12</v>
      </c>
      <c r="H39" s="58">
        <v>15</v>
      </c>
      <c r="I39" s="66">
        <v>201</v>
      </c>
    </row>
    <row r="40" spans="1:9">
      <c r="A40" s="1738"/>
      <c r="B40" s="55" t="s">
        <v>18</v>
      </c>
      <c r="C40" s="56">
        <v>38</v>
      </c>
      <c r="D40" s="58">
        <v>61</v>
      </c>
      <c r="E40" s="58">
        <v>41</v>
      </c>
      <c r="F40" s="58">
        <v>28</v>
      </c>
      <c r="G40" s="58">
        <v>12</v>
      </c>
      <c r="H40" s="58">
        <v>15</v>
      </c>
      <c r="I40" s="66">
        <v>195</v>
      </c>
    </row>
    <row r="41" spans="1:9" s="772" customFormat="1">
      <c r="A41" s="761"/>
      <c r="B41" s="55">
        <v>2016</v>
      </c>
      <c r="C41" s="56">
        <v>42</v>
      </c>
      <c r="D41" s="58">
        <v>61</v>
      </c>
      <c r="E41" s="58">
        <v>35</v>
      </c>
      <c r="F41" s="58">
        <v>30</v>
      </c>
      <c r="G41" s="58">
        <v>12</v>
      </c>
      <c r="H41" s="58">
        <v>12</v>
      </c>
      <c r="I41" s="66">
        <v>192</v>
      </c>
    </row>
    <row r="42" spans="1:9" ht="15.75" thickBot="1">
      <c r="A42" s="1739" t="s">
        <v>21</v>
      </c>
      <c r="B42" s="1740"/>
      <c r="C42" s="81">
        <v>627</v>
      </c>
      <c r="D42" s="82">
        <v>1053</v>
      </c>
      <c r="E42" s="82">
        <v>610</v>
      </c>
      <c r="F42" s="82">
        <v>341</v>
      </c>
      <c r="G42" s="82">
        <v>109</v>
      </c>
      <c r="H42" s="82">
        <v>138</v>
      </c>
      <c r="I42" s="83">
        <v>2878</v>
      </c>
    </row>
    <row r="43" spans="1:9" ht="15.75" thickTop="1"/>
    <row r="45" spans="1:9" ht="15.75" customHeight="1"/>
    <row r="46" spans="1:9" ht="15.75" customHeight="1"/>
    <row r="48" spans="1:9" ht="15.75" customHeight="1"/>
    <row r="49" ht="15.75" customHeight="1"/>
    <row r="64" ht="15.75" customHeight="1"/>
  </sheetData>
  <mergeCells count="17">
    <mergeCell ref="A26:A40"/>
    <mergeCell ref="A42:B42"/>
    <mergeCell ref="A4:A19"/>
    <mergeCell ref="A20:P20"/>
    <mergeCell ref="A22:I22"/>
    <mergeCell ref="A24:B25"/>
    <mergeCell ref="C24:H24"/>
    <mergeCell ref="I24:I25"/>
    <mergeCell ref="A1:P1"/>
    <mergeCell ref="A2:B3"/>
    <mergeCell ref="C2:D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160"/>
  <dimension ref="B1:P9"/>
  <sheetViews>
    <sheetView showGridLines="0" zoomScale="80" zoomScaleNormal="80" workbookViewId="0"/>
  </sheetViews>
  <sheetFormatPr defaultRowHeight="15"/>
  <cols>
    <col min="1" max="1" width="2.85546875" style="968" customWidth="1"/>
    <col min="2" max="2" width="8.7109375" style="968" customWidth="1"/>
    <col min="3" max="16" width="15.7109375" style="968" customWidth="1"/>
    <col min="17" max="16384" width="9.140625" style="968"/>
  </cols>
  <sheetData>
    <row r="1" spans="2:16" ht="24" customHeight="1" thickBot="1">
      <c r="B1" s="969" t="s">
        <v>927</v>
      </c>
    </row>
    <row r="2" spans="2:16" ht="96" customHeight="1" thickBot="1">
      <c r="B2" s="1179" t="s">
        <v>79</v>
      </c>
      <c r="C2" s="1180" t="s">
        <v>813</v>
      </c>
      <c r="D2" s="1181" t="s">
        <v>86</v>
      </c>
      <c r="E2" s="1180" t="s">
        <v>103</v>
      </c>
      <c r="F2" s="1181" t="s">
        <v>104</v>
      </c>
      <c r="G2" s="1180" t="s">
        <v>892</v>
      </c>
      <c r="H2" s="1181" t="s">
        <v>895</v>
      </c>
      <c r="I2" s="1180" t="s">
        <v>894</v>
      </c>
      <c r="J2" s="1181" t="s">
        <v>893</v>
      </c>
      <c r="K2" s="1180" t="s">
        <v>896</v>
      </c>
      <c r="L2" s="1181" t="s">
        <v>897</v>
      </c>
      <c r="M2" s="1180" t="s">
        <v>87</v>
      </c>
      <c r="N2" s="1181" t="s">
        <v>88</v>
      </c>
      <c r="O2" s="1180" t="s">
        <v>89</v>
      </c>
      <c r="P2" s="1181" t="s">
        <v>90</v>
      </c>
    </row>
    <row r="3" spans="2:16">
      <c r="B3" s="1189">
        <v>2012</v>
      </c>
      <c r="C3" s="1190">
        <f>'Table 3c DATA'!O15</f>
        <v>439</v>
      </c>
      <c r="D3" s="1184">
        <f>'Table 3c DATA'!I37</f>
        <v>92</v>
      </c>
      <c r="E3" s="1185">
        <f>'Table 3c DATA'!C37/'Table 3c DATA'!$I37</f>
        <v>0.88043478260869568</v>
      </c>
      <c r="F3" s="1186">
        <f>'Table 3c DATA'!D15</f>
        <v>0.52391799544419138</v>
      </c>
      <c r="G3" s="1185">
        <f>'Table 3c DATA'!D37/'Table 3c DATA'!$I37</f>
        <v>0.11956521739130435</v>
      </c>
      <c r="H3" s="1186">
        <f>'Table 3c DATA'!F15</f>
        <v>0.47608200455580862</v>
      </c>
      <c r="I3" s="1185">
        <f>'Table 3c DATA'!E37/'Table 3c DATA'!$I37</f>
        <v>0</v>
      </c>
      <c r="J3" s="1186">
        <f>'Table 3c DATA'!H15</f>
        <v>0</v>
      </c>
      <c r="K3" s="1185">
        <f>'Table 3c DATA'!F37/'Table 3c DATA'!$I37</f>
        <v>0</v>
      </c>
      <c r="L3" s="1186">
        <f>'Table 3c DATA'!J15</f>
        <v>0</v>
      </c>
      <c r="M3" s="1185">
        <f>'Table 3c DATA'!G37/'Table 3c DATA'!$I37</f>
        <v>0</v>
      </c>
      <c r="N3" s="1186">
        <f>'Table 3c DATA'!L15</f>
        <v>0</v>
      </c>
      <c r="O3" s="1185">
        <f>'Table 3c DATA'!H37/'Table 3c DATA'!$I37</f>
        <v>0</v>
      </c>
      <c r="P3" s="1191">
        <f>'Table 3c DATA'!N15</f>
        <v>0</v>
      </c>
    </row>
    <row r="4" spans="2:16">
      <c r="B4" s="1189">
        <v>2013</v>
      </c>
      <c r="C4" s="1190">
        <f>'Table 3c DATA'!O16</f>
        <v>442</v>
      </c>
      <c r="D4" s="1184">
        <f>'Table 3c DATA'!I38</f>
        <v>85</v>
      </c>
      <c r="E4" s="1185">
        <f>'Table 3c DATA'!C38/'Table 3c DATA'!$I38</f>
        <v>0.87058823529411766</v>
      </c>
      <c r="F4" s="1186">
        <f>'Table 3c DATA'!D16</f>
        <v>0.52714932126696834</v>
      </c>
      <c r="G4" s="1185">
        <f>'Table 3c DATA'!D38/'Table 3c DATA'!$I38</f>
        <v>0.11764705882352941</v>
      </c>
      <c r="H4" s="1186">
        <f>'Table 3c DATA'!F16</f>
        <v>0.38235294117647056</v>
      </c>
      <c r="I4" s="1185">
        <f>'Table 3c DATA'!E38/'Table 3c DATA'!$I38</f>
        <v>1.1764705882352941E-2</v>
      </c>
      <c r="J4" s="1186">
        <f>'Table 3c DATA'!H16</f>
        <v>9.0497737556561084E-2</v>
      </c>
      <c r="K4" s="1185">
        <f>'Table 3c DATA'!F38/'Table 3c DATA'!$I38</f>
        <v>0</v>
      </c>
      <c r="L4" s="1186">
        <f>'Table 3c DATA'!J16</f>
        <v>0</v>
      </c>
      <c r="M4" s="1185">
        <f>'Table 3c DATA'!G38/'Table 3c DATA'!$I38</f>
        <v>0</v>
      </c>
      <c r="N4" s="1186">
        <f>'Table 3c DATA'!L16</f>
        <v>0</v>
      </c>
      <c r="O4" s="1185">
        <f>'Table 3c DATA'!H38/'Table 3c DATA'!$I38</f>
        <v>0</v>
      </c>
      <c r="P4" s="1191">
        <f>'Table 3c DATA'!N16</f>
        <v>0</v>
      </c>
    </row>
    <row r="5" spans="2:16">
      <c r="B5" s="1189">
        <v>2014</v>
      </c>
      <c r="C5" s="1190">
        <f>'Table 3c DATA'!O17</f>
        <v>471</v>
      </c>
      <c r="D5" s="1184">
        <f>'Table 3c DATA'!I39</f>
        <v>95</v>
      </c>
      <c r="E5" s="1185">
        <f>'Table 3c DATA'!C39/'Table 3c DATA'!$I39</f>
        <v>0.85263157894736841</v>
      </c>
      <c r="F5" s="1186">
        <f>'Table 3c DATA'!D17</f>
        <v>0.46709129511677283</v>
      </c>
      <c r="G5" s="1185">
        <f>'Table 3c DATA'!D39/'Table 3c DATA'!$I39</f>
        <v>0.12631578947368421</v>
      </c>
      <c r="H5" s="1186">
        <f>'Table 3c DATA'!F17</f>
        <v>0.386411889596603</v>
      </c>
      <c r="I5" s="1185">
        <f>'Table 3c DATA'!E39/'Table 3c DATA'!$I39</f>
        <v>2.1052631578947368E-2</v>
      </c>
      <c r="J5" s="1186">
        <f>'Table 3c DATA'!H17</f>
        <v>0.1464968152866242</v>
      </c>
      <c r="K5" s="1185">
        <f>'Table 3c DATA'!F39/'Table 3c DATA'!$I39</f>
        <v>0</v>
      </c>
      <c r="L5" s="1186">
        <f>'Table 3c DATA'!J17</f>
        <v>0</v>
      </c>
      <c r="M5" s="1185">
        <f>'Table 3c DATA'!G39/'Table 3c DATA'!$I39</f>
        <v>0</v>
      </c>
      <c r="N5" s="1186">
        <f>'Table 3c DATA'!L17</f>
        <v>0</v>
      </c>
      <c r="O5" s="1185">
        <f>'Table 3c DATA'!H39/'Table 3c DATA'!$I39</f>
        <v>0</v>
      </c>
      <c r="P5" s="1191">
        <f>'Table 3c DATA'!N17</f>
        <v>0</v>
      </c>
    </row>
    <row r="6" spans="2:16">
      <c r="B6" s="1189">
        <v>2015</v>
      </c>
      <c r="C6" s="1190">
        <f>'Table 3c DATA'!O18</f>
        <v>462</v>
      </c>
      <c r="D6" s="1184">
        <f>'Table 3c DATA'!I40</f>
        <v>91</v>
      </c>
      <c r="E6" s="1185">
        <f>'Table 3c DATA'!C40/'Table 3c DATA'!$I40</f>
        <v>0.8571428571428571</v>
      </c>
      <c r="F6" s="1186">
        <f>'Table 3c DATA'!D18</f>
        <v>0.44805194805194803</v>
      </c>
      <c r="G6" s="1185">
        <f>'Table 3c DATA'!D40/'Table 3c DATA'!$I40</f>
        <v>0.12087912087912088</v>
      </c>
      <c r="H6" s="1186">
        <f>'Table 3c DATA'!F18</f>
        <v>0.40476190476190477</v>
      </c>
      <c r="I6" s="1185">
        <f>'Table 3c DATA'!E40/'Table 3c DATA'!$I40</f>
        <v>2.197802197802198E-2</v>
      </c>
      <c r="J6" s="1186">
        <f>'Table 3c DATA'!H18</f>
        <v>0.1471861471861472</v>
      </c>
      <c r="K6" s="1185">
        <f>'Table 3c DATA'!F40/'Table 3c DATA'!$I40</f>
        <v>0</v>
      </c>
      <c r="L6" s="1186">
        <f>'Table 3c DATA'!J18</f>
        <v>0</v>
      </c>
      <c r="M6" s="1185">
        <f>'Table 3c DATA'!G40/'Table 3c DATA'!$I40</f>
        <v>0</v>
      </c>
      <c r="N6" s="1186">
        <f>'Table 3c DATA'!L18</f>
        <v>0</v>
      </c>
      <c r="O6" s="1185">
        <f>'Table 3c DATA'!H40/'Table 3c DATA'!$I40</f>
        <v>0</v>
      </c>
      <c r="P6" s="1191">
        <f>'Table 3c DATA'!N18</f>
        <v>0</v>
      </c>
    </row>
    <row r="7" spans="2:16">
      <c r="B7" s="1189">
        <v>2016</v>
      </c>
      <c r="C7" s="1190">
        <f>'Table 3c DATA'!O19</f>
        <v>441</v>
      </c>
      <c r="D7" s="1184">
        <f>'Table 3c DATA'!I41</f>
        <v>88</v>
      </c>
      <c r="E7" s="1185">
        <f>'Table 3c DATA'!C41/'Table 3c DATA'!$I41</f>
        <v>0.86363636363636365</v>
      </c>
      <c r="F7" s="1186">
        <f>'Table 3c DATA'!D19</f>
        <v>0.50793650793650791</v>
      </c>
      <c r="G7" s="1185">
        <f>'Table 3c DATA'!D41/'Table 3c DATA'!$I41</f>
        <v>0.13636363636363635</v>
      </c>
      <c r="H7" s="1186">
        <f>'Table 3c DATA'!F19</f>
        <v>0.49206349206349209</v>
      </c>
      <c r="I7" s="1185">
        <f>'Table 3c DATA'!E41/'Table 3c DATA'!$I41</f>
        <v>0</v>
      </c>
      <c r="J7" s="1186">
        <f>'Table 3c DATA'!H19</f>
        <v>0</v>
      </c>
      <c r="K7" s="1185">
        <f>'Table 3c DATA'!F41/'Table 3c DATA'!$I41</f>
        <v>0</v>
      </c>
      <c r="L7" s="1186">
        <f>'Table 3c DATA'!J19</f>
        <v>0</v>
      </c>
      <c r="M7" s="1185">
        <f>'Table 3c DATA'!G41/'Table 3c DATA'!$I41</f>
        <v>0</v>
      </c>
      <c r="N7" s="1186">
        <f>'Table 3c DATA'!L19</f>
        <v>0</v>
      </c>
      <c r="O7" s="1185">
        <f>'Table 3c DATA'!H41/'Table 3c DATA'!$I41</f>
        <v>0</v>
      </c>
      <c r="P7" s="1191">
        <f>'Table 3c DATA'!N19</f>
        <v>0</v>
      </c>
    </row>
    <row r="8" spans="2:16">
      <c r="E8" s="996"/>
    </row>
    <row r="9" spans="2:16">
      <c r="B9" s="968" t="s">
        <v>78</v>
      </c>
    </row>
  </sheetData>
  <pageMargins left="0.7" right="0.7" top="0.75" bottom="0.75" header="0.3" footer="0.3"/>
  <pageSetup paperSize="9" orientation="portrait" r:id="rId1"/>
  <ignoredErrors>
    <ignoredError sqref="C3:P7" calculatedColumn="1"/>
  </ignoredErrors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161"/>
  <dimension ref="A1:R64"/>
  <sheetViews>
    <sheetView workbookViewId="0">
      <selection activeCell="I2" sqref="I2:J2"/>
    </sheetView>
  </sheetViews>
  <sheetFormatPr defaultRowHeight="15"/>
  <cols>
    <col min="1" max="16384" width="9.140625" style="772"/>
  </cols>
  <sheetData>
    <row r="1" spans="1:18" ht="15.75" customHeight="1" thickBot="1">
      <c r="A1" s="1728" t="s">
        <v>820</v>
      </c>
      <c r="B1" s="1728"/>
      <c r="C1" s="1728"/>
      <c r="D1" s="1728"/>
      <c r="E1" s="1728"/>
      <c r="F1" s="1728"/>
      <c r="G1" s="1728"/>
      <c r="H1" s="1728"/>
      <c r="I1" s="1728"/>
      <c r="J1" s="1728"/>
      <c r="K1" s="1728"/>
      <c r="L1" s="1728"/>
      <c r="M1" s="1728"/>
      <c r="N1" s="1728"/>
      <c r="O1" s="1728"/>
      <c r="P1" s="1728"/>
      <c r="Q1" s="51"/>
      <c r="R1" s="788"/>
    </row>
    <row r="2" spans="1:18" ht="15.75" customHeight="1" thickTop="1">
      <c r="A2" s="1729" t="s">
        <v>0</v>
      </c>
      <c r="B2" s="1730"/>
      <c r="C2" s="1733" t="s">
        <v>876</v>
      </c>
      <c r="D2" s="1734"/>
      <c r="E2" s="1735" t="s">
        <v>877</v>
      </c>
      <c r="F2" s="1734"/>
      <c r="G2" s="1735" t="s">
        <v>878</v>
      </c>
      <c r="H2" s="1734"/>
      <c r="I2" s="1735" t="s">
        <v>898</v>
      </c>
      <c r="J2" s="1734"/>
      <c r="K2" s="1735" t="s">
        <v>899</v>
      </c>
      <c r="L2" s="1734"/>
      <c r="M2" s="1735" t="s">
        <v>900</v>
      </c>
      <c r="N2" s="1734"/>
      <c r="O2" s="1734" t="s">
        <v>21</v>
      </c>
      <c r="P2" s="1736"/>
      <c r="Q2" s="51"/>
      <c r="R2" s="788"/>
    </row>
    <row r="3" spans="1:18" ht="49.5" thickBot="1">
      <c r="A3" s="1731"/>
      <c r="B3" s="1732"/>
      <c r="C3" s="52" t="s">
        <v>76</v>
      </c>
      <c r="D3" s="53" t="s">
        <v>77</v>
      </c>
      <c r="E3" s="53" t="s">
        <v>76</v>
      </c>
      <c r="F3" s="53" t="s">
        <v>77</v>
      </c>
      <c r="G3" s="53" t="s">
        <v>76</v>
      </c>
      <c r="H3" s="53" t="s">
        <v>77</v>
      </c>
      <c r="I3" s="53" t="s">
        <v>76</v>
      </c>
      <c r="J3" s="53" t="s">
        <v>77</v>
      </c>
      <c r="K3" s="53" t="s">
        <v>76</v>
      </c>
      <c r="L3" s="53" t="s">
        <v>77</v>
      </c>
      <c r="M3" s="53" t="s">
        <v>76</v>
      </c>
      <c r="N3" s="53" t="s">
        <v>77</v>
      </c>
      <c r="O3" s="53" t="s">
        <v>76</v>
      </c>
      <c r="P3" s="769" t="s">
        <v>77</v>
      </c>
      <c r="Q3" s="51"/>
      <c r="R3" s="788"/>
    </row>
    <row r="4" spans="1:18" ht="15.75" customHeight="1" thickTop="1">
      <c r="A4" s="1737" t="s">
        <v>3</v>
      </c>
      <c r="B4" s="67" t="s">
        <v>4</v>
      </c>
      <c r="C4" s="68">
        <v>153</v>
      </c>
      <c r="D4" s="69">
        <v>0.65384615384615385</v>
      </c>
      <c r="E4" s="70">
        <v>50</v>
      </c>
      <c r="F4" s="69">
        <v>0.21367521367521367</v>
      </c>
      <c r="G4" s="70">
        <v>31</v>
      </c>
      <c r="H4" s="69">
        <v>0.13247863247863248</v>
      </c>
      <c r="I4" s="70"/>
      <c r="J4" s="69"/>
      <c r="K4" s="70"/>
      <c r="L4" s="69"/>
      <c r="M4" s="71"/>
      <c r="N4" s="71"/>
      <c r="O4" s="70">
        <v>234</v>
      </c>
      <c r="P4" s="72">
        <v>1</v>
      </c>
      <c r="Q4" s="51"/>
      <c r="R4" s="788"/>
    </row>
    <row r="5" spans="1:18">
      <c r="A5" s="1738"/>
      <c r="B5" s="73" t="s">
        <v>5</v>
      </c>
      <c r="C5" s="74">
        <v>141</v>
      </c>
      <c r="D5" s="75">
        <v>0.70149253731343275</v>
      </c>
      <c r="E5" s="76">
        <v>28</v>
      </c>
      <c r="F5" s="75">
        <v>0.13930348258706468</v>
      </c>
      <c r="G5" s="76">
        <v>32</v>
      </c>
      <c r="H5" s="75">
        <v>0.15920398009950248</v>
      </c>
      <c r="I5" s="76"/>
      <c r="J5" s="75"/>
      <c r="K5" s="76"/>
      <c r="L5" s="75"/>
      <c r="M5" s="77"/>
      <c r="N5" s="77"/>
      <c r="O5" s="76">
        <v>201</v>
      </c>
      <c r="P5" s="78">
        <v>1</v>
      </c>
      <c r="Q5" s="51"/>
      <c r="R5" s="788"/>
    </row>
    <row r="6" spans="1:18">
      <c r="A6" s="1738"/>
      <c r="B6" s="73" t="s">
        <v>6</v>
      </c>
      <c r="C6" s="74">
        <v>148</v>
      </c>
      <c r="D6" s="75">
        <v>0.65198237885462562</v>
      </c>
      <c r="E6" s="76">
        <v>79</v>
      </c>
      <c r="F6" s="75">
        <v>0.34801762114537449</v>
      </c>
      <c r="G6" s="76">
        <v>0</v>
      </c>
      <c r="H6" s="75">
        <v>0</v>
      </c>
      <c r="I6" s="76"/>
      <c r="J6" s="75"/>
      <c r="K6" s="76"/>
      <c r="L6" s="75"/>
      <c r="M6" s="76"/>
      <c r="N6" s="75"/>
      <c r="O6" s="76">
        <v>227</v>
      </c>
      <c r="P6" s="78">
        <v>1</v>
      </c>
      <c r="Q6" s="51"/>
      <c r="R6" s="788"/>
    </row>
    <row r="7" spans="1:18">
      <c r="A7" s="1738"/>
      <c r="B7" s="73" t="s">
        <v>7</v>
      </c>
      <c r="C7" s="74">
        <v>138</v>
      </c>
      <c r="D7" s="75">
        <v>0.6133333333333334</v>
      </c>
      <c r="E7" s="76">
        <v>87</v>
      </c>
      <c r="F7" s="75">
        <v>0.38666666666666666</v>
      </c>
      <c r="G7" s="76">
        <v>0</v>
      </c>
      <c r="H7" s="75">
        <v>0</v>
      </c>
      <c r="I7" s="76"/>
      <c r="J7" s="75"/>
      <c r="K7" s="76"/>
      <c r="L7" s="75"/>
      <c r="M7" s="76"/>
      <c r="N7" s="75"/>
      <c r="O7" s="76">
        <v>225</v>
      </c>
      <c r="P7" s="78">
        <v>1</v>
      </c>
      <c r="Q7" s="51"/>
      <c r="R7" s="788"/>
    </row>
    <row r="8" spans="1:18">
      <c r="A8" s="1738"/>
      <c r="B8" s="73" t="s">
        <v>8</v>
      </c>
      <c r="C8" s="74">
        <v>197</v>
      </c>
      <c r="D8" s="75">
        <v>0.72426470588235292</v>
      </c>
      <c r="E8" s="76">
        <v>75</v>
      </c>
      <c r="F8" s="75">
        <v>0.27573529411764708</v>
      </c>
      <c r="G8" s="76">
        <v>0</v>
      </c>
      <c r="H8" s="75">
        <v>0</v>
      </c>
      <c r="I8" s="76"/>
      <c r="J8" s="75"/>
      <c r="K8" s="76"/>
      <c r="L8" s="75"/>
      <c r="M8" s="76"/>
      <c r="N8" s="75"/>
      <c r="O8" s="76">
        <v>272</v>
      </c>
      <c r="P8" s="78">
        <v>1</v>
      </c>
      <c r="Q8" s="51"/>
      <c r="R8" s="788"/>
    </row>
    <row r="9" spans="1:18">
      <c r="A9" s="1738"/>
      <c r="B9" s="73" t="s">
        <v>9</v>
      </c>
      <c r="C9" s="74">
        <v>193</v>
      </c>
      <c r="D9" s="75">
        <v>0.55942028985507253</v>
      </c>
      <c r="E9" s="76">
        <v>152</v>
      </c>
      <c r="F9" s="75">
        <v>0.44057971014492753</v>
      </c>
      <c r="G9" s="76">
        <v>0</v>
      </c>
      <c r="H9" s="75">
        <v>0</v>
      </c>
      <c r="I9" s="76"/>
      <c r="J9" s="75"/>
      <c r="K9" s="76"/>
      <c r="L9" s="75"/>
      <c r="M9" s="76"/>
      <c r="N9" s="75"/>
      <c r="O9" s="76">
        <v>345</v>
      </c>
      <c r="P9" s="78">
        <v>1</v>
      </c>
      <c r="Q9" s="51"/>
      <c r="R9" s="788"/>
    </row>
    <row r="10" spans="1:18">
      <c r="A10" s="1738"/>
      <c r="B10" s="73" t="s">
        <v>10</v>
      </c>
      <c r="C10" s="74">
        <v>201</v>
      </c>
      <c r="D10" s="75">
        <v>0.54768392370572205</v>
      </c>
      <c r="E10" s="76">
        <v>166</v>
      </c>
      <c r="F10" s="75">
        <v>0.45231607629427795</v>
      </c>
      <c r="G10" s="76">
        <v>0</v>
      </c>
      <c r="H10" s="75">
        <v>0</v>
      </c>
      <c r="I10" s="76"/>
      <c r="J10" s="75"/>
      <c r="K10" s="76"/>
      <c r="L10" s="75"/>
      <c r="M10" s="76"/>
      <c r="N10" s="75"/>
      <c r="O10" s="76">
        <v>367</v>
      </c>
      <c r="P10" s="78">
        <v>1</v>
      </c>
      <c r="Q10" s="51"/>
      <c r="R10" s="788"/>
    </row>
    <row r="11" spans="1:18">
      <c r="A11" s="1738"/>
      <c r="B11" s="73" t="s">
        <v>11</v>
      </c>
      <c r="C11" s="74">
        <v>183</v>
      </c>
      <c r="D11" s="75">
        <v>0.47532467532467537</v>
      </c>
      <c r="E11" s="76">
        <v>202</v>
      </c>
      <c r="F11" s="75">
        <v>0.52467532467532463</v>
      </c>
      <c r="G11" s="76">
        <v>0</v>
      </c>
      <c r="H11" s="75">
        <v>0</v>
      </c>
      <c r="I11" s="76"/>
      <c r="J11" s="75"/>
      <c r="K11" s="76"/>
      <c r="L11" s="75"/>
      <c r="M11" s="76"/>
      <c r="N11" s="75"/>
      <c r="O11" s="76">
        <v>385</v>
      </c>
      <c r="P11" s="78">
        <v>1</v>
      </c>
      <c r="Q11" s="51"/>
      <c r="R11" s="788"/>
    </row>
    <row r="12" spans="1:18">
      <c r="A12" s="1738"/>
      <c r="B12" s="73" t="s">
        <v>12</v>
      </c>
      <c r="C12" s="74">
        <v>223</v>
      </c>
      <c r="D12" s="75">
        <v>0.55198019801980192</v>
      </c>
      <c r="E12" s="76">
        <v>145</v>
      </c>
      <c r="F12" s="75">
        <v>0.3589108910891089</v>
      </c>
      <c r="G12" s="76">
        <v>36</v>
      </c>
      <c r="H12" s="75">
        <v>8.9108910891089119E-2</v>
      </c>
      <c r="I12" s="76"/>
      <c r="J12" s="75"/>
      <c r="K12" s="76"/>
      <c r="L12" s="75"/>
      <c r="M12" s="76"/>
      <c r="N12" s="75"/>
      <c r="O12" s="76">
        <v>404</v>
      </c>
      <c r="P12" s="78">
        <v>1</v>
      </c>
      <c r="Q12" s="51"/>
      <c r="R12" s="788"/>
    </row>
    <row r="13" spans="1:18">
      <c r="A13" s="1738"/>
      <c r="B13" s="73" t="s">
        <v>13</v>
      </c>
      <c r="C13" s="74">
        <v>229</v>
      </c>
      <c r="D13" s="75">
        <v>0.57537688442211055</v>
      </c>
      <c r="E13" s="76">
        <v>169</v>
      </c>
      <c r="F13" s="75">
        <v>0.42462311557788945</v>
      </c>
      <c r="G13" s="76">
        <v>0</v>
      </c>
      <c r="H13" s="75">
        <v>0</v>
      </c>
      <c r="I13" s="76"/>
      <c r="J13" s="75"/>
      <c r="K13" s="76"/>
      <c r="L13" s="75"/>
      <c r="M13" s="76"/>
      <c r="N13" s="75"/>
      <c r="O13" s="76">
        <v>398</v>
      </c>
      <c r="P13" s="78">
        <v>1</v>
      </c>
      <c r="Q13" s="51"/>
      <c r="R13" s="788"/>
    </row>
    <row r="14" spans="1:18">
      <c r="A14" s="1738"/>
      <c r="B14" s="782" t="s">
        <v>14</v>
      </c>
      <c r="C14" s="783">
        <v>246</v>
      </c>
      <c r="D14" s="784">
        <v>0.61809045226130654</v>
      </c>
      <c r="E14" s="785">
        <v>120</v>
      </c>
      <c r="F14" s="784">
        <v>0.30150753768844224</v>
      </c>
      <c r="G14" s="785">
        <v>32</v>
      </c>
      <c r="H14" s="784">
        <v>8.0402010050251244E-2</v>
      </c>
      <c r="I14" s="785"/>
      <c r="J14" s="784"/>
      <c r="K14" s="785"/>
      <c r="L14" s="784"/>
      <c r="M14" s="785"/>
      <c r="N14" s="784"/>
      <c r="O14" s="785">
        <v>398</v>
      </c>
      <c r="P14" s="786">
        <v>1</v>
      </c>
      <c r="Q14" s="51"/>
      <c r="R14" s="788"/>
    </row>
    <row r="15" spans="1:18">
      <c r="A15" s="1738"/>
      <c r="B15" s="55" t="s">
        <v>15</v>
      </c>
      <c r="C15" s="56">
        <v>230</v>
      </c>
      <c r="D15" s="57">
        <v>0.52391799544419138</v>
      </c>
      <c r="E15" s="58">
        <v>209</v>
      </c>
      <c r="F15" s="57">
        <v>0.47608200455580862</v>
      </c>
      <c r="G15" s="58">
        <v>0</v>
      </c>
      <c r="H15" s="57">
        <v>0</v>
      </c>
      <c r="I15" s="58"/>
      <c r="J15" s="57"/>
      <c r="K15" s="58"/>
      <c r="L15" s="57"/>
      <c r="M15" s="58"/>
      <c r="N15" s="57"/>
      <c r="O15" s="58">
        <v>439</v>
      </c>
      <c r="P15" s="59">
        <v>1</v>
      </c>
      <c r="Q15" s="51"/>
      <c r="R15" s="788"/>
    </row>
    <row r="16" spans="1:18">
      <c r="A16" s="1738"/>
      <c r="B16" s="55" t="s">
        <v>16</v>
      </c>
      <c r="C16" s="56">
        <v>233</v>
      </c>
      <c r="D16" s="57">
        <v>0.52714932126696834</v>
      </c>
      <c r="E16" s="58">
        <v>169</v>
      </c>
      <c r="F16" s="57">
        <v>0.38235294117647056</v>
      </c>
      <c r="G16" s="58">
        <v>40</v>
      </c>
      <c r="H16" s="57">
        <v>9.0497737556561084E-2</v>
      </c>
      <c r="I16" s="58"/>
      <c r="J16" s="57"/>
      <c r="K16" s="58"/>
      <c r="L16" s="57"/>
      <c r="M16" s="58"/>
      <c r="N16" s="57"/>
      <c r="O16" s="58">
        <v>442</v>
      </c>
      <c r="P16" s="59">
        <v>1</v>
      </c>
      <c r="Q16" s="51"/>
      <c r="R16" s="788"/>
    </row>
    <row r="17" spans="1:18">
      <c r="A17" s="1738"/>
      <c r="B17" s="55" t="s">
        <v>17</v>
      </c>
      <c r="C17" s="56">
        <v>220</v>
      </c>
      <c r="D17" s="57">
        <v>0.46709129511677283</v>
      </c>
      <c r="E17" s="58">
        <v>182</v>
      </c>
      <c r="F17" s="57">
        <v>0.386411889596603</v>
      </c>
      <c r="G17" s="58">
        <v>69</v>
      </c>
      <c r="H17" s="57">
        <v>0.1464968152866242</v>
      </c>
      <c r="I17" s="58"/>
      <c r="J17" s="57"/>
      <c r="K17" s="58"/>
      <c r="L17" s="57"/>
      <c r="M17" s="58"/>
      <c r="N17" s="57"/>
      <c r="O17" s="58">
        <v>471</v>
      </c>
      <c r="P17" s="59">
        <v>1</v>
      </c>
      <c r="Q17" s="51"/>
      <c r="R17" s="788"/>
    </row>
    <row r="18" spans="1:18">
      <c r="A18" s="1738"/>
      <c r="B18" s="55" t="s">
        <v>18</v>
      </c>
      <c r="C18" s="56">
        <v>207</v>
      </c>
      <c r="D18" s="57">
        <v>0.44805194805194803</v>
      </c>
      <c r="E18" s="58">
        <v>187</v>
      </c>
      <c r="F18" s="57">
        <v>0.40476190476190477</v>
      </c>
      <c r="G18" s="58">
        <v>68</v>
      </c>
      <c r="H18" s="57">
        <v>0.1471861471861472</v>
      </c>
      <c r="I18" s="58"/>
      <c r="J18" s="57"/>
      <c r="K18" s="58"/>
      <c r="L18" s="57"/>
      <c r="M18" s="58"/>
      <c r="N18" s="57"/>
      <c r="O18" s="58">
        <v>462</v>
      </c>
      <c r="P18" s="59">
        <v>1</v>
      </c>
      <c r="Q18" s="51"/>
      <c r="R18" s="788"/>
    </row>
    <row r="19" spans="1:18" ht="15.75" thickBot="1">
      <c r="A19" s="1741"/>
      <c r="B19" s="60">
        <v>2016</v>
      </c>
      <c r="C19" s="61">
        <v>224</v>
      </c>
      <c r="D19" s="62">
        <v>0.50793650793650791</v>
      </c>
      <c r="E19" s="63">
        <v>217</v>
      </c>
      <c r="F19" s="62">
        <v>0.49206349206349209</v>
      </c>
      <c r="G19" s="63">
        <v>0</v>
      </c>
      <c r="H19" s="62">
        <v>0</v>
      </c>
      <c r="I19" s="63"/>
      <c r="J19" s="62"/>
      <c r="K19" s="63"/>
      <c r="L19" s="62"/>
      <c r="M19" s="63"/>
      <c r="N19" s="62"/>
      <c r="O19" s="63">
        <v>441</v>
      </c>
      <c r="P19" s="64">
        <v>1</v>
      </c>
      <c r="Q19" s="51"/>
      <c r="R19" s="788"/>
    </row>
    <row r="20" spans="1:18" ht="15.75" customHeight="1" thickTop="1">
      <c r="A20" s="1742" t="s">
        <v>78</v>
      </c>
      <c r="B20" s="1742"/>
      <c r="C20" s="1742"/>
      <c r="D20" s="1742"/>
      <c r="E20" s="1742"/>
      <c r="F20" s="1742"/>
      <c r="G20" s="1742"/>
      <c r="H20" s="1742"/>
      <c r="I20" s="1742"/>
      <c r="J20" s="1742"/>
      <c r="K20" s="1742"/>
      <c r="L20" s="1742"/>
      <c r="M20" s="1742"/>
      <c r="N20" s="1742"/>
      <c r="O20" s="1742"/>
      <c r="P20" s="1742"/>
      <c r="Q20" s="51"/>
      <c r="R20" s="788"/>
    </row>
    <row r="22" spans="1:18" ht="15" customHeight="1">
      <c r="A22" s="1728" t="s">
        <v>821</v>
      </c>
      <c r="B22" s="1728"/>
      <c r="C22" s="1728"/>
      <c r="D22" s="1728"/>
      <c r="E22" s="1728"/>
      <c r="F22" s="1728"/>
      <c r="G22" s="1728"/>
      <c r="H22" s="1728"/>
      <c r="I22" s="1728"/>
      <c r="K22" s="788"/>
    </row>
    <row r="23" spans="1:18" ht="16.5" customHeight="1" thickBot="1">
      <c r="A23" s="65" t="s">
        <v>83</v>
      </c>
      <c r="B23" s="51"/>
      <c r="C23" s="51"/>
      <c r="D23" s="51"/>
      <c r="E23" s="51"/>
      <c r="F23" s="51"/>
      <c r="G23" s="51"/>
      <c r="H23" s="51"/>
      <c r="I23" s="51"/>
      <c r="K23" s="788"/>
    </row>
    <row r="24" spans="1:18" ht="15.75" customHeight="1" thickTop="1">
      <c r="A24" s="1729" t="s">
        <v>0</v>
      </c>
      <c r="B24" s="1730"/>
      <c r="C24" s="1743" t="s">
        <v>94</v>
      </c>
      <c r="D24" s="1734"/>
      <c r="E24" s="1734"/>
      <c r="F24" s="1734"/>
      <c r="G24" s="1734"/>
      <c r="H24" s="1734"/>
      <c r="I24" s="1736" t="s">
        <v>21</v>
      </c>
      <c r="K24" s="788"/>
    </row>
    <row r="25" spans="1:18" ht="49.5" thickBot="1">
      <c r="A25" s="1731"/>
      <c r="B25" s="1732"/>
      <c r="C25" s="881" t="s">
        <v>870</v>
      </c>
      <c r="D25" s="882" t="s">
        <v>871</v>
      </c>
      <c r="E25" s="882" t="s">
        <v>872</v>
      </c>
      <c r="F25" s="882" t="s">
        <v>873</v>
      </c>
      <c r="G25" s="53" t="s">
        <v>91</v>
      </c>
      <c r="H25" s="53" t="s">
        <v>92</v>
      </c>
      <c r="I25" s="1744"/>
      <c r="K25" s="788"/>
    </row>
    <row r="26" spans="1:18" ht="15.75" customHeight="1" thickTop="1">
      <c r="A26" s="1737" t="s">
        <v>3</v>
      </c>
      <c r="B26" s="67" t="s">
        <v>4</v>
      </c>
      <c r="C26" s="68">
        <v>60</v>
      </c>
      <c r="D26" s="70">
        <v>4</v>
      </c>
      <c r="E26" s="70">
        <v>1</v>
      </c>
      <c r="F26" s="70"/>
      <c r="G26" s="70"/>
      <c r="H26" s="70"/>
      <c r="I26" s="79">
        <v>65</v>
      </c>
      <c r="K26" s="788"/>
    </row>
    <row r="27" spans="1:18">
      <c r="A27" s="1738"/>
      <c r="B27" s="73" t="s">
        <v>5</v>
      </c>
      <c r="C27" s="74">
        <v>58</v>
      </c>
      <c r="D27" s="76">
        <v>2</v>
      </c>
      <c r="E27" s="76">
        <v>1</v>
      </c>
      <c r="F27" s="76"/>
      <c r="G27" s="76"/>
      <c r="H27" s="76"/>
      <c r="I27" s="80">
        <v>61</v>
      </c>
      <c r="K27" s="788"/>
    </row>
    <row r="28" spans="1:18">
      <c r="A28" s="1738"/>
      <c r="B28" s="73" t="s">
        <v>6</v>
      </c>
      <c r="C28" s="74">
        <v>55</v>
      </c>
      <c r="D28" s="76">
        <v>5</v>
      </c>
      <c r="E28" s="76">
        <v>0</v>
      </c>
      <c r="F28" s="76"/>
      <c r="G28" s="76"/>
      <c r="H28" s="76"/>
      <c r="I28" s="80">
        <v>60</v>
      </c>
      <c r="K28" s="788"/>
    </row>
    <row r="29" spans="1:18">
      <c r="A29" s="1738"/>
      <c r="B29" s="73" t="s">
        <v>7</v>
      </c>
      <c r="C29" s="74">
        <v>59</v>
      </c>
      <c r="D29" s="76">
        <v>7</v>
      </c>
      <c r="E29" s="76">
        <v>0</v>
      </c>
      <c r="F29" s="76"/>
      <c r="G29" s="76"/>
      <c r="H29" s="76"/>
      <c r="I29" s="80">
        <v>66</v>
      </c>
      <c r="K29" s="788"/>
    </row>
    <row r="30" spans="1:18">
      <c r="A30" s="1738"/>
      <c r="B30" s="73" t="s">
        <v>8</v>
      </c>
      <c r="C30" s="74">
        <v>69</v>
      </c>
      <c r="D30" s="76">
        <v>5</v>
      </c>
      <c r="E30" s="76">
        <v>0</v>
      </c>
      <c r="F30" s="76"/>
      <c r="G30" s="76"/>
      <c r="H30" s="76"/>
      <c r="I30" s="80">
        <v>74</v>
      </c>
      <c r="K30" s="788"/>
    </row>
    <row r="31" spans="1:18">
      <c r="A31" s="1738"/>
      <c r="B31" s="73" t="s">
        <v>9</v>
      </c>
      <c r="C31" s="74">
        <v>79</v>
      </c>
      <c r="D31" s="76">
        <v>8</v>
      </c>
      <c r="E31" s="76">
        <v>0</v>
      </c>
      <c r="F31" s="76"/>
      <c r="G31" s="76"/>
      <c r="H31" s="76"/>
      <c r="I31" s="80">
        <v>87</v>
      </c>
      <c r="K31" s="788"/>
    </row>
    <row r="32" spans="1:18">
      <c r="A32" s="1738"/>
      <c r="B32" s="73" t="s">
        <v>10</v>
      </c>
      <c r="C32" s="74">
        <v>79</v>
      </c>
      <c r="D32" s="76">
        <v>10</v>
      </c>
      <c r="E32" s="76">
        <v>0</v>
      </c>
      <c r="F32" s="76"/>
      <c r="G32" s="76"/>
      <c r="H32" s="76"/>
      <c r="I32" s="80">
        <v>89</v>
      </c>
      <c r="K32" s="788"/>
    </row>
    <row r="33" spans="1:11">
      <c r="A33" s="1738"/>
      <c r="B33" s="73" t="s">
        <v>11</v>
      </c>
      <c r="C33" s="74">
        <v>78</v>
      </c>
      <c r="D33" s="76">
        <v>13</v>
      </c>
      <c r="E33" s="76">
        <v>0</v>
      </c>
      <c r="F33" s="76"/>
      <c r="G33" s="76"/>
      <c r="H33" s="76"/>
      <c r="I33" s="80">
        <v>91</v>
      </c>
      <c r="K33" s="788"/>
    </row>
    <row r="34" spans="1:11">
      <c r="A34" s="1738"/>
      <c r="B34" s="73" t="s">
        <v>12</v>
      </c>
      <c r="C34" s="74">
        <v>91</v>
      </c>
      <c r="D34" s="76">
        <v>9</v>
      </c>
      <c r="E34" s="76">
        <v>1</v>
      </c>
      <c r="F34" s="76"/>
      <c r="G34" s="76"/>
      <c r="H34" s="76"/>
      <c r="I34" s="80">
        <v>101</v>
      </c>
      <c r="K34" s="788"/>
    </row>
    <row r="35" spans="1:11">
      <c r="A35" s="1738"/>
      <c r="B35" s="73" t="s">
        <v>13</v>
      </c>
      <c r="C35" s="74">
        <v>89</v>
      </c>
      <c r="D35" s="76">
        <v>9</v>
      </c>
      <c r="E35" s="76">
        <v>0</v>
      </c>
      <c r="F35" s="76"/>
      <c r="G35" s="76"/>
      <c r="H35" s="76"/>
      <c r="I35" s="80">
        <v>98</v>
      </c>
      <c r="K35" s="788"/>
    </row>
    <row r="36" spans="1:11">
      <c r="A36" s="1738"/>
      <c r="B36" s="782" t="s">
        <v>14</v>
      </c>
      <c r="C36" s="783">
        <v>90</v>
      </c>
      <c r="D36" s="785">
        <v>8</v>
      </c>
      <c r="E36" s="785">
        <v>1</v>
      </c>
      <c r="F36" s="785"/>
      <c r="G36" s="785"/>
      <c r="H36" s="785"/>
      <c r="I36" s="787">
        <v>99</v>
      </c>
      <c r="K36" s="788"/>
    </row>
    <row r="37" spans="1:11">
      <c r="A37" s="1738"/>
      <c r="B37" s="55" t="s">
        <v>15</v>
      </c>
      <c r="C37" s="56">
        <v>81</v>
      </c>
      <c r="D37" s="58">
        <v>11</v>
      </c>
      <c r="E37" s="58">
        <v>0</v>
      </c>
      <c r="F37" s="58"/>
      <c r="G37" s="58"/>
      <c r="H37" s="58"/>
      <c r="I37" s="66">
        <v>92</v>
      </c>
      <c r="K37" s="788"/>
    </row>
    <row r="38" spans="1:11">
      <c r="A38" s="1738"/>
      <c r="B38" s="55" t="s">
        <v>16</v>
      </c>
      <c r="C38" s="56">
        <v>74</v>
      </c>
      <c r="D38" s="58">
        <v>10</v>
      </c>
      <c r="E38" s="58">
        <v>1</v>
      </c>
      <c r="F38" s="58"/>
      <c r="G38" s="58"/>
      <c r="H38" s="58"/>
      <c r="I38" s="66">
        <v>85</v>
      </c>
      <c r="K38" s="788"/>
    </row>
    <row r="39" spans="1:11">
      <c r="A39" s="1738"/>
      <c r="B39" s="55" t="s">
        <v>17</v>
      </c>
      <c r="C39" s="56">
        <v>81</v>
      </c>
      <c r="D39" s="58">
        <v>12</v>
      </c>
      <c r="E39" s="58">
        <v>2</v>
      </c>
      <c r="F39" s="58"/>
      <c r="G39" s="58"/>
      <c r="H39" s="58"/>
      <c r="I39" s="66">
        <v>95</v>
      </c>
      <c r="K39" s="788"/>
    </row>
    <row r="40" spans="1:11">
      <c r="A40" s="1738"/>
      <c r="B40" s="55" t="s">
        <v>18</v>
      </c>
      <c r="C40" s="56">
        <v>78</v>
      </c>
      <c r="D40" s="58">
        <v>11</v>
      </c>
      <c r="E40" s="58">
        <v>2</v>
      </c>
      <c r="F40" s="58"/>
      <c r="G40" s="58"/>
      <c r="H40" s="58"/>
      <c r="I40" s="66">
        <v>91</v>
      </c>
      <c r="K40" s="788"/>
    </row>
    <row r="41" spans="1:11" ht="15.75" customHeight="1">
      <c r="A41" s="768"/>
      <c r="B41" s="55">
        <v>2016</v>
      </c>
      <c r="C41" s="56">
        <v>76</v>
      </c>
      <c r="D41" s="58">
        <v>12</v>
      </c>
      <c r="E41" s="58">
        <v>0</v>
      </c>
      <c r="F41" s="58"/>
      <c r="G41" s="58"/>
      <c r="H41" s="58"/>
      <c r="I41" s="66">
        <v>88</v>
      </c>
      <c r="K41" s="788"/>
    </row>
    <row r="42" spans="1:11" ht="15.75" thickBot="1">
      <c r="A42" s="1739" t="s">
        <v>21</v>
      </c>
      <c r="B42" s="1740"/>
      <c r="C42" s="81">
        <v>1197</v>
      </c>
      <c r="D42" s="82">
        <v>136</v>
      </c>
      <c r="E42" s="82">
        <v>9</v>
      </c>
      <c r="F42" s="82"/>
      <c r="G42" s="82"/>
      <c r="H42" s="82"/>
      <c r="I42" s="83">
        <v>1342</v>
      </c>
      <c r="K42" s="788"/>
    </row>
    <row r="43" spans="1:11" ht="15.75" thickTop="1"/>
    <row r="44" spans="1:11" ht="15" customHeight="1"/>
    <row r="45" spans="1:11" ht="15.75" customHeight="1"/>
    <row r="46" spans="1:11" ht="15.75" customHeight="1"/>
    <row r="48" spans="1:11" ht="15.75" customHeight="1"/>
    <row r="64" ht="15.75" customHeight="1"/>
  </sheetData>
  <mergeCells count="17">
    <mergeCell ref="A26:A40"/>
    <mergeCell ref="A42:B42"/>
    <mergeCell ref="A4:A19"/>
    <mergeCell ref="A20:P20"/>
    <mergeCell ref="A22:I22"/>
    <mergeCell ref="A24:B25"/>
    <mergeCell ref="C24:H24"/>
    <mergeCell ref="I24:I25"/>
    <mergeCell ref="A1:P1"/>
    <mergeCell ref="A2:B3"/>
    <mergeCell ref="C2:D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B1:H21"/>
  <sheetViews>
    <sheetView showGridLines="0" zoomScale="85" zoomScaleNormal="85" workbookViewId="0"/>
  </sheetViews>
  <sheetFormatPr defaultRowHeight="15"/>
  <cols>
    <col min="1" max="1" width="3.5703125" style="924" customWidth="1"/>
    <col min="2" max="2" width="15.85546875" style="924" customWidth="1"/>
    <col min="3" max="3" width="6.85546875" style="924" customWidth="1"/>
    <col min="4" max="8" width="15.7109375" style="924" customWidth="1"/>
    <col min="9" max="9" width="12.42578125" style="924" customWidth="1"/>
    <col min="10" max="13" width="12.140625" style="924" customWidth="1"/>
    <col min="14" max="14" width="12.5703125" style="924" customWidth="1"/>
    <col min="15" max="16384" width="9.140625" style="924"/>
  </cols>
  <sheetData>
    <row r="1" spans="2:8" ht="30.95" customHeight="1" thickBot="1">
      <c r="B1" s="1684" t="s">
        <v>1017</v>
      </c>
      <c r="C1" s="1684"/>
      <c r="D1" s="1684"/>
      <c r="E1" s="1684"/>
      <c r="F1" s="1684"/>
      <c r="G1" s="1684"/>
      <c r="H1" s="1684"/>
    </row>
    <row r="2" spans="2:8" ht="30.75" customHeight="1" thickBot="1">
      <c r="B2" s="925" t="s">
        <v>0</v>
      </c>
      <c r="C2" s="925"/>
      <c r="D2" s="926" t="s">
        <v>1</v>
      </c>
      <c r="E2" s="927" t="s">
        <v>2</v>
      </c>
      <c r="F2" s="927" t="s">
        <v>54</v>
      </c>
      <c r="G2" s="927" t="s">
        <v>64</v>
      </c>
      <c r="H2" s="928" t="s">
        <v>66</v>
      </c>
    </row>
    <row r="3" spans="2:8" ht="15" customHeight="1">
      <c r="B3" s="1685" t="s">
        <v>3</v>
      </c>
      <c r="C3" s="929" t="s">
        <v>4</v>
      </c>
      <c r="D3" s="930">
        <v>4219</v>
      </c>
      <c r="E3" s="931">
        <v>3343</v>
      </c>
      <c r="F3" s="931">
        <v>234</v>
      </c>
      <c r="G3" s="931">
        <v>53</v>
      </c>
      <c r="H3" s="932">
        <v>14</v>
      </c>
    </row>
    <row r="4" spans="2:8" ht="15" customHeight="1">
      <c r="B4" s="1686"/>
      <c r="C4" s="933" t="s">
        <v>5</v>
      </c>
      <c r="D4" s="930">
        <v>4285</v>
      </c>
      <c r="E4" s="931">
        <v>3414</v>
      </c>
      <c r="F4" s="931">
        <v>201</v>
      </c>
      <c r="G4" s="931">
        <v>60</v>
      </c>
      <c r="H4" s="932">
        <v>25</v>
      </c>
    </row>
    <row r="5" spans="2:8" ht="15" customHeight="1">
      <c r="B5" s="1686"/>
      <c r="C5" s="933" t="s">
        <v>6</v>
      </c>
      <c r="D5" s="930">
        <v>4683</v>
      </c>
      <c r="E5" s="931">
        <v>3767</v>
      </c>
      <c r="F5" s="931">
        <v>227</v>
      </c>
      <c r="G5" s="931">
        <v>53</v>
      </c>
      <c r="H5" s="932">
        <v>21</v>
      </c>
    </row>
    <row r="6" spans="2:8" ht="15" customHeight="1">
      <c r="B6" s="1686"/>
      <c r="C6" s="933" t="s">
        <v>7</v>
      </c>
      <c r="D6" s="930">
        <v>5121</v>
      </c>
      <c r="E6" s="931">
        <v>4356</v>
      </c>
      <c r="F6" s="931">
        <v>225</v>
      </c>
      <c r="G6" s="931">
        <v>73</v>
      </c>
      <c r="H6" s="932">
        <v>22</v>
      </c>
    </row>
    <row r="7" spans="2:8" ht="15" customHeight="1">
      <c r="B7" s="1686"/>
      <c r="C7" s="933" t="s">
        <v>8</v>
      </c>
      <c r="D7" s="930">
        <v>5909</v>
      </c>
      <c r="E7" s="931">
        <v>5280</v>
      </c>
      <c r="F7" s="931">
        <v>272</v>
      </c>
      <c r="G7" s="931">
        <v>68</v>
      </c>
      <c r="H7" s="932">
        <v>24</v>
      </c>
    </row>
    <row r="8" spans="2:8" ht="15" customHeight="1">
      <c r="B8" s="1686"/>
      <c r="C8" s="933" t="s">
        <v>9</v>
      </c>
      <c r="D8" s="930">
        <v>6686</v>
      </c>
      <c r="E8" s="931">
        <v>6253</v>
      </c>
      <c r="F8" s="931">
        <v>345</v>
      </c>
      <c r="G8" s="931">
        <v>83</v>
      </c>
      <c r="H8" s="932">
        <v>47</v>
      </c>
    </row>
    <row r="9" spans="2:8" ht="15" customHeight="1">
      <c r="B9" s="1686"/>
      <c r="C9" s="933" t="s">
        <v>10</v>
      </c>
      <c r="D9" s="930">
        <v>6557</v>
      </c>
      <c r="E9" s="931">
        <v>6225</v>
      </c>
      <c r="F9" s="931">
        <v>367</v>
      </c>
      <c r="G9" s="931">
        <v>60</v>
      </c>
      <c r="H9" s="932">
        <v>43</v>
      </c>
    </row>
    <row r="10" spans="2:8" ht="15" customHeight="1">
      <c r="B10" s="1686"/>
      <c r="C10" s="933" t="s">
        <v>11</v>
      </c>
      <c r="D10" s="930">
        <v>6797</v>
      </c>
      <c r="E10" s="931">
        <v>6353</v>
      </c>
      <c r="F10" s="931">
        <v>385</v>
      </c>
      <c r="G10" s="931">
        <v>52</v>
      </c>
      <c r="H10" s="932">
        <v>47</v>
      </c>
    </row>
    <row r="11" spans="2:8" ht="15" customHeight="1">
      <c r="B11" s="1686"/>
      <c r="C11" s="933" t="s">
        <v>12</v>
      </c>
      <c r="D11" s="930">
        <v>7169</v>
      </c>
      <c r="E11" s="931">
        <v>6899</v>
      </c>
      <c r="F11" s="931">
        <v>404</v>
      </c>
      <c r="G11" s="931">
        <v>64</v>
      </c>
      <c r="H11" s="932">
        <v>39</v>
      </c>
    </row>
    <row r="12" spans="2:8" ht="15" customHeight="1">
      <c r="B12" s="1686"/>
      <c r="C12" s="933" t="s">
        <v>13</v>
      </c>
      <c r="D12" s="930">
        <v>6929</v>
      </c>
      <c r="E12" s="931">
        <v>6659</v>
      </c>
      <c r="F12" s="931">
        <v>398</v>
      </c>
      <c r="G12" s="931">
        <v>42</v>
      </c>
      <c r="H12" s="932">
        <v>42</v>
      </c>
    </row>
    <row r="13" spans="2:8" ht="15" customHeight="1">
      <c r="B13" s="1686"/>
      <c r="C13" s="933" t="s">
        <v>14</v>
      </c>
      <c r="D13" s="930">
        <v>7240</v>
      </c>
      <c r="E13" s="931">
        <v>6800</v>
      </c>
      <c r="F13" s="931">
        <v>398</v>
      </c>
      <c r="G13" s="931">
        <v>45</v>
      </c>
      <c r="H13" s="932">
        <v>47</v>
      </c>
    </row>
    <row r="14" spans="2:8" ht="15" customHeight="1">
      <c r="B14" s="1686"/>
      <c r="C14" s="933" t="s">
        <v>15</v>
      </c>
      <c r="D14" s="930">
        <v>7507</v>
      </c>
      <c r="E14" s="931">
        <v>7549</v>
      </c>
      <c r="F14" s="931">
        <v>439</v>
      </c>
      <c r="G14" s="931">
        <v>57</v>
      </c>
      <c r="H14" s="932">
        <v>60</v>
      </c>
    </row>
    <row r="15" spans="2:8" ht="15" customHeight="1">
      <c r="B15" s="1686"/>
      <c r="C15" s="933" t="s">
        <v>16</v>
      </c>
      <c r="D15" s="930">
        <v>7667</v>
      </c>
      <c r="E15" s="931">
        <v>7226</v>
      </c>
      <c r="F15" s="931">
        <v>442</v>
      </c>
      <c r="G15" s="931">
        <v>62</v>
      </c>
      <c r="H15" s="932">
        <v>54</v>
      </c>
    </row>
    <row r="16" spans="2:8" ht="15" customHeight="1">
      <c r="B16" s="1686"/>
      <c r="C16" s="933" t="s">
        <v>17</v>
      </c>
      <c r="D16" s="930">
        <v>7816</v>
      </c>
      <c r="E16" s="931">
        <v>7886</v>
      </c>
      <c r="F16" s="931">
        <v>471</v>
      </c>
      <c r="G16" s="931">
        <v>52</v>
      </c>
      <c r="H16" s="932">
        <v>47</v>
      </c>
    </row>
    <row r="17" spans="2:8" ht="15" customHeight="1">
      <c r="B17" s="1686"/>
      <c r="C17" s="933" t="s">
        <v>18</v>
      </c>
      <c r="D17" s="930">
        <v>7966</v>
      </c>
      <c r="E17" s="931">
        <v>7931</v>
      </c>
      <c r="F17" s="931">
        <v>462</v>
      </c>
      <c r="G17" s="931">
        <v>58</v>
      </c>
      <c r="H17" s="932">
        <v>64</v>
      </c>
    </row>
    <row r="18" spans="2:8" ht="15" customHeight="1" thickBot="1">
      <c r="B18" s="1687"/>
      <c r="C18" s="934">
        <v>2016</v>
      </c>
      <c r="D18" s="935">
        <v>7783</v>
      </c>
      <c r="E18" s="936">
        <v>7525</v>
      </c>
      <c r="F18" s="936">
        <v>441</v>
      </c>
      <c r="G18" s="936">
        <v>45</v>
      </c>
      <c r="H18" s="937">
        <v>74</v>
      </c>
    </row>
    <row r="19" spans="2:8" ht="15" customHeight="1"/>
    <row r="20" spans="2:8" ht="36" customHeight="1">
      <c r="B20" s="1683" t="s">
        <v>78</v>
      </c>
      <c r="C20" s="1683"/>
      <c r="D20" s="1683"/>
      <c r="E20" s="1683"/>
      <c r="F20" s="1683"/>
      <c r="G20" s="1683"/>
      <c r="H20" s="1683"/>
    </row>
    <row r="21" spans="2:8" ht="15" customHeight="1">
      <c r="E21" s="939"/>
      <c r="F21" s="939"/>
    </row>
  </sheetData>
  <mergeCells count="3">
    <mergeCell ref="B20:H20"/>
    <mergeCell ref="B1:H1"/>
    <mergeCell ref="B3:B18"/>
  </mergeCells>
  <pageMargins left="0.75" right="0.75" top="1" bottom="1" header="0.5" footer="0.5"/>
  <pageSetup orientation="portrait" horizontalDpi="300" verticalDpi="300" r:id="rId1"/>
  <headerFooter alignWithMargins="0"/>
  <ignoredErrors>
    <ignoredError sqref="C3:C18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22"/>
  <dimension ref="B1:J9"/>
  <sheetViews>
    <sheetView showGridLines="0" zoomScale="80" zoomScaleNormal="80" workbookViewId="0"/>
  </sheetViews>
  <sheetFormatPr defaultRowHeight="15"/>
  <cols>
    <col min="1" max="1" width="3.140625" style="968" customWidth="1"/>
    <col min="2" max="2" width="8.7109375" style="968" customWidth="1"/>
    <col min="3" max="10" width="15.7109375" style="968" customWidth="1"/>
    <col min="11" max="16384" width="9.140625" style="968"/>
  </cols>
  <sheetData>
    <row r="1" spans="2:10" ht="24" customHeight="1" thickBot="1">
      <c r="B1" s="969" t="s">
        <v>928</v>
      </c>
    </row>
    <row r="2" spans="2:10" ht="117" customHeight="1" thickBot="1">
      <c r="B2" s="1192" t="s">
        <v>79</v>
      </c>
      <c r="C2" s="1193" t="s">
        <v>102</v>
      </c>
      <c r="D2" s="1194" t="s">
        <v>86</v>
      </c>
      <c r="E2" s="1193" t="s">
        <v>103</v>
      </c>
      <c r="F2" s="1194" t="s">
        <v>104</v>
      </c>
      <c r="G2" s="1193" t="s">
        <v>105</v>
      </c>
      <c r="H2" s="1194" t="s">
        <v>106</v>
      </c>
      <c r="I2" s="1193" t="s">
        <v>107</v>
      </c>
      <c r="J2" s="1194" t="s">
        <v>108</v>
      </c>
    </row>
    <row r="3" spans="2:10">
      <c r="B3" s="1195">
        <v>2012</v>
      </c>
      <c r="C3" s="1190">
        <f>'Table 3d DATA'!I15</f>
        <v>951</v>
      </c>
      <c r="D3" s="1196">
        <f>'Table 3d DATA'!F37</f>
        <v>148</v>
      </c>
      <c r="E3" s="1185">
        <f>'Table 3d DATA'!C37/'Table 3d DATA'!$F37</f>
        <v>0.81081081081081086</v>
      </c>
      <c r="F3" s="1186">
        <f>'Table 3d DATA'!D15</f>
        <v>0.3827549947423764</v>
      </c>
      <c r="G3" s="1185">
        <f>'Table 3d DATA'!D37/'Table 3d DATA'!$F37</f>
        <v>0.10810810810810811</v>
      </c>
      <c r="H3" s="1186">
        <f>'Table 3d DATA'!F15</f>
        <v>0.25026288117770767</v>
      </c>
      <c r="I3" s="1185">
        <f>'Table 3d DATA'!E37/'Table 3d DATA'!$F37</f>
        <v>8.1081081081081086E-2</v>
      </c>
      <c r="J3" s="1186">
        <f>'Table 3d DATA'!H15</f>
        <v>0.36698212407991593</v>
      </c>
    </row>
    <row r="4" spans="2:10">
      <c r="B4" s="1195">
        <v>2013</v>
      </c>
      <c r="C4" s="1190">
        <f>'Table 3d DATA'!I16</f>
        <v>963</v>
      </c>
      <c r="D4" s="1196">
        <f>'Table 3d DATA'!F38</f>
        <v>152</v>
      </c>
      <c r="E4" s="1185">
        <f>'Table 3d DATA'!C38/'Table 3d DATA'!$F38</f>
        <v>0.80921052631578949</v>
      </c>
      <c r="F4" s="1186">
        <f>'Table 3d DATA'!D16</f>
        <v>0.39667705088265831</v>
      </c>
      <c r="G4" s="1185">
        <f>'Table 3d DATA'!D38/'Table 3d DATA'!$F38</f>
        <v>0.1118421052631579</v>
      </c>
      <c r="H4" s="1186">
        <f>'Table 3d DATA'!F16</f>
        <v>0.26479750778816202</v>
      </c>
      <c r="I4" s="1185">
        <f>'Table 3d DATA'!E38/'Table 3d DATA'!$F38</f>
        <v>7.8947368421052627E-2</v>
      </c>
      <c r="J4" s="1186">
        <f>'Table 3d DATA'!H16</f>
        <v>0.33852544132917961</v>
      </c>
    </row>
    <row r="5" spans="2:10">
      <c r="B5" s="1195">
        <v>2014</v>
      </c>
      <c r="C5" s="1190">
        <f>'Table 3d DATA'!I17</f>
        <v>847</v>
      </c>
      <c r="D5" s="1196">
        <f>'Table 3d DATA'!F39</f>
        <v>138</v>
      </c>
      <c r="E5" s="1185">
        <f>'Table 3d DATA'!C39/'Table 3d DATA'!$F39</f>
        <v>0.78260869565217395</v>
      </c>
      <c r="F5" s="1186">
        <f>'Table 3d DATA'!D17</f>
        <v>0.30460448642266824</v>
      </c>
      <c r="G5" s="1185">
        <f>'Table 3d DATA'!D39/'Table 3d DATA'!$F39</f>
        <v>0.15942028985507245</v>
      </c>
      <c r="H5" s="1186">
        <f>'Table 3d DATA'!F17</f>
        <v>0.40850059031877217</v>
      </c>
      <c r="I5" s="1185">
        <f>'Table 3d DATA'!E39/'Table 3d DATA'!$F39</f>
        <v>5.7971014492753624E-2</v>
      </c>
      <c r="J5" s="1186">
        <f>'Table 3d DATA'!H17</f>
        <v>0.28689492325855964</v>
      </c>
    </row>
    <row r="6" spans="2:10">
      <c r="B6" s="1195">
        <v>2015</v>
      </c>
      <c r="C6" s="1190">
        <f>'Table 3d DATA'!I18</f>
        <v>833</v>
      </c>
      <c r="D6" s="1196">
        <f>'Table 3d DATA'!F40</f>
        <v>148</v>
      </c>
      <c r="E6" s="1185">
        <f>'Table 3d DATA'!C40/'Table 3d DATA'!$F40</f>
        <v>0.82432432432432434</v>
      </c>
      <c r="F6" s="1186">
        <f>'Table 3d DATA'!D18</f>
        <v>0.39375750300120044</v>
      </c>
      <c r="G6" s="1185">
        <f>'Table 3d DATA'!D40/'Table 3d DATA'!$F40</f>
        <v>0.12162162162162163</v>
      </c>
      <c r="H6" s="1186">
        <f>'Table 3d DATA'!F18</f>
        <v>0.32893157262905165</v>
      </c>
      <c r="I6" s="1185">
        <f>'Table 3d DATA'!E40/'Table 3d DATA'!$F40</f>
        <v>5.4054054054054057E-2</v>
      </c>
      <c r="J6" s="1186">
        <f>'Table 3d DATA'!H18</f>
        <v>0.27731092436974791</v>
      </c>
    </row>
    <row r="7" spans="2:10" ht="15.75" thickBot="1">
      <c r="B7" s="1197">
        <v>2016</v>
      </c>
      <c r="C7" s="1198">
        <f>'Table 3d DATA'!I19</f>
        <v>781</v>
      </c>
      <c r="D7" s="1199">
        <f>'Table 3d DATA'!F41</f>
        <v>145</v>
      </c>
      <c r="E7" s="1187">
        <f>'Table 3d DATA'!C41/'Table 3d DATA'!$F41</f>
        <v>0.81379310344827582</v>
      </c>
      <c r="F7" s="1188">
        <f>'Table 3d DATA'!D19</f>
        <v>0.40076824583866838</v>
      </c>
      <c r="G7" s="1187">
        <f>'Table 3d DATA'!D41/'Table 3d DATA'!$F41</f>
        <v>0.13793103448275862</v>
      </c>
      <c r="H7" s="1188">
        <f>'Table 3d DATA'!F19</f>
        <v>0.35339308578745199</v>
      </c>
      <c r="I7" s="1187">
        <f>'Table 3d DATA'!E41/'Table 3d DATA'!$F41</f>
        <v>4.8275862068965517E-2</v>
      </c>
      <c r="J7" s="1188">
        <f>'Table 3d DATA'!H19</f>
        <v>0.24583866837387966</v>
      </c>
    </row>
    <row r="9" spans="2:10">
      <c r="B9" s="968" t="s">
        <v>78</v>
      </c>
    </row>
  </sheetData>
  <pageMargins left="0.7" right="0.7" top="0.75" bottom="0.75" header="0.3" footer="0.3"/>
  <ignoredErrors>
    <ignoredError sqref="C3:J7" calculatedColumn="1"/>
  </ignoredErrors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23"/>
  <dimension ref="A1:L64"/>
  <sheetViews>
    <sheetView workbookViewId="0">
      <selection activeCell="K26" sqref="K26"/>
    </sheetView>
  </sheetViews>
  <sheetFormatPr defaultRowHeight="15"/>
  <sheetData>
    <row r="1" spans="1:12" ht="15.75" customHeight="1" thickBot="1">
      <c r="A1" s="1751" t="s">
        <v>96</v>
      </c>
      <c r="B1" s="1751"/>
      <c r="C1" s="1751"/>
      <c r="D1" s="1751"/>
      <c r="E1" s="1751"/>
      <c r="F1" s="1751"/>
      <c r="G1" s="1751"/>
      <c r="H1" s="1751"/>
      <c r="I1" s="1751"/>
      <c r="J1" s="1751"/>
      <c r="K1" s="84"/>
      <c r="L1" s="789"/>
    </row>
    <row r="2" spans="1:12" ht="15.75" customHeight="1" thickTop="1">
      <c r="A2" s="1752" t="s">
        <v>0</v>
      </c>
      <c r="B2" s="1753"/>
      <c r="C2" s="1756" t="s">
        <v>97</v>
      </c>
      <c r="D2" s="1761"/>
      <c r="E2" s="1762" t="s">
        <v>98</v>
      </c>
      <c r="F2" s="1761"/>
      <c r="G2" s="1762" t="s">
        <v>99</v>
      </c>
      <c r="H2" s="1761"/>
      <c r="I2" s="1762" t="s">
        <v>21</v>
      </c>
      <c r="J2" s="1763"/>
      <c r="K2" s="84"/>
      <c r="L2" s="789"/>
    </row>
    <row r="3" spans="1:12" ht="49.5" thickBot="1">
      <c r="A3" s="1754"/>
      <c r="B3" s="1755"/>
      <c r="C3" s="85" t="s">
        <v>76</v>
      </c>
      <c r="D3" s="86" t="s">
        <v>77</v>
      </c>
      <c r="E3" s="86" t="s">
        <v>76</v>
      </c>
      <c r="F3" s="86" t="s">
        <v>77</v>
      </c>
      <c r="G3" s="86" t="s">
        <v>76</v>
      </c>
      <c r="H3" s="86" t="s">
        <v>77</v>
      </c>
      <c r="I3" s="86" t="s">
        <v>76</v>
      </c>
      <c r="J3" s="806" t="s">
        <v>77</v>
      </c>
      <c r="K3" s="84"/>
      <c r="L3" s="789"/>
    </row>
    <row r="4" spans="1:12" ht="15.75" customHeight="1" thickTop="1">
      <c r="A4" s="1745" t="s">
        <v>3</v>
      </c>
      <c r="B4" s="99" t="s">
        <v>4</v>
      </c>
      <c r="C4" s="100">
        <v>347</v>
      </c>
      <c r="D4" s="101">
        <v>0.43979721166032953</v>
      </c>
      <c r="E4" s="102">
        <v>163</v>
      </c>
      <c r="F4" s="101">
        <v>0.20659062103929024</v>
      </c>
      <c r="G4" s="102">
        <v>279</v>
      </c>
      <c r="H4" s="101">
        <v>0.35361216730038025</v>
      </c>
      <c r="I4" s="102">
        <v>789</v>
      </c>
      <c r="J4" s="103">
        <v>1</v>
      </c>
      <c r="K4" s="84"/>
      <c r="L4" s="789"/>
    </row>
    <row r="5" spans="1:12">
      <c r="A5" s="1746"/>
      <c r="B5" s="104" t="s">
        <v>5</v>
      </c>
      <c r="C5" s="105">
        <v>350</v>
      </c>
      <c r="D5" s="106">
        <v>0.45336787564766839</v>
      </c>
      <c r="E5" s="107">
        <v>283</v>
      </c>
      <c r="F5" s="106">
        <v>0.36658031088082899</v>
      </c>
      <c r="G5" s="107">
        <v>139</v>
      </c>
      <c r="H5" s="106">
        <v>0.18005181347150259</v>
      </c>
      <c r="I5" s="107">
        <v>772</v>
      </c>
      <c r="J5" s="108">
        <v>1</v>
      </c>
      <c r="K5" s="84"/>
      <c r="L5" s="789"/>
    </row>
    <row r="6" spans="1:12">
      <c r="A6" s="1746"/>
      <c r="B6" s="104" t="s">
        <v>6</v>
      </c>
      <c r="C6" s="105">
        <v>310</v>
      </c>
      <c r="D6" s="106">
        <v>0.43539325842696625</v>
      </c>
      <c r="E6" s="107">
        <v>215</v>
      </c>
      <c r="F6" s="106">
        <v>0.30196629213483145</v>
      </c>
      <c r="G6" s="107">
        <v>187</v>
      </c>
      <c r="H6" s="106">
        <v>0.26264044943820225</v>
      </c>
      <c r="I6" s="107">
        <v>712</v>
      </c>
      <c r="J6" s="108">
        <v>1</v>
      </c>
      <c r="K6" s="84"/>
      <c r="L6" s="789"/>
    </row>
    <row r="7" spans="1:12">
      <c r="A7" s="1746"/>
      <c r="B7" s="104" t="s">
        <v>7</v>
      </c>
      <c r="C7" s="105">
        <v>319</v>
      </c>
      <c r="D7" s="106">
        <v>0.39726027397260277</v>
      </c>
      <c r="E7" s="107">
        <v>237</v>
      </c>
      <c r="F7" s="106">
        <v>0.29514321295143214</v>
      </c>
      <c r="G7" s="107">
        <v>247</v>
      </c>
      <c r="H7" s="106">
        <v>0.30759651307596514</v>
      </c>
      <c r="I7" s="107">
        <v>803</v>
      </c>
      <c r="J7" s="108">
        <v>1</v>
      </c>
      <c r="K7" s="84"/>
      <c r="L7" s="789"/>
    </row>
    <row r="8" spans="1:12">
      <c r="A8" s="1746"/>
      <c r="B8" s="104" t="s">
        <v>8</v>
      </c>
      <c r="C8" s="105">
        <v>264</v>
      </c>
      <c r="D8" s="106">
        <v>0.35388739946380698</v>
      </c>
      <c r="E8" s="107">
        <v>262</v>
      </c>
      <c r="F8" s="106">
        <v>0.35120643431635384</v>
      </c>
      <c r="G8" s="107">
        <v>220</v>
      </c>
      <c r="H8" s="106">
        <v>0.29490616621983912</v>
      </c>
      <c r="I8" s="107">
        <v>746</v>
      </c>
      <c r="J8" s="108">
        <v>1</v>
      </c>
      <c r="K8" s="84"/>
      <c r="L8" s="789"/>
    </row>
    <row r="9" spans="1:12">
      <c r="A9" s="1746"/>
      <c r="B9" s="104" t="s">
        <v>9</v>
      </c>
      <c r="C9" s="105">
        <v>320</v>
      </c>
      <c r="D9" s="106">
        <v>0.378698224852071</v>
      </c>
      <c r="E9" s="107">
        <v>294</v>
      </c>
      <c r="F9" s="106">
        <v>0.34792899408284023</v>
      </c>
      <c r="G9" s="107">
        <v>231</v>
      </c>
      <c r="H9" s="106">
        <v>0.27337278106508878</v>
      </c>
      <c r="I9" s="107">
        <v>845</v>
      </c>
      <c r="J9" s="108">
        <v>1</v>
      </c>
      <c r="K9" s="84"/>
      <c r="L9" s="789"/>
    </row>
    <row r="10" spans="1:12">
      <c r="A10" s="1746"/>
      <c r="B10" s="104" t="s">
        <v>10</v>
      </c>
      <c r="C10" s="105">
        <v>316</v>
      </c>
      <c r="D10" s="106">
        <v>0.34801762114537449</v>
      </c>
      <c r="E10" s="107">
        <v>256</v>
      </c>
      <c r="F10" s="106">
        <v>0.2819383259911894</v>
      </c>
      <c r="G10" s="107">
        <v>336</v>
      </c>
      <c r="H10" s="106">
        <v>0.37004405286343611</v>
      </c>
      <c r="I10" s="107">
        <v>908</v>
      </c>
      <c r="J10" s="108">
        <v>1</v>
      </c>
      <c r="K10" s="84"/>
      <c r="L10" s="789"/>
    </row>
    <row r="11" spans="1:12">
      <c r="A11" s="1746"/>
      <c r="B11" s="104" t="s">
        <v>11</v>
      </c>
      <c r="C11" s="105">
        <v>332</v>
      </c>
      <c r="D11" s="106">
        <v>0.36284153005464481</v>
      </c>
      <c r="E11" s="107">
        <v>332</v>
      </c>
      <c r="F11" s="106">
        <v>0.36284153005464481</v>
      </c>
      <c r="G11" s="107">
        <v>251</v>
      </c>
      <c r="H11" s="106">
        <v>0.27431693989071038</v>
      </c>
      <c r="I11" s="107">
        <v>915</v>
      </c>
      <c r="J11" s="108">
        <v>1</v>
      </c>
      <c r="K11" s="84"/>
      <c r="L11" s="789"/>
    </row>
    <row r="12" spans="1:12">
      <c r="A12" s="1746"/>
      <c r="B12" s="104" t="s">
        <v>12</v>
      </c>
      <c r="C12" s="105">
        <v>370</v>
      </c>
      <c r="D12" s="106">
        <v>0.37525354969574037</v>
      </c>
      <c r="E12" s="107">
        <v>310</v>
      </c>
      <c r="F12" s="106">
        <v>0.31440162271805272</v>
      </c>
      <c r="G12" s="107">
        <v>306</v>
      </c>
      <c r="H12" s="106">
        <v>0.31034482758620691</v>
      </c>
      <c r="I12" s="107">
        <v>986</v>
      </c>
      <c r="J12" s="108">
        <v>1</v>
      </c>
      <c r="K12" s="84"/>
      <c r="L12" s="789"/>
    </row>
    <row r="13" spans="1:12">
      <c r="A13" s="1746"/>
      <c r="B13" s="104" t="s">
        <v>13</v>
      </c>
      <c r="C13" s="105">
        <v>343</v>
      </c>
      <c r="D13" s="106">
        <v>0.4049586776859504</v>
      </c>
      <c r="E13" s="107">
        <v>266</v>
      </c>
      <c r="F13" s="106">
        <v>0.31404958677685951</v>
      </c>
      <c r="G13" s="107">
        <v>238</v>
      </c>
      <c r="H13" s="106">
        <v>0.28099173553719009</v>
      </c>
      <c r="I13" s="107">
        <v>847</v>
      </c>
      <c r="J13" s="108">
        <v>1</v>
      </c>
      <c r="K13" s="84"/>
      <c r="L13" s="789"/>
    </row>
    <row r="14" spans="1:12">
      <c r="A14" s="1746"/>
      <c r="B14" s="790" t="s">
        <v>14</v>
      </c>
      <c r="C14" s="791">
        <v>358</v>
      </c>
      <c r="D14" s="792">
        <v>0.40134529147982062</v>
      </c>
      <c r="E14" s="793">
        <v>263</v>
      </c>
      <c r="F14" s="792">
        <v>0.29484304932735428</v>
      </c>
      <c r="G14" s="793">
        <v>271</v>
      </c>
      <c r="H14" s="792">
        <v>0.3038116591928251</v>
      </c>
      <c r="I14" s="793">
        <v>892</v>
      </c>
      <c r="J14" s="794">
        <v>1</v>
      </c>
      <c r="K14" s="84"/>
      <c r="L14" s="789"/>
    </row>
    <row r="15" spans="1:12">
      <c r="A15" s="1746"/>
      <c r="B15" s="87" t="s">
        <v>15</v>
      </c>
      <c r="C15" s="88">
        <v>364</v>
      </c>
      <c r="D15" s="89">
        <v>0.3827549947423764</v>
      </c>
      <c r="E15" s="90">
        <v>238</v>
      </c>
      <c r="F15" s="89">
        <v>0.25026288117770767</v>
      </c>
      <c r="G15" s="90">
        <v>349</v>
      </c>
      <c r="H15" s="89">
        <v>0.36698212407991593</v>
      </c>
      <c r="I15" s="90">
        <v>951</v>
      </c>
      <c r="J15" s="91">
        <v>1</v>
      </c>
      <c r="K15" s="84"/>
      <c r="L15" s="789"/>
    </row>
    <row r="16" spans="1:12">
      <c r="A16" s="1746"/>
      <c r="B16" s="87" t="s">
        <v>16</v>
      </c>
      <c r="C16" s="88">
        <v>382</v>
      </c>
      <c r="D16" s="89">
        <v>0.39667705088265831</v>
      </c>
      <c r="E16" s="90">
        <v>255</v>
      </c>
      <c r="F16" s="89">
        <v>0.26479750778816202</v>
      </c>
      <c r="G16" s="90">
        <v>326</v>
      </c>
      <c r="H16" s="89">
        <v>0.33852544132917961</v>
      </c>
      <c r="I16" s="90">
        <v>963</v>
      </c>
      <c r="J16" s="91">
        <v>1</v>
      </c>
      <c r="K16" s="84"/>
      <c r="L16" s="789"/>
    </row>
    <row r="17" spans="1:12">
      <c r="A17" s="1746"/>
      <c r="B17" s="87" t="s">
        <v>17</v>
      </c>
      <c r="C17" s="88">
        <v>258</v>
      </c>
      <c r="D17" s="89">
        <v>0.30460448642266824</v>
      </c>
      <c r="E17" s="90">
        <v>346</v>
      </c>
      <c r="F17" s="89">
        <v>0.40850059031877217</v>
      </c>
      <c r="G17" s="90">
        <v>243</v>
      </c>
      <c r="H17" s="89">
        <v>0.28689492325855964</v>
      </c>
      <c r="I17" s="90">
        <v>847</v>
      </c>
      <c r="J17" s="91">
        <v>1</v>
      </c>
      <c r="K17" s="84"/>
      <c r="L17" s="789"/>
    </row>
    <row r="18" spans="1:12" s="772" customFormat="1">
      <c r="A18" s="1746"/>
      <c r="B18" s="87" t="s">
        <v>18</v>
      </c>
      <c r="C18" s="88">
        <v>328</v>
      </c>
      <c r="D18" s="89">
        <v>0.39375750300120044</v>
      </c>
      <c r="E18" s="90">
        <v>274</v>
      </c>
      <c r="F18" s="89">
        <v>0.32893157262905165</v>
      </c>
      <c r="G18" s="90">
        <v>231</v>
      </c>
      <c r="H18" s="89">
        <v>0.27731092436974791</v>
      </c>
      <c r="I18" s="90">
        <v>833</v>
      </c>
      <c r="J18" s="91">
        <v>1</v>
      </c>
      <c r="K18" s="84"/>
      <c r="L18" s="789"/>
    </row>
    <row r="19" spans="1:12" ht="15.75" thickBot="1">
      <c r="A19" s="1749"/>
      <c r="B19" s="92">
        <v>2016</v>
      </c>
      <c r="C19" s="93">
        <v>313</v>
      </c>
      <c r="D19" s="94">
        <v>0.40076824583866838</v>
      </c>
      <c r="E19" s="95">
        <v>276</v>
      </c>
      <c r="F19" s="94">
        <v>0.35339308578745199</v>
      </c>
      <c r="G19" s="95">
        <v>192</v>
      </c>
      <c r="H19" s="94">
        <v>0.24583866837387966</v>
      </c>
      <c r="I19" s="95">
        <v>781</v>
      </c>
      <c r="J19" s="96">
        <v>1</v>
      </c>
      <c r="K19" s="84"/>
      <c r="L19" s="789"/>
    </row>
    <row r="20" spans="1:12" ht="15.75" customHeight="1" thickTop="1">
      <c r="A20" s="1750" t="s">
        <v>78</v>
      </c>
      <c r="B20" s="1750"/>
      <c r="C20" s="1750"/>
      <c r="D20" s="1750"/>
      <c r="E20" s="1750"/>
      <c r="F20" s="1750"/>
      <c r="G20" s="1750"/>
      <c r="H20" s="1750"/>
      <c r="I20" s="1750"/>
      <c r="J20" s="1750"/>
      <c r="K20" s="84"/>
      <c r="L20" s="789"/>
    </row>
    <row r="22" spans="1:12" ht="15" customHeight="1">
      <c r="A22" s="1751" t="s">
        <v>100</v>
      </c>
      <c r="B22" s="1751"/>
      <c r="C22" s="1751"/>
      <c r="D22" s="1751"/>
      <c r="E22" s="1751"/>
      <c r="F22" s="1751"/>
      <c r="G22" s="84"/>
      <c r="I22" s="789"/>
    </row>
    <row r="23" spans="1:12" ht="15.75" thickBot="1">
      <c r="A23" s="97" t="s">
        <v>83</v>
      </c>
      <c r="B23" s="84"/>
      <c r="C23" s="84"/>
      <c r="D23" s="84"/>
      <c r="E23" s="84"/>
      <c r="F23" s="84"/>
      <c r="G23" s="84"/>
      <c r="I23" s="789"/>
    </row>
    <row r="24" spans="1:12" ht="15.75" customHeight="1" thickTop="1">
      <c r="A24" s="1752" t="s">
        <v>0</v>
      </c>
      <c r="B24" s="1753"/>
      <c r="C24" s="1756" t="s">
        <v>101</v>
      </c>
      <c r="D24" s="1757"/>
      <c r="E24" s="1758"/>
      <c r="F24" s="1759" t="s">
        <v>21</v>
      </c>
      <c r="G24" s="84"/>
      <c r="I24" s="789"/>
    </row>
    <row r="25" spans="1:12" ht="37.5" thickBot="1">
      <c r="A25" s="1754"/>
      <c r="B25" s="1755"/>
      <c r="C25" s="85" t="s">
        <v>97</v>
      </c>
      <c r="D25" s="86" t="s">
        <v>98</v>
      </c>
      <c r="E25" s="86" t="s">
        <v>99</v>
      </c>
      <c r="F25" s="1760"/>
      <c r="G25" s="84"/>
      <c r="I25" s="789"/>
    </row>
    <row r="26" spans="1:12" ht="15.75" customHeight="1" thickTop="1">
      <c r="A26" s="1745" t="s">
        <v>3</v>
      </c>
      <c r="B26" s="99" t="s">
        <v>4</v>
      </c>
      <c r="C26" s="100">
        <v>96</v>
      </c>
      <c r="D26" s="102">
        <v>12</v>
      </c>
      <c r="E26" s="102">
        <v>10</v>
      </c>
      <c r="F26" s="109">
        <v>118</v>
      </c>
      <c r="G26" s="84"/>
      <c r="I26" s="789"/>
    </row>
    <row r="27" spans="1:12">
      <c r="A27" s="1746"/>
      <c r="B27" s="104" t="s">
        <v>5</v>
      </c>
      <c r="C27" s="105">
        <v>95</v>
      </c>
      <c r="D27" s="107">
        <v>19</v>
      </c>
      <c r="E27" s="107">
        <v>5</v>
      </c>
      <c r="F27" s="110">
        <v>119</v>
      </c>
      <c r="G27" s="84"/>
      <c r="I27" s="789"/>
    </row>
    <row r="28" spans="1:12">
      <c r="A28" s="1746"/>
      <c r="B28" s="104" t="s">
        <v>6</v>
      </c>
      <c r="C28" s="105">
        <v>92</v>
      </c>
      <c r="D28" s="107">
        <v>15</v>
      </c>
      <c r="E28" s="107">
        <v>7</v>
      </c>
      <c r="F28" s="110">
        <v>114</v>
      </c>
      <c r="G28" s="84"/>
      <c r="I28" s="789"/>
    </row>
    <row r="29" spans="1:12">
      <c r="A29" s="1746"/>
      <c r="B29" s="104" t="s">
        <v>7</v>
      </c>
      <c r="C29" s="105">
        <v>103</v>
      </c>
      <c r="D29" s="107">
        <v>17</v>
      </c>
      <c r="E29" s="107">
        <v>9</v>
      </c>
      <c r="F29" s="110">
        <v>129</v>
      </c>
      <c r="G29" s="84"/>
      <c r="I29" s="789"/>
    </row>
    <row r="30" spans="1:12">
      <c r="A30" s="1746"/>
      <c r="B30" s="104" t="s">
        <v>8</v>
      </c>
      <c r="C30" s="105">
        <v>90</v>
      </c>
      <c r="D30" s="107">
        <v>18</v>
      </c>
      <c r="E30" s="107">
        <v>8</v>
      </c>
      <c r="F30" s="110">
        <v>116</v>
      </c>
      <c r="G30" s="84"/>
      <c r="I30" s="789"/>
    </row>
    <row r="31" spans="1:12">
      <c r="A31" s="1746"/>
      <c r="B31" s="104" t="s">
        <v>9</v>
      </c>
      <c r="C31" s="105">
        <v>103</v>
      </c>
      <c r="D31" s="107">
        <v>19</v>
      </c>
      <c r="E31" s="107">
        <v>7</v>
      </c>
      <c r="F31" s="110">
        <v>129</v>
      </c>
      <c r="G31" s="84"/>
      <c r="I31" s="789"/>
    </row>
    <row r="32" spans="1:12">
      <c r="A32" s="1746"/>
      <c r="B32" s="104" t="s">
        <v>10</v>
      </c>
      <c r="C32" s="105">
        <v>115</v>
      </c>
      <c r="D32" s="107">
        <v>17</v>
      </c>
      <c r="E32" s="107">
        <v>12</v>
      </c>
      <c r="F32" s="110">
        <v>144</v>
      </c>
      <c r="G32" s="84"/>
      <c r="I32" s="789"/>
    </row>
    <row r="33" spans="1:9">
      <c r="A33" s="1746"/>
      <c r="B33" s="104" t="s">
        <v>11</v>
      </c>
      <c r="C33" s="105">
        <v>110</v>
      </c>
      <c r="D33" s="107">
        <v>22</v>
      </c>
      <c r="E33" s="107">
        <v>8</v>
      </c>
      <c r="F33" s="110">
        <v>140</v>
      </c>
      <c r="G33" s="84"/>
      <c r="I33" s="789"/>
    </row>
    <row r="34" spans="1:9">
      <c r="A34" s="1746"/>
      <c r="B34" s="104" t="s">
        <v>12</v>
      </c>
      <c r="C34" s="105">
        <v>117</v>
      </c>
      <c r="D34" s="107">
        <v>20</v>
      </c>
      <c r="E34" s="107">
        <v>10</v>
      </c>
      <c r="F34" s="110">
        <v>147</v>
      </c>
      <c r="G34" s="84"/>
      <c r="I34" s="789"/>
    </row>
    <row r="35" spans="1:9">
      <c r="A35" s="1746"/>
      <c r="B35" s="104" t="s">
        <v>13</v>
      </c>
      <c r="C35" s="105">
        <v>110</v>
      </c>
      <c r="D35" s="107">
        <v>19</v>
      </c>
      <c r="E35" s="107">
        <v>8</v>
      </c>
      <c r="F35" s="110">
        <v>137</v>
      </c>
      <c r="G35" s="84"/>
      <c r="I35" s="789"/>
    </row>
    <row r="36" spans="1:9">
      <c r="A36" s="1746"/>
      <c r="B36" s="790" t="s">
        <v>14</v>
      </c>
      <c r="C36" s="791">
        <v>112</v>
      </c>
      <c r="D36" s="793">
        <v>18</v>
      </c>
      <c r="E36" s="793">
        <v>9</v>
      </c>
      <c r="F36" s="795">
        <v>139</v>
      </c>
      <c r="G36" s="84"/>
      <c r="I36" s="789"/>
    </row>
    <row r="37" spans="1:9">
      <c r="A37" s="1746"/>
      <c r="B37" s="87" t="s">
        <v>15</v>
      </c>
      <c r="C37" s="88">
        <v>120</v>
      </c>
      <c r="D37" s="90">
        <v>16</v>
      </c>
      <c r="E37" s="90">
        <v>12</v>
      </c>
      <c r="F37" s="98">
        <v>148</v>
      </c>
      <c r="G37" s="84"/>
      <c r="I37" s="789"/>
    </row>
    <row r="38" spans="1:9">
      <c r="A38" s="1746"/>
      <c r="B38" s="87" t="s">
        <v>16</v>
      </c>
      <c r="C38" s="88">
        <v>123</v>
      </c>
      <c r="D38" s="90">
        <v>17</v>
      </c>
      <c r="E38" s="90">
        <v>12</v>
      </c>
      <c r="F38" s="98">
        <v>152</v>
      </c>
      <c r="G38" s="84"/>
      <c r="I38" s="789"/>
    </row>
    <row r="39" spans="1:9">
      <c r="A39" s="1746"/>
      <c r="B39" s="87" t="s">
        <v>17</v>
      </c>
      <c r="C39" s="88">
        <v>108</v>
      </c>
      <c r="D39" s="90">
        <v>22</v>
      </c>
      <c r="E39" s="90">
        <v>8</v>
      </c>
      <c r="F39" s="98">
        <v>138</v>
      </c>
      <c r="G39" s="84"/>
      <c r="I39" s="789"/>
    </row>
    <row r="40" spans="1:9" s="772" customFormat="1">
      <c r="A40" s="1746"/>
      <c r="B40" s="87" t="s">
        <v>18</v>
      </c>
      <c r="C40" s="88">
        <v>122</v>
      </c>
      <c r="D40" s="90">
        <v>18</v>
      </c>
      <c r="E40" s="90">
        <v>8</v>
      </c>
      <c r="F40" s="98">
        <v>148</v>
      </c>
      <c r="G40" s="84"/>
      <c r="I40" s="789"/>
    </row>
    <row r="41" spans="1:9">
      <c r="A41" s="1746"/>
      <c r="B41" s="87">
        <v>2016</v>
      </c>
      <c r="C41" s="88">
        <v>118</v>
      </c>
      <c r="D41" s="90">
        <v>20</v>
      </c>
      <c r="E41" s="90">
        <v>7</v>
      </c>
      <c r="F41" s="98">
        <v>145</v>
      </c>
      <c r="G41" s="84"/>
      <c r="I41" s="789"/>
    </row>
    <row r="42" spans="1:9" ht="15.75" thickBot="1">
      <c r="A42" s="1747" t="s">
        <v>21</v>
      </c>
      <c r="B42" s="1748"/>
      <c r="C42" s="111">
        <v>1734</v>
      </c>
      <c r="D42" s="112">
        <v>289</v>
      </c>
      <c r="E42" s="112">
        <v>140</v>
      </c>
      <c r="F42" s="113">
        <v>2163</v>
      </c>
      <c r="G42" s="84"/>
      <c r="I42" s="789"/>
    </row>
    <row r="43" spans="1:9" ht="15.75" thickTop="1"/>
    <row r="44" spans="1:9" ht="15" customHeight="1">
      <c r="A44" s="807"/>
    </row>
    <row r="45" spans="1:9" ht="15.75" customHeight="1">
      <c r="A45" s="807"/>
    </row>
    <row r="46" spans="1:9" ht="15.75" customHeight="1">
      <c r="A46" s="807"/>
    </row>
    <row r="47" spans="1:9">
      <c r="A47" s="807"/>
    </row>
    <row r="48" spans="1:9" ht="15.75" customHeight="1">
      <c r="A48" s="807"/>
    </row>
    <row r="49" spans="1:1">
      <c r="A49" s="807"/>
    </row>
    <row r="50" spans="1:1">
      <c r="A50" s="807"/>
    </row>
    <row r="51" spans="1:1">
      <c r="A51" s="807"/>
    </row>
    <row r="52" spans="1:1">
      <c r="A52" s="807"/>
    </row>
    <row r="53" spans="1:1">
      <c r="A53" s="807"/>
    </row>
    <row r="54" spans="1:1">
      <c r="A54" s="807"/>
    </row>
    <row r="55" spans="1:1">
      <c r="A55" s="807"/>
    </row>
    <row r="56" spans="1:1">
      <c r="A56" s="807"/>
    </row>
    <row r="57" spans="1:1">
      <c r="A57" s="807"/>
    </row>
    <row r="58" spans="1:1">
      <c r="A58" s="807"/>
    </row>
    <row r="59" spans="1:1">
      <c r="A59" s="807"/>
    </row>
    <row r="60" spans="1:1">
      <c r="A60" s="807"/>
    </row>
    <row r="61" spans="1:1">
      <c r="A61" s="807"/>
    </row>
    <row r="62" spans="1:1">
      <c r="A62" s="807"/>
    </row>
    <row r="63" spans="1:1">
      <c r="A63" s="807"/>
    </row>
    <row r="64" spans="1:1" ht="15.75" customHeight="1">
      <c r="A64" s="807"/>
    </row>
  </sheetData>
  <mergeCells count="14">
    <mergeCell ref="A1:J1"/>
    <mergeCell ref="A2:B3"/>
    <mergeCell ref="C2:D2"/>
    <mergeCell ref="E2:F2"/>
    <mergeCell ref="I2:J2"/>
    <mergeCell ref="G2:H2"/>
    <mergeCell ref="A26:A41"/>
    <mergeCell ref="A42:B42"/>
    <mergeCell ref="A4:A19"/>
    <mergeCell ref="A20:J20"/>
    <mergeCell ref="A22:F22"/>
    <mergeCell ref="A24:B25"/>
    <mergeCell ref="C24:E24"/>
    <mergeCell ref="F24:F25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162"/>
  <dimension ref="B1:J9"/>
  <sheetViews>
    <sheetView showGridLines="0" zoomScale="80" zoomScaleNormal="80" workbookViewId="0"/>
  </sheetViews>
  <sheetFormatPr defaultRowHeight="15"/>
  <cols>
    <col min="1" max="1" width="3.7109375" style="968" customWidth="1"/>
    <col min="2" max="2" width="8.7109375" style="968" customWidth="1"/>
    <col min="3" max="10" width="15.7109375" style="968" customWidth="1"/>
    <col min="11" max="16384" width="9.140625" style="968"/>
  </cols>
  <sheetData>
    <row r="1" spans="2:10" ht="24" customHeight="1" thickBot="1">
      <c r="B1" s="969" t="s">
        <v>929</v>
      </c>
    </row>
    <row r="2" spans="2:10" ht="117.75" customHeight="1" thickBot="1">
      <c r="B2" s="1192" t="s">
        <v>79</v>
      </c>
      <c r="C2" s="1193" t="s">
        <v>441</v>
      </c>
      <c r="D2" s="1194" t="s">
        <v>86</v>
      </c>
      <c r="E2" s="1193" t="s">
        <v>103</v>
      </c>
      <c r="F2" s="1194" t="s">
        <v>104</v>
      </c>
      <c r="G2" s="1193" t="s">
        <v>105</v>
      </c>
      <c r="H2" s="1194" t="s">
        <v>106</v>
      </c>
      <c r="I2" s="1193" t="s">
        <v>107</v>
      </c>
      <c r="J2" s="1194" t="s">
        <v>108</v>
      </c>
    </row>
    <row r="3" spans="2:10">
      <c r="B3" s="1195">
        <v>2012</v>
      </c>
      <c r="C3" s="1190">
        <f>'Table 3e DATA'!I15</f>
        <v>444</v>
      </c>
      <c r="D3" s="1196">
        <f>'Table 3e DATA'!F37</f>
        <v>101</v>
      </c>
      <c r="E3" s="1185">
        <f>'Table 3e DATA'!C37/'Table 3e DATA'!$F37</f>
        <v>0.92079207920792083</v>
      </c>
      <c r="F3" s="1186">
        <f>'Table 3e DATA'!D15</f>
        <v>0.71621621621621623</v>
      </c>
      <c r="G3" s="1185">
        <f>'Table 3e DATA'!D37/'Table 3e DATA'!$F37</f>
        <v>5.9405940594059403E-2</v>
      </c>
      <c r="H3" s="1186">
        <f>'Table 3e DATA'!F15</f>
        <v>0.18243243243243243</v>
      </c>
      <c r="I3" s="1185">
        <f>'Table 3e DATA'!E37/'Table 3e DATA'!$F37</f>
        <v>1.9801980198019802E-2</v>
      </c>
      <c r="J3" s="1186">
        <f>'Table 3e DATA'!H15</f>
        <v>0.10135135135135136</v>
      </c>
    </row>
    <row r="4" spans="2:10">
      <c r="B4" s="1195">
        <v>2013</v>
      </c>
      <c r="C4" s="1190">
        <f>'Table 3e DATA'!I16</f>
        <v>472</v>
      </c>
      <c r="D4" s="1196">
        <f>'Table 3e DATA'!F38</f>
        <v>103</v>
      </c>
      <c r="E4" s="1185">
        <f>'Table 3e DATA'!C38/'Table 3e DATA'!$F38</f>
        <v>0.84466019417475724</v>
      </c>
      <c r="F4" s="1186">
        <f>'Table 3e DATA'!D16</f>
        <v>0.50635593220338981</v>
      </c>
      <c r="G4" s="1185">
        <f>'Table 3e DATA'!D38/'Table 3e DATA'!$F38</f>
        <v>0.12621359223300971</v>
      </c>
      <c r="H4" s="1186">
        <f>'Table 3e DATA'!F16</f>
        <v>0.34533898305084748</v>
      </c>
      <c r="I4" s="1185">
        <f>'Table 3e DATA'!E38/'Table 3e DATA'!$F38</f>
        <v>2.9126213592233011E-2</v>
      </c>
      <c r="J4" s="1186">
        <f>'Table 3e DATA'!H16</f>
        <v>0.14830508474576271</v>
      </c>
    </row>
    <row r="5" spans="2:10">
      <c r="B5" s="1195">
        <v>2014</v>
      </c>
      <c r="C5" s="1190">
        <f>'Table 3e DATA'!I17</f>
        <v>478</v>
      </c>
      <c r="D5" s="1196">
        <f>'Table 3e DATA'!F39</f>
        <v>101</v>
      </c>
      <c r="E5" s="1185">
        <f>'Table 3e DATA'!C39/'Table 3e DATA'!$F39</f>
        <v>0.88118811881188119</v>
      </c>
      <c r="F5" s="1186">
        <f>'Table 3e DATA'!D17</f>
        <v>0.58158995815899583</v>
      </c>
      <c r="G5" s="1185">
        <f>'Table 3e DATA'!D39/'Table 3e DATA'!$F39</f>
        <v>9.9009900990099015E-2</v>
      </c>
      <c r="H5" s="1186">
        <f>'Table 3e DATA'!F17</f>
        <v>0.31589958158995818</v>
      </c>
      <c r="I5" s="1185">
        <f>'Table 3e DATA'!E39/'Table 3e DATA'!$F39</f>
        <v>1.9801980198019802E-2</v>
      </c>
      <c r="J5" s="1186">
        <f>'Table 3e DATA'!H17</f>
        <v>0.10251046025104603</v>
      </c>
    </row>
    <row r="6" spans="2:10">
      <c r="B6" s="1195">
        <v>2015</v>
      </c>
      <c r="C6" s="1190">
        <f>'Table 3e DATA'!I18</f>
        <v>477</v>
      </c>
      <c r="D6" s="1196">
        <f>'Table 3e DATA'!F40</f>
        <v>94</v>
      </c>
      <c r="E6" s="1185">
        <f>'Table 3e DATA'!C40/'Table 3e DATA'!$F40</f>
        <v>0.87234042553191493</v>
      </c>
      <c r="F6" s="1186">
        <f>'Table 3e DATA'!D18</f>
        <v>0.55555555555555558</v>
      </c>
      <c r="G6" s="1185">
        <f>'Table 3e DATA'!D40/'Table 3e DATA'!$F40</f>
        <v>0.11702127659574468</v>
      </c>
      <c r="H6" s="1186">
        <f>'Table 3e DATA'!F18</f>
        <v>0.37316561844863733</v>
      </c>
      <c r="I6" s="1185">
        <f>'Table 3e DATA'!E40/'Table 3e DATA'!$F40</f>
        <v>1.0638297872340425E-2</v>
      </c>
      <c r="J6" s="1186">
        <f>'Table 3e DATA'!H18</f>
        <v>7.1278825995807121E-2</v>
      </c>
    </row>
    <row r="7" spans="2:10" ht="15.75" thickBot="1">
      <c r="B7" s="1197">
        <v>2016</v>
      </c>
      <c r="C7" s="1198">
        <f>'Table 3e DATA'!I19</f>
        <v>462</v>
      </c>
      <c r="D7" s="1199">
        <f>'Table 3e DATA'!F41</f>
        <v>95</v>
      </c>
      <c r="E7" s="1187">
        <f>'Table 3e DATA'!C41/'Table 3e DATA'!$F41</f>
        <v>0.86315789473684212</v>
      </c>
      <c r="F7" s="1188">
        <f>'Table 3e DATA'!D19</f>
        <v>0.52164502164502169</v>
      </c>
      <c r="G7" s="1187">
        <f>'Table 3e DATA'!D41/'Table 3e DATA'!$F41</f>
        <v>9.4736842105263161E-2</v>
      </c>
      <c r="H7" s="1188">
        <f>'Table 3e DATA'!F19</f>
        <v>0.2878787878787879</v>
      </c>
      <c r="I7" s="1187">
        <f>'Table 3e DATA'!E41/'Table 3e DATA'!$F41</f>
        <v>4.2105263157894736E-2</v>
      </c>
      <c r="J7" s="1188">
        <f>'Table 3e DATA'!H19</f>
        <v>0.19047619047619047</v>
      </c>
    </row>
    <row r="9" spans="2:10">
      <c r="B9" s="968" t="s">
        <v>78</v>
      </c>
    </row>
  </sheetData>
  <pageMargins left="0.7" right="0.7" top="0.75" bottom="0.75" header="0.3" footer="0.3"/>
  <ignoredErrors>
    <ignoredError sqref="C3:J7" calculatedColumn="1"/>
  </ignoredErrors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163"/>
  <dimension ref="A1:L64"/>
  <sheetViews>
    <sheetView workbookViewId="0">
      <selection activeCell="N25" sqref="N25"/>
    </sheetView>
  </sheetViews>
  <sheetFormatPr defaultRowHeight="15"/>
  <cols>
    <col min="1" max="16384" width="9.140625" style="772"/>
  </cols>
  <sheetData>
    <row r="1" spans="1:12" ht="15.75" customHeight="1" thickBot="1">
      <c r="A1" s="1751" t="s">
        <v>901</v>
      </c>
      <c r="B1" s="1751"/>
      <c r="C1" s="1751"/>
      <c r="D1" s="1751"/>
      <c r="E1" s="1751"/>
      <c r="F1" s="1751"/>
      <c r="G1" s="1751"/>
      <c r="H1" s="1751"/>
      <c r="I1" s="1751"/>
      <c r="J1" s="1751"/>
      <c r="K1" s="84"/>
      <c r="L1" s="796"/>
    </row>
    <row r="2" spans="1:12" ht="15.75" customHeight="1" thickTop="1">
      <c r="A2" s="1752" t="s">
        <v>0</v>
      </c>
      <c r="B2" s="1753"/>
      <c r="C2" s="1764" t="s">
        <v>874</v>
      </c>
      <c r="D2" s="1765"/>
      <c r="E2" s="1765" t="s">
        <v>875</v>
      </c>
      <c r="F2" s="1765"/>
      <c r="G2" s="1765" t="s">
        <v>109</v>
      </c>
      <c r="H2" s="1765"/>
      <c r="I2" s="1765" t="s">
        <v>21</v>
      </c>
      <c r="J2" s="1766"/>
      <c r="K2" s="84"/>
      <c r="L2" s="796"/>
    </row>
    <row r="3" spans="1:12" ht="49.5" thickBot="1">
      <c r="A3" s="1754"/>
      <c r="B3" s="1755"/>
      <c r="C3" s="114" t="s">
        <v>76</v>
      </c>
      <c r="D3" s="115" t="s">
        <v>77</v>
      </c>
      <c r="E3" s="115" t="s">
        <v>76</v>
      </c>
      <c r="F3" s="115" t="s">
        <v>77</v>
      </c>
      <c r="G3" s="115" t="s">
        <v>76</v>
      </c>
      <c r="H3" s="115" t="s">
        <v>77</v>
      </c>
      <c r="I3" s="115" t="s">
        <v>76</v>
      </c>
      <c r="J3" s="770" t="s">
        <v>77</v>
      </c>
      <c r="K3" s="84"/>
      <c r="L3" s="796"/>
    </row>
    <row r="4" spans="1:12" ht="15.75" customHeight="1" thickTop="1">
      <c r="A4" s="1745" t="s">
        <v>3</v>
      </c>
      <c r="B4" s="99" t="s">
        <v>4</v>
      </c>
      <c r="C4" s="100">
        <v>196</v>
      </c>
      <c r="D4" s="101">
        <v>0.78714859437751006</v>
      </c>
      <c r="E4" s="102">
        <v>53</v>
      </c>
      <c r="F4" s="101">
        <v>0.21285140562248997</v>
      </c>
      <c r="G4" s="102" t="s">
        <v>0</v>
      </c>
      <c r="H4" s="101" t="s">
        <v>0</v>
      </c>
      <c r="I4" s="102">
        <v>249</v>
      </c>
      <c r="J4" s="103">
        <v>1</v>
      </c>
      <c r="K4" s="84"/>
      <c r="L4" s="796"/>
    </row>
    <row r="5" spans="1:12">
      <c r="A5" s="1746"/>
      <c r="B5" s="104" t="s">
        <v>5</v>
      </c>
      <c r="C5" s="105">
        <v>236</v>
      </c>
      <c r="D5" s="106">
        <v>0.79461279461279455</v>
      </c>
      <c r="E5" s="107">
        <v>40</v>
      </c>
      <c r="F5" s="106">
        <v>0.13468013468013468</v>
      </c>
      <c r="G5" s="107">
        <v>21</v>
      </c>
      <c r="H5" s="106">
        <v>7.0707070707070704E-2</v>
      </c>
      <c r="I5" s="107">
        <v>297</v>
      </c>
      <c r="J5" s="108">
        <v>1</v>
      </c>
      <c r="K5" s="84"/>
      <c r="L5" s="796"/>
    </row>
    <row r="6" spans="1:12">
      <c r="A6" s="1746"/>
      <c r="B6" s="104" t="s">
        <v>6</v>
      </c>
      <c r="C6" s="105">
        <v>233</v>
      </c>
      <c r="D6" s="106">
        <v>0.82624113475177308</v>
      </c>
      <c r="E6" s="107">
        <v>26</v>
      </c>
      <c r="F6" s="106">
        <v>9.2198581560283696E-2</v>
      </c>
      <c r="G6" s="107">
        <v>23</v>
      </c>
      <c r="H6" s="106">
        <v>8.1560283687943255E-2</v>
      </c>
      <c r="I6" s="107">
        <v>282</v>
      </c>
      <c r="J6" s="108">
        <v>1</v>
      </c>
      <c r="K6" s="84"/>
      <c r="L6" s="796"/>
    </row>
    <row r="7" spans="1:12">
      <c r="A7" s="1746"/>
      <c r="B7" s="104" t="s">
        <v>7</v>
      </c>
      <c r="C7" s="105">
        <v>214</v>
      </c>
      <c r="D7" s="106">
        <v>0.68152866242038213</v>
      </c>
      <c r="E7" s="107">
        <v>100</v>
      </c>
      <c r="F7" s="106">
        <v>0.31847133757961782</v>
      </c>
      <c r="G7" s="107" t="s">
        <v>0</v>
      </c>
      <c r="H7" s="106" t="s">
        <v>0</v>
      </c>
      <c r="I7" s="107">
        <v>314</v>
      </c>
      <c r="J7" s="108">
        <v>1</v>
      </c>
      <c r="K7" s="84"/>
      <c r="L7" s="796"/>
    </row>
    <row r="8" spans="1:12">
      <c r="A8" s="1746"/>
      <c r="B8" s="104" t="s">
        <v>8</v>
      </c>
      <c r="C8" s="105">
        <v>259</v>
      </c>
      <c r="D8" s="106">
        <v>0.78247734138972813</v>
      </c>
      <c r="E8" s="107">
        <v>40</v>
      </c>
      <c r="F8" s="106">
        <v>0.12084592145015106</v>
      </c>
      <c r="G8" s="107">
        <v>32</v>
      </c>
      <c r="H8" s="106">
        <v>9.6676737160120846E-2</v>
      </c>
      <c r="I8" s="107">
        <v>331</v>
      </c>
      <c r="J8" s="108">
        <v>1</v>
      </c>
      <c r="K8" s="84"/>
      <c r="L8" s="796"/>
    </row>
    <row r="9" spans="1:12">
      <c r="A9" s="1746"/>
      <c r="B9" s="104" t="s">
        <v>9</v>
      </c>
      <c r="C9" s="105">
        <v>255</v>
      </c>
      <c r="D9" s="106">
        <v>0.62962962962962965</v>
      </c>
      <c r="E9" s="107">
        <v>99</v>
      </c>
      <c r="F9" s="106">
        <v>0.24444444444444444</v>
      </c>
      <c r="G9" s="107">
        <v>51</v>
      </c>
      <c r="H9" s="106">
        <v>0.12592592592592594</v>
      </c>
      <c r="I9" s="107">
        <v>405</v>
      </c>
      <c r="J9" s="108">
        <v>1</v>
      </c>
      <c r="K9" s="84"/>
      <c r="L9" s="796"/>
    </row>
    <row r="10" spans="1:12">
      <c r="A10" s="1746"/>
      <c r="B10" s="104" t="s">
        <v>10</v>
      </c>
      <c r="C10" s="105">
        <v>265</v>
      </c>
      <c r="D10" s="106">
        <v>0.69010416666666674</v>
      </c>
      <c r="E10" s="107">
        <v>96</v>
      </c>
      <c r="F10" s="106">
        <v>0.25</v>
      </c>
      <c r="G10" s="107">
        <v>23</v>
      </c>
      <c r="H10" s="106">
        <v>5.9895833333333329E-2</v>
      </c>
      <c r="I10" s="107">
        <v>384</v>
      </c>
      <c r="J10" s="108">
        <v>1</v>
      </c>
      <c r="K10" s="84"/>
      <c r="L10" s="796"/>
    </row>
    <row r="11" spans="1:12">
      <c r="A11" s="1746"/>
      <c r="B11" s="104" t="s">
        <v>11</v>
      </c>
      <c r="C11" s="105">
        <v>312</v>
      </c>
      <c r="D11" s="106">
        <v>0.66952789699570814</v>
      </c>
      <c r="E11" s="107">
        <v>72</v>
      </c>
      <c r="F11" s="106">
        <v>0.15450643776824033</v>
      </c>
      <c r="G11" s="107">
        <v>82</v>
      </c>
      <c r="H11" s="106">
        <v>0.17596566523605151</v>
      </c>
      <c r="I11" s="107">
        <v>466</v>
      </c>
      <c r="J11" s="108">
        <v>1</v>
      </c>
      <c r="K11" s="84"/>
      <c r="L11" s="796"/>
    </row>
    <row r="12" spans="1:12">
      <c r="A12" s="1746"/>
      <c r="B12" s="104" t="s">
        <v>12</v>
      </c>
      <c r="C12" s="105">
        <v>276</v>
      </c>
      <c r="D12" s="106">
        <v>0.48677248677248675</v>
      </c>
      <c r="E12" s="107">
        <v>204</v>
      </c>
      <c r="F12" s="106">
        <v>0.35978835978835982</v>
      </c>
      <c r="G12" s="107">
        <v>87</v>
      </c>
      <c r="H12" s="106">
        <v>0.15343915343915343</v>
      </c>
      <c r="I12" s="107">
        <v>567</v>
      </c>
      <c r="J12" s="108">
        <v>1</v>
      </c>
      <c r="K12" s="84"/>
      <c r="L12" s="796"/>
    </row>
    <row r="13" spans="1:12">
      <c r="A13" s="1746"/>
      <c r="B13" s="104" t="s">
        <v>13</v>
      </c>
      <c r="C13" s="105">
        <v>318</v>
      </c>
      <c r="D13" s="106">
        <v>0.59217877094972071</v>
      </c>
      <c r="E13" s="107">
        <v>153</v>
      </c>
      <c r="F13" s="106">
        <v>0.28491620111731847</v>
      </c>
      <c r="G13" s="107">
        <v>66</v>
      </c>
      <c r="H13" s="106">
        <v>0.1229050279329609</v>
      </c>
      <c r="I13" s="107">
        <v>537</v>
      </c>
      <c r="J13" s="108">
        <v>1</v>
      </c>
      <c r="K13" s="84"/>
      <c r="L13" s="796"/>
    </row>
    <row r="14" spans="1:12">
      <c r="A14" s="1746"/>
      <c r="B14" s="790" t="s">
        <v>14</v>
      </c>
      <c r="C14" s="791">
        <v>249</v>
      </c>
      <c r="D14" s="792">
        <v>0.49015748031496065</v>
      </c>
      <c r="E14" s="793">
        <v>150</v>
      </c>
      <c r="F14" s="792">
        <v>0.29527559055118113</v>
      </c>
      <c r="G14" s="793">
        <v>109</v>
      </c>
      <c r="H14" s="792">
        <v>0.21456692913385825</v>
      </c>
      <c r="I14" s="793">
        <v>508</v>
      </c>
      <c r="J14" s="794">
        <v>1</v>
      </c>
      <c r="K14" s="84"/>
      <c r="L14" s="796"/>
    </row>
    <row r="15" spans="1:12">
      <c r="A15" s="1746"/>
      <c r="B15" s="87" t="s">
        <v>15</v>
      </c>
      <c r="C15" s="88">
        <v>318</v>
      </c>
      <c r="D15" s="89">
        <v>0.71621621621621623</v>
      </c>
      <c r="E15" s="90">
        <v>81</v>
      </c>
      <c r="F15" s="89">
        <v>0.18243243243243243</v>
      </c>
      <c r="G15" s="90">
        <v>45</v>
      </c>
      <c r="H15" s="89">
        <v>0.10135135135135136</v>
      </c>
      <c r="I15" s="90">
        <v>444</v>
      </c>
      <c r="J15" s="91">
        <v>1</v>
      </c>
      <c r="K15" s="84"/>
      <c r="L15" s="796"/>
    </row>
    <row r="16" spans="1:12">
      <c r="A16" s="1746"/>
      <c r="B16" s="87" t="s">
        <v>16</v>
      </c>
      <c r="C16" s="88">
        <v>239</v>
      </c>
      <c r="D16" s="89">
        <v>0.50635593220338981</v>
      </c>
      <c r="E16" s="90">
        <v>163</v>
      </c>
      <c r="F16" s="89">
        <v>0.34533898305084748</v>
      </c>
      <c r="G16" s="90">
        <v>70</v>
      </c>
      <c r="H16" s="89">
        <v>0.14830508474576271</v>
      </c>
      <c r="I16" s="90">
        <v>472</v>
      </c>
      <c r="J16" s="91">
        <v>1</v>
      </c>
      <c r="K16" s="84"/>
      <c r="L16" s="796"/>
    </row>
    <row r="17" spans="1:12">
      <c r="A17" s="1746"/>
      <c r="B17" s="87" t="s">
        <v>17</v>
      </c>
      <c r="C17" s="88">
        <v>278</v>
      </c>
      <c r="D17" s="89">
        <v>0.58158995815899583</v>
      </c>
      <c r="E17" s="90">
        <v>151</v>
      </c>
      <c r="F17" s="89">
        <v>0.31589958158995818</v>
      </c>
      <c r="G17" s="90">
        <v>49</v>
      </c>
      <c r="H17" s="89">
        <v>0.10251046025104603</v>
      </c>
      <c r="I17" s="90">
        <v>478</v>
      </c>
      <c r="J17" s="91">
        <v>1</v>
      </c>
      <c r="K17" s="84"/>
      <c r="L17" s="796"/>
    </row>
    <row r="18" spans="1:12">
      <c r="A18" s="1746"/>
      <c r="B18" s="87" t="s">
        <v>18</v>
      </c>
      <c r="C18" s="88">
        <v>265</v>
      </c>
      <c r="D18" s="89">
        <v>0.55555555555555558</v>
      </c>
      <c r="E18" s="90">
        <v>178</v>
      </c>
      <c r="F18" s="89">
        <v>0.37316561844863733</v>
      </c>
      <c r="G18" s="90">
        <v>34</v>
      </c>
      <c r="H18" s="89">
        <v>7.1278825995807121E-2</v>
      </c>
      <c r="I18" s="90">
        <v>477</v>
      </c>
      <c r="J18" s="91">
        <v>1</v>
      </c>
      <c r="K18" s="84"/>
      <c r="L18" s="796"/>
    </row>
    <row r="19" spans="1:12" ht="15.75" thickBot="1">
      <c r="A19" s="1749"/>
      <c r="B19" s="92">
        <v>2016</v>
      </c>
      <c r="C19" s="93">
        <v>241</v>
      </c>
      <c r="D19" s="94">
        <v>0.52164502164502169</v>
      </c>
      <c r="E19" s="95">
        <v>133</v>
      </c>
      <c r="F19" s="94">
        <v>0.2878787878787879</v>
      </c>
      <c r="G19" s="95">
        <v>88</v>
      </c>
      <c r="H19" s="94">
        <v>0.19047619047619047</v>
      </c>
      <c r="I19" s="95">
        <v>462</v>
      </c>
      <c r="J19" s="96">
        <v>1</v>
      </c>
      <c r="K19" s="84"/>
      <c r="L19" s="796"/>
    </row>
    <row r="20" spans="1:12" ht="15.75" customHeight="1" thickTop="1">
      <c r="A20" s="1750" t="s">
        <v>78</v>
      </c>
      <c r="B20" s="1750"/>
      <c r="C20" s="1750"/>
      <c r="D20" s="1750"/>
      <c r="E20" s="1750"/>
      <c r="F20" s="1750"/>
      <c r="G20" s="1750"/>
      <c r="H20" s="1750"/>
      <c r="I20" s="1750"/>
      <c r="J20" s="1750"/>
      <c r="K20" s="84"/>
      <c r="L20" s="796"/>
    </row>
    <row r="22" spans="1:12" ht="15" customHeight="1">
      <c r="A22" s="1751" t="s">
        <v>110</v>
      </c>
      <c r="B22" s="1751"/>
      <c r="C22" s="1751"/>
      <c r="D22" s="1751"/>
      <c r="E22" s="1751"/>
      <c r="F22" s="1751"/>
      <c r="G22" s="84"/>
      <c r="H22" s="796"/>
    </row>
    <row r="23" spans="1:12" ht="15.75" thickBot="1">
      <c r="A23" s="97" t="s">
        <v>83</v>
      </c>
      <c r="B23" s="84"/>
      <c r="C23" s="84"/>
      <c r="D23" s="84"/>
      <c r="E23" s="84"/>
      <c r="F23" s="84"/>
      <c r="G23" s="84"/>
      <c r="H23" s="796"/>
    </row>
    <row r="24" spans="1:12" ht="15.75" customHeight="1" thickTop="1">
      <c r="A24" s="1752" t="s">
        <v>0</v>
      </c>
      <c r="B24" s="1753"/>
      <c r="C24" s="1764" t="s">
        <v>111</v>
      </c>
      <c r="D24" s="1765"/>
      <c r="E24" s="1765"/>
      <c r="F24" s="1766" t="s">
        <v>21</v>
      </c>
      <c r="G24" s="84"/>
      <c r="H24" s="796"/>
    </row>
    <row r="25" spans="1:12" ht="49.5" thickBot="1">
      <c r="A25" s="1754"/>
      <c r="B25" s="1755"/>
      <c r="C25" s="114" t="s">
        <v>874</v>
      </c>
      <c r="D25" s="115" t="s">
        <v>875</v>
      </c>
      <c r="E25" s="115" t="s">
        <v>109</v>
      </c>
      <c r="F25" s="1767"/>
      <c r="G25" s="84"/>
      <c r="H25" s="796"/>
    </row>
    <row r="26" spans="1:12" ht="15.75" customHeight="1" thickTop="1">
      <c r="A26" s="1745" t="s">
        <v>3</v>
      </c>
      <c r="B26" s="99" t="s">
        <v>4</v>
      </c>
      <c r="C26" s="100">
        <v>77</v>
      </c>
      <c r="D26" s="102">
        <v>4</v>
      </c>
      <c r="E26" s="102">
        <v>0</v>
      </c>
      <c r="F26" s="109">
        <v>81</v>
      </c>
      <c r="G26" s="84"/>
      <c r="H26" s="796"/>
    </row>
    <row r="27" spans="1:12">
      <c r="A27" s="1746"/>
      <c r="B27" s="104" t="s">
        <v>5</v>
      </c>
      <c r="C27" s="105">
        <v>80</v>
      </c>
      <c r="D27" s="107">
        <v>3</v>
      </c>
      <c r="E27" s="107">
        <v>1</v>
      </c>
      <c r="F27" s="110">
        <v>84</v>
      </c>
      <c r="G27" s="84"/>
      <c r="H27" s="796"/>
    </row>
    <row r="28" spans="1:12">
      <c r="A28" s="1746"/>
      <c r="B28" s="104" t="s">
        <v>6</v>
      </c>
      <c r="C28" s="105">
        <v>80</v>
      </c>
      <c r="D28" s="107">
        <v>2</v>
      </c>
      <c r="E28" s="107">
        <v>1</v>
      </c>
      <c r="F28" s="110">
        <v>83</v>
      </c>
      <c r="G28" s="84"/>
      <c r="H28" s="796"/>
    </row>
    <row r="29" spans="1:12">
      <c r="A29" s="1746"/>
      <c r="B29" s="104" t="s">
        <v>7</v>
      </c>
      <c r="C29" s="105">
        <v>85</v>
      </c>
      <c r="D29" s="107">
        <v>7</v>
      </c>
      <c r="E29" s="107">
        <v>0</v>
      </c>
      <c r="F29" s="110">
        <v>92</v>
      </c>
      <c r="G29" s="84"/>
      <c r="H29" s="796"/>
    </row>
    <row r="30" spans="1:12">
      <c r="A30" s="1746"/>
      <c r="B30" s="104" t="s">
        <v>8</v>
      </c>
      <c r="C30" s="105">
        <v>83</v>
      </c>
      <c r="D30" s="107">
        <v>3</v>
      </c>
      <c r="E30" s="107">
        <v>1</v>
      </c>
      <c r="F30" s="110">
        <v>87</v>
      </c>
      <c r="G30" s="84"/>
      <c r="H30" s="796"/>
    </row>
    <row r="31" spans="1:12">
      <c r="A31" s="1746"/>
      <c r="B31" s="104" t="s">
        <v>9</v>
      </c>
      <c r="C31" s="105">
        <v>90</v>
      </c>
      <c r="D31" s="107">
        <v>7</v>
      </c>
      <c r="E31" s="107">
        <v>2</v>
      </c>
      <c r="F31" s="110">
        <v>99</v>
      </c>
      <c r="G31" s="84"/>
      <c r="H31" s="796"/>
    </row>
    <row r="32" spans="1:12">
      <c r="A32" s="1746"/>
      <c r="B32" s="104" t="s">
        <v>10</v>
      </c>
      <c r="C32" s="105">
        <v>96</v>
      </c>
      <c r="D32" s="107">
        <v>7</v>
      </c>
      <c r="E32" s="107">
        <v>1</v>
      </c>
      <c r="F32" s="110">
        <v>104</v>
      </c>
      <c r="G32" s="84"/>
      <c r="H32" s="796"/>
    </row>
    <row r="33" spans="1:8">
      <c r="A33" s="1746"/>
      <c r="B33" s="104" t="s">
        <v>11</v>
      </c>
      <c r="C33" s="105">
        <v>97</v>
      </c>
      <c r="D33" s="107">
        <v>5</v>
      </c>
      <c r="E33" s="107">
        <v>3</v>
      </c>
      <c r="F33" s="110">
        <v>105</v>
      </c>
      <c r="G33" s="84"/>
      <c r="H33" s="796"/>
    </row>
    <row r="34" spans="1:8">
      <c r="A34" s="1746"/>
      <c r="B34" s="104" t="s">
        <v>12</v>
      </c>
      <c r="C34" s="105">
        <v>91</v>
      </c>
      <c r="D34" s="107">
        <v>15</v>
      </c>
      <c r="E34" s="107">
        <v>3</v>
      </c>
      <c r="F34" s="110">
        <v>109</v>
      </c>
      <c r="G34" s="84"/>
      <c r="H34" s="796"/>
    </row>
    <row r="35" spans="1:8">
      <c r="A35" s="1746"/>
      <c r="B35" s="104" t="s">
        <v>13</v>
      </c>
      <c r="C35" s="105">
        <v>85</v>
      </c>
      <c r="D35" s="107">
        <v>10</v>
      </c>
      <c r="E35" s="107">
        <v>2</v>
      </c>
      <c r="F35" s="110">
        <v>97</v>
      </c>
      <c r="G35" s="84"/>
      <c r="H35" s="796"/>
    </row>
    <row r="36" spans="1:8">
      <c r="A36" s="1746"/>
      <c r="B36" s="790" t="s">
        <v>14</v>
      </c>
      <c r="C36" s="791">
        <v>88</v>
      </c>
      <c r="D36" s="793">
        <v>11</v>
      </c>
      <c r="E36" s="793">
        <v>4</v>
      </c>
      <c r="F36" s="795">
        <v>103</v>
      </c>
      <c r="G36" s="84"/>
      <c r="H36" s="796"/>
    </row>
    <row r="37" spans="1:8">
      <c r="A37" s="1746"/>
      <c r="B37" s="87" t="s">
        <v>15</v>
      </c>
      <c r="C37" s="88">
        <v>93</v>
      </c>
      <c r="D37" s="90">
        <v>6</v>
      </c>
      <c r="E37" s="90">
        <v>2</v>
      </c>
      <c r="F37" s="98">
        <v>101</v>
      </c>
      <c r="G37" s="84"/>
      <c r="H37" s="796"/>
    </row>
    <row r="38" spans="1:8">
      <c r="A38" s="1746"/>
      <c r="B38" s="87" t="s">
        <v>16</v>
      </c>
      <c r="C38" s="88">
        <v>87</v>
      </c>
      <c r="D38" s="90">
        <v>13</v>
      </c>
      <c r="E38" s="90">
        <v>3</v>
      </c>
      <c r="F38" s="98">
        <v>103</v>
      </c>
      <c r="G38" s="84"/>
      <c r="H38" s="796"/>
    </row>
    <row r="39" spans="1:8">
      <c r="A39" s="1746"/>
      <c r="B39" s="87" t="s">
        <v>17</v>
      </c>
      <c r="C39" s="88">
        <v>89</v>
      </c>
      <c r="D39" s="90">
        <v>10</v>
      </c>
      <c r="E39" s="90">
        <v>2</v>
      </c>
      <c r="F39" s="98">
        <v>101</v>
      </c>
      <c r="G39" s="84"/>
      <c r="H39" s="796"/>
    </row>
    <row r="40" spans="1:8">
      <c r="A40" s="1746"/>
      <c r="B40" s="87" t="s">
        <v>18</v>
      </c>
      <c r="C40" s="88">
        <v>82</v>
      </c>
      <c r="D40" s="90">
        <v>11</v>
      </c>
      <c r="E40" s="90">
        <v>1</v>
      </c>
      <c r="F40" s="98">
        <v>94</v>
      </c>
      <c r="G40" s="84"/>
      <c r="H40" s="796"/>
    </row>
    <row r="41" spans="1:8">
      <c r="A41" s="1746"/>
      <c r="B41" s="87">
        <v>2016</v>
      </c>
      <c r="C41" s="88">
        <v>82</v>
      </c>
      <c r="D41" s="90">
        <v>9</v>
      </c>
      <c r="E41" s="90">
        <v>4</v>
      </c>
      <c r="F41" s="98">
        <v>95</v>
      </c>
      <c r="G41" s="84"/>
      <c r="H41" s="796"/>
    </row>
    <row r="42" spans="1:8" ht="15.75" thickBot="1">
      <c r="A42" s="1747" t="s">
        <v>21</v>
      </c>
      <c r="B42" s="1748"/>
      <c r="C42" s="111">
        <v>1385</v>
      </c>
      <c r="D42" s="112">
        <v>123</v>
      </c>
      <c r="E42" s="112">
        <v>30</v>
      </c>
      <c r="F42" s="113">
        <v>1538</v>
      </c>
      <c r="G42" s="84"/>
      <c r="H42" s="796"/>
    </row>
    <row r="43" spans="1:8" ht="15.75" thickTop="1"/>
    <row r="44" spans="1:8" ht="15.75" customHeight="1">
      <c r="A44" s="808"/>
    </row>
    <row r="45" spans="1:8" ht="15.75" customHeight="1">
      <c r="A45" s="808"/>
    </row>
    <row r="46" spans="1:8" ht="15.75" customHeight="1">
      <c r="A46" s="808"/>
    </row>
    <row r="47" spans="1:8" ht="15.75" customHeight="1">
      <c r="A47" s="808"/>
    </row>
    <row r="48" spans="1:8" ht="15.75" customHeight="1">
      <c r="A48" s="808"/>
    </row>
    <row r="49" spans="1:1">
      <c r="A49" s="808"/>
    </row>
    <row r="50" spans="1:1">
      <c r="A50" s="808"/>
    </row>
    <row r="51" spans="1:1">
      <c r="A51" s="808"/>
    </row>
    <row r="52" spans="1:1">
      <c r="A52" s="808"/>
    </row>
    <row r="53" spans="1:1">
      <c r="A53" s="808"/>
    </row>
    <row r="54" spans="1:1">
      <c r="A54" s="808"/>
    </row>
    <row r="55" spans="1:1">
      <c r="A55" s="808"/>
    </row>
    <row r="56" spans="1:1">
      <c r="A56" s="808"/>
    </row>
    <row r="57" spans="1:1">
      <c r="A57" s="808"/>
    </row>
    <row r="58" spans="1:1">
      <c r="A58" s="808"/>
    </row>
    <row r="59" spans="1:1">
      <c r="A59" s="808"/>
    </row>
    <row r="60" spans="1:1">
      <c r="A60" s="808"/>
    </row>
    <row r="61" spans="1:1">
      <c r="A61" s="808"/>
    </row>
    <row r="62" spans="1:1">
      <c r="A62" s="808"/>
    </row>
    <row r="63" spans="1:1" ht="15.75" customHeight="1">
      <c r="A63" s="808"/>
    </row>
    <row r="64" spans="1:1">
      <c r="A64" s="808"/>
    </row>
  </sheetData>
  <mergeCells count="14">
    <mergeCell ref="A26:A41"/>
    <mergeCell ref="A42:B42"/>
    <mergeCell ref="A4:A19"/>
    <mergeCell ref="A20:J20"/>
    <mergeCell ref="A22:F22"/>
    <mergeCell ref="A24:B25"/>
    <mergeCell ref="C24:E24"/>
    <mergeCell ref="F24:F25"/>
    <mergeCell ref="A1:J1"/>
    <mergeCell ref="A2:B3"/>
    <mergeCell ref="C2:D2"/>
    <mergeCell ref="E2:F2"/>
    <mergeCell ref="G2:H2"/>
    <mergeCell ref="I2:J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164"/>
  <dimension ref="B1:J9"/>
  <sheetViews>
    <sheetView showGridLines="0" zoomScale="80" zoomScaleNormal="80" workbookViewId="0"/>
  </sheetViews>
  <sheetFormatPr defaultRowHeight="15"/>
  <cols>
    <col min="1" max="1" width="2.7109375" style="968" customWidth="1"/>
    <col min="2" max="2" width="8.7109375" style="968" customWidth="1"/>
    <col min="3" max="10" width="15.7109375" style="968" customWidth="1"/>
    <col min="11" max="16384" width="9.140625" style="968"/>
  </cols>
  <sheetData>
    <row r="1" spans="2:10" ht="24" customHeight="1" thickBot="1">
      <c r="B1" s="969" t="s">
        <v>930</v>
      </c>
    </row>
    <row r="2" spans="2:10" ht="114" customHeight="1" thickBot="1">
      <c r="B2" s="1192" t="s">
        <v>79</v>
      </c>
      <c r="C2" s="1193" t="s">
        <v>817</v>
      </c>
      <c r="D2" s="1194" t="s">
        <v>86</v>
      </c>
      <c r="E2" s="1193" t="s">
        <v>103</v>
      </c>
      <c r="F2" s="1194" t="s">
        <v>104</v>
      </c>
      <c r="G2" s="1193" t="s">
        <v>105</v>
      </c>
      <c r="H2" s="1194" t="s">
        <v>106</v>
      </c>
      <c r="I2" s="1193" t="s">
        <v>107</v>
      </c>
      <c r="J2" s="1194" t="s">
        <v>108</v>
      </c>
    </row>
    <row r="3" spans="2:10">
      <c r="B3" s="1195">
        <v>2012</v>
      </c>
      <c r="C3" s="1190">
        <f>'Table 3f DATA'!I15</f>
        <v>30</v>
      </c>
      <c r="D3" s="1196">
        <f>'Table 3f DATA'!F37</f>
        <v>16</v>
      </c>
      <c r="E3" s="1185">
        <f>'Table 3f DATA'!C37/'Table 3f DATA'!$F37</f>
        <v>1</v>
      </c>
      <c r="F3" s="1186">
        <f>'Table 3f DATA'!D15</f>
        <v>1</v>
      </c>
      <c r="G3" s="1185">
        <f>'Table 3f DATA'!D37/'Table 3f DATA'!$F37</f>
        <v>0</v>
      </c>
      <c r="H3" s="1186">
        <f>'Table 3f DATA'!F15</f>
        <v>0</v>
      </c>
      <c r="I3" s="1185">
        <f>'Table 3f DATA'!E37/'Table 3f DATA'!$F37</f>
        <v>0</v>
      </c>
      <c r="J3" s="1186">
        <f>'Table 3f DATA'!H15</f>
        <v>0</v>
      </c>
    </row>
    <row r="4" spans="2:10">
      <c r="B4" s="1195">
        <v>2013</v>
      </c>
      <c r="C4" s="1190">
        <f>'Table 3f DATA'!I16</f>
        <v>25</v>
      </c>
      <c r="D4" s="1196">
        <f>'Table 3f DATA'!F38</f>
        <v>15</v>
      </c>
      <c r="E4" s="1185">
        <f>'Table 3f DATA'!C38/'Table 3f DATA'!$F38</f>
        <v>1</v>
      </c>
      <c r="F4" s="1186">
        <f>'Table 3f DATA'!D16</f>
        <v>1</v>
      </c>
      <c r="G4" s="1185">
        <f>'Table 3f DATA'!D38/'Table 3f DATA'!$F38</f>
        <v>0</v>
      </c>
      <c r="H4" s="1186">
        <f>'Table 3f DATA'!F16</f>
        <v>0</v>
      </c>
      <c r="I4" s="1185">
        <f>'Table 3f DATA'!E38/'Table 3f DATA'!$F38</f>
        <v>0</v>
      </c>
      <c r="J4" s="1186">
        <f>'Table 3f DATA'!H16</f>
        <v>0</v>
      </c>
    </row>
    <row r="5" spans="2:10">
      <c r="B5" s="1195">
        <v>2014</v>
      </c>
      <c r="C5" s="1190">
        <f>'Table 3f DATA'!I17</f>
        <v>45</v>
      </c>
      <c r="D5" s="1196">
        <f>'Table 3f DATA'!F39</f>
        <v>25</v>
      </c>
      <c r="E5" s="1185">
        <f>'Table 3f DATA'!C39/'Table 3f DATA'!$F39</f>
        <v>1</v>
      </c>
      <c r="F5" s="1186">
        <f>'Table 3f DATA'!D17</f>
        <v>1</v>
      </c>
      <c r="G5" s="1185">
        <f>'Table 3f DATA'!D39/'Table 3f DATA'!$F39</f>
        <v>0</v>
      </c>
      <c r="H5" s="1186">
        <f>'Table 3f DATA'!F17</f>
        <v>0</v>
      </c>
      <c r="I5" s="1185">
        <f>'Table 3f DATA'!E39/'Table 3f DATA'!$F39</f>
        <v>0</v>
      </c>
      <c r="J5" s="1186">
        <f>'Table 3f DATA'!H17</f>
        <v>0</v>
      </c>
    </row>
    <row r="6" spans="2:10">
      <c r="B6" s="1195">
        <v>2015</v>
      </c>
      <c r="C6" s="1190">
        <f>'Table 3f DATA'!I18</f>
        <v>41</v>
      </c>
      <c r="D6" s="1196">
        <f>'Table 3f DATA'!F40</f>
        <v>18</v>
      </c>
      <c r="E6" s="1185">
        <f>'Table 3f DATA'!C40/'Table 3f DATA'!$F40</f>
        <v>1</v>
      </c>
      <c r="F6" s="1186">
        <f>'Table 3f DATA'!D18</f>
        <v>1</v>
      </c>
      <c r="G6" s="1185">
        <f>'Table 3f DATA'!D40/'Table 3f DATA'!$F40</f>
        <v>0</v>
      </c>
      <c r="H6" s="1186">
        <f>'Table 3f DATA'!F18</f>
        <v>0</v>
      </c>
      <c r="I6" s="1185">
        <f>'Table 3f DATA'!E40/'Table 3f DATA'!$F40</f>
        <v>0</v>
      </c>
      <c r="J6" s="1186">
        <f>'Table 3f DATA'!H18</f>
        <v>0</v>
      </c>
    </row>
    <row r="7" spans="2:10" ht="15.75" thickBot="1">
      <c r="B7" s="1197">
        <v>2016</v>
      </c>
      <c r="C7" s="1198">
        <f>'Table 3f DATA'!I19</f>
        <v>42</v>
      </c>
      <c r="D7" s="1199">
        <f>'Table 3f DATA'!F41</f>
        <v>20</v>
      </c>
      <c r="E7" s="1187">
        <f>'Table 3f DATA'!C41/'Table 3f DATA'!$F41</f>
        <v>1</v>
      </c>
      <c r="F7" s="1188">
        <f>'Table 3f DATA'!D19</f>
        <v>1</v>
      </c>
      <c r="G7" s="1187">
        <f>'Table 3f DATA'!D41/'Table 3f DATA'!$F41</f>
        <v>0</v>
      </c>
      <c r="H7" s="1188">
        <f>'Table 3f DATA'!F19</f>
        <v>0</v>
      </c>
      <c r="I7" s="1187">
        <f>'Table 3f DATA'!E41/'Table 3f DATA'!$F41</f>
        <v>0</v>
      </c>
      <c r="J7" s="1188">
        <f>'Table 3f DATA'!H19</f>
        <v>0</v>
      </c>
    </row>
    <row r="9" spans="2:10">
      <c r="B9" s="968" t="s">
        <v>78</v>
      </c>
    </row>
  </sheetData>
  <pageMargins left="0.7" right="0.7" top="0.75" bottom="0.75" header="0.3" footer="0.3"/>
  <ignoredErrors>
    <ignoredError sqref="C3:J7" calculatedColumn="1"/>
  </ignoredErrors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165"/>
  <dimension ref="A1:M63"/>
  <sheetViews>
    <sheetView workbookViewId="0">
      <selection activeCell="M25" sqref="M25"/>
    </sheetView>
  </sheetViews>
  <sheetFormatPr defaultRowHeight="15"/>
  <cols>
    <col min="1" max="16384" width="9.140625" style="772"/>
  </cols>
  <sheetData>
    <row r="1" spans="1:13" ht="15.75" customHeight="1" thickBot="1">
      <c r="A1" s="1768" t="s">
        <v>903</v>
      </c>
      <c r="B1" s="1768"/>
      <c r="C1" s="1768"/>
      <c r="D1" s="1768"/>
      <c r="E1" s="1768"/>
      <c r="F1" s="1768"/>
      <c r="G1" s="1768"/>
      <c r="H1" s="1768"/>
      <c r="I1" s="1768"/>
      <c r="J1" s="1768"/>
      <c r="K1" s="84"/>
      <c r="L1" s="799"/>
      <c r="M1" s="799"/>
    </row>
    <row r="2" spans="1:13" ht="15.75" customHeight="1" thickTop="1">
      <c r="A2" s="1752" t="s">
        <v>0</v>
      </c>
      <c r="B2" s="1753"/>
      <c r="C2" s="1769" t="s">
        <v>879</v>
      </c>
      <c r="D2" s="1770"/>
      <c r="E2" s="1771" t="s">
        <v>902</v>
      </c>
      <c r="F2" s="1765"/>
      <c r="G2" s="1771" t="s">
        <v>815</v>
      </c>
      <c r="H2" s="1765"/>
      <c r="I2" s="1765" t="s">
        <v>21</v>
      </c>
      <c r="J2" s="1766"/>
      <c r="K2" s="84"/>
      <c r="L2" s="799"/>
      <c r="M2" s="799"/>
    </row>
    <row r="3" spans="1:13" ht="49.5" thickBot="1">
      <c r="A3" s="1754"/>
      <c r="B3" s="1755"/>
      <c r="C3" s="114" t="s">
        <v>76</v>
      </c>
      <c r="D3" s="115" t="s">
        <v>77</v>
      </c>
      <c r="E3" s="115" t="s">
        <v>76</v>
      </c>
      <c r="F3" s="115" t="s">
        <v>77</v>
      </c>
      <c r="G3" s="115" t="s">
        <v>76</v>
      </c>
      <c r="H3" s="115" t="s">
        <v>77</v>
      </c>
      <c r="I3" s="115" t="s">
        <v>76</v>
      </c>
      <c r="J3" s="770" t="s">
        <v>77</v>
      </c>
      <c r="K3" s="84"/>
      <c r="L3" s="799"/>
      <c r="M3" s="799"/>
    </row>
    <row r="4" spans="1:13" ht="15.75" customHeight="1" thickTop="1">
      <c r="A4" s="1745" t="s">
        <v>3</v>
      </c>
      <c r="B4" s="99" t="s">
        <v>4</v>
      </c>
      <c r="C4" s="100">
        <v>6</v>
      </c>
      <c r="D4" s="101">
        <v>1</v>
      </c>
      <c r="E4" s="102"/>
      <c r="F4" s="101"/>
      <c r="G4" s="102"/>
      <c r="H4" s="101"/>
      <c r="I4" s="102">
        <v>6</v>
      </c>
      <c r="J4" s="103">
        <v>1</v>
      </c>
      <c r="K4" s="84"/>
      <c r="L4" s="799"/>
      <c r="M4" s="799"/>
    </row>
    <row r="5" spans="1:13">
      <c r="A5" s="1746"/>
      <c r="B5" s="104" t="s">
        <v>5</v>
      </c>
      <c r="C5" s="105">
        <v>12</v>
      </c>
      <c r="D5" s="106">
        <v>1</v>
      </c>
      <c r="E5" s="107"/>
      <c r="F5" s="106"/>
      <c r="G5" s="107"/>
      <c r="H5" s="106"/>
      <c r="I5" s="107">
        <v>12</v>
      </c>
      <c r="J5" s="108">
        <v>1</v>
      </c>
      <c r="K5" s="84"/>
      <c r="L5" s="799"/>
      <c r="M5" s="799"/>
    </row>
    <row r="6" spans="1:13">
      <c r="A6" s="1746"/>
      <c r="B6" s="104" t="s">
        <v>6</v>
      </c>
      <c r="C6" s="105">
        <v>22</v>
      </c>
      <c r="D6" s="106">
        <v>1</v>
      </c>
      <c r="E6" s="107"/>
      <c r="F6" s="106"/>
      <c r="G6" s="107"/>
      <c r="H6" s="106"/>
      <c r="I6" s="107">
        <v>22</v>
      </c>
      <c r="J6" s="108">
        <v>1</v>
      </c>
      <c r="K6" s="84"/>
      <c r="L6" s="799"/>
      <c r="M6" s="799"/>
    </row>
    <row r="7" spans="1:13">
      <c r="A7" s="1746"/>
      <c r="B7" s="104" t="s">
        <v>7</v>
      </c>
      <c r="C7" s="105">
        <v>16</v>
      </c>
      <c r="D7" s="106">
        <v>1</v>
      </c>
      <c r="E7" s="107"/>
      <c r="F7" s="106"/>
      <c r="G7" s="107"/>
      <c r="H7" s="106"/>
      <c r="I7" s="107">
        <v>16</v>
      </c>
      <c r="J7" s="108">
        <v>1</v>
      </c>
      <c r="K7" s="84"/>
      <c r="L7" s="799"/>
      <c r="M7" s="799"/>
    </row>
    <row r="8" spans="1:13">
      <c r="A8" s="1746"/>
      <c r="B8" s="104" t="s">
        <v>8</v>
      </c>
      <c r="C8" s="105">
        <v>13</v>
      </c>
      <c r="D8" s="106">
        <v>1</v>
      </c>
      <c r="E8" s="107"/>
      <c r="F8" s="106"/>
      <c r="G8" s="107"/>
      <c r="H8" s="106"/>
      <c r="I8" s="107">
        <v>13</v>
      </c>
      <c r="J8" s="108">
        <v>1</v>
      </c>
      <c r="K8" s="84"/>
      <c r="L8" s="799"/>
      <c r="M8" s="799"/>
    </row>
    <row r="9" spans="1:13">
      <c r="A9" s="1746"/>
      <c r="B9" s="104" t="s">
        <v>9</v>
      </c>
      <c r="C9" s="105">
        <v>15</v>
      </c>
      <c r="D9" s="106">
        <v>1</v>
      </c>
      <c r="E9" s="107"/>
      <c r="F9" s="106"/>
      <c r="G9" s="107"/>
      <c r="H9" s="106"/>
      <c r="I9" s="107">
        <v>15</v>
      </c>
      <c r="J9" s="108">
        <v>1</v>
      </c>
      <c r="K9" s="84"/>
      <c r="L9" s="799"/>
      <c r="M9" s="799"/>
    </row>
    <row r="10" spans="1:13">
      <c r="A10" s="1746"/>
      <c r="B10" s="104" t="s">
        <v>10</v>
      </c>
      <c r="C10" s="105">
        <v>24</v>
      </c>
      <c r="D10" s="106">
        <v>1</v>
      </c>
      <c r="E10" s="107"/>
      <c r="F10" s="106"/>
      <c r="G10" s="107"/>
      <c r="H10" s="106"/>
      <c r="I10" s="107">
        <v>24</v>
      </c>
      <c r="J10" s="108">
        <v>1</v>
      </c>
      <c r="K10" s="84"/>
      <c r="L10" s="799"/>
      <c r="M10" s="799"/>
    </row>
    <row r="11" spans="1:13">
      <c r="A11" s="1746"/>
      <c r="B11" s="104" t="s">
        <v>11</v>
      </c>
      <c r="C11" s="105">
        <v>15</v>
      </c>
      <c r="D11" s="106">
        <v>1</v>
      </c>
      <c r="E11" s="107"/>
      <c r="F11" s="106"/>
      <c r="G11" s="107"/>
      <c r="H11" s="106"/>
      <c r="I11" s="107">
        <v>15</v>
      </c>
      <c r="J11" s="108">
        <v>1</v>
      </c>
      <c r="K11" s="84"/>
      <c r="L11" s="799"/>
      <c r="M11" s="799"/>
    </row>
    <row r="12" spans="1:13">
      <c r="A12" s="1746"/>
      <c r="B12" s="104" t="s">
        <v>12</v>
      </c>
      <c r="C12" s="105">
        <v>25</v>
      </c>
      <c r="D12" s="106">
        <v>1</v>
      </c>
      <c r="E12" s="107"/>
      <c r="F12" s="106"/>
      <c r="G12" s="107"/>
      <c r="H12" s="106"/>
      <c r="I12" s="107">
        <v>25</v>
      </c>
      <c r="J12" s="108">
        <v>1</v>
      </c>
      <c r="K12" s="84"/>
      <c r="L12" s="799"/>
      <c r="M12" s="799"/>
    </row>
    <row r="13" spans="1:13">
      <c r="A13" s="1746"/>
      <c r="B13" s="104" t="s">
        <v>13</v>
      </c>
      <c r="C13" s="105">
        <v>22</v>
      </c>
      <c r="D13" s="106">
        <v>1</v>
      </c>
      <c r="E13" s="107"/>
      <c r="F13" s="106"/>
      <c r="G13" s="107"/>
      <c r="H13" s="106"/>
      <c r="I13" s="107">
        <v>22</v>
      </c>
      <c r="J13" s="108">
        <v>1</v>
      </c>
      <c r="K13" s="84"/>
      <c r="L13" s="799"/>
      <c r="M13" s="799"/>
    </row>
    <row r="14" spans="1:13">
      <c r="A14" s="1746"/>
      <c r="B14" s="790" t="s">
        <v>14</v>
      </c>
      <c r="C14" s="791">
        <v>29</v>
      </c>
      <c r="D14" s="792">
        <v>1</v>
      </c>
      <c r="E14" s="793"/>
      <c r="F14" s="792"/>
      <c r="G14" s="793"/>
      <c r="H14" s="792"/>
      <c r="I14" s="793">
        <v>29</v>
      </c>
      <c r="J14" s="794">
        <v>1</v>
      </c>
      <c r="K14" s="84"/>
      <c r="L14" s="799"/>
      <c r="M14" s="799"/>
    </row>
    <row r="15" spans="1:13">
      <c r="A15" s="1746"/>
      <c r="B15" s="87" t="s">
        <v>15</v>
      </c>
      <c r="C15" s="88">
        <v>30</v>
      </c>
      <c r="D15" s="89">
        <v>1</v>
      </c>
      <c r="E15" s="90"/>
      <c r="F15" s="89"/>
      <c r="G15" s="90"/>
      <c r="H15" s="89"/>
      <c r="I15" s="90">
        <v>30</v>
      </c>
      <c r="J15" s="91">
        <v>1</v>
      </c>
      <c r="K15" s="84"/>
      <c r="L15" s="799"/>
      <c r="M15" s="799"/>
    </row>
    <row r="16" spans="1:13">
      <c r="A16" s="1746"/>
      <c r="B16" s="87" t="s">
        <v>16</v>
      </c>
      <c r="C16" s="88">
        <v>25</v>
      </c>
      <c r="D16" s="89">
        <v>1</v>
      </c>
      <c r="E16" s="90"/>
      <c r="F16" s="89"/>
      <c r="G16" s="90"/>
      <c r="H16" s="89"/>
      <c r="I16" s="90">
        <v>25</v>
      </c>
      <c r="J16" s="91">
        <v>1</v>
      </c>
      <c r="K16" s="84"/>
      <c r="L16" s="799"/>
      <c r="M16" s="799"/>
    </row>
    <row r="17" spans="1:13">
      <c r="A17" s="1746"/>
      <c r="B17" s="87" t="s">
        <v>17</v>
      </c>
      <c r="C17" s="88">
        <v>45</v>
      </c>
      <c r="D17" s="89">
        <v>1</v>
      </c>
      <c r="E17" s="90"/>
      <c r="F17" s="89"/>
      <c r="G17" s="90"/>
      <c r="H17" s="89"/>
      <c r="I17" s="90">
        <v>45</v>
      </c>
      <c r="J17" s="91">
        <v>1</v>
      </c>
      <c r="K17" s="84"/>
      <c r="L17" s="799"/>
      <c r="M17" s="799"/>
    </row>
    <row r="18" spans="1:13">
      <c r="A18" s="1746"/>
      <c r="B18" s="87" t="s">
        <v>18</v>
      </c>
      <c r="C18" s="88">
        <v>41</v>
      </c>
      <c r="D18" s="89">
        <v>1</v>
      </c>
      <c r="E18" s="90"/>
      <c r="F18" s="89"/>
      <c r="G18" s="90"/>
      <c r="H18" s="89"/>
      <c r="I18" s="90">
        <v>41</v>
      </c>
      <c r="J18" s="91">
        <v>1</v>
      </c>
      <c r="K18" s="84"/>
      <c r="L18" s="799"/>
      <c r="M18" s="799"/>
    </row>
    <row r="19" spans="1:13" ht="15.75" thickBot="1">
      <c r="A19" s="1749"/>
      <c r="B19" s="92">
        <v>2016</v>
      </c>
      <c r="C19" s="93">
        <v>42</v>
      </c>
      <c r="D19" s="94">
        <v>1</v>
      </c>
      <c r="E19" s="95"/>
      <c r="F19" s="94"/>
      <c r="G19" s="95"/>
      <c r="H19" s="94"/>
      <c r="I19" s="95">
        <v>42</v>
      </c>
      <c r="J19" s="96">
        <v>1</v>
      </c>
      <c r="K19" s="84"/>
      <c r="L19" s="799"/>
      <c r="M19" s="799"/>
    </row>
    <row r="20" spans="1:13" ht="15.75" customHeight="1" thickTop="1">
      <c r="A20" s="1750" t="s">
        <v>78</v>
      </c>
      <c r="B20" s="1750"/>
      <c r="C20" s="1750"/>
      <c r="D20" s="1750"/>
      <c r="E20" s="1750"/>
      <c r="F20" s="1750"/>
      <c r="G20" s="1750"/>
      <c r="H20" s="1750"/>
      <c r="I20" s="1750"/>
      <c r="J20" s="1750"/>
      <c r="K20" s="84"/>
      <c r="L20" s="799"/>
      <c r="M20" s="799"/>
    </row>
    <row r="22" spans="1:13" ht="15" customHeight="1">
      <c r="A22" s="1751" t="s">
        <v>814</v>
      </c>
      <c r="B22" s="1751"/>
      <c r="C22" s="1751"/>
      <c r="D22" s="1751"/>
      <c r="E22" s="1751"/>
      <c r="F22" s="1751"/>
      <c r="G22" s="84"/>
      <c r="H22" s="799"/>
    </row>
    <row r="23" spans="1:13" ht="15.75" thickBot="1">
      <c r="A23" s="97" t="s">
        <v>83</v>
      </c>
      <c r="B23" s="84"/>
      <c r="C23" s="84"/>
      <c r="D23" s="84"/>
      <c r="E23" s="84"/>
      <c r="F23" s="84"/>
      <c r="G23" s="84"/>
      <c r="H23" s="799"/>
    </row>
    <row r="24" spans="1:13" ht="15.75" customHeight="1" thickTop="1">
      <c r="A24" s="1752" t="s">
        <v>0</v>
      </c>
      <c r="B24" s="1753"/>
      <c r="C24" s="1772" t="s">
        <v>816</v>
      </c>
      <c r="D24" s="1765"/>
      <c r="E24" s="1765"/>
      <c r="F24" s="1766" t="s">
        <v>21</v>
      </c>
      <c r="G24" s="84"/>
      <c r="H24" s="799"/>
    </row>
    <row r="25" spans="1:13" ht="49.5" thickBot="1">
      <c r="A25" s="1754"/>
      <c r="B25" s="1755"/>
      <c r="C25" s="797" t="s">
        <v>879</v>
      </c>
      <c r="D25" s="798" t="s">
        <v>902</v>
      </c>
      <c r="E25" s="798" t="s">
        <v>815</v>
      </c>
      <c r="F25" s="1767"/>
      <c r="G25" s="84"/>
      <c r="H25" s="799"/>
    </row>
    <row r="26" spans="1:13" ht="15.75" customHeight="1" thickTop="1">
      <c r="A26" s="1745" t="s">
        <v>3</v>
      </c>
      <c r="B26" s="99" t="s">
        <v>4</v>
      </c>
      <c r="C26" s="100">
        <v>5</v>
      </c>
      <c r="D26" s="102">
        <v>0</v>
      </c>
      <c r="E26" s="102">
        <v>0</v>
      </c>
      <c r="F26" s="109">
        <v>5</v>
      </c>
      <c r="G26" s="84"/>
      <c r="H26" s="799"/>
    </row>
    <row r="27" spans="1:13">
      <c r="A27" s="1746"/>
      <c r="B27" s="104" t="s">
        <v>5</v>
      </c>
      <c r="C27" s="105">
        <v>8</v>
      </c>
      <c r="D27" s="107">
        <v>0</v>
      </c>
      <c r="E27" s="107">
        <v>0</v>
      </c>
      <c r="F27" s="110">
        <v>8</v>
      </c>
      <c r="G27" s="84"/>
      <c r="H27" s="799"/>
    </row>
    <row r="28" spans="1:13">
      <c r="A28" s="1746"/>
      <c r="B28" s="104" t="s">
        <v>6</v>
      </c>
      <c r="C28" s="105">
        <v>14</v>
      </c>
      <c r="D28" s="107">
        <v>0</v>
      </c>
      <c r="E28" s="107">
        <v>0</v>
      </c>
      <c r="F28" s="110">
        <v>14</v>
      </c>
      <c r="G28" s="84"/>
      <c r="H28" s="799"/>
    </row>
    <row r="29" spans="1:13">
      <c r="A29" s="1746"/>
      <c r="B29" s="104" t="s">
        <v>7</v>
      </c>
      <c r="C29" s="105">
        <v>10</v>
      </c>
      <c r="D29" s="107">
        <v>0</v>
      </c>
      <c r="E29" s="107">
        <v>0</v>
      </c>
      <c r="F29" s="110">
        <v>10</v>
      </c>
      <c r="G29" s="84"/>
      <c r="H29" s="799"/>
    </row>
    <row r="30" spans="1:13">
      <c r="A30" s="1746"/>
      <c r="B30" s="104" t="s">
        <v>8</v>
      </c>
      <c r="C30" s="105">
        <v>9</v>
      </c>
      <c r="D30" s="107">
        <v>0</v>
      </c>
      <c r="E30" s="107">
        <v>0</v>
      </c>
      <c r="F30" s="110">
        <v>9</v>
      </c>
      <c r="G30" s="84"/>
      <c r="H30" s="799"/>
    </row>
    <row r="31" spans="1:13">
      <c r="A31" s="1746"/>
      <c r="B31" s="104" t="s">
        <v>9</v>
      </c>
      <c r="C31" s="105">
        <v>9</v>
      </c>
      <c r="D31" s="107">
        <v>0</v>
      </c>
      <c r="E31" s="107">
        <v>0</v>
      </c>
      <c r="F31" s="110">
        <v>9</v>
      </c>
      <c r="G31" s="84"/>
      <c r="H31" s="799"/>
    </row>
    <row r="32" spans="1:13">
      <c r="A32" s="1746"/>
      <c r="B32" s="104" t="s">
        <v>10</v>
      </c>
      <c r="C32" s="105">
        <v>14</v>
      </c>
      <c r="D32" s="107">
        <v>0</v>
      </c>
      <c r="E32" s="107">
        <v>0</v>
      </c>
      <c r="F32" s="110">
        <v>14</v>
      </c>
      <c r="G32" s="84"/>
      <c r="H32" s="799"/>
    </row>
    <row r="33" spans="1:8">
      <c r="A33" s="1746"/>
      <c r="B33" s="104" t="s">
        <v>11</v>
      </c>
      <c r="C33" s="105">
        <v>14</v>
      </c>
      <c r="D33" s="107">
        <v>0</v>
      </c>
      <c r="E33" s="107">
        <v>0</v>
      </c>
      <c r="F33" s="110">
        <v>14</v>
      </c>
      <c r="G33" s="84"/>
      <c r="H33" s="799"/>
    </row>
    <row r="34" spans="1:8">
      <c r="A34" s="1746"/>
      <c r="B34" s="104" t="s">
        <v>12</v>
      </c>
      <c r="C34" s="105">
        <v>11</v>
      </c>
      <c r="D34" s="107">
        <v>0</v>
      </c>
      <c r="E34" s="107">
        <v>0</v>
      </c>
      <c r="F34" s="110">
        <v>11</v>
      </c>
      <c r="G34" s="84"/>
      <c r="H34" s="799"/>
    </row>
    <row r="35" spans="1:8">
      <c r="A35" s="1746"/>
      <c r="B35" s="104" t="s">
        <v>13</v>
      </c>
      <c r="C35" s="105">
        <v>11</v>
      </c>
      <c r="D35" s="107">
        <v>0</v>
      </c>
      <c r="E35" s="107">
        <v>0</v>
      </c>
      <c r="F35" s="110">
        <v>11</v>
      </c>
      <c r="G35" s="84"/>
      <c r="H35" s="799"/>
    </row>
    <row r="36" spans="1:8">
      <c r="A36" s="1746"/>
      <c r="B36" s="790" t="s">
        <v>14</v>
      </c>
      <c r="C36" s="791">
        <v>16</v>
      </c>
      <c r="D36" s="793">
        <v>0</v>
      </c>
      <c r="E36" s="107">
        <v>0</v>
      </c>
      <c r="F36" s="795">
        <v>16</v>
      </c>
      <c r="G36" s="84"/>
      <c r="H36" s="799"/>
    </row>
    <row r="37" spans="1:8">
      <c r="A37" s="1746"/>
      <c r="B37" s="87" t="s">
        <v>15</v>
      </c>
      <c r="C37" s="88">
        <v>16</v>
      </c>
      <c r="D37" s="90">
        <v>0</v>
      </c>
      <c r="E37" s="800">
        <v>0</v>
      </c>
      <c r="F37" s="98">
        <v>16</v>
      </c>
      <c r="G37" s="84"/>
      <c r="H37" s="799"/>
    </row>
    <row r="38" spans="1:8">
      <c r="A38" s="1746"/>
      <c r="B38" s="87" t="s">
        <v>16</v>
      </c>
      <c r="C38" s="88">
        <v>15</v>
      </c>
      <c r="D38" s="90">
        <v>0</v>
      </c>
      <c r="E38" s="800">
        <v>0</v>
      </c>
      <c r="F38" s="98">
        <v>15</v>
      </c>
      <c r="G38" s="84"/>
      <c r="H38" s="799"/>
    </row>
    <row r="39" spans="1:8">
      <c r="A39" s="1746"/>
      <c r="B39" s="87" t="s">
        <v>17</v>
      </c>
      <c r="C39" s="88">
        <v>25</v>
      </c>
      <c r="D39" s="90">
        <v>0</v>
      </c>
      <c r="E39" s="800">
        <v>0</v>
      </c>
      <c r="F39" s="98">
        <v>25</v>
      </c>
      <c r="G39" s="84"/>
      <c r="H39" s="799"/>
    </row>
    <row r="40" spans="1:8">
      <c r="A40" s="1746"/>
      <c r="B40" s="87" t="s">
        <v>18</v>
      </c>
      <c r="C40" s="88">
        <v>18</v>
      </c>
      <c r="D40" s="90">
        <v>0</v>
      </c>
      <c r="E40" s="800">
        <v>0</v>
      </c>
      <c r="F40" s="98">
        <v>18</v>
      </c>
      <c r="G40" s="84"/>
      <c r="H40" s="799"/>
    </row>
    <row r="41" spans="1:8">
      <c r="A41" s="1746"/>
      <c r="B41" s="87">
        <v>2016</v>
      </c>
      <c r="C41" s="88">
        <v>20</v>
      </c>
      <c r="D41" s="90">
        <v>0</v>
      </c>
      <c r="E41" s="800">
        <v>0</v>
      </c>
      <c r="F41" s="98">
        <v>20</v>
      </c>
      <c r="G41" s="84"/>
      <c r="H41" s="799"/>
    </row>
    <row r="42" spans="1:8" ht="15.75" thickBot="1">
      <c r="A42" s="1747" t="s">
        <v>21</v>
      </c>
      <c r="B42" s="1748"/>
      <c r="C42" s="111">
        <v>215</v>
      </c>
      <c r="D42" s="112">
        <v>0</v>
      </c>
      <c r="E42" s="112">
        <v>0</v>
      </c>
      <c r="F42" s="113">
        <v>215</v>
      </c>
      <c r="G42" s="84"/>
      <c r="H42" s="799"/>
    </row>
    <row r="43" spans="1:8" ht="15.75" thickTop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63" ht="15.75" customHeight="1"/>
  </sheetData>
  <mergeCells count="14">
    <mergeCell ref="A26:A41"/>
    <mergeCell ref="A42:B42"/>
    <mergeCell ref="A4:A19"/>
    <mergeCell ref="A20:J20"/>
    <mergeCell ref="A22:F22"/>
    <mergeCell ref="A24:B25"/>
    <mergeCell ref="C24:E24"/>
    <mergeCell ref="F24:F25"/>
    <mergeCell ref="A1:J1"/>
    <mergeCell ref="A2:B3"/>
    <mergeCell ref="C2:D2"/>
    <mergeCell ref="E2:F2"/>
    <mergeCell ref="G2:H2"/>
    <mergeCell ref="I2:J2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26"/>
  <dimension ref="A1:B32"/>
  <sheetViews>
    <sheetView showGridLines="0" zoomScale="80" zoomScaleNormal="80" workbookViewId="0"/>
  </sheetViews>
  <sheetFormatPr defaultRowHeight="15"/>
  <cols>
    <col min="1" max="1" width="4.28515625" style="866" customWidth="1"/>
  </cols>
  <sheetData>
    <row r="1" spans="2:2" ht="24" customHeight="1">
      <c r="B1" s="967" t="s">
        <v>931</v>
      </c>
    </row>
    <row r="26" spans="2:2" ht="15.75">
      <c r="B26" s="968" t="s">
        <v>418</v>
      </c>
    </row>
    <row r="32" spans="2:2">
      <c r="B32" s="1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27"/>
  <dimension ref="B1:L77"/>
  <sheetViews>
    <sheetView showGridLines="0" zoomScale="80" zoomScaleNormal="80" workbookViewId="0"/>
  </sheetViews>
  <sheetFormatPr defaultRowHeight="15"/>
  <cols>
    <col min="1" max="1" width="3.7109375" style="968" customWidth="1"/>
    <col min="2" max="2" width="14.5703125" style="968" customWidth="1"/>
    <col min="3" max="10" width="15.85546875" style="968" customWidth="1"/>
    <col min="11" max="12" width="15.7109375" style="968" customWidth="1"/>
    <col min="13" max="16384" width="9.140625" style="968"/>
  </cols>
  <sheetData>
    <row r="1" spans="2:12" ht="30.75" customHeight="1" thickBot="1">
      <c r="B1" s="1773" t="s">
        <v>904</v>
      </c>
      <c r="C1" s="1773"/>
      <c r="D1" s="1773"/>
      <c r="E1" s="1773"/>
      <c r="F1" s="1773"/>
      <c r="G1" s="1200"/>
    </row>
    <row r="2" spans="2:12" ht="30.75" customHeight="1" thickTop="1" thickBot="1">
      <c r="B2" s="1201" t="s">
        <v>3</v>
      </c>
      <c r="C2" s="1202" t="s">
        <v>1</v>
      </c>
      <c r="D2" s="1203" t="s">
        <v>19</v>
      </c>
      <c r="E2" s="1203" t="s">
        <v>2</v>
      </c>
      <c r="F2" s="1204" t="s">
        <v>20</v>
      </c>
      <c r="G2" s="1202" t="s">
        <v>54</v>
      </c>
      <c r="H2" s="1205" t="s">
        <v>55</v>
      </c>
      <c r="I2" s="1203" t="s">
        <v>64</v>
      </c>
      <c r="J2" s="1205" t="s">
        <v>65</v>
      </c>
      <c r="K2" s="1203" t="s">
        <v>66</v>
      </c>
      <c r="L2" s="1206" t="s">
        <v>67</v>
      </c>
    </row>
    <row r="3" spans="2:12" ht="15.75" thickTop="1">
      <c r="B3" s="1207">
        <v>2001</v>
      </c>
      <c r="C3" s="1208">
        <v>67.243659634984397</v>
      </c>
      <c r="D3" s="1209">
        <v>69.965779467680647</v>
      </c>
      <c r="E3" s="1209">
        <v>69.239006880047697</v>
      </c>
      <c r="F3" s="1210">
        <v>70.562248995983936</v>
      </c>
      <c r="G3" s="1208">
        <v>66.508547008547083</v>
      </c>
      <c r="H3" s="1209">
        <v>64.833333333333329</v>
      </c>
      <c r="I3" s="1208">
        <v>63.509433962264147</v>
      </c>
      <c r="J3" s="1209">
        <v>62</v>
      </c>
      <c r="K3" s="1208">
        <v>61.285714285714278</v>
      </c>
      <c r="L3" s="1210">
        <v>48</v>
      </c>
    </row>
    <row r="4" spans="2:12">
      <c r="B4" s="1211">
        <v>2002</v>
      </c>
      <c r="C4" s="1212">
        <v>67.158226371061943</v>
      </c>
      <c r="D4" s="1213">
        <v>70.427461139896494</v>
      </c>
      <c r="E4" s="1213">
        <v>69.263913298183894</v>
      </c>
      <c r="F4" s="1214">
        <v>69.952861952861966</v>
      </c>
      <c r="G4" s="1212">
        <v>63.542288557213929</v>
      </c>
      <c r="H4" s="1213">
        <v>61.666666666666671</v>
      </c>
      <c r="I4" s="1212">
        <v>62.516666666666673</v>
      </c>
      <c r="J4" s="1215">
        <v>62.555555555555557</v>
      </c>
      <c r="K4" s="1212">
        <v>61.480000000000011</v>
      </c>
      <c r="L4" s="1216" t="e">
        <f>NA()</f>
        <v>#N/A</v>
      </c>
    </row>
    <row r="5" spans="2:12">
      <c r="B5" s="1217">
        <v>2003</v>
      </c>
      <c r="C5" s="1212">
        <v>67.043988896006624</v>
      </c>
      <c r="D5" s="1213">
        <v>70.040730337078614</v>
      </c>
      <c r="E5" s="1213">
        <v>69.036899389434666</v>
      </c>
      <c r="F5" s="1214">
        <v>69.886524822695065</v>
      </c>
      <c r="G5" s="1212">
        <v>65.044052863436107</v>
      </c>
      <c r="H5" s="1213">
        <v>60.63636363636364</v>
      </c>
      <c r="I5" s="1212">
        <v>63.622641509433969</v>
      </c>
      <c r="J5" s="1215">
        <v>59.083333333333336</v>
      </c>
      <c r="K5" s="1212">
        <v>64.61904761904762</v>
      </c>
      <c r="L5" s="1216">
        <v>52</v>
      </c>
    </row>
    <row r="6" spans="2:12">
      <c r="B6" s="1211">
        <v>2004</v>
      </c>
      <c r="C6" s="1212">
        <v>67.538176137473158</v>
      </c>
      <c r="D6" s="1213">
        <v>70.508094645080831</v>
      </c>
      <c r="E6" s="1213">
        <v>69.219696969696642</v>
      </c>
      <c r="F6" s="1214">
        <v>69.961783439490432</v>
      </c>
      <c r="G6" s="1212">
        <v>66.12</v>
      </c>
      <c r="H6" s="1213">
        <v>61.437500000000007</v>
      </c>
      <c r="I6" s="1212">
        <v>65.972602739726028</v>
      </c>
      <c r="J6" s="1215">
        <v>56.615384615384613</v>
      </c>
      <c r="K6" s="1212">
        <v>57.409090909090907</v>
      </c>
      <c r="L6" s="1216" t="e">
        <f>NA()</f>
        <v>#N/A</v>
      </c>
    </row>
    <row r="7" spans="2:12">
      <c r="B7" s="1217">
        <v>2005</v>
      </c>
      <c r="C7" s="1212">
        <v>66.848197664579317</v>
      </c>
      <c r="D7" s="1213">
        <v>70.075067024128671</v>
      </c>
      <c r="E7" s="1213">
        <v>69.392613636363791</v>
      </c>
      <c r="F7" s="1214">
        <v>69.398791540785481</v>
      </c>
      <c r="G7" s="1212">
        <v>66.474264705882334</v>
      </c>
      <c r="H7" s="1213">
        <v>61.153846153846153</v>
      </c>
      <c r="I7" s="1212">
        <v>62.117647058823543</v>
      </c>
      <c r="J7" s="1215">
        <v>58.666666666666664</v>
      </c>
      <c r="K7" s="1212">
        <v>64.375</v>
      </c>
      <c r="L7" s="1216">
        <v>57.25</v>
      </c>
    </row>
    <row r="8" spans="2:12">
      <c r="B8" s="1218">
        <v>2006</v>
      </c>
      <c r="C8" s="1212">
        <v>66.928806461262226</v>
      </c>
      <c r="D8" s="1213">
        <v>69.35739644970414</v>
      </c>
      <c r="E8" s="1213">
        <v>68.999360307052669</v>
      </c>
      <c r="F8" s="1214">
        <v>69.622222222222206</v>
      </c>
      <c r="G8" s="1212">
        <v>67.637681159420225</v>
      </c>
      <c r="H8" s="1213">
        <v>67.666666666666657</v>
      </c>
      <c r="I8" s="1212">
        <v>62.686746987951807</v>
      </c>
      <c r="J8" s="1215">
        <v>61.538461538461547</v>
      </c>
      <c r="K8" s="1212">
        <v>60.404255319148945</v>
      </c>
      <c r="L8" s="1216">
        <v>66</v>
      </c>
    </row>
    <row r="9" spans="2:12">
      <c r="B9" s="1218">
        <v>2007</v>
      </c>
      <c r="C9" s="1212">
        <v>67.137562909867441</v>
      </c>
      <c r="D9" s="1213">
        <v>70.216960352422959</v>
      </c>
      <c r="E9" s="1213">
        <v>68.953734939759087</v>
      </c>
      <c r="F9" s="1214">
        <v>69.479166666666629</v>
      </c>
      <c r="G9" s="1212">
        <v>68.891008174386954</v>
      </c>
      <c r="H9" s="1213">
        <v>61.75</v>
      </c>
      <c r="I9" s="1212">
        <v>64.566666666666649</v>
      </c>
      <c r="J9" s="1215">
        <v>61.846153846153847</v>
      </c>
      <c r="K9" s="1212">
        <v>65</v>
      </c>
      <c r="L9" s="1216">
        <v>71.666666666666671</v>
      </c>
    </row>
    <row r="10" spans="2:12">
      <c r="B10" s="1218">
        <v>2008</v>
      </c>
      <c r="C10" s="1212">
        <v>67.016919229071178</v>
      </c>
      <c r="D10" s="1213">
        <v>70.613114754098348</v>
      </c>
      <c r="E10" s="1213">
        <v>68.70911380450184</v>
      </c>
      <c r="F10" s="1214">
        <v>70.184549356223272</v>
      </c>
      <c r="G10" s="1212">
        <v>68.171428571428621</v>
      </c>
      <c r="H10" s="1213">
        <v>65.13333333333334</v>
      </c>
      <c r="I10" s="1212">
        <v>63.538461538461533</v>
      </c>
      <c r="J10" s="1215">
        <v>58.714285714285715</v>
      </c>
      <c r="K10" s="1212">
        <v>61.021276595744673</v>
      </c>
      <c r="L10" s="1216">
        <v>66</v>
      </c>
    </row>
    <row r="11" spans="2:12">
      <c r="B11" s="1218">
        <v>2009</v>
      </c>
      <c r="C11" s="1212">
        <v>67.142279257916115</v>
      </c>
      <c r="D11" s="1213">
        <v>70.249492900608416</v>
      </c>
      <c r="E11" s="1213">
        <v>68.586026960428782</v>
      </c>
      <c r="F11" s="1214">
        <v>70.042328042328052</v>
      </c>
      <c r="G11" s="1212">
        <v>69.457920792079321</v>
      </c>
      <c r="H11" s="1213">
        <v>66.320000000000007</v>
      </c>
      <c r="I11" s="1212">
        <v>65.843750000000014</v>
      </c>
      <c r="J11" s="1215">
        <v>65.333333333333343</v>
      </c>
      <c r="K11" s="1212">
        <v>64.564102564102555</v>
      </c>
      <c r="L11" s="1216">
        <v>71</v>
      </c>
    </row>
    <row r="12" spans="2:12">
      <c r="B12" s="1218">
        <v>2010</v>
      </c>
      <c r="C12" s="1212">
        <v>66.955693462260186</v>
      </c>
      <c r="D12" s="1213">
        <v>69.863046044864234</v>
      </c>
      <c r="E12" s="1213">
        <v>68.363568103318812</v>
      </c>
      <c r="F12" s="1214">
        <v>69.160148975791401</v>
      </c>
      <c r="G12" s="1212">
        <v>68.871859296482384</v>
      </c>
      <c r="H12" s="1213">
        <v>67.454545454545439</v>
      </c>
      <c r="I12" s="1212">
        <v>68.5</v>
      </c>
      <c r="J12" s="1215">
        <v>63.937499999999993</v>
      </c>
      <c r="K12" s="1212">
        <v>63.047619047619051</v>
      </c>
      <c r="L12" s="1216">
        <v>48.333333333333336</v>
      </c>
    </row>
    <row r="13" spans="2:12">
      <c r="B13" s="1218">
        <v>2011</v>
      </c>
      <c r="C13" s="1212">
        <v>66.983839779005493</v>
      </c>
      <c r="D13" s="1213">
        <v>69.267937219730896</v>
      </c>
      <c r="E13" s="1213">
        <v>68.398823529411871</v>
      </c>
      <c r="F13" s="1214">
        <v>69.403543307086608</v>
      </c>
      <c r="G13" s="1212">
        <v>68.100502512562855</v>
      </c>
      <c r="H13" s="1213">
        <v>63.689655172413786</v>
      </c>
      <c r="I13" s="1212">
        <v>65.555555555555571</v>
      </c>
      <c r="J13" s="1215">
        <v>62.18181818181818</v>
      </c>
      <c r="K13" s="1212">
        <v>67.340425531914903</v>
      </c>
      <c r="L13" s="1216">
        <v>67.375</v>
      </c>
    </row>
    <row r="14" spans="2:12">
      <c r="B14" s="1218">
        <v>2012</v>
      </c>
      <c r="C14" s="1212">
        <v>66.841214866125085</v>
      </c>
      <c r="D14" s="1213">
        <v>69.362776025236514</v>
      </c>
      <c r="E14" s="1213">
        <v>68.32043979334982</v>
      </c>
      <c r="F14" s="1214">
        <v>69.076576576576599</v>
      </c>
      <c r="G14" s="1212">
        <v>68.510250569476099</v>
      </c>
      <c r="H14" s="1213">
        <v>65.333333333333357</v>
      </c>
      <c r="I14" s="1212">
        <v>63.438596491228076</v>
      </c>
      <c r="J14" s="1215">
        <v>64.27272727272728</v>
      </c>
      <c r="K14" s="1212">
        <v>62.583333333333336</v>
      </c>
      <c r="L14" s="1216">
        <v>55.333333333333329</v>
      </c>
    </row>
    <row r="15" spans="2:12">
      <c r="B15" s="1218">
        <v>2013</v>
      </c>
      <c r="C15" s="1212">
        <v>67.015129776966631</v>
      </c>
      <c r="D15" s="1213">
        <v>69.683281412253336</v>
      </c>
      <c r="E15" s="1213">
        <v>68.107805148076494</v>
      </c>
      <c r="F15" s="1214">
        <v>67.957627118644112</v>
      </c>
      <c r="G15" s="1212">
        <v>68.957013574660621</v>
      </c>
      <c r="H15" s="1213">
        <v>63.84</v>
      </c>
      <c r="I15" s="1212">
        <v>63.93548387096773</v>
      </c>
      <c r="J15" s="1215">
        <v>64.533333333333331</v>
      </c>
      <c r="K15" s="1212">
        <v>65.759259259259281</v>
      </c>
      <c r="L15" s="1216">
        <v>69.2</v>
      </c>
    </row>
    <row r="16" spans="2:12">
      <c r="B16" s="1218">
        <v>2014</v>
      </c>
      <c r="C16" s="1212">
        <v>67.134723643807746</v>
      </c>
      <c r="D16" s="1213">
        <v>70.981109799291687</v>
      </c>
      <c r="E16" s="1213">
        <v>68.193761095612388</v>
      </c>
      <c r="F16" s="1214">
        <v>68.520920502092125</v>
      </c>
      <c r="G16" s="1212">
        <v>69.62420382165611</v>
      </c>
      <c r="H16" s="1213">
        <v>65.400000000000006</v>
      </c>
      <c r="I16" s="1212">
        <v>66.269230769230788</v>
      </c>
      <c r="J16" s="1215">
        <v>65.300000000000011</v>
      </c>
      <c r="K16" s="1212">
        <v>64.680851063829749</v>
      </c>
      <c r="L16" s="1216">
        <v>67.857142857142861</v>
      </c>
    </row>
    <row r="17" spans="2:12">
      <c r="B17" s="1218">
        <v>2015</v>
      </c>
      <c r="C17" s="1219">
        <v>66.899071051970594</v>
      </c>
      <c r="D17" s="1220">
        <v>70.192076830732304</v>
      </c>
      <c r="E17" s="1220">
        <v>68.116504854368813</v>
      </c>
      <c r="F17" s="1221">
        <v>69.020964360586945</v>
      </c>
      <c r="G17" s="1219">
        <v>69.123376623376572</v>
      </c>
      <c r="H17" s="1220">
        <v>64.439024390243901</v>
      </c>
      <c r="I17" s="1219">
        <v>66</v>
      </c>
      <c r="J17" s="1215">
        <v>60.249999999999993</v>
      </c>
      <c r="K17" s="1219">
        <v>65.140624999999972</v>
      </c>
      <c r="L17" s="1216">
        <v>69.000000000000014</v>
      </c>
    </row>
    <row r="18" spans="2:12" ht="15.75" thickBot="1">
      <c r="B18" s="1222">
        <v>2016</v>
      </c>
      <c r="C18" s="1223">
        <v>67.192856225106041</v>
      </c>
      <c r="D18" s="1224">
        <v>70.678617157490379</v>
      </c>
      <c r="E18" s="1224">
        <v>68.242923588039915</v>
      </c>
      <c r="F18" s="1225">
        <v>68.448051948051955</v>
      </c>
      <c r="G18" s="1223">
        <v>69.401360544217596</v>
      </c>
      <c r="H18" s="1224">
        <v>67.357142857142833</v>
      </c>
      <c r="I18" s="1223">
        <v>63.111111111111107</v>
      </c>
      <c r="J18" s="1224">
        <v>71.900000000000006</v>
      </c>
      <c r="K18" s="1223">
        <v>64.418918918918919</v>
      </c>
      <c r="L18" s="1225">
        <v>65.666666666666657</v>
      </c>
    </row>
    <row r="19" spans="2:12" ht="15.75" thickTop="1">
      <c r="B19" s="968" t="s">
        <v>418</v>
      </c>
    </row>
    <row r="23" spans="2:12" ht="16.5" customHeight="1"/>
    <row r="24" spans="2:12" ht="15.75" customHeight="1"/>
    <row r="25" spans="2:12" ht="15.75" customHeight="1"/>
    <row r="26" spans="2:12" ht="15.75" customHeight="1"/>
    <row r="27" spans="2:12" ht="15.75" customHeight="1"/>
    <row r="43" ht="15" customHeight="1"/>
    <row r="60" ht="15" customHeight="1"/>
    <row r="77" ht="15" customHeight="1"/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28"/>
  <dimension ref="A1:B29"/>
  <sheetViews>
    <sheetView showGridLines="0" topLeftCell="B1" zoomScale="80" zoomScaleNormal="80" workbookViewId="0"/>
  </sheetViews>
  <sheetFormatPr defaultRowHeight="15"/>
  <cols>
    <col min="1" max="1" width="3.5703125" style="866" customWidth="1"/>
  </cols>
  <sheetData>
    <row r="1" spans="2:2" ht="24" customHeight="1">
      <c r="B1" s="967" t="s">
        <v>932</v>
      </c>
    </row>
    <row r="29" spans="2:2" ht="15.75">
      <c r="B29" s="968" t="s">
        <v>78</v>
      </c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29"/>
  <dimension ref="A1:B29"/>
  <sheetViews>
    <sheetView showGridLines="0" zoomScale="80" zoomScaleNormal="80" workbookViewId="0"/>
  </sheetViews>
  <sheetFormatPr defaultRowHeight="15"/>
  <cols>
    <col min="1" max="1" width="3" style="866" customWidth="1"/>
  </cols>
  <sheetData>
    <row r="1" spans="2:2" ht="24" customHeight="1">
      <c r="B1" s="967" t="s">
        <v>933</v>
      </c>
    </row>
    <row r="29" spans="2:2" ht="15.75">
      <c r="B29" s="968" t="s">
        <v>78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B1"/>
  <sheetViews>
    <sheetView showGridLines="0" zoomScale="85" zoomScaleNormal="85" workbookViewId="0"/>
  </sheetViews>
  <sheetFormatPr defaultRowHeight="15"/>
  <cols>
    <col min="1" max="1" width="4.42578125" style="924" customWidth="1"/>
    <col min="2" max="16384" width="9.140625" style="924"/>
  </cols>
  <sheetData>
    <row r="1" spans="2:2" ht="15.75">
      <c r="B1" s="964" t="s">
        <v>1018</v>
      </c>
    </row>
  </sheetData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24"/>
  <dimension ref="A1:B47"/>
  <sheetViews>
    <sheetView showGridLines="0" zoomScale="80" zoomScaleNormal="80" workbookViewId="0"/>
  </sheetViews>
  <sheetFormatPr defaultRowHeight="15"/>
  <cols>
    <col min="1" max="1" width="5.42578125" style="866" customWidth="1"/>
    <col min="2" max="16384" width="9.140625" style="772"/>
  </cols>
  <sheetData>
    <row r="1" spans="2:2" ht="24" customHeight="1">
      <c r="B1" s="1226" t="s">
        <v>934</v>
      </c>
    </row>
    <row r="47" spans="2:2">
      <c r="B47" s="772" t="s">
        <v>78</v>
      </c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30"/>
  <dimension ref="A1:B57"/>
  <sheetViews>
    <sheetView showGridLines="0" zoomScale="80" zoomScaleNormal="80" workbookViewId="0"/>
  </sheetViews>
  <sheetFormatPr defaultRowHeight="15"/>
  <cols>
    <col min="1" max="1" width="5.42578125" style="866" customWidth="1"/>
  </cols>
  <sheetData>
    <row r="1" spans="2:2" ht="24" customHeight="1">
      <c r="B1" s="967" t="s">
        <v>935</v>
      </c>
    </row>
    <row r="57" spans="2:2" ht="15.75">
      <c r="B57" s="968" t="s">
        <v>78</v>
      </c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31"/>
  <dimension ref="A1:B47"/>
  <sheetViews>
    <sheetView showGridLines="0" zoomScale="80" zoomScaleNormal="80" workbookViewId="0"/>
  </sheetViews>
  <sheetFormatPr defaultRowHeight="15"/>
  <cols>
    <col min="1" max="1" width="5.85546875" style="866" customWidth="1"/>
  </cols>
  <sheetData>
    <row r="1" spans="2:2" ht="24" customHeight="1">
      <c r="B1" s="967" t="s">
        <v>936</v>
      </c>
    </row>
    <row r="47" spans="2:2">
      <c r="B47" t="s">
        <v>78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25"/>
  <dimension ref="A1:B47"/>
  <sheetViews>
    <sheetView showGridLines="0" zoomScale="80" zoomScaleNormal="80" workbookViewId="0"/>
  </sheetViews>
  <sheetFormatPr defaultRowHeight="15"/>
  <cols>
    <col min="1" max="1" width="3.7109375" style="866" customWidth="1"/>
    <col min="2" max="16384" width="9.140625" style="772"/>
  </cols>
  <sheetData>
    <row r="1" spans="2:2" ht="24" customHeight="1">
      <c r="B1" s="967" t="s">
        <v>937</v>
      </c>
    </row>
    <row r="47" spans="2:2">
      <c r="B47" s="772" t="s">
        <v>78</v>
      </c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>
  <sheetPr codeName="Sheet32"/>
  <dimension ref="A1:AF224"/>
  <sheetViews>
    <sheetView workbookViewId="0">
      <selection activeCell="B8" sqref="B8"/>
    </sheetView>
  </sheetViews>
  <sheetFormatPr defaultRowHeight="15"/>
  <sheetData>
    <row r="1" spans="1:26">
      <c r="A1" s="1786" t="s">
        <v>112</v>
      </c>
      <c r="B1" s="1786"/>
      <c r="C1" s="1786"/>
      <c r="D1" s="116"/>
      <c r="E1" s="1786" t="s">
        <v>118</v>
      </c>
      <c r="F1" s="1786"/>
      <c r="G1" s="1786"/>
      <c r="H1" s="116"/>
      <c r="I1" s="1793" t="s">
        <v>120</v>
      </c>
      <c r="J1" s="1793"/>
      <c r="K1" s="1793"/>
      <c r="L1" s="116"/>
      <c r="M1" s="1793" t="s">
        <v>122</v>
      </c>
      <c r="N1" s="1793"/>
      <c r="O1" s="1793"/>
      <c r="P1" s="116"/>
      <c r="Q1" s="1786" t="s">
        <v>824</v>
      </c>
      <c r="R1" s="1786"/>
      <c r="S1" s="1786"/>
      <c r="T1" s="809"/>
      <c r="U1" s="1793" t="s">
        <v>826</v>
      </c>
      <c r="V1" s="1793"/>
      <c r="W1" s="1793"/>
    </row>
    <row r="2" spans="1:26" ht="15.75" thickBot="1">
      <c r="A2" s="117" t="s">
        <v>83</v>
      </c>
      <c r="B2" s="116"/>
      <c r="C2" s="116"/>
      <c r="D2" s="116"/>
      <c r="E2" s="117" t="s">
        <v>83</v>
      </c>
      <c r="F2" s="116"/>
      <c r="G2" s="116"/>
      <c r="H2" s="116"/>
      <c r="I2" s="884" t="s">
        <v>83</v>
      </c>
      <c r="J2" s="889"/>
      <c r="K2" s="889"/>
      <c r="L2" s="116"/>
      <c r="M2" s="884" t="s">
        <v>83</v>
      </c>
      <c r="N2" s="889"/>
      <c r="O2" s="889"/>
      <c r="P2" s="116"/>
      <c r="Q2" s="772" t="s">
        <v>825</v>
      </c>
      <c r="T2" s="809"/>
      <c r="U2" s="884" t="s">
        <v>83</v>
      </c>
      <c r="V2" s="889"/>
      <c r="W2" s="889"/>
    </row>
    <row r="3" spans="1:26" ht="15.75" thickTop="1">
      <c r="A3" s="1809" t="s">
        <v>0</v>
      </c>
      <c r="B3" s="1810"/>
      <c r="C3" s="1815" t="s">
        <v>113</v>
      </c>
      <c r="D3" s="116"/>
      <c r="E3" s="1809" t="s">
        <v>0</v>
      </c>
      <c r="F3" s="1810"/>
      <c r="G3" s="1815" t="s">
        <v>119</v>
      </c>
      <c r="H3" s="116"/>
      <c r="I3" s="1794" t="s">
        <v>0</v>
      </c>
      <c r="J3" s="1795"/>
      <c r="K3" s="1808" t="s">
        <v>121</v>
      </c>
      <c r="L3" s="116"/>
      <c r="M3" s="1794" t="s">
        <v>0</v>
      </c>
      <c r="N3" s="1795"/>
      <c r="O3" s="1808" t="s">
        <v>123</v>
      </c>
      <c r="P3" s="814"/>
      <c r="Q3" s="1789" t="s">
        <v>0</v>
      </c>
      <c r="R3" s="1790"/>
      <c r="S3" s="1790" t="s">
        <v>823</v>
      </c>
      <c r="T3" s="809"/>
      <c r="U3" s="1794" t="s">
        <v>0</v>
      </c>
      <c r="V3" s="1795"/>
      <c r="W3" s="1780" t="s">
        <v>827</v>
      </c>
    </row>
    <row r="4" spans="1:26" ht="15.75" thickBot="1">
      <c r="A4" s="1811"/>
      <c r="B4" s="1812"/>
      <c r="C4" s="1816"/>
      <c r="D4" s="116"/>
      <c r="E4" s="1811"/>
      <c r="F4" s="1812"/>
      <c r="G4" s="1816"/>
      <c r="H4" s="116"/>
      <c r="I4" s="1796"/>
      <c r="J4" s="1797"/>
      <c r="K4" s="1781"/>
      <c r="L4" s="116"/>
      <c r="M4" s="1796"/>
      <c r="N4" s="1797"/>
      <c r="O4" s="1781"/>
      <c r="P4" s="814"/>
      <c r="Q4" s="1791"/>
      <c r="R4" s="1792"/>
      <c r="S4" s="1792"/>
      <c r="T4" s="809"/>
      <c r="U4" s="1796"/>
      <c r="V4" s="1797"/>
      <c r="W4" s="1781"/>
    </row>
    <row r="5" spans="1:26" ht="24.75" thickTop="1">
      <c r="A5" s="816" t="s">
        <v>114</v>
      </c>
      <c r="B5" s="118" t="s">
        <v>59</v>
      </c>
      <c r="C5" s="119">
        <v>88</v>
      </c>
      <c r="D5" s="116"/>
      <c r="E5" s="816" t="s">
        <v>114</v>
      </c>
      <c r="F5" s="120" t="s">
        <v>115</v>
      </c>
      <c r="G5" s="121">
        <v>39</v>
      </c>
      <c r="H5" s="116"/>
      <c r="I5" s="898" t="s">
        <v>114</v>
      </c>
      <c r="J5" s="899" t="s">
        <v>117</v>
      </c>
      <c r="K5" s="900"/>
      <c r="L5" s="116"/>
      <c r="M5" s="1806" t="s">
        <v>114</v>
      </c>
      <c r="N5" s="903" t="s">
        <v>1027</v>
      </c>
      <c r="O5" s="904"/>
      <c r="P5" s="116"/>
      <c r="Q5" s="818" t="s">
        <v>114</v>
      </c>
      <c r="R5" s="810" t="s">
        <v>117</v>
      </c>
      <c r="S5" s="811">
        <v>10</v>
      </c>
      <c r="T5" s="809"/>
      <c r="U5" s="898" t="s">
        <v>114</v>
      </c>
      <c r="V5" s="899" t="s">
        <v>59</v>
      </c>
      <c r="W5" s="900"/>
    </row>
    <row r="6" spans="1:26" ht="36">
      <c r="A6" s="817"/>
      <c r="B6" s="120" t="s">
        <v>116</v>
      </c>
      <c r="C6" s="737">
        <v>98</v>
      </c>
      <c r="D6" s="116"/>
      <c r="E6" s="817"/>
      <c r="F6" s="120" t="s">
        <v>59</v>
      </c>
      <c r="G6" s="121">
        <v>63</v>
      </c>
      <c r="H6" s="116"/>
      <c r="I6" s="901"/>
      <c r="J6" s="899" t="s">
        <v>1027</v>
      </c>
      <c r="K6" s="900"/>
      <c r="L6" s="116"/>
      <c r="M6" s="1807"/>
      <c r="N6" s="899" t="s">
        <v>59</v>
      </c>
      <c r="O6" s="900"/>
      <c r="P6" s="116"/>
      <c r="Q6" s="813"/>
      <c r="R6" s="810" t="s">
        <v>115</v>
      </c>
      <c r="S6" s="811">
        <v>34</v>
      </c>
      <c r="T6" s="809"/>
      <c r="U6" s="901"/>
      <c r="V6" s="899" t="s">
        <v>115</v>
      </c>
      <c r="W6" s="900"/>
    </row>
    <row r="7" spans="1:26" ht="36.75" thickBot="1">
      <c r="A7" s="817"/>
      <c r="B7" s="120" t="s">
        <v>117</v>
      </c>
      <c r="C7" s="121">
        <v>139</v>
      </c>
      <c r="D7" s="116"/>
      <c r="E7" s="817"/>
      <c r="F7" s="120" t="s">
        <v>116</v>
      </c>
      <c r="G7" s="121">
        <v>107</v>
      </c>
      <c r="H7" s="116"/>
      <c r="I7" s="901"/>
      <c r="J7" s="899" t="s">
        <v>59</v>
      </c>
      <c r="K7" s="900"/>
      <c r="L7" s="116"/>
      <c r="M7" s="1807"/>
      <c r="N7" s="899" t="s">
        <v>115</v>
      </c>
      <c r="O7" s="900"/>
      <c r="P7" s="116"/>
      <c r="Q7" s="813"/>
      <c r="R7" s="810" t="s">
        <v>116</v>
      </c>
      <c r="S7" s="811">
        <v>55</v>
      </c>
      <c r="T7" s="809"/>
      <c r="U7" s="1782" t="s">
        <v>21</v>
      </c>
      <c r="V7" s="1783"/>
      <c r="W7" s="902"/>
    </row>
    <row r="8" spans="1:26" ht="49.5" thickTop="1" thickBot="1">
      <c r="A8" s="817"/>
      <c r="B8" s="120" t="s">
        <v>1028</v>
      </c>
      <c r="C8" s="121">
        <v>147</v>
      </c>
      <c r="D8" s="116"/>
      <c r="E8" s="817"/>
      <c r="F8" s="120" t="s">
        <v>1027</v>
      </c>
      <c r="G8" s="121">
        <v>7316</v>
      </c>
      <c r="H8" s="116"/>
      <c r="I8" s="901"/>
      <c r="J8" s="899" t="s">
        <v>115</v>
      </c>
      <c r="K8" s="900"/>
      <c r="L8" s="116"/>
      <c r="M8" s="1782" t="s">
        <v>21</v>
      </c>
      <c r="N8" s="1783"/>
      <c r="O8" s="902"/>
      <c r="P8" s="116"/>
      <c r="Q8" s="813"/>
      <c r="R8" s="810" t="s">
        <v>59</v>
      </c>
      <c r="S8" s="811">
        <v>148</v>
      </c>
      <c r="T8" s="809"/>
    </row>
    <row r="9" spans="1:26" ht="25.5" thickTop="1" thickBot="1">
      <c r="A9" s="817"/>
      <c r="B9" s="120" t="s">
        <v>115</v>
      </c>
      <c r="C9" s="121">
        <v>524</v>
      </c>
      <c r="D9" s="116"/>
      <c r="E9" s="1813" t="s">
        <v>21</v>
      </c>
      <c r="F9" s="1814"/>
      <c r="G9" s="122">
        <v>7525</v>
      </c>
      <c r="H9" s="116"/>
      <c r="I9" s="1782" t="s">
        <v>21</v>
      </c>
      <c r="J9" s="1783"/>
      <c r="K9" s="902"/>
      <c r="L9" s="116"/>
      <c r="Q9" s="813"/>
      <c r="R9" s="810" t="s">
        <v>1027</v>
      </c>
      <c r="S9" s="811">
        <v>194</v>
      </c>
      <c r="T9" s="809"/>
      <c r="V9" s="815"/>
    </row>
    <row r="10" spans="1:26" ht="25.5" thickTop="1" thickBot="1">
      <c r="A10" s="817"/>
      <c r="B10" s="120" t="s">
        <v>1027</v>
      </c>
      <c r="C10" s="121">
        <v>6787</v>
      </c>
      <c r="D10" s="116"/>
      <c r="E10" s="817"/>
      <c r="G10" s="125"/>
      <c r="H10" s="116"/>
      <c r="I10" s="817"/>
      <c r="L10" s="116"/>
      <c r="Q10" s="1787" t="s">
        <v>21</v>
      </c>
      <c r="R10" s="1788"/>
      <c r="S10" s="812">
        <v>441</v>
      </c>
    </row>
    <row r="11" spans="1:26" ht="16.5" thickTop="1" thickBot="1">
      <c r="A11" s="1813" t="s">
        <v>21</v>
      </c>
      <c r="B11" s="1814"/>
      <c r="C11" s="122">
        <v>7783</v>
      </c>
      <c r="D11" s="116"/>
      <c r="S11" s="125"/>
    </row>
    <row r="12" spans="1:26" ht="15.75" thickTop="1">
      <c r="C12" s="125"/>
    </row>
    <row r="15" spans="1:26">
      <c r="A15" t="s">
        <v>124</v>
      </c>
    </row>
    <row r="16" spans="1:26" ht="15.75" thickBot="1">
      <c r="A16" s="1784" t="s">
        <v>125</v>
      </c>
      <c r="B16" s="1784"/>
      <c r="C16" s="1784"/>
      <c r="D16" s="1784"/>
      <c r="E16" s="1784" t="s">
        <v>161</v>
      </c>
      <c r="F16" s="1784"/>
      <c r="G16" s="1784"/>
      <c r="H16" s="1784"/>
      <c r="I16" s="1785" t="s">
        <v>165</v>
      </c>
      <c r="J16" s="1785"/>
      <c r="K16" s="1785"/>
      <c r="L16" s="1785"/>
      <c r="M16" s="1785" t="s">
        <v>169</v>
      </c>
      <c r="N16" s="1785"/>
      <c r="O16" s="1785"/>
      <c r="P16" s="1785"/>
      <c r="Q16" s="1784" t="s">
        <v>828</v>
      </c>
      <c r="R16" s="1784"/>
      <c r="S16" s="1784"/>
      <c r="T16" s="1784"/>
      <c r="U16" s="1785" t="s">
        <v>829</v>
      </c>
      <c r="V16" s="1785"/>
      <c r="W16" s="1785"/>
      <c r="X16" s="1785"/>
      <c r="Z16" s="819"/>
    </row>
    <row r="17" spans="1:32" ht="16.5" thickTop="1" thickBot="1">
      <c r="A17" s="1776" t="s">
        <v>0</v>
      </c>
      <c r="B17" s="1777"/>
      <c r="C17" s="1804" t="s">
        <v>113</v>
      </c>
      <c r="D17" s="905"/>
      <c r="E17" s="1776" t="s">
        <v>0</v>
      </c>
      <c r="F17" s="1777"/>
      <c r="G17" s="1804" t="s">
        <v>119</v>
      </c>
      <c r="H17" s="905"/>
      <c r="I17" s="1798" t="s">
        <v>0</v>
      </c>
      <c r="J17" s="1799"/>
      <c r="K17" s="1802" t="s">
        <v>121</v>
      </c>
      <c r="L17" s="123"/>
      <c r="M17" s="1798" t="s">
        <v>0</v>
      </c>
      <c r="N17" s="1799"/>
      <c r="O17" s="1802" t="s">
        <v>123</v>
      </c>
      <c r="P17" s="123"/>
      <c r="Q17" s="1775" t="s">
        <v>0</v>
      </c>
      <c r="R17" s="1775"/>
      <c r="S17" s="1775" t="s">
        <v>832</v>
      </c>
      <c r="T17" s="913"/>
      <c r="U17" s="1774" t="s">
        <v>0</v>
      </c>
      <c r="V17" s="1774"/>
      <c r="W17" s="1774" t="s">
        <v>822</v>
      </c>
      <c r="AC17" s="819"/>
    </row>
    <row r="18" spans="1:32" ht="16.5" thickTop="1" thickBot="1">
      <c r="A18" s="1778"/>
      <c r="B18" s="1779"/>
      <c r="C18" s="1805"/>
      <c r="D18" s="905"/>
      <c r="E18" s="1778"/>
      <c r="F18" s="1779"/>
      <c r="G18" s="1805"/>
      <c r="H18" s="905"/>
      <c r="I18" s="1800"/>
      <c r="J18" s="1801"/>
      <c r="K18" s="1803"/>
      <c r="L18" s="123"/>
      <c r="M18" s="1800"/>
      <c r="N18" s="1801"/>
      <c r="O18" s="1803"/>
      <c r="P18" s="123"/>
      <c r="Q18" s="1775"/>
      <c r="R18" s="1775"/>
      <c r="S18" s="1775"/>
      <c r="T18" s="913"/>
      <c r="U18" s="1774"/>
      <c r="V18" s="1774"/>
      <c r="W18" s="1774"/>
      <c r="AC18" s="819"/>
    </row>
    <row r="19" spans="1:32" ht="15.75" thickTop="1">
      <c r="A19" s="906"/>
      <c r="B19" s="907" t="s">
        <v>59</v>
      </c>
      <c r="C19" s="908"/>
      <c r="D19" s="905"/>
      <c r="E19" s="911" t="s">
        <v>126</v>
      </c>
      <c r="F19" s="907" t="s">
        <v>59</v>
      </c>
      <c r="G19" s="908"/>
      <c r="H19" s="905"/>
      <c r="I19" s="821" t="s">
        <v>126</v>
      </c>
      <c r="J19" s="885" t="s">
        <v>59</v>
      </c>
      <c r="K19" s="886">
        <v>54</v>
      </c>
      <c r="L19" s="123"/>
      <c r="M19" s="821" t="s">
        <v>126</v>
      </c>
      <c r="N19" s="890" t="s">
        <v>59</v>
      </c>
      <c r="O19" s="891">
        <v>39</v>
      </c>
      <c r="P19" s="123"/>
      <c r="Q19" s="914"/>
      <c r="R19" s="907" t="s">
        <v>59</v>
      </c>
      <c r="S19" s="908"/>
      <c r="T19" s="913"/>
      <c r="U19" s="823"/>
      <c r="V19" s="894" t="s">
        <v>59</v>
      </c>
      <c r="W19" s="895">
        <v>14</v>
      </c>
      <c r="AC19" s="819"/>
    </row>
    <row r="20" spans="1:32" ht="96">
      <c r="A20" s="906"/>
      <c r="B20" s="907" t="s">
        <v>127</v>
      </c>
      <c r="C20" s="908"/>
      <c r="D20" s="905"/>
      <c r="E20" s="912"/>
      <c r="F20" s="907" t="s">
        <v>164</v>
      </c>
      <c r="G20" s="908"/>
      <c r="H20" s="905"/>
      <c r="I20" s="822"/>
      <c r="J20" s="885" t="s">
        <v>167</v>
      </c>
      <c r="K20" s="886">
        <v>5</v>
      </c>
      <c r="L20" s="123"/>
      <c r="M20" s="822"/>
      <c r="N20" s="890" t="s">
        <v>166</v>
      </c>
      <c r="O20" s="891">
        <v>5</v>
      </c>
      <c r="P20" s="123"/>
      <c r="Q20" s="914"/>
      <c r="R20" s="907" t="s">
        <v>133</v>
      </c>
      <c r="S20" s="908"/>
      <c r="T20" s="913"/>
      <c r="U20" s="823"/>
      <c r="V20" s="894" t="s">
        <v>144</v>
      </c>
      <c r="W20" s="895">
        <v>6</v>
      </c>
      <c r="AC20" s="819"/>
    </row>
    <row r="21" spans="1:32" ht="96">
      <c r="A21" s="906"/>
      <c r="B21" s="907" t="s">
        <v>160</v>
      </c>
      <c r="C21" s="908"/>
      <c r="D21" s="905"/>
      <c r="E21" s="912"/>
      <c r="F21" s="907" t="s">
        <v>163</v>
      </c>
      <c r="G21" s="908"/>
      <c r="H21" s="905"/>
      <c r="I21" s="822"/>
      <c r="J21" s="885" t="s">
        <v>143</v>
      </c>
      <c r="K21" s="886">
        <v>6</v>
      </c>
      <c r="L21" s="123"/>
      <c r="M21" s="822"/>
      <c r="N21" s="890" t="s">
        <v>148</v>
      </c>
      <c r="O21" s="891">
        <v>10</v>
      </c>
      <c r="P21" s="123"/>
      <c r="Q21" s="914"/>
      <c r="R21" s="907" t="s">
        <v>830</v>
      </c>
      <c r="S21" s="908"/>
      <c r="T21" s="913"/>
      <c r="U21" s="823"/>
      <c r="V21" s="894" t="s">
        <v>140</v>
      </c>
      <c r="W21" s="895">
        <v>22</v>
      </c>
      <c r="AC21" s="819"/>
    </row>
    <row r="22" spans="1:32" ht="96.75" thickBot="1">
      <c r="A22" s="906"/>
      <c r="B22" s="907" t="s">
        <v>131</v>
      </c>
      <c r="C22" s="908"/>
      <c r="D22" s="905"/>
      <c r="E22" s="912"/>
      <c r="F22" s="907" t="s">
        <v>150</v>
      </c>
      <c r="G22" s="908"/>
      <c r="H22" s="905"/>
      <c r="I22" s="822"/>
      <c r="J22" s="885" t="s">
        <v>142</v>
      </c>
      <c r="K22" s="886">
        <v>7</v>
      </c>
      <c r="L22" s="123"/>
      <c r="M22" s="822"/>
      <c r="N22" s="890" t="s">
        <v>152</v>
      </c>
      <c r="O22" s="891">
        <v>11</v>
      </c>
      <c r="P22" s="123"/>
      <c r="Q22" s="914"/>
      <c r="R22" s="907" t="s">
        <v>141</v>
      </c>
      <c r="S22" s="908"/>
      <c r="T22" s="913"/>
      <c r="U22" s="824"/>
      <c r="V22" s="896" t="s">
        <v>21</v>
      </c>
      <c r="W22" s="897">
        <v>42</v>
      </c>
      <c r="AF22" s="819"/>
    </row>
    <row r="23" spans="1:32" ht="96.75" thickTop="1">
      <c r="A23" s="906"/>
      <c r="B23" s="907" t="s">
        <v>129</v>
      </c>
      <c r="C23" s="908"/>
      <c r="D23" s="905"/>
      <c r="E23" s="912"/>
      <c r="F23" s="907" t="s">
        <v>159</v>
      </c>
      <c r="G23" s="908"/>
      <c r="H23" s="905"/>
      <c r="I23" s="822"/>
      <c r="J23" s="885" t="s">
        <v>1029</v>
      </c>
      <c r="K23" s="886">
        <v>8</v>
      </c>
      <c r="L23" s="123"/>
      <c r="M23" s="822"/>
      <c r="N23" s="890" t="s">
        <v>131</v>
      </c>
      <c r="O23" s="891">
        <v>18</v>
      </c>
      <c r="P23" s="123"/>
      <c r="Q23" s="914"/>
      <c r="R23" s="907" t="s">
        <v>162</v>
      </c>
      <c r="S23" s="908"/>
      <c r="T23" s="913"/>
      <c r="AF23" s="819"/>
    </row>
    <row r="24" spans="1:32" ht="60">
      <c r="A24" s="906"/>
      <c r="B24" s="907" t="s">
        <v>145</v>
      </c>
      <c r="C24" s="908"/>
      <c r="D24" s="905"/>
      <c r="E24" s="912"/>
      <c r="F24" s="907" t="s">
        <v>129</v>
      </c>
      <c r="G24" s="908"/>
      <c r="H24" s="905"/>
      <c r="I24" s="822"/>
      <c r="J24" s="885" t="s">
        <v>168</v>
      </c>
      <c r="K24" s="886">
        <v>10</v>
      </c>
      <c r="L24" s="123"/>
      <c r="M24" s="822"/>
      <c r="N24" s="890" t="s">
        <v>135</v>
      </c>
      <c r="O24" s="891">
        <v>20</v>
      </c>
      <c r="P24" s="123"/>
      <c r="Q24" s="914"/>
      <c r="R24" s="907" t="s">
        <v>156</v>
      </c>
      <c r="S24" s="908"/>
      <c r="T24" s="913"/>
      <c r="AF24" s="819"/>
    </row>
    <row r="25" spans="1:32" ht="84">
      <c r="A25" s="906"/>
      <c r="B25" s="907" t="s">
        <v>146</v>
      </c>
      <c r="C25" s="908"/>
      <c r="D25" s="905"/>
      <c r="E25" s="912"/>
      <c r="F25" s="907" t="s">
        <v>128</v>
      </c>
      <c r="G25" s="908"/>
      <c r="H25" s="905"/>
      <c r="I25" s="822"/>
      <c r="J25" s="885" t="s">
        <v>133</v>
      </c>
      <c r="K25" s="886">
        <v>11</v>
      </c>
      <c r="L25" s="123"/>
      <c r="M25" s="822"/>
      <c r="N25" s="890" t="s">
        <v>144</v>
      </c>
      <c r="O25" s="891">
        <v>37</v>
      </c>
      <c r="P25" s="123"/>
      <c r="Q25" s="914"/>
      <c r="R25" s="907" t="s">
        <v>138</v>
      </c>
      <c r="S25" s="908"/>
      <c r="T25" s="913"/>
      <c r="AF25" s="819"/>
    </row>
    <row r="26" spans="1:32" ht="84">
      <c r="A26" s="906"/>
      <c r="B26" s="907" t="s">
        <v>144</v>
      </c>
      <c r="C26" s="908"/>
      <c r="D26" s="905"/>
      <c r="E26" s="912"/>
      <c r="F26" s="907" t="s">
        <v>147</v>
      </c>
      <c r="G26" s="908"/>
      <c r="H26" s="905"/>
      <c r="I26" s="822"/>
      <c r="J26" s="885" t="s">
        <v>139</v>
      </c>
      <c r="K26" s="886">
        <v>11</v>
      </c>
      <c r="L26" s="123"/>
      <c r="M26" s="822"/>
      <c r="N26" s="890" t="s">
        <v>136</v>
      </c>
      <c r="O26" s="891">
        <v>48</v>
      </c>
      <c r="P26" s="123"/>
      <c r="Q26" s="914"/>
      <c r="R26" s="907" t="s">
        <v>152</v>
      </c>
      <c r="S26" s="908"/>
      <c r="T26" s="913"/>
      <c r="AF26" s="819"/>
    </row>
    <row r="27" spans="1:32" ht="60">
      <c r="A27" s="906"/>
      <c r="B27" s="907" t="s">
        <v>132</v>
      </c>
      <c r="C27" s="908"/>
      <c r="D27" s="905"/>
      <c r="E27" s="912"/>
      <c r="F27" s="907" t="s">
        <v>149</v>
      </c>
      <c r="G27" s="908"/>
      <c r="H27" s="905"/>
      <c r="I27" s="822"/>
      <c r="J27" s="885" t="s">
        <v>152</v>
      </c>
      <c r="K27" s="886">
        <v>11</v>
      </c>
      <c r="L27" s="123"/>
      <c r="M27" s="822"/>
      <c r="N27" s="890" t="s">
        <v>151</v>
      </c>
      <c r="O27" s="891">
        <v>48</v>
      </c>
      <c r="P27" s="123"/>
      <c r="Q27" s="914"/>
      <c r="R27" s="907" t="s">
        <v>143</v>
      </c>
      <c r="S27" s="908"/>
      <c r="T27" s="913"/>
      <c r="AF27" s="819"/>
    </row>
    <row r="28" spans="1:32" ht="96">
      <c r="A28" s="906"/>
      <c r="B28" s="907" t="s">
        <v>1030</v>
      </c>
      <c r="C28" s="908"/>
      <c r="D28" s="905"/>
      <c r="E28" s="912"/>
      <c r="F28" s="907" t="s">
        <v>152</v>
      </c>
      <c r="G28" s="908"/>
      <c r="H28" s="905"/>
      <c r="I28" s="822"/>
      <c r="J28" s="885" t="s">
        <v>1031</v>
      </c>
      <c r="K28" s="886">
        <v>12</v>
      </c>
      <c r="L28" s="123"/>
      <c r="M28" s="822"/>
      <c r="N28" s="890" t="s">
        <v>140</v>
      </c>
      <c r="O28" s="891">
        <v>226</v>
      </c>
      <c r="P28" s="123"/>
      <c r="Q28" s="914"/>
      <c r="R28" s="907" t="s">
        <v>142</v>
      </c>
      <c r="S28" s="908"/>
      <c r="T28" s="913"/>
      <c r="AF28" s="819"/>
    </row>
    <row r="29" spans="1:32" ht="84.75" thickBot="1">
      <c r="A29" s="906"/>
      <c r="B29" s="907" t="s">
        <v>159</v>
      </c>
      <c r="C29" s="908"/>
      <c r="D29" s="905"/>
      <c r="E29" s="912"/>
      <c r="F29" s="907" t="s">
        <v>1029</v>
      </c>
      <c r="G29" s="908"/>
      <c r="H29" s="905"/>
      <c r="I29" s="822"/>
      <c r="J29" s="885" t="s">
        <v>144</v>
      </c>
      <c r="K29" s="886">
        <v>45</v>
      </c>
      <c r="L29" s="123"/>
      <c r="M29" s="822"/>
      <c r="N29" s="892" t="s">
        <v>21</v>
      </c>
      <c r="O29" s="893">
        <v>462</v>
      </c>
      <c r="P29" s="123"/>
      <c r="Q29" s="914"/>
      <c r="R29" s="907" t="s">
        <v>157</v>
      </c>
      <c r="S29" s="908"/>
      <c r="T29" s="913"/>
      <c r="AF29" s="819"/>
    </row>
    <row r="30" spans="1:32" ht="96.75" thickTop="1">
      <c r="A30" s="906"/>
      <c r="B30" s="907" t="s">
        <v>137</v>
      </c>
      <c r="C30" s="908"/>
      <c r="D30" s="905"/>
      <c r="E30" s="912"/>
      <c r="F30" s="907" t="s">
        <v>1031</v>
      </c>
      <c r="G30" s="908"/>
      <c r="H30" s="905"/>
      <c r="I30" s="822"/>
      <c r="J30" s="885" t="s">
        <v>151</v>
      </c>
      <c r="K30" s="886">
        <v>45</v>
      </c>
      <c r="L30" s="123"/>
      <c r="P30" s="123"/>
      <c r="Q30" s="914"/>
      <c r="R30" s="907" t="s">
        <v>154</v>
      </c>
      <c r="S30" s="908"/>
      <c r="T30" s="913"/>
      <c r="AF30" s="819"/>
    </row>
    <row r="31" spans="1:32" ht="96">
      <c r="A31" s="906"/>
      <c r="B31" s="907" t="s">
        <v>140</v>
      </c>
      <c r="C31" s="908"/>
      <c r="D31" s="905"/>
      <c r="E31" s="912"/>
      <c r="F31" s="907" t="s">
        <v>130</v>
      </c>
      <c r="G31" s="908"/>
      <c r="H31" s="905"/>
      <c r="I31" s="822"/>
      <c r="J31" s="885" t="s">
        <v>136</v>
      </c>
      <c r="K31" s="886">
        <v>67</v>
      </c>
      <c r="L31" s="123"/>
      <c r="P31" s="123"/>
      <c r="Q31" s="914"/>
      <c r="R31" s="907" t="s">
        <v>128</v>
      </c>
      <c r="S31" s="908"/>
      <c r="T31" s="913"/>
      <c r="AF31" s="819"/>
    </row>
    <row r="32" spans="1:32" ht="96">
      <c r="A32" s="906"/>
      <c r="B32" s="907" t="s">
        <v>142</v>
      </c>
      <c r="C32" s="908"/>
      <c r="D32" s="905"/>
      <c r="E32" s="912"/>
      <c r="F32" s="907" t="s">
        <v>157</v>
      </c>
      <c r="G32" s="908"/>
      <c r="H32" s="905"/>
      <c r="I32" s="822"/>
      <c r="J32" s="885" t="s">
        <v>131</v>
      </c>
      <c r="K32" s="886">
        <v>79</v>
      </c>
      <c r="L32" s="123"/>
      <c r="P32" s="123"/>
      <c r="Q32" s="914"/>
      <c r="R32" s="907" t="s">
        <v>831</v>
      </c>
      <c r="S32" s="908"/>
      <c r="T32" s="913"/>
    </row>
    <row r="33" spans="1:20" ht="96">
      <c r="A33" s="906"/>
      <c r="B33" s="907" t="s">
        <v>153</v>
      </c>
      <c r="C33" s="908"/>
      <c r="D33" s="905"/>
      <c r="E33" s="912"/>
      <c r="F33" s="907" t="s">
        <v>155</v>
      </c>
      <c r="G33" s="908"/>
      <c r="H33" s="905"/>
      <c r="I33" s="822"/>
      <c r="J33" s="885" t="s">
        <v>140</v>
      </c>
      <c r="K33" s="886">
        <v>410</v>
      </c>
      <c r="L33" s="123"/>
      <c r="P33" s="123"/>
      <c r="Q33" s="914"/>
      <c r="R33" s="907" t="s">
        <v>134</v>
      </c>
      <c r="S33" s="908"/>
      <c r="T33" s="913"/>
    </row>
    <row r="34" spans="1:20" ht="84.75" thickBot="1">
      <c r="A34" s="906"/>
      <c r="B34" s="907" t="s">
        <v>139</v>
      </c>
      <c r="C34" s="908"/>
      <c r="D34" s="905"/>
      <c r="E34" s="912"/>
      <c r="F34" s="907" t="s">
        <v>148</v>
      </c>
      <c r="G34" s="908"/>
      <c r="H34" s="905"/>
      <c r="I34" s="822"/>
      <c r="J34" s="887" t="s">
        <v>21</v>
      </c>
      <c r="K34" s="888">
        <v>781</v>
      </c>
      <c r="L34" s="123"/>
      <c r="P34" s="123"/>
      <c r="Q34" s="914"/>
      <c r="R34" s="907" t="s">
        <v>130</v>
      </c>
      <c r="S34" s="908"/>
      <c r="T34" s="913"/>
    </row>
    <row r="35" spans="1:20" ht="49.5" thickTop="1" thickBot="1">
      <c r="A35" s="906"/>
      <c r="B35" s="907" t="s">
        <v>1032</v>
      </c>
      <c r="C35" s="908"/>
      <c r="D35" s="905"/>
      <c r="E35" s="912"/>
      <c r="F35" s="907" t="s">
        <v>135</v>
      </c>
      <c r="G35" s="908"/>
      <c r="H35" s="905"/>
      <c r="L35" s="123"/>
      <c r="P35" s="123"/>
      <c r="Q35" s="915"/>
      <c r="R35" s="909" t="s">
        <v>21</v>
      </c>
      <c r="S35" s="910"/>
      <c r="T35" s="913"/>
    </row>
    <row r="36" spans="1:20" ht="85.5" thickTop="1" thickBot="1">
      <c r="A36" s="906"/>
      <c r="B36" s="907" t="s">
        <v>158</v>
      </c>
      <c r="C36" s="908"/>
      <c r="D36" s="905"/>
      <c r="E36" s="912"/>
      <c r="F36" s="909" t="s">
        <v>21</v>
      </c>
      <c r="G36" s="910"/>
      <c r="H36" s="905"/>
      <c r="L36" s="123"/>
      <c r="P36" s="123"/>
      <c r="T36" s="819"/>
    </row>
    <row r="37" spans="1:20" ht="36.75" thickTop="1">
      <c r="A37" s="906"/>
      <c r="B37" s="907" t="s">
        <v>128</v>
      </c>
      <c r="C37" s="908"/>
      <c r="D37" s="905"/>
      <c r="H37" s="123"/>
      <c r="L37" s="123"/>
      <c r="P37" s="123"/>
      <c r="T37" s="819"/>
    </row>
    <row r="38" spans="1:20" ht="36.75" thickBot="1">
      <c r="A38" s="906"/>
      <c r="B38" s="907" t="s">
        <v>130</v>
      </c>
      <c r="C38" s="908"/>
      <c r="D38" s="905"/>
      <c r="E38" s="820"/>
      <c r="F38" s="820"/>
      <c r="G38" s="819"/>
      <c r="H38" s="123"/>
      <c r="I38" s="820"/>
      <c r="J38" s="820"/>
      <c r="K38" s="819"/>
      <c r="L38" s="123"/>
      <c r="P38" s="123"/>
      <c r="T38" s="819"/>
    </row>
    <row r="39" spans="1:20" ht="60.75" thickTop="1">
      <c r="A39" s="906"/>
      <c r="B39" s="907" t="s">
        <v>157</v>
      </c>
      <c r="C39" s="908"/>
      <c r="D39" s="905"/>
      <c r="H39" s="123"/>
      <c r="L39" s="123"/>
      <c r="P39" s="123"/>
      <c r="T39" s="819"/>
    </row>
    <row r="40" spans="1:20" ht="48">
      <c r="A40" s="906"/>
      <c r="B40" s="907" t="s">
        <v>148</v>
      </c>
      <c r="C40" s="908"/>
      <c r="D40" s="905"/>
      <c r="H40" s="123"/>
      <c r="L40" s="123"/>
      <c r="P40" s="123"/>
      <c r="T40" s="819"/>
    </row>
    <row r="41" spans="1:20" ht="24">
      <c r="A41" s="906"/>
      <c r="B41" s="907" t="s">
        <v>152</v>
      </c>
      <c r="C41" s="908"/>
      <c r="D41" s="905"/>
      <c r="H41" s="123"/>
      <c r="L41" s="123"/>
      <c r="P41" s="123"/>
      <c r="T41" s="819"/>
    </row>
    <row r="42" spans="1:20" ht="48">
      <c r="A42" s="906"/>
      <c r="B42" s="907" t="s">
        <v>1033</v>
      </c>
      <c r="C42" s="908"/>
      <c r="D42" s="905"/>
      <c r="H42" s="123"/>
      <c r="L42" s="123"/>
      <c r="P42" s="123"/>
      <c r="T42" s="819"/>
    </row>
    <row r="43" spans="1:20" ht="48">
      <c r="A43" s="906"/>
      <c r="B43" s="907" t="s">
        <v>135</v>
      </c>
      <c r="C43" s="908"/>
      <c r="D43" s="905"/>
      <c r="H43" s="123"/>
      <c r="L43" s="123"/>
      <c r="P43" s="123"/>
      <c r="T43" s="819"/>
    </row>
    <row r="44" spans="1:20" ht="48">
      <c r="A44" s="906"/>
      <c r="B44" s="907" t="s">
        <v>1034</v>
      </c>
      <c r="C44" s="908"/>
      <c r="D44" s="905"/>
      <c r="H44" s="123"/>
      <c r="L44" s="123"/>
      <c r="P44" s="123"/>
      <c r="T44" s="819"/>
    </row>
    <row r="45" spans="1:20" ht="48">
      <c r="A45" s="906"/>
      <c r="B45" s="907" t="s">
        <v>143</v>
      </c>
      <c r="C45" s="908"/>
      <c r="D45" s="905"/>
      <c r="H45" s="123"/>
      <c r="L45" s="123"/>
      <c r="P45" s="123"/>
      <c r="T45" s="819"/>
    </row>
    <row r="46" spans="1:20" ht="48">
      <c r="A46" s="906"/>
      <c r="B46" s="907" t="s">
        <v>1035</v>
      </c>
      <c r="C46" s="908"/>
      <c r="D46" s="905"/>
      <c r="H46" s="123"/>
      <c r="L46" s="123"/>
      <c r="P46" s="123"/>
      <c r="T46" s="819"/>
    </row>
    <row r="47" spans="1:20" ht="36">
      <c r="A47" s="906"/>
      <c r="B47" s="907" t="s">
        <v>133</v>
      </c>
      <c r="C47" s="908"/>
      <c r="D47" s="905"/>
      <c r="H47" s="123"/>
      <c r="L47" s="123"/>
      <c r="P47" s="123"/>
      <c r="T47" s="819"/>
    </row>
    <row r="48" spans="1:20" ht="48">
      <c r="A48" s="906"/>
      <c r="B48" s="907" t="s">
        <v>1029</v>
      </c>
      <c r="C48" s="908"/>
      <c r="D48" s="905"/>
      <c r="H48" s="123"/>
      <c r="L48" s="123"/>
      <c r="P48" s="123"/>
      <c r="T48" s="819"/>
    </row>
    <row r="49" spans="1:20" ht="48">
      <c r="A49" s="906"/>
      <c r="B49" s="907" t="s">
        <v>1031</v>
      </c>
      <c r="C49" s="908"/>
      <c r="D49" s="905"/>
      <c r="H49" s="123"/>
      <c r="L49" s="123"/>
      <c r="P49" s="123"/>
      <c r="T49" s="819"/>
    </row>
    <row r="50" spans="1:20" ht="15.75" thickBot="1">
      <c r="A50" s="906"/>
      <c r="B50" s="909" t="s">
        <v>21</v>
      </c>
      <c r="C50" s="910"/>
      <c r="D50" s="905"/>
      <c r="H50" s="123"/>
      <c r="L50" s="123"/>
      <c r="P50" s="123"/>
      <c r="T50" s="819"/>
    </row>
    <row r="51" spans="1:20" ht="15.75" thickTop="1">
      <c r="D51" s="123"/>
      <c r="H51" s="123"/>
      <c r="L51" s="123"/>
      <c r="P51" s="123"/>
      <c r="T51" s="819"/>
    </row>
    <row r="52" spans="1:20">
      <c r="D52" s="123"/>
      <c r="H52" s="123"/>
      <c r="L52" s="123"/>
      <c r="P52" s="123"/>
      <c r="T52" s="819"/>
    </row>
    <row r="53" spans="1:20">
      <c r="D53" s="123"/>
      <c r="H53" s="123"/>
      <c r="L53" s="123"/>
      <c r="T53" s="819"/>
    </row>
    <row r="54" spans="1:20">
      <c r="D54" s="123"/>
      <c r="H54" s="123"/>
      <c r="L54" s="123"/>
      <c r="T54" s="819"/>
    </row>
    <row r="55" spans="1:20">
      <c r="D55" s="123"/>
      <c r="H55" s="123"/>
      <c r="L55" s="123"/>
      <c r="T55" s="819"/>
    </row>
    <row r="56" spans="1:20">
      <c r="D56" s="819"/>
      <c r="H56" s="819"/>
    </row>
    <row r="57" spans="1:20">
      <c r="D57" s="819"/>
      <c r="H57" s="819"/>
    </row>
    <row r="58" spans="1:20">
      <c r="D58" s="819"/>
      <c r="H58" s="819"/>
    </row>
    <row r="59" spans="1:20">
      <c r="D59" s="819"/>
      <c r="H59" s="819"/>
    </row>
    <row r="60" spans="1:20">
      <c r="D60" s="819"/>
      <c r="H60" s="819"/>
    </row>
    <row r="61" spans="1:20">
      <c r="D61" s="819"/>
      <c r="H61" s="819"/>
    </row>
    <row r="62" spans="1:20">
      <c r="H62" s="819"/>
    </row>
    <row r="63" spans="1:20">
      <c r="H63" s="819"/>
    </row>
    <row r="64" spans="1:20">
      <c r="H64" s="819"/>
    </row>
    <row r="65" spans="4:8">
      <c r="H65" s="819"/>
    </row>
    <row r="66" spans="4:8">
      <c r="H66" s="819"/>
    </row>
    <row r="67" spans="4:8">
      <c r="D67" s="819"/>
      <c r="H67" s="819"/>
    </row>
    <row r="68" spans="4:8">
      <c r="D68" s="819"/>
    </row>
    <row r="69" spans="4:8">
      <c r="D69" s="819"/>
    </row>
    <row r="70" spans="4:8">
      <c r="D70" s="819"/>
    </row>
    <row r="71" spans="4:8">
      <c r="D71" s="819"/>
    </row>
    <row r="72" spans="4:8">
      <c r="D72" s="819"/>
    </row>
    <row r="73" spans="4:8">
      <c r="D73" s="819"/>
    </row>
    <row r="74" spans="4:8">
      <c r="D74" s="819"/>
    </row>
    <row r="75" spans="4:8">
      <c r="D75" s="819"/>
    </row>
    <row r="76" spans="4:8">
      <c r="D76" s="819"/>
    </row>
    <row r="77" spans="4:8">
      <c r="D77" s="819"/>
    </row>
    <row r="78" spans="4:8">
      <c r="D78" s="819"/>
    </row>
    <row r="79" spans="4:8">
      <c r="D79" s="819"/>
    </row>
    <row r="80" spans="4:8">
      <c r="D80" s="819"/>
    </row>
    <row r="81" spans="4:4">
      <c r="D81" s="819"/>
    </row>
    <row r="82" spans="4:4">
      <c r="D82" s="819"/>
    </row>
    <row r="83" spans="4:4">
      <c r="D83" s="819"/>
    </row>
    <row r="84" spans="4:4">
      <c r="D84" s="819"/>
    </row>
    <row r="85" spans="4:4">
      <c r="D85" s="819"/>
    </row>
    <row r="86" spans="4:4">
      <c r="D86" s="819"/>
    </row>
    <row r="87" spans="4:4">
      <c r="D87" s="819"/>
    </row>
    <row r="88" spans="4:4">
      <c r="D88" s="819"/>
    </row>
    <row r="89" spans="4:4">
      <c r="D89" s="819"/>
    </row>
    <row r="90" spans="4:4">
      <c r="D90" s="819"/>
    </row>
    <row r="91" spans="4:4">
      <c r="D91" s="819"/>
    </row>
    <row r="92" spans="4:4">
      <c r="D92" s="819"/>
    </row>
    <row r="93" spans="4:4">
      <c r="D93" s="819"/>
    </row>
    <row r="94" spans="4:4">
      <c r="D94" s="819"/>
    </row>
    <row r="95" spans="4:4">
      <c r="D95" s="819"/>
    </row>
    <row r="96" spans="4:4">
      <c r="D96" s="819"/>
    </row>
    <row r="97" spans="4:4">
      <c r="D97" s="819"/>
    </row>
    <row r="98" spans="4:4">
      <c r="D98" s="819"/>
    </row>
    <row r="99" spans="4:4">
      <c r="D99" s="819"/>
    </row>
    <row r="100" spans="4:4">
      <c r="D100" s="819"/>
    </row>
    <row r="101" spans="4:4">
      <c r="D101" s="819"/>
    </row>
    <row r="102" spans="4:4">
      <c r="D102" s="819"/>
    </row>
    <row r="103" spans="4:4">
      <c r="D103" s="819"/>
    </row>
    <row r="104" spans="4:4">
      <c r="D104" s="819"/>
    </row>
    <row r="105" spans="4:4">
      <c r="D105" s="819"/>
    </row>
    <row r="106" spans="4:4">
      <c r="D106" s="819"/>
    </row>
    <row r="107" spans="4:4">
      <c r="D107" s="819"/>
    </row>
    <row r="108" spans="4:4">
      <c r="D108" s="819"/>
    </row>
    <row r="109" spans="4:4">
      <c r="D109" s="819"/>
    </row>
    <row r="110" spans="4:4">
      <c r="D110" s="819"/>
    </row>
    <row r="111" spans="4:4">
      <c r="D111" s="819"/>
    </row>
    <row r="112" spans="4:4">
      <c r="D112" s="819"/>
    </row>
    <row r="113" spans="4:4">
      <c r="D113" s="819"/>
    </row>
    <row r="114" spans="4:4">
      <c r="D114" s="819"/>
    </row>
    <row r="115" spans="4:4">
      <c r="D115" s="819"/>
    </row>
    <row r="116" spans="4:4">
      <c r="D116" s="819"/>
    </row>
    <row r="117" spans="4:4">
      <c r="D117" s="819"/>
    </row>
    <row r="118" spans="4:4">
      <c r="D118" s="819"/>
    </row>
    <row r="119" spans="4:4">
      <c r="D119" s="819"/>
    </row>
    <row r="120" spans="4:4">
      <c r="D120" s="819"/>
    </row>
    <row r="121" spans="4:4">
      <c r="D121" s="819"/>
    </row>
    <row r="122" spans="4:4">
      <c r="D122" s="819"/>
    </row>
    <row r="123" spans="4:4">
      <c r="D123" s="819"/>
    </row>
    <row r="124" spans="4:4">
      <c r="D124" s="819"/>
    </row>
    <row r="125" spans="4:4">
      <c r="D125" s="819"/>
    </row>
    <row r="126" spans="4:4">
      <c r="D126" s="819"/>
    </row>
    <row r="127" spans="4:4">
      <c r="D127" s="819"/>
    </row>
    <row r="128" spans="4:4">
      <c r="D128" s="819"/>
    </row>
    <row r="129" spans="4:4">
      <c r="D129" s="819"/>
    </row>
    <row r="130" spans="4:4">
      <c r="D130" s="819"/>
    </row>
    <row r="131" spans="4:4">
      <c r="D131" s="819"/>
    </row>
    <row r="132" spans="4:4">
      <c r="D132" s="819"/>
    </row>
    <row r="133" spans="4:4">
      <c r="D133" s="819"/>
    </row>
    <row r="134" spans="4:4">
      <c r="D134" s="819"/>
    </row>
    <row r="135" spans="4:4">
      <c r="D135" s="819"/>
    </row>
    <row r="136" spans="4:4">
      <c r="D136" s="819"/>
    </row>
    <row r="137" spans="4:4">
      <c r="D137" s="819"/>
    </row>
    <row r="138" spans="4:4">
      <c r="D138" s="819"/>
    </row>
    <row r="139" spans="4:4">
      <c r="D139" s="819"/>
    </row>
    <row r="140" spans="4:4">
      <c r="D140" s="819"/>
    </row>
    <row r="141" spans="4:4">
      <c r="D141" s="819"/>
    </row>
    <row r="142" spans="4:4">
      <c r="D142" s="819"/>
    </row>
    <row r="143" spans="4:4">
      <c r="D143" s="819"/>
    </row>
    <row r="144" spans="4:4">
      <c r="D144" s="819"/>
    </row>
    <row r="145" spans="4:4">
      <c r="D145" s="819"/>
    </row>
    <row r="146" spans="4:4">
      <c r="D146" s="819"/>
    </row>
    <row r="147" spans="4:4">
      <c r="D147" s="819"/>
    </row>
    <row r="148" spans="4:4">
      <c r="D148" s="819"/>
    </row>
    <row r="149" spans="4:4">
      <c r="D149" s="819"/>
    </row>
    <row r="150" spans="4:4">
      <c r="D150" s="819"/>
    </row>
    <row r="151" spans="4:4">
      <c r="D151" s="819"/>
    </row>
    <row r="152" spans="4:4">
      <c r="D152" s="819"/>
    </row>
    <row r="153" spans="4:4">
      <c r="D153" s="819"/>
    </row>
    <row r="154" spans="4:4">
      <c r="D154" s="819"/>
    </row>
    <row r="155" spans="4:4">
      <c r="D155" s="819"/>
    </row>
    <row r="156" spans="4:4">
      <c r="D156" s="819"/>
    </row>
    <row r="157" spans="4:4">
      <c r="D157" s="819"/>
    </row>
    <row r="158" spans="4:4">
      <c r="D158" s="819"/>
    </row>
    <row r="159" spans="4:4">
      <c r="D159" s="819"/>
    </row>
    <row r="160" spans="4:4">
      <c r="D160" s="819"/>
    </row>
    <row r="161" spans="4:4">
      <c r="D161" s="819"/>
    </row>
    <row r="162" spans="4:4">
      <c r="D162" s="819"/>
    </row>
    <row r="163" spans="4:4">
      <c r="D163" s="819"/>
    </row>
    <row r="164" spans="4:4">
      <c r="D164" s="819"/>
    </row>
    <row r="165" spans="4:4">
      <c r="D165" s="819"/>
    </row>
    <row r="166" spans="4:4">
      <c r="D166" s="819"/>
    </row>
    <row r="167" spans="4:4">
      <c r="D167" s="819"/>
    </row>
    <row r="168" spans="4:4">
      <c r="D168" s="819"/>
    </row>
    <row r="169" spans="4:4">
      <c r="D169" s="819"/>
    </row>
    <row r="170" spans="4:4">
      <c r="D170" s="819"/>
    </row>
    <row r="171" spans="4:4">
      <c r="D171" s="819"/>
    </row>
    <row r="172" spans="4:4">
      <c r="D172" s="819"/>
    </row>
    <row r="173" spans="4:4">
      <c r="D173" s="819"/>
    </row>
    <row r="174" spans="4:4">
      <c r="D174" s="819"/>
    </row>
    <row r="175" spans="4:4">
      <c r="D175" s="819"/>
    </row>
    <row r="176" spans="4:4">
      <c r="D176" s="819"/>
    </row>
    <row r="177" spans="4:4">
      <c r="D177" s="819"/>
    </row>
    <row r="178" spans="4:4">
      <c r="D178" s="819"/>
    </row>
    <row r="179" spans="4:4">
      <c r="D179" s="819"/>
    </row>
    <row r="180" spans="4:4">
      <c r="D180" s="819"/>
    </row>
    <row r="181" spans="4:4">
      <c r="D181" s="819"/>
    </row>
    <row r="182" spans="4:4">
      <c r="D182" s="819"/>
    </row>
    <row r="183" spans="4:4">
      <c r="D183" s="819"/>
    </row>
    <row r="184" spans="4:4">
      <c r="D184" s="819"/>
    </row>
    <row r="185" spans="4:4">
      <c r="D185" s="819"/>
    </row>
    <row r="186" spans="4:4">
      <c r="D186" s="819"/>
    </row>
    <row r="187" spans="4:4">
      <c r="D187" s="819"/>
    </row>
    <row r="188" spans="4:4">
      <c r="D188" s="819"/>
    </row>
    <row r="189" spans="4:4">
      <c r="D189" s="819"/>
    </row>
    <row r="190" spans="4:4">
      <c r="D190" s="819"/>
    </row>
    <row r="191" spans="4:4">
      <c r="D191" s="819"/>
    </row>
    <row r="192" spans="4:4">
      <c r="D192" s="819"/>
    </row>
    <row r="193" spans="4:4">
      <c r="D193" s="819"/>
    </row>
    <row r="194" spans="4:4">
      <c r="D194" s="819"/>
    </row>
    <row r="195" spans="4:4">
      <c r="D195" s="819"/>
    </row>
    <row r="196" spans="4:4">
      <c r="D196" s="819"/>
    </row>
    <row r="197" spans="4:4">
      <c r="D197" s="819"/>
    </row>
    <row r="198" spans="4:4">
      <c r="D198" s="819"/>
    </row>
    <row r="199" spans="4:4">
      <c r="D199" s="819"/>
    </row>
    <row r="200" spans="4:4">
      <c r="D200" s="819"/>
    </row>
    <row r="201" spans="4:4">
      <c r="D201" s="819"/>
    </row>
    <row r="202" spans="4:4">
      <c r="D202" s="819"/>
    </row>
    <row r="203" spans="4:4">
      <c r="D203" s="819"/>
    </row>
    <row r="204" spans="4:4">
      <c r="D204" s="819"/>
    </row>
    <row r="205" spans="4:4">
      <c r="D205" s="819"/>
    </row>
    <row r="206" spans="4:4">
      <c r="D206" s="819"/>
    </row>
    <row r="207" spans="4:4">
      <c r="D207" s="819"/>
    </row>
    <row r="208" spans="4:4">
      <c r="D208" s="819"/>
    </row>
    <row r="209" spans="4:4">
      <c r="D209" s="819"/>
    </row>
    <row r="210" spans="4:4">
      <c r="D210" s="819"/>
    </row>
    <row r="211" spans="4:4">
      <c r="D211" s="819"/>
    </row>
    <row r="212" spans="4:4">
      <c r="D212" s="819"/>
    </row>
    <row r="213" spans="4:4">
      <c r="D213" s="819"/>
    </row>
    <row r="214" spans="4:4">
      <c r="D214" s="819"/>
    </row>
    <row r="215" spans="4:4">
      <c r="D215" s="819"/>
    </row>
    <row r="216" spans="4:4">
      <c r="D216" s="819"/>
    </row>
    <row r="217" spans="4:4">
      <c r="D217" s="819"/>
    </row>
    <row r="218" spans="4:4">
      <c r="D218" s="819"/>
    </row>
    <row r="219" spans="4:4">
      <c r="D219" s="819"/>
    </row>
    <row r="220" spans="4:4">
      <c r="D220" s="819"/>
    </row>
    <row r="221" spans="4:4">
      <c r="D221" s="819"/>
    </row>
    <row r="222" spans="4:4">
      <c r="D222" s="819"/>
    </row>
    <row r="223" spans="4:4">
      <c r="D223" s="819"/>
    </row>
    <row r="224" spans="4:4">
      <c r="D224" s="819"/>
    </row>
  </sheetData>
  <mergeCells count="43">
    <mergeCell ref="A1:C1"/>
    <mergeCell ref="A3:B4"/>
    <mergeCell ref="A11:B11"/>
    <mergeCell ref="E1:G1"/>
    <mergeCell ref="E3:F4"/>
    <mergeCell ref="E9:F9"/>
    <mergeCell ref="G3:G4"/>
    <mergeCell ref="C3:C4"/>
    <mergeCell ref="I1:K1"/>
    <mergeCell ref="I3:J4"/>
    <mergeCell ref="I9:J9"/>
    <mergeCell ref="M1:O1"/>
    <mergeCell ref="M3:N4"/>
    <mergeCell ref="M5:M7"/>
    <mergeCell ref="M8:N8"/>
    <mergeCell ref="K3:K4"/>
    <mergeCell ref="O3:O4"/>
    <mergeCell ref="A16:D16"/>
    <mergeCell ref="A17:B18"/>
    <mergeCell ref="E16:H16"/>
    <mergeCell ref="C17:C18"/>
    <mergeCell ref="G17:G18"/>
    <mergeCell ref="M16:P16"/>
    <mergeCell ref="M17:N18"/>
    <mergeCell ref="O17:O18"/>
    <mergeCell ref="I16:L16"/>
    <mergeCell ref="I17:J18"/>
    <mergeCell ref="K17:K18"/>
    <mergeCell ref="W3:W4"/>
    <mergeCell ref="U7:V7"/>
    <mergeCell ref="Q16:T16"/>
    <mergeCell ref="U16:X16"/>
    <mergeCell ref="Q1:S1"/>
    <mergeCell ref="Q10:R10"/>
    <mergeCell ref="Q3:R4"/>
    <mergeCell ref="S3:S4"/>
    <mergeCell ref="U1:W1"/>
    <mergeCell ref="U3:V4"/>
    <mergeCell ref="U17:V18"/>
    <mergeCell ref="W17:W18"/>
    <mergeCell ref="Q17:R18"/>
    <mergeCell ref="S17:S18"/>
    <mergeCell ref="E17:F1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33"/>
  <dimension ref="B1:B29"/>
  <sheetViews>
    <sheetView showGridLines="0" zoomScale="80" zoomScaleNormal="80" workbookViewId="0"/>
  </sheetViews>
  <sheetFormatPr defaultRowHeight="15"/>
  <cols>
    <col min="1" max="1" width="3" style="968" customWidth="1"/>
    <col min="2" max="16384" width="9.140625" style="968"/>
  </cols>
  <sheetData>
    <row r="1" spans="2:2" ht="24" customHeight="1">
      <c r="B1" s="967" t="s">
        <v>938</v>
      </c>
    </row>
    <row r="29" spans="2:2">
      <c r="B29" s="968" t="s">
        <v>174</v>
      </c>
    </row>
  </sheetData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34"/>
  <dimension ref="A1:J76"/>
  <sheetViews>
    <sheetView showGridLines="0" workbookViewId="0">
      <selection activeCell="C35" sqref="C35"/>
    </sheetView>
  </sheetViews>
  <sheetFormatPr defaultRowHeight="15"/>
  <cols>
    <col min="1" max="1" width="9.85546875" customWidth="1"/>
    <col min="2" max="4" width="18.140625" customWidth="1"/>
  </cols>
  <sheetData>
    <row r="1" spans="1:10" ht="30.75" customHeight="1" thickBot="1">
      <c r="A1" s="1819" t="s">
        <v>818</v>
      </c>
      <c r="B1" s="1819"/>
      <c r="C1" s="1819"/>
      <c r="D1" s="1819"/>
      <c r="E1" s="1819"/>
      <c r="F1" s="1819"/>
      <c r="J1" s="805"/>
    </row>
    <row r="2" spans="1:10" ht="30" customHeight="1" thickTop="1" thickBot="1">
      <c r="A2" s="493" t="s">
        <v>3</v>
      </c>
      <c r="B2" s="492" t="s">
        <v>1</v>
      </c>
      <c r="C2" s="804" t="s">
        <v>2</v>
      </c>
      <c r="D2" s="804" t="s">
        <v>54</v>
      </c>
      <c r="J2" s="805"/>
    </row>
    <row r="3" spans="1:10" ht="15.75" customHeight="1" thickTop="1">
      <c r="A3" s="489" t="s">
        <v>4</v>
      </c>
      <c r="B3" s="483">
        <v>10.273233730058243</v>
      </c>
      <c r="C3" s="480">
        <v>10.202121212121211</v>
      </c>
      <c r="D3" s="480">
        <v>6.2181818181818178</v>
      </c>
      <c r="E3" s="124"/>
      <c r="F3" s="125"/>
      <c r="J3" s="805"/>
    </row>
    <row r="4" spans="1:10" ht="15.75" customHeight="1">
      <c r="A4" s="490" t="s">
        <v>5</v>
      </c>
      <c r="B4" s="484">
        <v>10.172854992473658</v>
      </c>
      <c r="C4" s="481">
        <v>9.8256853396901072</v>
      </c>
      <c r="D4" s="481">
        <v>6.0279720279720284</v>
      </c>
      <c r="E4" s="124"/>
      <c r="F4" s="125"/>
      <c r="J4" s="805"/>
    </row>
    <row r="5" spans="1:10">
      <c r="A5" s="490" t="s">
        <v>6</v>
      </c>
      <c r="B5" s="484">
        <v>9.7671981776765371</v>
      </c>
      <c r="C5" s="481">
        <v>9.4709521247982789</v>
      </c>
      <c r="D5" s="481">
        <v>5.4722222222222223</v>
      </c>
      <c r="E5" s="124"/>
      <c r="F5" s="125"/>
      <c r="J5" s="805"/>
    </row>
    <row r="6" spans="1:10">
      <c r="A6" s="490" t="s">
        <v>7</v>
      </c>
      <c r="B6" s="484">
        <v>9.0719751809720783</v>
      </c>
      <c r="C6" s="481">
        <v>8.7461127871896025</v>
      </c>
      <c r="D6" s="481">
        <v>6.2450331125827816</v>
      </c>
      <c r="E6" s="124"/>
      <c r="F6" s="125"/>
      <c r="J6" s="805"/>
    </row>
    <row r="7" spans="1:10">
      <c r="A7" s="490" t="s">
        <v>8</v>
      </c>
      <c r="B7" s="484">
        <v>8.6085326669046776</v>
      </c>
      <c r="C7" s="481">
        <v>8.3218677940046124</v>
      </c>
      <c r="D7" s="481">
        <v>5.2459016393442619</v>
      </c>
      <c r="E7" s="124"/>
      <c r="F7" s="125"/>
      <c r="J7" s="805"/>
    </row>
    <row r="8" spans="1:10">
      <c r="A8" s="490" t="s">
        <v>9</v>
      </c>
      <c r="B8" s="484">
        <v>7.9293745051464768</v>
      </c>
      <c r="C8" s="481">
        <v>7.6861443832955647</v>
      </c>
      <c r="D8" s="481">
        <v>5</v>
      </c>
      <c r="E8" s="124"/>
      <c r="F8" s="125"/>
      <c r="J8" s="805"/>
    </row>
    <row r="9" spans="1:10">
      <c r="A9" s="490" t="s">
        <v>10</v>
      </c>
      <c r="B9" s="484">
        <v>7.3725684141114405</v>
      </c>
      <c r="C9" s="481">
        <v>7.3171484248132508</v>
      </c>
      <c r="D9" s="481">
        <v>4.3934426229508201</v>
      </c>
      <c r="E9" s="124"/>
      <c r="F9" s="125"/>
      <c r="J9" s="805"/>
    </row>
    <row r="10" spans="1:10">
      <c r="A10" s="490" t="s">
        <v>11</v>
      </c>
      <c r="B10" s="484">
        <v>6.8412397216951293</v>
      </c>
      <c r="C10" s="481">
        <v>6.8267153748411689</v>
      </c>
      <c r="D10" s="481">
        <v>4.2007575757575761</v>
      </c>
      <c r="E10" s="124"/>
      <c r="F10" s="125"/>
      <c r="J10" s="805"/>
    </row>
    <row r="11" spans="1:10">
      <c r="A11" s="490" t="s">
        <v>12</v>
      </c>
      <c r="B11" s="484">
        <v>6.6118938158089868</v>
      </c>
      <c r="C11" s="481">
        <v>6.5343266140812153</v>
      </c>
      <c r="D11" s="481">
        <v>4.6996336996336998</v>
      </c>
      <c r="E11" s="124"/>
      <c r="F11" s="125"/>
      <c r="J11" s="805"/>
    </row>
    <row r="12" spans="1:10">
      <c r="A12" s="490" t="s">
        <v>13</v>
      </c>
      <c r="B12" s="484">
        <v>6.3202360615002329</v>
      </c>
      <c r="C12" s="481">
        <v>6.3340399757722592</v>
      </c>
      <c r="D12" s="481">
        <v>3.6411149825783973</v>
      </c>
      <c r="E12" s="124"/>
      <c r="F12" s="125"/>
      <c r="J12" s="805"/>
    </row>
    <row r="13" spans="1:10">
      <c r="A13" s="490" t="s">
        <v>14</v>
      </c>
      <c r="B13" s="484">
        <v>5.8438327936414485</v>
      </c>
      <c r="C13" s="481">
        <v>5.7109166419460102</v>
      </c>
      <c r="D13" s="481">
        <v>3.6</v>
      </c>
      <c r="E13" s="124"/>
      <c r="F13" s="125"/>
      <c r="J13" s="805"/>
    </row>
    <row r="14" spans="1:10">
      <c r="A14" s="490" t="s">
        <v>15</v>
      </c>
      <c r="B14" s="484">
        <v>5.6726054732041051</v>
      </c>
      <c r="C14" s="481">
        <v>5.4865261472785489</v>
      </c>
      <c r="D14" s="481">
        <v>3.716417910447761</v>
      </c>
      <c r="E14" s="124"/>
      <c r="F14" s="125"/>
      <c r="J14" s="805"/>
    </row>
    <row r="15" spans="1:10">
      <c r="A15" s="490" t="s">
        <v>16</v>
      </c>
      <c r="B15" s="484">
        <v>5.301596191542985</v>
      </c>
      <c r="C15" s="481">
        <v>5.5711895133175293</v>
      </c>
      <c r="D15" s="481">
        <v>3.5532544378698225</v>
      </c>
      <c r="E15" s="124"/>
      <c r="F15" s="125"/>
      <c r="J15" s="805"/>
    </row>
    <row r="16" spans="1:10">
      <c r="A16" s="490" t="s">
        <v>17</v>
      </c>
      <c r="B16" s="484">
        <v>5.176904176904177</v>
      </c>
      <c r="C16" s="481">
        <v>5.2396831480771686</v>
      </c>
      <c r="D16" s="481">
        <v>3.4409221902017291</v>
      </c>
      <c r="E16" s="124"/>
      <c r="F16" s="125"/>
      <c r="J16" s="805"/>
    </row>
    <row r="17" spans="1:10" s="772" customFormat="1">
      <c r="A17" s="801" t="s">
        <v>18</v>
      </c>
      <c r="B17" s="802">
        <v>5.0598015553767768</v>
      </c>
      <c r="C17" s="803">
        <v>4.9879548624318497</v>
      </c>
      <c r="D17" s="803">
        <v>3.2742382271468142</v>
      </c>
      <c r="E17" s="124"/>
      <c r="F17" s="125"/>
      <c r="J17" s="805"/>
    </row>
    <row r="18" spans="1:10" ht="15.75" thickBot="1">
      <c r="A18" s="491">
        <v>2016</v>
      </c>
      <c r="B18" s="485">
        <v>4.6902850816495985</v>
      </c>
      <c r="C18" s="482">
        <v>4.8443465491923643</v>
      </c>
      <c r="D18" s="482">
        <v>3.3304597701149423</v>
      </c>
      <c r="E18" s="124"/>
      <c r="F18" s="125"/>
      <c r="J18" s="805"/>
    </row>
    <row r="19" spans="1:10" ht="15.75" customHeight="1" thickTop="1">
      <c r="J19" s="805"/>
    </row>
    <row r="20" spans="1:10" ht="30" customHeight="1">
      <c r="A20" s="1817" t="s">
        <v>442</v>
      </c>
      <c r="B20" s="1817"/>
      <c r="C20" s="1817"/>
      <c r="D20" s="1817"/>
      <c r="E20" s="1817"/>
      <c r="F20" s="1817"/>
      <c r="G20" s="486"/>
      <c r="H20" s="479"/>
      <c r="I20" s="479"/>
      <c r="J20" s="805"/>
    </row>
    <row r="21" spans="1:10" ht="15" customHeight="1">
      <c r="A21" s="1818" t="s">
        <v>174</v>
      </c>
      <c r="B21" s="1818"/>
      <c r="C21" s="1818"/>
      <c r="D21" s="1818"/>
      <c r="E21" s="1818"/>
      <c r="F21" s="1818"/>
      <c r="G21" s="1818"/>
      <c r="H21" s="1818"/>
      <c r="I21" s="1818"/>
      <c r="J21" s="805"/>
    </row>
    <row r="22" spans="1:10">
      <c r="J22" s="805"/>
    </row>
    <row r="23" spans="1:10" ht="15" customHeight="1">
      <c r="A23" s="825"/>
      <c r="D23" s="805"/>
    </row>
    <row r="24" spans="1:10" ht="15.75" customHeight="1">
      <c r="A24" s="825"/>
      <c r="D24" s="805"/>
    </row>
    <row r="25" spans="1:10" ht="15.75" customHeight="1">
      <c r="A25" s="805"/>
    </row>
    <row r="26" spans="1:10" ht="15.75" customHeight="1">
      <c r="A26" s="805"/>
    </row>
    <row r="27" spans="1:10">
      <c r="A27" s="805"/>
    </row>
    <row r="28" spans="1:10" ht="15.75" customHeight="1">
      <c r="A28" s="805"/>
    </row>
    <row r="29" spans="1:10">
      <c r="A29" s="805"/>
    </row>
    <row r="30" spans="1:10">
      <c r="A30" s="805"/>
    </row>
    <row r="31" spans="1:10">
      <c r="A31" s="805"/>
    </row>
    <row r="32" spans="1:10">
      <c r="A32" s="805"/>
    </row>
    <row r="33" spans="1:10">
      <c r="A33" s="805"/>
    </row>
    <row r="34" spans="1:10">
      <c r="A34" s="805"/>
    </row>
    <row r="35" spans="1:10">
      <c r="A35" s="805"/>
    </row>
    <row r="36" spans="1:10" ht="15" customHeight="1">
      <c r="A36" s="805"/>
    </row>
    <row r="37" spans="1:10">
      <c r="A37" s="805"/>
    </row>
    <row r="38" spans="1:10">
      <c r="A38" s="805"/>
    </row>
    <row r="39" spans="1:10">
      <c r="A39" s="805"/>
    </row>
    <row r="40" spans="1:10">
      <c r="A40" s="805"/>
    </row>
    <row r="41" spans="1:10">
      <c r="A41" s="805"/>
    </row>
    <row r="42" spans="1:10" ht="15.75" customHeight="1">
      <c r="A42" s="805"/>
    </row>
    <row r="43" spans="1:10">
      <c r="A43" s="805"/>
      <c r="D43" s="805"/>
    </row>
    <row r="44" spans="1:10" ht="15.75" customHeight="1">
      <c r="A44" s="805"/>
      <c r="D44" s="805"/>
    </row>
    <row r="45" spans="1:10">
      <c r="G45" s="805"/>
      <c r="J45" s="805"/>
    </row>
    <row r="46" spans="1:10">
      <c r="G46" s="805"/>
      <c r="J46" s="805"/>
    </row>
    <row r="47" spans="1:10">
      <c r="G47" s="805"/>
      <c r="J47" s="805"/>
    </row>
    <row r="48" spans="1:10">
      <c r="G48" s="805"/>
      <c r="J48" s="805"/>
    </row>
    <row r="49" spans="7:10">
      <c r="G49" s="805"/>
      <c r="J49" s="805"/>
    </row>
    <row r="50" spans="7:10">
      <c r="G50" s="805"/>
      <c r="J50" s="805"/>
    </row>
    <row r="51" spans="7:10">
      <c r="G51" s="805"/>
      <c r="J51" s="805"/>
    </row>
    <row r="52" spans="7:10" ht="15.75" customHeight="1">
      <c r="G52" s="805"/>
      <c r="J52" s="805"/>
    </row>
    <row r="53" spans="7:10">
      <c r="G53" s="805"/>
    </row>
    <row r="54" spans="7:10">
      <c r="G54" s="805"/>
    </row>
    <row r="55" spans="7:10">
      <c r="G55" s="805"/>
    </row>
    <row r="56" spans="7:10">
      <c r="G56" s="805"/>
    </row>
    <row r="57" spans="7:10">
      <c r="G57" s="805"/>
    </row>
    <row r="58" spans="7:10">
      <c r="G58" s="805"/>
    </row>
    <row r="59" spans="7:10">
      <c r="G59" s="805"/>
    </row>
    <row r="60" spans="7:10">
      <c r="G60" s="805"/>
    </row>
    <row r="61" spans="7:10">
      <c r="G61" s="805"/>
    </row>
    <row r="62" spans="7:10">
      <c r="G62" s="805"/>
    </row>
    <row r="63" spans="7:10">
      <c r="G63" s="805"/>
    </row>
    <row r="64" spans="7:10">
      <c r="G64" s="805"/>
    </row>
    <row r="65" spans="7:7">
      <c r="G65" s="805"/>
    </row>
    <row r="66" spans="7:7">
      <c r="G66" s="805"/>
    </row>
    <row r="67" spans="7:7">
      <c r="G67" s="805"/>
    </row>
    <row r="68" spans="7:7">
      <c r="G68" s="805"/>
    </row>
    <row r="69" spans="7:7">
      <c r="G69" s="805"/>
    </row>
    <row r="70" spans="7:7">
      <c r="G70" s="805"/>
    </row>
    <row r="71" spans="7:7">
      <c r="G71" s="805"/>
    </row>
    <row r="72" spans="7:7">
      <c r="G72" s="805"/>
    </row>
    <row r="73" spans="7:7">
      <c r="G73" s="805"/>
    </row>
    <row r="74" spans="7:7">
      <c r="G74" s="805"/>
    </row>
    <row r="75" spans="7:7">
      <c r="G75" s="805"/>
    </row>
    <row r="76" spans="7:7">
      <c r="G76" s="805"/>
    </row>
  </sheetData>
  <mergeCells count="3">
    <mergeCell ref="A20:F20"/>
    <mergeCell ref="A21:I21"/>
    <mergeCell ref="A1:F1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35"/>
  <dimension ref="A1:R31"/>
  <sheetViews>
    <sheetView showGridLines="0" zoomScale="80" zoomScaleNormal="80" workbookViewId="0"/>
  </sheetViews>
  <sheetFormatPr defaultRowHeight="15"/>
  <cols>
    <col min="1" max="1" width="5.42578125" style="866" customWidth="1"/>
  </cols>
  <sheetData>
    <row r="1" spans="2:2" ht="24" customHeight="1">
      <c r="B1" s="967" t="s">
        <v>939</v>
      </c>
    </row>
    <row r="29" spans="2:18" ht="45" customHeight="1">
      <c r="B29" s="1698" t="s">
        <v>173</v>
      </c>
      <c r="C29" s="1698"/>
      <c r="D29" s="1698"/>
      <c r="E29" s="1698"/>
      <c r="F29" s="1698"/>
      <c r="G29" s="1698"/>
      <c r="H29" s="1698"/>
      <c r="I29" s="1698"/>
      <c r="J29" s="1698"/>
      <c r="K29" s="1698"/>
      <c r="L29" s="1698"/>
      <c r="M29" s="1698"/>
      <c r="N29" s="1698"/>
      <c r="O29" s="1698"/>
      <c r="P29" s="1698"/>
      <c r="Q29" s="1698"/>
      <c r="R29" s="1698"/>
    </row>
    <row r="31" spans="2:18">
      <c r="B31" t="s">
        <v>445</v>
      </c>
    </row>
  </sheetData>
  <mergeCells count="1">
    <mergeCell ref="B29:R29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>
  <sheetPr codeName="Sheet36"/>
  <dimension ref="B1:R43"/>
  <sheetViews>
    <sheetView showGridLines="0" zoomScale="80" zoomScaleNormal="80" workbookViewId="0"/>
  </sheetViews>
  <sheetFormatPr defaultRowHeight="15"/>
  <cols>
    <col min="1" max="1" width="2.85546875" style="968" customWidth="1"/>
    <col min="2" max="2" width="25.7109375" style="968" customWidth="1"/>
    <col min="3" max="3" width="15" style="968" bestFit="1" customWidth="1"/>
    <col min="4" max="4" width="16.140625" style="968" bestFit="1" customWidth="1"/>
    <col min="5" max="16384" width="9.140625" style="968"/>
  </cols>
  <sheetData>
    <row r="1" spans="2:16" ht="30.75" customHeight="1" thickBot="1">
      <c r="B1" s="1243" t="s">
        <v>940</v>
      </c>
      <c r="C1" s="1243"/>
      <c r="D1" s="1243"/>
      <c r="E1" s="1243"/>
      <c r="F1" s="1243"/>
      <c r="G1" s="1243"/>
      <c r="H1" s="1243"/>
      <c r="I1" s="1243"/>
      <c r="J1" s="1243"/>
      <c r="P1" s="1227"/>
    </row>
    <row r="2" spans="2:16" ht="16.5" thickTop="1" thickBot="1">
      <c r="B2" s="1228" t="s">
        <v>443</v>
      </c>
      <c r="C2" s="1229" t="s">
        <v>171</v>
      </c>
      <c r="D2" s="1230" t="s">
        <v>172</v>
      </c>
    </row>
    <row r="3" spans="2:16" ht="15.75" customHeight="1" thickTop="1">
      <c r="B3" s="1231" t="s">
        <v>26</v>
      </c>
      <c r="C3" s="1232">
        <v>0.27631578947368424</v>
      </c>
      <c r="D3" s="1233">
        <v>4.9342105263157894</v>
      </c>
    </row>
    <row r="4" spans="2:16" ht="15.75" customHeight="1">
      <c r="B4" s="1234" t="s">
        <v>27</v>
      </c>
      <c r="C4" s="1235">
        <v>0.31952662721893493</v>
      </c>
      <c r="D4" s="1236">
        <v>4.1065088757396451</v>
      </c>
    </row>
    <row r="5" spans="2:16" ht="15.75" customHeight="1">
      <c r="B5" s="1234" t="s">
        <v>28</v>
      </c>
      <c r="C5" s="1237">
        <v>0.19500000000000001</v>
      </c>
      <c r="D5" s="1236">
        <v>4.0949999999999998</v>
      </c>
    </row>
    <row r="6" spans="2:16" ht="15.75" customHeight="1">
      <c r="B6" s="1234" t="s">
        <v>29</v>
      </c>
      <c r="C6" s="1235">
        <v>0.36792452830188677</v>
      </c>
      <c r="D6" s="1236">
        <v>3.8231132075471699</v>
      </c>
    </row>
    <row r="7" spans="2:16" ht="15.75" customHeight="1">
      <c r="B7" s="1234" t="s">
        <v>30</v>
      </c>
      <c r="C7" s="1235">
        <v>5.5865921787709499E-3</v>
      </c>
      <c r="D7" s="1236">
        <v>4.5865921787709496</v>
      </c>
    </row>
    <row r="8" spans="2:16" ht="15.75" customHeight="1">
      <c r="B8" s="1234" t="s">
        <v>31</v>
      </c>
      <c r="C8" s="1235">
        <v>0.908675799086758</v>
      </c>
      <c r="D8" s="1236">
        <v>4.8219178082191778</v>
      </c>
    </row>
    <row r="9" spans="2:16" ht="15.75" customHeight="1">
      <c r="B9" s="1234" t="s">
        <v>32</v>
      </c>
      <c r="C9" s="1235">
        <v>1.1204481792717087E-2</v>
      </c>
      <c r="D9" s="1236">
        <v>4.5770308123249297</v>
      </c>
    </row>
    <row r="10" spans="2:16" ht="15.75" customHeight="1">
      <c r="B10" s="1234" t="s">
        <v>33</v>
      </c>
      <c r="C10" s="1235">
        <v>0.14448051948051949</v>
      </c>
      <c r="D10" s="1236">
        <v>4.904220779220779</v>
      </c>
    </row>
    <row r="11" spans="2:16" ht="15.75" customHeight="1">
      <c r="B11" s="1234" t="s">
        <v>34</v>
      </c>
      <c r="C11" s="1235">
        <v>0.25333333333333335</v>
      </c>
      <c r="D11" s="1236">
        <v>5.0666666666666664</v>
      </c>
    </row>
    <row r="12" spans="2:16" ht="15.75" customHeight="1">
      <c r="B12" s="1234" t="s">
        <v>35</v>
      </c>
      <c r="C12" s="1235">
        <v>3.2679738562091505E-2</v>
      </c>
      <c r="D12" s="1236">
        <v>5.0915032679738559</v>
      </c>
    </row>
    <row r="13" spans="2:16" ht="15.75" customHeight="1">
      <c r="B13" s="1234" t="s">
        <v>36</v>
      </c>
      <c r="C13" s="1235">
        <v>3.6827195467422094E-2</v>
      </c>
      <c r="D13" s="1236">
        <v>5.8441926345609065</v>
      </c>
    </row>
    <row r="14" spans="2:16" ht="15.75" customHeight="1">
      <c r="B14" s="1234" t="s">
        <v>37</v>
      </c>
      <c r="C14" s="1235">
        <v>1.6260162601626018E-2</v>
      </c>
      <c r="D14" s="1236">
        <v>4.2493224932249323</v>
      </c>
    </row>
    <row r="15" spans="2:16" ht="15.75" customHeight="1">
      <c r="B15" s="1234" t="s">
        <v>38</v>
      </c>
      <c r="C15" s="1235">
        <v>0.17503392130257803</v>
      </c>
      <c r="D15" s="1236">
        <v>4.4843962008141114</v>
      </c>
    </row>
    <row r="16" spans="2:16" ht="15.75" customHeight="1">
      <c r="B16" s="1234" t="s">
        <v>39</v>
      </c>
      <c r="C16" s="1235">
        <v>0.94230769230769229</v>
      </c>
      <c r="D16" s="1236">
        <v>6.4038461538461542</v>
      </c>
    </row>
    <row r="17" spans="2:18" ht="15.75" customHeight="1">
      <c r="B17" s="1234" t="s">
        <v>40</v>
      </c>
      <c r="C17" s="1238">
        <v>0.55337423312883438</v>
      </c>
      <c r="D17" s="1236">
        <v>3.3736196319018403</v>
      </c>
    </row>
    <row r="18" spans="2:18" ht="15.75" customHeight="1" thickBot="1">
      <c r="B18" s="1239" t="s">
        <v>789</v>
      </c>
      <c r="C18" s="1240">
        <v>0.15094339622641509</v>
      </c>
      <c r="D18" s="1241">
        <v>3.4339622641509435</v>
      </c>
    </row>
    <row r="19" spans="2:18" ht="15.75" thickTop="1"/>
    <row r="20" spans="2:18" ht="30.75" customHeight="1">
      <c r="B20" s="1698" t="s">
        <v>444</v>
      </c>
      <c r="C20" s="1698"/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</row>
    <row r="21" spans="2:18">
      <c r="B21" s="968" t="s">
        <v>445</v>
      </c>
    </row>
    <row r="23" spans="2:18" ht="15.75" customHeight="1">
      <c r="B23" s="1242"/>
    </row>
    <row r="24" spans="2:18" ht="15.75" customHeight="1">
      <c r="B24" s="1242"/>
    </row>
    <row r="25" spans="2:18">
      <c r="B25" s="1242"/>
    </row>
    <row r="26" spans="2:18">
      <c r="B26" s="1242"/>
    </row>
    <row r="27" spans="2:18">
      <c r="B27" s="1242"/>
    </row>
    <row r="28" spans="2:18">
      <c r="B28" s="1242"/>
    </row>
    <row r="29" spans="2:18">
      <c r="B29" s="1242"/>
    </row>
    <row r="30" spans="2:18">
      <c r="B30" s="1242"/>
    </row>
    <row r="31" spans="2:18">
      <c r="B31" s="1242"/>
    </row>
    <row r="32" spans="2:18">
      <c r="B32" s="1242"/>
    </row>
    <row r="33" spans="2:2">
      <c r="B33" s="1242"/>
    </row>
    <row r="34" spans="2:2">
      <c r="B34" s="1242"/>
    </row>
    <row r="35" spans="2:2">
      <c r="B35" s="1242"/>
    </row>
    <row r="36" spans="2:2">
      <c r="B36" s="1242"/>
    </row>
    <row r="37" spans="2:2">
      <c r="B37" s="1242"/>
    </row>
    <row r="38" spans="2:2">
      <c r="B38" s="1242"/>
    </row>
    <row r="39" spans="2:2">
      <c r="B39" s="1242"/>
    </row>
    <row r="40" spans="2:2">
      <c r="B40" s="1242"/>
    </row>
    <row r="41" spans="2:2">
      <c r="B41" s="1242"/>
    </row>
    <row r="42" spans="2:2" ht="15.75" customHeight="1">
      <c r="B42" s="1242"/>
    </row>
    <row r="43" spans="2:2" ht="15.75" customHeight="1">
      <c r="B43" s="1242"/>
    </row>
  </sheetData>
  <mergeCells count="1">
    <mergeCell ref="B20:R20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 codeName="Sheet37"/>
  <dimension ref="B1:R31"/>
  <sheetViews>
    <sheetView showGridLines="0" zoomScale="80" zoomScaleNormal="80" workbookViewId="0"/>
  </sheetViews>
  <sheetFormatPr defaultRowHeight="15"/>
  <cols>
    <col min="1" max="1" width="2.85546875" style="968" customWidth="1"/>
    <col min="2" max="16384" width="9.140625" style="968"/>
  </cols>
  <sheetData>
    <row r="1" spans="2:2" ht="24" customHeight="1">
      <c r="B1" s="967" t="s">
        <v>941</v>
      </c>
    </row>
    <row r="29" spans="2:18" ht="45" customHeight="1">
      <c r="B29" s="1698" t="s">
        <v>173</v>
      </c>
      <c r="C29" s="1698"/>
      <c r="D29" s="1698"/>
      <c r="E29" s="1698"/>
      <c r="F29" s="1698"/>
      <c r="G29" s="1698"/>
      <c r="H29" s="1698"/>
      <c r="I29" s="1698"/>
      <c r="J29" s="1698"/>
      <c r="K29" s="1698"/>
      <c r="L29" s="1698"/>
      <c r="M29" s="1698"/>
      <c r="N29" s="1698"/>
      <c r="O29" s="1698"/>
      <c r="P29" s="1698"/>
      <c r="Q29" s="1698"/>
      <c r="R29" s="1698"/>
    </row>
    <row r="31" spans="2:18">
      <c r="B31" s="968" t="s">
        <v>445</v>
      </c>
    </row>
  </sheetData>
  <mergeCells count="1">
    <mergeCell ref="B29:R2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"/>
  <sheetViews>
    <sheetView showGridLines="0" zoomScale="85" zoomScaleNormal="85" workbookViewId="0"/>
  </sheetViews>
  <sheetFormatPr defaultRowHeight="15"/>
  <cols>
    <col min="1" max="1" width="5.5703125" style="924" customWidth="1"/>
    <col min="2" max="16384" width="9.140625" style="924"/>
  </cols>
  <sheetData>
    <row r="1" spans="2:2" ht="15.75">
      <c r="B1" s="964" t="s">
        <v>1019</v>
      </c>
    </row>
  </sheetData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>
  <sheetPr codeName="Sheet38"/>
  <dimension ref="B1:R43"/>
  <sheetViews>
    <sheetView showGridLines="0" zoomScale="80" zoomScaleNormal="80" workbookViewId="0"/>
  </sheetViews>
  <sheetFormatPr defaultRowHeight="15"/>
  <cols>
    <col min="1" max="1" width="3.7109375" style="968" customWidth="1"/>
    <col min="2" max="2" width="26.5703125" style="968" customWidth="1"/>
    <col min="3" max="3" width="15" style="968" bestFit="1" customWidth="1"/>
    <col min="4" max="4" width="16.140625" style="968" bestFit="1" customWidth="1"/>
    <col min="5" max="16384" width="9.140625" style="968"/>
  </cols>
  <sheetData>
    <row r="1" spans="2:13" ht="30.75" customHeight="1" thickBot="1">
      <c r="B1" s="1820" t="s">
        <v>942</v>
      </c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</row>
    <row r="2" spans="2:13" ht="16.5" thickTop="1" thickBot="1">
      <c r="B2" s="1228" t="s">
        <v>443</v>
      </c>
      <c r="C2" s="1245" t="s">
        <v>171</v>
      </c>
      <c r="D2" s="1246" t="s">
        <v>172</v>
      </c>
    </row>
    <row r="3" spans="2:13" ht="15.75" customHeight="1" thickTop="1">
      <c r="B3" s="1247" t="s">
        <v>26</v>
      </c>
      <c r="C3" s="1248">
        <v>0.1628440366972477</v>
      </c>
      <c r="D3" s="1249">
        <v>4.6651376146788994</v>
      </c>
    </row>
    <row r="4" spans="2:13" ht="15.75" customHeight="1">
      <c r="B4" s="1250" t="s">
        <v>27</v>
      </c>
      <c r="C4" s="1251">
        <v>0.34814814814814815</v>
      </c>
      <c r="D4" s="1252">
        <v>4.162962962962963</v>
      </c>
    </row>
    <row r="5" spans="2:13" ht="15.75" customHeight="1">
      <c r="B5" s="1250" t="s">
        <v>28</v>
      </c>
      <c r="C5" s="1251">
        <v>0.18131868131868131</v>
      </c>
      <c r="D5" s="1252">
        <v>4.2362637362637363</v>
      </c>
    </row>
    <row r="6" spans="2:13" ht="15.75" customHeight="1">
      <c r="B6" s="1250" t="s">
        <v>29</v>
      </c>
      <c r="C6" s="1251">
        <v>0.36188436830835119</v>
      </c>
      <c r="D6" s="1252">
        <v>4.0920770877944328</v>
      </c>
    </row>
    <row r="7" spans="2:13" ht="15.75" customHeight="1">
      <c r="B7" s="1250" t="s">
        <v>30</v>
      </c>
      <c r="C7" s="1251">
        <v>1.507537688442211E-2</v>
      </c>
      <c r="D7" s="1252">
        <v>4.5427135678391961</v>
      </c>
    </row>
    <row r="8" spans="2:13" ht="15.75" customHeight="1">
      <c r="B8" s="1250" t="s">
        <v>31</v>
      </c>
      <c r="C8" s="1251">
        <v>0.86454849498327757</v>
      </c>
      <c r="D8" s="1252">
        <v>5.0602006688963215</v>
      </c>
    </row>
    <row r="9" spans="2:13" ht="15.75" customHeight="1">
      <c r="B9" s="1250" t="s">
        <v>32</v>
      </c>
      <c r="C9" s="1251">
        <v>5.7915057915057912E-3</v>
      </c>
      <c r="D9" s="1252">
        <v>4.4845559845559846</v>
      </c>
    </row>
    <row r="10" spans="2:13" ht="15.75" customHeight="1">
      <c r="B10" s="1250" t="s">
        <v>33</v>
      </c>
      <c r="C10" s="1251">
        <v>8.9830508474576271E-2</v>
      </c>
      <c r="D10" s="1252">
        <v>4.6677966101694919</v>
      </c>
    </row>
    <row r="11" spans="2:13" ht="15.75" customHeight="1">
      <c r="B11" s="1250" t="s">
        <v>34</v>
      </c>
      <c r="C11" s="1251">
        <v>0.2932330827067669</v>
      </c>
      <c r="D11" s="1252">
        <v>5.0902255639097742</v>
      </c>
    </row>
    <row r="12" spans="2:13" ht="15.75" customHeight="1">
      <c r="B12" s="1250" t="s">
        <v>35</v>
      </c>
      <c r="C12" s="1251">
        <v>3.4482758620689655E-2</v>
      </c>
      <c r="D12" s="1252">
        <v>5.3256704980842908</v>
      </c>
    </row>
    <row r="13" spans="2:13" ht="15.75" customHeight="1">
      <c r="B13" s="1250" t="s">
        <v>36</v>
      </c>
      <c r="C13" s="1251">
        <v>2.3255813953488372E-2</v>
      </c>
      <c r="D13" s="1252">
        <v>6.4790697674418603</v>
      </c>
    </row>
    <row r="14" spans="2:13" ht="15.75" customHeight="1">
      <c r="B14" s="1250" t="s">
        <v>37</v>
      </c>
      <c r="C14" s="1251">
        <v>8.5470085470085479E-3</v>
      </c>
      <c r="D14" s="1252">
        <v>4.819291819291819</v>
      </c>
    </row>
    <row r="15" spans="2:13" ht="15.75" customHeight="1">
      <c r="B15" s="1250" t="s">
        <v>38</v>
      </c>
      <c r="C15" s="1251">
        <v>0.12333965844402277</v>
      </c>
      <c r="D15" s="1252">
        <v>4.4573055028462996</v>
      </c>
    </row>
    <row r="16" spans="2:13" ht="15.75" customHeight="1">
      <c r="B16" s="1250" t="s">
        <v>39</v>
      </c>
      <c r="C16" s="1251">
        <v>0.96923076923076923</v>
      </c>
      <c r="D16" s="1252">
        <v>6.5846153846153843</v>
      </c>
    </row>
    <row r="17" spans="2:18" ht="15.75" customHeight="1">
      <c r="B17" s="1250" t="s">
        <v>40</v>
      </c>
      <c r="C17" s="1253">
        <v>0.56502242152466364</v>
      </c>
      <c r="D17" s="1252">
        <v>3.6844170403587442</v>
      </c>
    </row>
    <row r="18" spans="2:18" ht="15.75" customHeight="1" thickBot="1">
      <c r="B18" s="1254" t="s">
        <v>789</v>
      </c>
      <c r="C18" s="1255">
        <v>7.407407407407407E-2</v>
      </c>
      <c r="D18" s="1256">
        <v>3.9382716049382718</v>
      </c>
    </row>
    <row r="19" spans="2:18" ht="15.75" thickTop="1"/>
    <row r="20" spans="2:18" ht="38.25" customHeight="1">
      <c r="B20" s="1698" t="s">
        <v>444</v>
      </c>
      <c r="C20" s="1698"/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</row>
    <row r="21" spans="2:18">
      <c r="B21" s="968" t="s">
        <v>445</v>
      </c>
    </row>
    <row r="23" spans="2:18" ht="15.75" customHeight="1">
      <c r="B23" s="1257"/>
    </row>
    <row r="24" spans="2:18" ht="15.75" customHeight="1">
      <c r="B24" s="1257"/>
    </row>
    <row r="25" spans="2:18">
      <c r="B25" s="1257"/>
    </row>
    <row r="26" spans="2:18">
      <c r="B26" s="1257"/>
    </row>
    <row r="27" spans="2:18">
      <c r="B27" s="1257"/>
    </row>
    <row r="28" spans="2:18">
      <c r="B28" s="1257"/>
    </row>
    <row r="29" spans="2:18">
      <c r="B29" s="1257"/>
    </row>
    <row r="30" spans="2:18">
      <c r="B30" s="1257"/>
    </row>
    <row r="31" spans="2:18">
      <c r="B31" s="1257"/>
    </row>
    <row r="32" spans="2:18">
      <c r="B32" s="1257"/>
    </row>
    <row r="33" spans="2:2">
      <c r="B33" s="1257"/>
    </row>
    <row r="34" spans="2:2">
      <c r="B34" s="1257"/>
    </row>
    <row r="35" spans="2:2">
      <c r="B35" s="1257"/>
    </row>
    <row r="36" spans="2:2">
      <c r="B36" s="1257"/>
    </row>
    <row r="37" spans="2:2">
      <c r="B37" s="1257"/>
    </row>
    <row r="38" spans="2:2">
      <c r="B38" s="1257"/>
    </row>
    <row r="39" spans="2:2">
      <c r="B39" s="1257"/>
    </row>
    <row r="40" spans="2:2">
      <c r="B40" s="1257"/>
    </row>
    <row r="41" spans="2:2">
      <c r="B41" s="1257"/>
    </row>
    <row r="42" spans="2:2" ht="15.75" customHeight="1">
      <c r="B42" s="1257"/>
    </row>
    <row r="43" spans="2:2" ht="15.75" customHeight="1">
      <c r="B43" s="1257"/>
    </row>
  </sheetData>
  <mergeCells count="2">
    <mergeCell ref="B20:R20"/>
    <mergeCell ref="B1:M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Sheet166"/>
  <dimension ref="B1:R31"/>
  <sheetViews>
    <sheetView showGridLines="0" zoomScale="80" zoomScaleNormal="80" workbookViewId="0"/>
  </sheetViews>
  <sheetFormatPr defaultRowHeight="15"/>
  <cols>
    <col min="1" max="1" width="5" style="968" customWidth="1"/>
    <col min="2" max="16384" width="9.140625" style="968"/>
  </cols>
  <sheetData>
    <row r="1" spans="2:2" ht="24" customHeight="1">
      <c r="B1" s="967" t="s">
        <v>943</v>
      </c>
    </row>
    <row r="29" spans="2:18" ht="45" customHeight="1">
      <c r="B29" s="1698" t="s">
        <v>173</v>
      </c>
      <c r="C29" s="1698"/>
      <c r="D29" s="1698"/>
      <c r="E29" s="1698"/>
      <c r="F29" s="1698"/>
      <c r="G29" s="1698"/>
      <c r="H29" s="1698"/>
      <c r="I29" s="1698"/>
      <c r="J29" s="1698"/>
      <c r="K29" s="1698"/>
      <c r="L29" s="1698"/>
      <c r="M29" s="1698"/>
      <c r="N29" s="1698"/>
      <c r="O29" s="1698"/>
      <c r="P29" s="1698"/>
      <c r="Q29" s="1698"/>
      <c r="R29" s="1698"/>
    </row>
    <row r="31" spans="2:18">
      <c r="B31" s="968" t="s">
        <v>445</v>
      </c>
    </row>
  </sheetData>
  <mergeCells count="1">
    <mergeCell ref="B29:R29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>
  <sheetPr codeName="Sheet167"/>
  <dimension ref="B1:R42"/>
  <sheetViews>
    <sheetView showGridLines="0" zoomScale="80" zoomScaleNormal="80" workbookViewId="0"/>
  </sheetViews>
  <sheetFormatPr defaultRowHeight="15"/>
  <cols>
    <col min="1" max="1" width="4.85546875" style="968" customWidth="1"/>
    <col min="2" max="2" width="19.28515625" style="968" customWidth="1"/>
    <col min="3" max="3" width="15" style="968" bestFit="1" customWidth="1"/>
    <col min="4" max="4" width="16.140625" style="968" bestFit="1" customWidth="1"/>
    <col min="5" max="16384" width="9.140625" style="968"/>
  </cols>
  <sheetData>
    <row r="1" spans="2:13" ht="30.75" customHeight="1" thickBot="1">
      <c r="B1" s="1820" t="s">
        <v>944</v>
      </c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</row>
    <row r="2" spans="2:13" ht="16.5" thickTop="1" thickBot="1">
      <c r="B2" s="1228" t="s">
        <v>443</v>
      </c>
      <c r="C2" s="1245" t="s">
        <v>171</v>
      </c>
      <c r="D2" s="1246" t="s">
        <v>172</v>
      </c>
    </row>
    <row r="3" spans="2:13" ht="15.75" customHeight="1" thickTop="1">
      <c r="B3" s="1247" t="s">
        <v>26</v>
      </c>
      <c r="C3" s="1248">
        <v>0.61363636363636365</v>
      </c>
      <c r="D3" s="1249">
        <v>2.9545454545454546</v>
      </c>
    </row>
    <row r="4" spans="2:13" ht="15.75" customHeight="1">
      <c r="B4" s="1250" t="s">
        <v>27</v>
      </c>
      <c r="C4" s="1251">
        <v>0</v>
      </c>
      <c r="D4" s="1252">
        <v>2.5714285714285716</v>
      </c>
    </row>
    <row r="5" spans="2:13" ht="15.75" customHeight="1">
      <c r="B5" s="1250" t="s">
        <v>28</v>
      </c>
      <c r="C5" s="1251">
        <v>0.25</v>
      </c>
      <c r="D5" s="1252">
        <v>4</v>
      </c>
    </row>
    <row r="6" spans="2:13" ht="15.75" customHeight="1">
      <c r="B6" s="1250" t="s">
        <v>29</v>
      </c>
      <c r="C6" s="1251">
        <v>0.19047619047619047</v>
      </c>
      <c r="D6" s="1252">
        <v>2.1428571428571428</v>
      </c>
    </row>
    <row r="7" spans="2:13" ht="15.75" customHeight="1">
      <c r="B7" s="1250" t="s">
        <v>30</v>
      </c>
      <c r="C7" s="1251">
        <v>0</v>
      </c>
      <c r="D7" s="1252">
        <v>1.6111111111111112</v>
      </c>
    </row>
    <row r="8" spans="2:13" ht="15.75" customHeight="1">
      <c r="B8" s="1250" t="s">
        <v>31</v>
      </c>
      <c r="C8" s="1251">
        <v>1</v>
      </c>
      <c r="D8" s="1252">
        <v>2.6037735849056602</v>
      </c>
    </row>
    <row r="9" spans="2:13" ht="15.75" customHeight="1">
      <c r="B9" s="1250" t="s">
        <v>32</v>
      </c>
      <c r="C9" s="1251">
        <v>0</v>
      </c>
      <c r="D9" s="1252">
        <v>4.8888888888888893</v>
      </c>
    </row>
    <row r="10" spans="2:13" ht="15.75" customHeight="1">
      <c r="B10" s="1250" t="s">
        <v>33</v>
      </c>
      <c r="C10" s="1251">
        <v>0.28947368421052633</v>
      </c>
      <c r="D10" s="1252">
        <v>3.2894736842105261</v>
      </c>
    </row>
    <row r="11" spans="2:13" ht="15.75" customHeight="1">
      <c r="B11" s="1250" t="s">
        <v>34</v>
      </c>
      <c r="C11" s="1251">
        <v>0.52</v>
      </c>
      <c r="D11" s="1252">
        <v>3.4</v>
      </c>
    </row>
    <row r="12" spans="2:13" ht="15.75" customHeight="1">
      <c r="B12" s="1250" t="s">
        <v>35</v>
      </c>
      <c r="C12" s="1251">
        <v>0</v>
      </c>
      <c r="D12" s="1252">
        <v>2.2857142857142856</v>
      </c>
    </row>
    <row r="13" spans="2:13" ht="15.75" customHeight="1">
      <c r="B13" s="1250" t="s">
        <v>36</v>
      </c>
      <c r="C13" s="1251">
        <v>0</v>
      </c>
      <c r="D13" s="1252">
        <v>2.25</v>
      </c>
    </row>
    <row r="14" spans="2:13" ht="15.75" customHeight="1">
      <c r="B14" s="1250" t="s">
        <v>37</v>
      </c>
      <c r="C14" s="1251">
        <v>0</v>
      </c>
      <c r="D14" s="1252">
        <v>2.652173913043478</v>
      </c>
    </row>
    <row r="15" spans="2:13" ht="15.75" customHeight="1">
      <c r="B15" s="1250" t="s">
        <v>38</v>
      </c>
      <c r="C15" s="1251">
        <v>0.14814814814814814</v>
      </c>
      <c r="D15" s="1252">
        <v>2.4074074074074074</v>
      </c>
    </row>
    <row r="16" spans="2:13" ht="15.75" customHeight="1">
      <c r="B16" s="1250" t="s">
        <v>39</v>
      </c>
      <c r="C16" s="1251">
        <v>1.75</v>
      </c>
      <c r="D16" s="1252">
        <v>5</v>
      </c>
    </row>
    <row r="17" spans="2:18" ht="15.75" customHeight="1">
      <c r="B17" s="1250" t="s">
        <v>40</v>
      </c>
      <c r="C17" s="1253" t="e">
        <f>NA()</f>
        <v>#N/A</v>
      </c>
      <c r="D17" s="1252" t="e">
        <f>NA()</f>
        <v>#N/A</v>
      </c>
    </row>
    <row r="18" spans="2:18" ht="15.75" customHeight="1" thickBot="1">
      <c r="B18" s="1254" t="s">
        <v>789</v>
      </c>
      <c r="C18" s="1255">
        <v>0</v>
      </c>
      <c r="D18" s="1256">
        <v>1</v>
      </c>
    </row>
    <row r="19" spans="2:18" ht="15.75" thickTop="1"/>
    <row r="20" spans="2:18" ht="30.75" customHeight="1">
      <c r="B20" s="1698" t="s">
        <v>444</v>
      </c>
      <c r="C20" s="1698"/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</row>
    <row r="21" spans="2:18">
      <c r="B21" s="968" t="s">
        <v>445</v>
      </c>
    </row>
    <row r="23" spans="2:18" ht="15.75" customHeight="1">
      <c r="B23" s="1258"/>
    </row>
    <row r="24" spans="2:18">
      <c r="B24" s="1258"/>
    </row>
    <row r="25" spans="2:18">
      <c r="B25" s="1258"/>
    </row>
    <row r="26" spans="2:18">
      <c r="B26" s="1258"/>
    </row>
    <row r="27" spans="2:18">
      <c r="B27" s="1258"/>
    </row>
    <row r="28" spans="2:18">
      <c r="B28" s="1258"/>
    </row>
    <row r="29" spans="2:18">
      <c r="B29" s="1258"/>
    </row>
    <row r="30" spans="2:18">
      <c r="B30" s="1258"/>
    </row>
    <row r="31" spans="2:18">
      <c r="B31" s="1258"/>
    </row>
    <row r="32" spans="2:18">
      <c r="B32" s="1258"/>
    </row>
    <row r="33" spans="2:2">
      <c r="B33" s="1258"/>
    </row>
    <row r="34" spans="2:2">
      <c r="B34" s="1258"/>
    </row>
    <row r="35" spans="2:2">
      <c r="B35" s="1258"/>
    </row>
    <row r="36" spans="2:2">
      <c r="B36" s="1258"/>
    </row>
    <row r="37" spans="2:2">
      <c r="B37" s="1258"/>
    </row>
    <row r="38" spans="2:2">
      <c r="B38" s="1258"/>
    </row>
    <row r="39" spans="2:2">
      <c r="B39" s="1258"/>
    </row>
    <row r="40" spans="2:2">
      <c r="B40" s="1258"/>
    </row>
    <row r="41" spans="2:2" ht="15.75" customHeight="1">
      <c r="B41" s="1258"/>
    </row>
    <row r="42" spans="2:2" ht="15.75" customHeight="1">
      <c r="B42" s="1257"/>
    </row>
  </sheetData>
  <mergeCells count="2">
    <mergeCell ref="B1:M1"/>
    <mergeCell ref="B20:R20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 codeName="Sheet39"/>
  <dimension ref="B1:B29"/>
  <sheetViews>
    <sheetView showGridLines="0" zoomScale="80" zoomScaleNormal="80" workbookViewId="0"/>
  </sheetViews>
  <sheetFormatPr defaultRowHeight="15"/>
  <cols>
    <col min="1" max="1" width="4.28515625" style="968" customWidth="1"/>
    <col min="2" max="16384" width="9.140625" style="968"/>
  </cols>
  <sheetData>
    <row r="1" spans="2:2" ht="24" customHeight="1">
      <c r="B1" s="967" t="s">
        <v>945</v>
      </c>
    </row>
    <row r="29" spans="2:2">
      <c r="B29" s="968" t="s">
        <v>416</v>
      </c>
    </row>
  </sheetData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sheetPr codeName="Sheet40"/>
  <dimension ref="A1:F35"/>
  <sheetViews>
    <sheetView showGridLines="0" workbookViewId="0">
      <selection sqref="A1:F20"/>
    </sheetView>
  </sheetViews>
  <sheetFormatPr defaultRowHeight="15"/>
  <cols>
    <col min="1" max="1" width="9.85546875" customWidth="1"/>
    <col min="2" max="3" width="19.7109375" customWidth="1"/>
  </cols>
  <sheetData>
    <row r="1" spans="1:6" ht="30.75" customHeight="1" thickBot="1">
      <c r="A1" s="1821" t="s">
        <v>362</v>
      </c>
      <c r="B1" s="1821"/>
      <c r="C1" s="1821"/>
      <c r="D1" s="1821"/>
      <c r="E1" s="1821"/>
      <c r="F1" s="1821"/>
    </row>
    <row r="2" spans="1:6" ht="30.75" customHeight="1" thickTop="1" thickBot="1">
      <c r="A2" s="507" t="s">
        <v>3</v>
      </c>
      <c r="B2" s="508" t="s">
        <v>175</v>
      </c>
      <c r="C2" s="497" t="s">
        <v>176</v>
      </c>
    </row>
    <row r="3" spans="1:6" ht="15.75" customHeight="1" thickTop="1">
      <c r="A3" s="504" t="s">
        <v>177</v>
      </c>
      <c r="B3" s="505">
        <v>2.1672616012238653E-2</v>
      </c>
      <c r="C3" s="506">
        <v>8.1591024987251407E-3</v>
      </c>
    </row>
    <row r="4" spans="1:6">
      <c r="A4" s="499" t="s">
        <v>4</v>
      </c>
      <c r="B4" s="498">
        <v>1.4080901177675371E-2</v>
      </c>
      <c r="C4" s="500">
        <v>7.4244751664106498E-3</v>
      </c>
    </row>
    <row r="5" spans="1:6">
      <c r="A5" s="499" t="s">
        <v>5</v>
      </c>
      <c r="B5" s="498">
        <v>1.4224028448056895E-2</v>
      </c>
      <c r="C5" s="500">
        <v>9.9060198120396233E-3</v>
      </c>
    </row>
    <row r="6" spans="1:6">
      <c r="A6" s="499" t="s">
        <v>6</v>
      </c>
      <c r="B6" s="498">
        <v>1.3828070984097718E-2</v>
      </c>
      <c r="C6" s="500">
        <v>6.453099792578936E-3</v>
      </c>
    </row>
    <row r="7" spans="1:6">
      <c r="A7" s="499" t="s">
        <v>7</v>
      </c>
      <c r="B7" s="498">
        <v>1.4402003757044458E-2</v>
      </c>
      <c r="C7" s="500">
        <v>4.8006679190148198E-3</v>
      </c>
    </row>
    <row r="8" spans="1:6">
      <c r="A8" s="499" t="s">
        <v>8</v>
      </c>
      <c r="B8" s="498">
        <v>1.113305799964087E-2</v>
      </c>
      <c r="C8" s="500">
        <v>6.4643562578559884E-3</v>
      </c>
    </row>
    <row r="9" spans="1:6">
      <c r="A9" s="499" t="s">
        <v>9</v>
      </c>
      <c r="B9" s="498">
        <v>1.33885878227606E-2</v>
      </c>
      <c r="C9" s="500">
        <v>6.0567421102964616E-3</v>
      </c>
    </row>
    <row r="10" spans="1:6">
      <c r="A10" s="499" t="s">
        <v>10</v>
      </c>
      <c r="B10" s="498">
        <v>1.0615359097694477E-2</v>
      </c>
      <c r="C10" s="500">
        <v>6.1370044783546195E-3</v>
      </c>
    </row>
    <row r="11" spans="1:6">
      <c r="A11" s="499" t="s">
        <v>11</v>
      </c>
      <c r="B11" s="498">
        <v>1.3180879784024137E-2</v>
      </c>
      <c r="C11" s="500">
        <v>5.3993965380339844E-3</v>
      </c>
    </row>
    <row r="12" spans="1:6">
      <c r="A12" s="499" t="s">
        <v>12</v>
      </c>
      <c r="B12" s="498">
        <v>9.685590821040084E-3</v>
      </c>
      <c r="C12" s="500">
        <v>3.5762181493071078E-3</v>
      </c>
    </row>
    <row r="13" spans="1:6">
      <c r="A13" s="499" t="s">
        <v>13</v>
      </c>
      <c r="B13" s="498">
        <v>9.6950742767787333E-3</v>
      </c>
      <c r="C13" s="500">
        <v>4.2220484753713837E-3</v>
      </c>
    </row>
    <row r="14" spans="1:6">
      <c r="A14" s="499" t="s">
        <v>14</v>
      </c>
      <c r="B14" s="498">
        <v>8.1505631298162424E-3</v>
      </c>
      <c r="C14" s="500">
        <v>2.2228808535862477E-3</v>
      </c>
    </row>
    <row r="15" spans="1:6">
      <c r="A15" s="499" t="s">
        <v>15</v>
      </c>
      <c r="B15" s="498">
        <v>6.3109581181870333E-3</v>
      </c>
      <c r="C15" s="500">
        <v>3.2989099254159492E-3</v>
      </c>
    </row>
    <row r="16" spans="1:6">
      <c r="A16" s="499" t="s">
        <v>16</v>
      </c>
      <c r="B16" s="498">
        <v>7.9051383399209481E-3</v>
      </c>
      <c r="C16" s="500">
        <v>2.682100508187465E-3</v>
      </c>
    </row>
    <row r="17" spans="1:3">
      <c r="A17" s="499" t="s">
        <v>17</v>
      </c>
      <c r="B17" s="498">
        <v>8.0210206057253503E-3</v>
      </c>
      <c r="C17" s="500">
        <v>2.627575715668649E-3</v>
      </c>
    </row>
    <row r="18" spans="1:3" ht="15.75" thickBot="1">
      <c r="A18" s="501" t="s">
        <v>18</v>
      </c>
      <c r="B18" s="502">
        <v>7.0883315158124316E-3</v>
      </c>
      <c r="C18" s="503">
        <v>2.3173391494002182E-3</v>
      </c>
    </row>
    <row r="19" spans="1:3" ht="15.75" thickTop="1">
      <c r="A19" s="496"/>
      <c r="B19" s="496"/>
      <c r="C19" s="496"/>
    </row>
    <row r="20" spans="1:3">
      <c r="A20" s="495" t="s">
        <v>416</v>
      </c>
    </row>
    <row r="35" ht="15.75" customHeight="1"/>
  </sheetData>
  <mergeCells count="1">
    <mergeCell ref="A1:F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sheetPr codeName="Sheet41"/>
  <dimension ref="B1:B29"/>
  <sheetViews>
    <sheetView showGridLines="0" zoomScale="80" zoomScaleNormal="80" workbookViewId="0"/>
  </sheetViews>
  <sheetFormatPr defaultRowHeight="15"/>
  <cols>
    <col min="1" max="1" width="4.7109375" style="968" customWidth="1"/>
    <col min="2" max="16384" width="9.140625" style="968"/>
  </cols>
  <sheetData>
    <row r="1" spans="2:2" ht="24" customHeight="1">
      <c r="B1" s="967" t="s">
        <v>946</v>
      </c>
    </row>
    <row r="29" spans="2:2">
      <c r="B29" s="968" t="s">
        <v>416</v>
      </c>
    </row>
  </sheetData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>
  <sheetPr codeName="Sheet42"/>
  <dimension ref="A1:F35"/>
  <sheetViews>
    <sheetView showGridLines="0" workbookViewId="0">
      <selection activeCell="B2" sqref="B2:C18"/>
    </sheetView>
  </sheetViews>
  <sheetFormatPr defaultRowHeight="15"/>
  <cols>
    <col min="1" max="1" width="9.85546875" customWidth="1"/>
    <col min="2" max="3" width="19.7109375" customWidth="1"/>
  </cols>
  <sheetData>
    <row r="1" spans="1:6" ht="30.75" customHeight="1" thickBot="1">
      <c r="A1" s="1822" t="s">
        <v>364</v>
      </c>
      <c r="B1" s="1822"/>
      <c r="C1" s="1822"/>
      <c r="D1" s="1822"/>
      <c r="E1" s="1822"/>
      <c r="F1" s="1822"/>
    </row>
    <row r="2" spans="1:6" ht="30.75" customHeight="1" thickTop="1" thickBot="1">
      <c r="A2" s="509" t="s">
        <v>3</v>
      </c>
      <c r="B2" s="519" t="s">
        <v>178</v>
      </c>
      <c r="C2" s="520" t="s">
        <v>179</v>
      </c>
    </row>
    <row r="3" spans="1:6" ht="15.75" customHeight="1" thickTop="1">
      <c r="A3" s="516" t="s">
        <v>177</v>
      </c>
      <c r="B3" s="517">
        <v>1.1983681795002549E-2</v>
      </c>
      <c r="C3" s="518">
        <v>8.9240183579806214E-3</v>
      </c>
    </row>
    <row r="4" spans="1:6">
      <c r="A4" s="514" t="s">
        <v>4</v>
      </c>
      <c r="B4" s="512">
        <v>1.6385048643113159E-2</v>
      </c>
      <c r="C4" s="510">
        <v>1.1264720942140295E-2</v>
      </c>
    </row>
    <row r="5" spans="1:6">
      <c r="A5" s="514" t="s">
        <v>5</v>
      </c>
      <c r="B5" s="512">
        <v>1.5748031496062992E-2</v>
      </c>
      <c r="C5" s="510">
        <v>8.6360172720345435E-3</v>
      </c>
    </row>
    <row r="6" spans="1:6">
      <c r="A6" s="514" t="s">
        <v>6</v>
      </c>
      <c r="B6" s="512">
        <v>1.0601521087808249E-2</v>
      </c>
      <c r="C6" s="510">
        <v>1.175386033648306E-2</v>
      </c>
    </row>
    <row r="7" spans="1:6">
      <c r="A7" s="514" t="s">
        <v>7</v>
      </c>
      <c r="B7" s="512">
        <v>8.1402629931120844E-3</v>
      </c>
      <c r="C7" s="510">
        <v>1.2106032143602587E-2</v>
      </c>
    </row>
    <row r="8" spans="1:6">
      <c r="A8" s="514" t="s">
        <v>8</v>
      </c>
      <c r="B8" s="512">
        <v>8.4395762255342083E-3</v>
      </c>
      <c r="C8" s="510">
        <v>7.5417489674986541E-3</v>
      </c>
    </row>
    <row r="9" spans="1:6">
      <c r="A9" s="514" t="s">
        <v>9</v>
      </c>
      <c r="B9" s="512">
        <v>9.5632770162575702E-3</v>
      </c>
      <c r="C9" s="510">
        <v>9.2445011157156528E-3</v>
      </c>
    </row>
    <row r="10" spans="1:6">
      <c r="A10" s="514" t="s">
        <v>10</v>
      </c>
      <c r="B10" s="512">
        <v>7.7956543373693806E-3</v>
      </c>
      <c r="C10" s="510">
        <v>1.2274008956709239E-2</v>
      </c>
    </row>
    <row r="11" spans="1:6">
      <c r="A11" s="514" t="s">
        <v>11</v>
      </c>
      <c r="B11" s="512">
        <v>8.0990948070509775E-3</v>
      </c>
      <c r="C11" s="510">
        <v>1.1116404637128792E-2</v>
      </c>
    </row>
    <row r="12" spans="1:6">
      <c r="A12" s="514" t="s">
        <v>12</v>
      </c>
      <c r="B12" s="512">
        <v>9.8345999105945454E-3</v>
      </c>
      <c r="C12" s="510">
        <v>9.8345999105945454E-3</v>
      </c>
    </row>
    <row r="13" spans="1:6">
      <c r="A13" s="514" t="s">
        <v>13</v>
      </c>
      <c r="B13" s="512">
        <v>9.2259577795152457E-3</v>
      </c>
      <c r="C13" s="510">
        <v>8.1313526192337768E-3</v>
      </c>
    </row>
    <row r="14" spans="1:6">
      <c r="A14" s="514" t="s">
        <v>14</v>
      </c>
      <c r="B14" s="512">
        <v>9.4842916419679898E-3</v>
      </c>
      <c r="C14" s="510">
        <v>1.2744516893894487E-2</v>
      </c>
    </row>
    <row r="15" spans="1:6">
      <c r="A15" s="514" t="s">
        <v>15</v>
      </c>
      <c r="B15" s="512">
        <v>1.0040160642570281E-2</v>
      </c>
      <c r="C15" s="510">
        <v>1.0900745840504877E-2</v>
      </c>
    </row>
    <row r="16" spans="1:6">
      <c r="A16" s="514" t="s">
        <v>16</v>
      </c>
      <c r="B16" s="512">
        <v>8.610954263128176E-3</v>
      </c>
      <c r="C16" s="510">
        <v>1.1434217955957086E-2</v>
      </c>
    </row>
    <row r="17" spans="1:5">
      <c r="A17" s="514" t="s">
        <v>17</v>
      </c>
      <c r="B17" s="512">
        <v>7.8827271470059464E-3</v>
      </c>
      <c r="C17" s="510">
        <v>8.8507813580417649E-3</v>
      </c>
    </row>
    <row r="18" spans="1:5" ht="15.75" thickBot="1">
      <c r="A18" s="515" t="s">
        <v>18</v>
      </c>
      <c r="B18" s="513">
        <v>6.8157033805888766E-3</v>
      </c>
      <c r="C18" s="511">
        <v>6.134133042529989E-3</v>
      </c>
    </row>
    <row r="19" spans="1:5" ht="15.75" thickTop="1">
      <c r="A19" s="127"/>
      <c r="B19" s="127"/>
      <c r="C19" s="127"/>
      <c r="D19" s="127"/>
      <c r="E19" s="127"/>
    </row>
    <row r="20" spans="1:5">
      <c r="A20" s="495" t="s">
        <v>416</v>
      </c>
    </row>
    <row r="35" ht="15.75" customHeight="1"/>
  </sheetData>
  <mergeCells count="1">
    <mergeCell ref="A1:F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sheetPr codeName="Sheet104"/>
  <dimension ref="B1:G60"/>
  <sheetViews>
    <sheetView showGridLines="0" zoomScale="80" zoomScaleNormal="80" workbookViewId="0"/>
  </sheetViews>
  <sheetFormatPr defaultRowHeight="15"/>
  <cols>
    <col min="1" max="1" width="4" style="968" customWidth="1"/>
    <col min="2" max="2" width="13.42578125" style="968" customWidth="1"/>
    <col min="3" max="6" width="19.7109375" style="968" customWidth="1"/>
    <col min="7" max="16384" width="9.140625" style="968"/>
  </cols>
  <sheetData>
    <row r="1" spans="2:7" ht="30.75" customHeight="1" thickBot="1">
      <c r="B1" s="1823" t="s">
        <v>947</v>
      </c>
      <c r="C1" s="1823"/>
      <c r="D1" s="1823"/>
      <c r="E1" s="1823"/>
      <c r="F1" s="1823"/>
      <c r="G1" s="1823"/>
    </row>
    <row r="2" spans="2:7" ht="30.75" customHeight="1" thickTop="1" thickBot="1">
      <c r="B2" s="1259" t="s">
        <v>3</v>
      </c>
      <c r="C2" s="1260" t="s">
        <v>175</v>
      </c>
      <c r="D2" s="1261" t="s">
        <v>176</v>
      </c>
      <c r="E2" s="1262" t="s">
        <v>178</v>
      </c>
      <c r="F2" s="1263" t="s">
        <v>179</v>
      </c>
    </row>
    <row r="3" spans="2:7" ht="15.75" customHeight="1" thickTop="1">
      <c r="B3" s="1264" t="s">
        <v>177</v>
      </c>
      <c r="C3" s="1265">
        <v>2.1672616012238653E-2</v>
      </c>
      <c r="D3" s="1266">
        <v>8.1591024987251407E-3</v>
      </c>
      <c r="E3" s="1267">
        <v>1.1983681795002549E-2</v>
      </c>
      <c r="F3" s="1268">
        <v>8.9240183579806214E-3</v>
      </c>
    </row>
    <row r="4" spans="2:7">
      <c r="B4" s="1269" t="s">
        <v>4</v>
      </c>
      <c r="C4" s="1270">
        <v>1.4080901177675371E-2</v>
      </c>
      <c r="D4" s="1271">
        <v>7.4244751664106498E-3</v>
      </c>
      <c r="E4" s="1272">
        <v>1.6385048643113159E-2</v>
      </c>
      <c r="F4" s="1273">
        <v>1.1264720942140295E-2</v>
      </c>
    </row>
    <row r="5" spans="2:7">
      <c r="B5" s="1269" t="s">
        <v>5</v>
      </c>
      <c r="C5" s="1270">
        <v>1.4224028448056895E-2</v>
      </c>
      <c r="D5" s="1271">
        <v>9.9060198120396233E-3</v>
      </c>
      <c r="E5" s="1272">
        <v>1.5748031496062992E-2</v>
      </c>
      <c r="F5" s="1273">
        <v>8.6360172720345435E-3</v>
      </c>
    </row>
    <row r="6" spans="2:7">
      <c r="B6" s="1269" t="s">
        <v>6</v>
      </c>
      <c r="C6" s="1270">
        <v>1.3828070984097718E-2</v>
      </c>
      <c r="D6" s="1271">
        <v>6.453099792578936E-3</v>
      </c>
      <c r="E6" s="1272">
        <v>1.0601521087808249E-2</v>
      </c>
      <c r="F6" s="1273">
        <v>1.175386033648306E-2</v>
      </c>
    </row>
    <row r="7" spans="2:7">
      <c r="B7" s="1269" t="s">
        <v>7</v>
      </c>
      <c r="C7" s="1270">
        <v>1.4402003757044458E-2</v>
      </c>
      <c r="D7" s="1271">
        <v>4.8006679190148198E-3</v>
      </c>
      <c r="E7" s="1272">
        <v>8.1402629931120844E-3</v>
      </c>
      <c r="F7" s="1273">
        <v>1.2106032143602587E-2</v>
      </c>
    </row>
    <row r="8" spans="2:7">
      <c r="B8" s="1269" t="s">
        <v>8</v>
      </c>
      <c r="C8" s="1270">
        <v>1.113305799964087E-2</v>
      </c>
      <c r="D8" s="1271">
        <v>6.4643562578559884E-3</v>
      </c>
      <c r="E8" s="1272">
        <v>8.4395762255342083E-3</v>
      </c>
      <c r="F8" s="1273">
        <v>7.5417489674986541E-3</v>
      </c>
    </row>
    <row r="9" spans="2:7">
      <c r="B9" s="1269" t="s">
        <v>9</v>
      </c>
      <c r="C9" s="1270">
        <v>1.3547975773031559E-2</v>
      </c>
      <c r="D9" s="1271">
        <v>6.0567421102964616E-3</v>
      </c>
      <c r="E9" s="1272">
        <v>9.5632770162575702E-3</v>
      </c>
      <c r="F9" s="1273">
        <v>9.2445011157156528E-3</v>
      </c>
    </row>
    <row r="10" spans="2:7">
      <c r="B10" s="1269" t="s">
        <v>10</v>
      </c>
      <c r="C10" s="1270">
        <v>1.0617120106171201E-2</v>
      </c>
      <c r="D10" s="1271">
        <v>6.1380225613802252E-3</v>
      </c>
      <c r="E10" s="1272">
        <v>7.9628400796283999E-3</v>
      </c>
      <c r="F10" s="1273">
        <v>1.227604512276045E-2</v>
      </c>
    </row>
    <row r="11" spans="2:7">
      <c r="B11" s="1269" t="s">
        <v>11</v>
      </c>
      <c r="C11" s="1270">
        <v>1.3022074003493726E-2</v>
      </c>
      <c r="D11" s="1271">
        <v>5.3993965380339844E-3</v>
      </c>
      <c r="E11" s="1272">
        <v>8.0990948070509775E-3</v>
      </c>
      <c r="F11" s="1273">
        <v>1.1116404637128792E-2</v>
      </c>
    </row>
    <row r="12" spans="2:7">
      <c r="B12" s="1269" t="s">
        <v>12</v>
      </c>
      <c r="C12" s="1270">
        <v>9.685590821040084E-3</v>
      </c>
      <c r="D12" s="1271">
        <v>3.5762181493071078E-3</v>
      </c>
      <c r="E12" s="1272">
        <v>9.8345999105945454E-3</v>
      </c>
      <c r="F12" s="1273">
        <v>9.8345999105945454E-3</v>
      </c>
    </row>
    <row r="13" spans="2:7">
      <c r="B13" s="1269" t="s">
        <v>13</v>
      </c>
      <c r="C13" s="1270">
        <v>9.6950742767787333E-3</v>
      </c>
      <c r="D13" s="1271">
        <v>4.2220484753713837E-3</v>
      </c>
      <c r="E13" s="1272">
        <v>9.2259577795152457E-3</v>
      </c>
      <c r="F13" s="1273">
        <v>8.1313526192337768E-3</v>
      </c>
    </row>
    <row r="14" spans="2:7">
      <c r="B14" s="1269" t="s">
        <v>14</v>
      </c>
      <c r="C14" s="1270">
        <v>8.1481481481481474E-3</v>
      </c>
      <c r="D14" s="1271">
        <v>2.2222222222222222E-3</v>
      </c>
      <c r="E14" s="1272">
        <v>9.4814814814814814E-3</v>
      </c>
      <c r="F14" s="1273">
        <v>1.2740740740740742E-2</v>
      </c>
    </row>
    <row r="15" spans="2:7">
      <c r="B15" s="1269" t="s">
        <v>15</v>
      </c>
      <c r="C15" s="1270">
        <v>6.3109581181870333E-3</v>
      </c>
      <c r="D15" s="1271">
        <v>3.2989099254159492E-3</v>
      </c>
      <c r="E15" s="1272">
        <v>1.0040160642570281E-2</v>
      </c>
      <c r="F15" s="1273">
        <v>1.0900745840504877E-2</v>
      </c>
    </row>
    <row r="16" spans="2:7">
      <c r="B16" s="1269" t="s">
        <v>16</v>
      </c>
      <c r="C16" s="1270">
        <v>7.900677200902935E-3</v>
      </c>
      <c r="D16" s="1271">
        <v>2.68058690744921E-3</v>
      </c>
      <c r="E16" s="1272">
        <v>8.6060948081264112E-3</v>
      </c>
      <c r="F16" s="1273">
        <v>1.1427765237020316E-2</v>
      </c>
    </row>
    <row r="17" spans="2:7">
      <c r="B17" s="1269" t="s">
        <v>17</v>
      </c>
      <c r="C17" s="1274">
        <v>8.1177765547605935E-3</v>
      </c>
      <c r="D17" s="1271">
        <v>2.6141992294991746E-3</v>
      </c>
      <c r="E17" s="1275">
        <v>7.8425976884975226E-3</v>
      </c>
      <c r="F17" s="1276">
        <v>8.8057237204182716E-3</v>
      </c>
    </row>
    <row r="18" spans="2:7" ht="15.75" thickBot="1">
      <c r="B18" s="1277">
        <v>2015</v>
      </c>
      <c r="C18" s="1270">
        <v>7.307171853856563E-3</v>
      </c>
      <c r="D18" s="1271">
        <v>2.4357239512855212E-3</v>
      </c>
      <c r="E18" s="1278">
        <v>7.713125845737483E-3</v>
      </c>
      <c r="F18" s="1279">
        <v>6.9012178619756422E-3</v>
      </c>
    </row>
    <row r="19" spans="2:7" ht="16.5" thickTop="1" thickBot="1">
      <c r="B19" s="1280">
        <v>2016</v>
      </c>
      <c r="C19" s="1281">
        <v>7.2676450034940597E-3</v>
      </c>
      <c r="D19" s="1282">
        <v>2.6554856743535985E-3</v>
      </c>
      <c r="E19" s="1283"/>
      <c r="F19" s="1283"/>
      <c r="G19" s="996"/>
    </row>
    <row r="20" spans="2:7" ht="15.75" thickTop="1">
      <c r="B20" s="1284"/>
      <c r="C20" s="1284"/>
      <c r="D20" s="1284"/>
      <c r="E20" s="996"/>
      <c r="F20" s="996"/>
    </row>
    <row r="21" spans="2:7">
      <c r="B21" s="968" t="s">
        <v>416</v>
      </c>
    </row>
    <row r="23" spans="2:7" ht="15.75" customHeight="1">
      <c r="F23" s="1285"/>
      <c r="G23" s="1285"/>
    </row>
    <row r="24" spans="2:7" ht="15.75" customHeight="1"/>
    <row r="26" spans="2:7" ht="15.75" customHeight="1"/>
    <row r="34" ht="15.75" customHeight="1"/>
    <row r="35" ht="15.75" customHeight="1"/>
    <row r="43" ht="15.75" customHeight="1"/>
    <row r="60" ht="15.75" customHeight="1"/>
  </sheetData>
  <mergeCells count="1">
    <mergeCell ref="B1:G1"/>
  </mergeCells>
  <pageMargins left="0.7" right="0.7" top="0.75" bottom="0.75" header="0.3" footer="0.3"/>
  <ignoredErrors>
    <ignoredError sqref="B3:B19" numberStoredAsText="1"/>
  </ignoredErrors>
</worksheet>
</file>

<file path=xl/worksheets/sheet68.xml><?xml version="1.0" encoding="utf-8"?>
<worksheet xmlns="http://schemas.openxmlformats.org/spreadsheetml/2006/main" xmlns:r="http://schemas.openxmlformats.org/officeDocument/2006/relationships">
  <sheetPr codeName="Sheet43"/>
  <dimension ref="B1:B29"/>
  <sheetViews>
    <sheetView showGridLines="0" zoomScale="80" zoomScaleNormal="80" workbookViewId="0"/>
  </sheetViews>
  <sheetFormatPr defaultRowHeight="15"/>
  <cols>
    <col min="1" max="1" width="6.42578125" style="968" customWidth="1"/>
    <col min="2" max="16384" width="9.140625" style="968"/>
  </cols>
  <sheetData>
    <row r="1" spans="2:2" ht="24" customHeight="1">
      <c r="B1" s="967" t="s">
        <v>948</v>
      </c>
    </row>
    <row r="29" spans="2:2">
      <c r="B29" s="968" t="s">
        <v>416</v>
      </c>
    </row>
  </sheetData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>
  <sheetPr codeName="Sheet44"/>
  <dimension ref="A1:F34"/>
  <sheetViews>
    <sheetView showGridLines="0" workbookViewId="0">
      <selection activeCell="A20" sqref="A20"/>
    </sheetView>
  </sheetViews>
  <sheetFormatPr defaultRowHeight="15"/>
  <cols>
    <col min="1" max="1" width="9.85546875" customWidth="1"/>
    <col min="2" max="3" width="19.7109375" customWidth="1"/>
  </cols>
  <sheetData>
    <row r="1" spans="1:6" ht="30.75" customHeight="1" thickBot="1">
      <c r="A1" s="1824" t="s">
        <v>366</v>
      </c>
      <c r="B1" s="1824"/>
      <c r="C1" s="1824"/>
      <c r="D1" s="1824"/>
      <c r="E1" s="1824"/>
      <c r="F1" s="1824"/>
    </row>
    <row r="2" spans="1:6" ht="30.75" customHeight="1" thickTop="1" thickBot="1">
      <c r="A2" s="529" t="s">
        <v>3</v>
      </c>
      <c r="B2" s="525" t="s">
        <v>175</v>
      </c>
      <c r="C2" s="524" t="s">
        <v>176</v>
      </c>
    </row>
    <row r="3" spans="1:6" ht="15.75" customHeight="1" thickTop="1">
      <c r="A3" s="530" t="s">
        <v>177</v>
      </c>
      <c r="B3" s="526">
        <v>1.9647696476964769E-2</v>
      </c>
      <c r="C3" s="523">
        <v>6.0975609756097563E-3</v>
      </c>
    </row>
    <row r="4" spans="1:6">
      <c r="A4" s="531" t="s">
        <v>4</v>
      </c>
      <c r="B4" s="527">
        <v>1.5629884338855891E-2</v>
      </c>
      <c r="C4" s="521">
        <v>7.8149421694279457E-3</v>
      </c>
    </row>
    <row r="5" spans="1:6">
      <c r="A5" s="531" t="s">
        <v>5</v>
      </c>
      <c r="B5" s="527">
        <v>1.3129770992366412E-2</v>
      </c>
      <c r="C5" s="521">
        <v>4.2748091603053437E-3</v>
      </c>
    </row>
    <row r="6" spans="1:6">
      <c r="A6" s="531" t="s">
        <v>6</v>
      </c>
      <c r="B6" s="527">
        <v>1.2107870115575124E-2</v>
      </c>
      <c r="C6" s="521">
        <v>5.5035773252614193E-3</v>
      </c>
    </row>
    <row r="7" spans="1:6">
      <c r="A7" s="531" t="s">
        <v>7</v>
      </c>
      <c r="B7" s="527">
        <v>1.278711816244376E-2</v>
      </c>
      <c r="C7" s="521">
        <v>6.1567605967321817E-3</v>
      </c>
    </row>
    <row r="8" spans="1:6">
      <c r="A8" s="531" t="s">
        <v>8</v>
      </c>
      <c r="B8" s="527">
        <v>1.0948191593352884E-2</v>
      </c>
      <c r="C8" s="521">
        <v>5.083088954056696E-3</v>
      </c>
    </row>
    <row r="9" spans="1:6">
      <c r="A9" s="531" t="s">
        <v>9</v>
      </c>
      <c r="B9" s="527">
        <v>1.1017924683440223E-2</v>
      </c>
      <c r="C9" s="521">
        <v>3.2889327413254399E-3</v>
      </c>
    </row>
    <row r="10" spans="1:6">
      <c r="A10" s="531" t="s">
        <v>10</v>
      </c>
      <c r="B10" s="527">
        <v>1.3975665899375204E-2</v>
      </c>
      <c r="C10" s="521">
        <v>4.4393291680368298E-3</v>
      </c>
    </row>
    <row r="11" spans="1:6">
      <c r="A11" s="531" t="s">
        <v>11</v>
      </c>
      <c r="B11" s="527">
        <v>9.8450613298902527E-3</v>
      </c>
      <c r="C11" s="521">
        <v>2.259522272433828E-3</v>
      </c>
    </row>
    <row r="12" spans="1:6">
      <c r="A12" s="531" t="s">
        <v>12</v>
      </c>
      <c r="B12" s="527">
        <v>1.2691853600944509E-2</v>
      </c>
      <c r="C12" s="521">
        <v>3.8370720188902006E-3</v>
      </c>
    </row>
    <row r="13" spans="1:6">
      <c r="A13" s="531" t="s">
        <v>13</v>
      </c>
      <c r="B13" s="527">
        <v>7.4969400244798041E-3</v>
      </c>
      <c r="C13" s="521">
        <v>2.2949816401468788E-3</v>
      </c>
    </row>
    <row r="14" spans="1:6">
      <c r="A14" s="531" t="s">
        <v>14</v>
      </c>
      <c r="B14" s="527">
        <v>8.5354896675651389E-3</v>
      </c>
      <c r="C14" s="521">
        <v>3.444144953578916E-3</v>
      </c>
    </row>
    <row r="15" spans="1:6">
      <c r="A15" s="531" t="s">
        <v>15</v>
      </c>
      <c r="B15" s="527">
        <v>9.5777687845676526E-3</v>
      </c>
      <c r="C15" s="521">
        <v>3.6422501011736143E-3</v>
      </c>
    </row>
    <row r="16" spans="1:6">
      <c r="A16" s="531" t="s">
        <v>16</v>
      </c>
      <c r="B16" s="527">
        <v>6.9140680118526879E-3</v>
      </c>
      <c r="C16" s="521">
        <v>2.5398617186397632E-3</v>
      </c>
    </row>
    <row r="17" spans="1:3">
      <c r="A17" s="531" t="s">
        <v>17</v>
      </c>
      <c r="B17" s="527">
        <v>8.5669781931464167E-3</v>
      </c>
      <c r="C17" s="521">
        <v>2.3364485981308409E-3</v>
      </c>
    </row>
    <row r="18" spans="1:3" ht="15.75" thickBot="1">
      <c r="A18" s="532" t="s">
        <v>18</v>
      </c>
      <c r="B18" s="528">
        <v>8.8997807300399846E-3</v>
      </c>
      <c r="C18" s="522">
        <v>2.1926996001547789E-3</v>
      </c>
    </row>
    <row r="19" spans="1:3" ht="15.75" thickTop="1">
      <c r="A19" s="126"/>
    </row>
    <row r="20" spans="1:3">
      <c r="A20" s="495" t="s">
        <v>416</v>
      </c>
    </row>
    <row r="34" ht="15.75" customHeight="1"/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1"/>
  <dimension ref="B1:I22"/>
  <sheetViews>
    <sheetView showGridLines="0" zoomScale="85" zoomScaleNormal="85" workbookViewId="0"/>
  </sheetViews>
  <sheetFormatPr defaultRowHeight="15"/>
  <cols>
    <col min="1" max="1" width="3" style="924" customWidth="1"/>
    <col min="2" max="2" width="15.85546875" style="924" customWidth="1"/>
    <col min="3" max="3" width="6.85546875" style="924" customWidth="1"/>
    <col min="4" max="8" width="13.85546875" style="924" customWidth="1"/>
    <col min="9" max="9" width="12.42578125" style="924" customWidth="1"/>
    <col min="10" max="13" width="12.140625" style="924" customWidth="1"/>
    <col min="14" max="14" width="12.5703125" style="924" customWidth="1"/>
    <col min="15" max="16384" width="9.140625" style="924"/>
  </cols>
  <sheetData>
    <row r="1" spans="2:9" ht="16.5" thickBot="1">
      <c r="B1" s="962" t="s">
        <v>1020</v>
      </c>
      <c r="C1" s="961"/>
      <c r="D1" s="961"/>
      <c r="E1" s="961"/>
      <c r="F1" s="961"/>
      <c r="G1" s="961"/>
      <c r="H1" s="961"/>
      <c r="I1" s="960"/>
    </row>
    <row r="2" spans="2:9" ht="30.75" customHeight="1" thickBot="1">
      <c r="B2" s="940"/>
      <c r="C2" s="941"/>
      <c r="D2" s="942" t="s">
        <v>19</v>
      </c>
      <c r="E2" s="943" t="s">
        <v>20</v>
      </c>
      <c r="F2" s="944" t="s">
        <v>55</v>
      </c>
      <c r="G2" s="945" t="s">
        <v>65</v>
      </c>
      <c r="H2" s="946" t="s">
        <v>67</v>
      </c>
    </row>
    <row r="3" spans="2:9" ht="15" customHeight="1">
      <c r="B3" s="1688" t="s">
        <v>3</v>
      </c>
      <c r="C3" s="965">
        <v>2001</v>
      </c>
      <c r="D3" s="947">
        <v>789</v>
      </c>
      <c r="E3" s="948">
        <v>249</v>
      </c>
      <c r="F3" s="948">
        <v>6</v>
      </c>
      <c r="G3" s="948">
        <v>17</v>
      </c>
      <c r="H3" s="949">
        <v>2</v>
      </c>
    </row>
    <row r="4" spans="2:9" ht="15" customHeight="1">
      <c r="B4" s="1688"/>
      <c r="C4" s="966">
        <v>2002</v>
      </c>
      <c r="D4" s="950">
        <v>772</v>
      </c>
      <c r="E4" s="951">
        <v>297</v>
      </c>
      <c r="F4" s="951">
        <v>12</v>
      </c>
      <c r="G4" s="951">
        <v>9</v>
      </c>
      <c r="H4" s="952">
        <v>0</v>
      </c>
    </row>
    <row r="5" spans="2:9" ht="15" customHeight="1">
      <c r="B5" s="1688"/>
      <c r="C5" s="966">
        <v>2003</v>
      </c>
      <c r="D5" s="950">
        <v>712</v>
      </c>
      <c r="E5" s="951">
        <v>282</v>
      </c>
      <c r="F5" s="951">
        <v>22</v>
      </c>
      <c r="G5" s="951">
        <v>12</v>
      </c>
      <c r="H5" s="953">
        <v>1</v>
      </c>
    </row>
    <row r="6" spans="2:9" ht="15" customHeight="1">
      <c r="B6" s="1688"/>
      <c r="C6" s="966">
        <v>2004</v>
      </c>
      <c r="D6" s="950">
        <v>803</v>
      </c>
      <c r="E6" s="951">
        <v>314</v>
      </c>
      <c r="F6" s="951">
        <v>16</v>
      </c>
      <c r="G6" s="951">
        <v>13</v>
      </c>
      <c r="H6" s="952">
        <v>0</v>
      </c>
    </row>
    <row r="7" spans="2:9" ht="15" customHeight="1">
      <c r="B7" s="1688"/>
      <c r="C7" s="966">
        <v>2005</v>
      </c>
      <c r="D7" s="950">
        <v>746</v>
      </c>
      <c r="E7" s="951">
        <v>331</v>
      </c>
      <c r="F7" s="951">
        <v>13</v>
      </c>
      <c r="G7" s="951">
        <v>9</v>
      </c>
      <c r="H7" s="953">
        <v>4</v>
      </c>
    </row>
    <row r="8" spans="2:9" ht="15" customHeight="1">
      <c r="B8" s="1688"/>
      <c r="C8" s="966">
        <v>2006</v>
      </c>
      <c r="D8" s="950">
        <v>845</v>
      </c>
      <c r="E8" s="951">
        <v>405</v>
      </c>
      <c r="F8" s="951">
        <v>15</v>
      </c>
      <c r="G8" s="951">
        <v>13</v>
      </c>
      <c r="H8" s="953">
        <v>6</v>
      </c>
    </row>
    <row r="9" spans="2:9" ht="15" customHeight="1">
      <c r="B9" s="1688"/>
      <c r="C9" s="966">
        <v>2007</v>
      </c>
      <c r="D9" s="950">
        <v>908</v>
      </c>
      <c r="E9" s="951">
        <v>384</v>
      </c>
      <c r="F9" s="951">
        <v>24</v>
      </c>
      <c r="G9" s="951">
        <v>13</v>
      </c>
      <c r="H9" s="953">
        <v>3</v>
      </c>
    </row>
    <row r="10" spans="2:9" ht="15" customHeight="1">
      <c r="B10" s="1688"/>
      <c r="C10" s="966">
        <v>2008</v>
      </c>
      <c r="D10" s="950">
        <v>915</v>
      </c>
      <c r="E10" s="951">
        <v>466</v>
      </c>
      <c r="F10" s="951">
        <v>15</v>
      </c>
      <c r="G10" s="951">
        <v>7</v>
      </c>
      <c r="H10" s="953">
        <v>1</v>
      </c>
    </row>
    <row r="11" spans="2:9" ht="15" customHeight="1">
      <c r="B11" s="1688"/>
      <c r="C11" s="966">
        <v>2009</v>
      </c>
      <c r="D11" s="950">
        <v>986</v>
      </c>
      <c r="E11" s="951">
        <v>567</v>
      </c>
      <c r="F11" s="951">
        <v>25</v>
      </c>
      <c r="G11" s="951">
        <v>12</v>
      </c>
      <c r="H11" s="953">
        <v>2</v>
      </c>
    </row>
    <row r="12" spans="2:9" ht="15" customHeight="1">
      <c r="B12" s="1688"/>
      <c r="C12" s="966">
        <v>2010</v>
      </c>
      <c r="D12" s="950">
        <v>847</v>
      </c>
      <c r="E12" s="951">
        <v>537</v>
      </c>
      <c r="F12" s="951">
        <v>22</v>
      </c>
      <c r="G12" s="951">
        <v>16</v>
      </c>
      <c r="H12" s="953">
        <v>3</v>
      </c>
    </row>
    <row r="13" spans="2:9" ht="15" customHeight="1">
      <c r="B13" s="1688"/>
      <c r="C13" s="966">
        <v>2011</v>
      </c>
      <c r="D13" s="950">
        <v>892</v>
      </c>
      <c r="E13" s="951">
        <v>508</v>
      </c>
      <c r="F13" s="951">
        <v>29</v>
      </c>
      <c r="G13" s="951">
        <v>11</v>
      </c>
      <c r="H13" s="953">
        <v>8</v>
      </c>
    </row>
    <row r="14" spans="2:9" ht="15" customHeight="1">
      <c r="B14" s="1688"/>
      <c r="C14" s="966">
        <v>2012</v>
      </c>
      <c r="D14" s="950">
        <v>951</v>
      </c>
      <c r="E14" s="951">
        <v>444</v>
      </c>
      <c r="F14" s="951">
        <v>30</v>
      </c>
      <c r="G14" s="951">
        <v>11</v>
      </c>
      <c r="H14" s="953">
        <v>6</v>
      </c>
    </row>
    <row r="15" spans="2:9" ht="15" customHeight="1">
      <c r="B15" s="1688"/>
      <c r="C15" s="966">
        <v>2013</v>
      </c>
      <c r="D15" s="950">
        <v>963</v>
      </c>
      <c r="E15" s="951">
        <v>472</v>
      </c>
      <c r="F15" s="951">
        <v>25</v>
      </c>
      <c r="G15" s="951">
        <v>15</v>
      </c>
      <c r="H15" s="953">
        <v>5</v>
      </c>
    </row>
    <row r="16" spans="2:9" ht="15" customHeight="1">
      <c r="B16" s="1688"/>
      <c r="C16" s="966">
        <v>2014</v>
      </c>
      <c r="D16" s="950">
        <v>847</v>
      </c>
      <c r="E16" s="951">
        <v>478</v>
      </c>
      <c r="F16" s="951">
        <v>45</v>
      </c>
      <c r="G16" s="951">
        <v>10</v>
      </c>
      <c r="H16" s="953">
        <v>14</v>
      </c>
    </row>
    <row r="17" spans="2:8" ht="15" customHeight="1">
      <c r="B17" s="1688"/>
      <c r="C17" s="966">
        <v>2015</v>
      </c>
      <c r="D17" s="950">
        <v>833</v>
      </c>
      <c r="E17" s="951">
        <v>477</v>
      </c>
      <c r="F17" s="951">
        <v>41</v>
      </c>
      <c r="G17" s="951">
        <v>12</v>
      </c>
      <c r="H17" s="953">
        <v>12</v>
      </c>
    </row>
    <row r="18" spans="2:8" ht="15" customHeight="1" thickBot="1">
      <c r="B18" s="1689"/>
      <c r="C18" s="934">
        <v>2016</v>
      </c>
      <c r="D18" s="954">
        <v>781</v>
      </c>
      <c r="E18" s="955">
        <v>462</v>
      </c>
      <c r="F18" s="955">
        <v>42</v>
      </c>
      <c r="G18" s="955">
        <v>10</v>
      </c>
      <c r="H18" s="956">
        <v>12</v>
      </c>
    </row>
    <row r="19" spans="2:8" ht="15" customHeight="1">
      <c r="B19" s="957"/>
      <c r="C19" s="958"/>
      <c r="D19" s="959"/>
      <c r="E19" s="959"/>
      <c r="F19" s="959"/>
      <c r="G19" s="959"/>
      <c r="H19" s="959"/>
    </row>
    <row r="20" spans="2:8" ht="42" customHeight="1">
      <c r="B20" s="1683" t="s">
        <v>78</v>
      </c>
      <c r="C20" s="1683"/>
      <c r="D20" s="1683"/>
      <c r="E20" s="1683"/>
      <c r="F20" s="1683"/>
      <c r="G20" s="1683"/>
      <c r="H20" s="1683"/>
    </row>
    <row r="21" spans="2:8" ht="15" customHeight="1">
      <c r="B21" s="938"/>
      <c r="C21" s="938"/>
      <c r="D21" s="938"/>
      <c r="E21" s="938"/>
    </row>
    <row r="22" spans="2:8" ht="15" customHeight="1">
      <c r="B22" s="938"/>
      <c r="C22" s="938"/>
      <c r="D22" s="938"/>
      <c r="E22" s="938"/>
    </row>
  </sheetData>
  <mergeCells count="2">
    <mergeCell ref="B20:H20"/>
    <mergeCell ref="B3:B18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sheetPr codeName="Sheet45"/>
  <dimension ref="B1:B29"/>
  <sheetViews>
    <sheetView showGridLines="0" zoomScale="80" zoomScaleNormal="80" workbookViewId="0"/>
  </sheetViews>
  <sheetFormatPr defaultRowHeight="15"/>
  <cols>
    <col min="1" max="1" width="4.42578125" style="968" customWidth="1"/>
    <col min="2" max="16384" width="9.140625" style="968"/>
  </cols>
  <sheetData>
    <row r="1" spans="2:2" ht="24" customHeight="1">
      <c r="B1" s="967" t="s">
        <v>949</v>
      </c>
    </row>
    <row r="29" spans="2:2">
      <c r="B29" s="968" t="s">
        <v>417</v>
      </c>
    </row>
  </sheetData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>
  <sheetPr codeName="Sheet46"/>
  <dimension ref="A1:F35"/>
  <sheetViews>
    <sheetView showGridLines="0" workbookViewId="0">
      <selection activeCell="B2" sqref="B2:B18"/>
    </sheetView>
  </sheetViews>
  <sheetFormatPr defaultRowHeight="15"/>
  <cols>
    <col min="1" max="1" width="9.85546875" customWidth="1"/>
    <col min="2" max="2" width="19.7109375" customWidth="1"/>
  </cols>
  <sheetData>
    <row r="1" spans="1:6" ht="30.75" customHeight="1" thickBot="1">
      <c r="A1" s="1825" t="s">
        <v>364</v>
      </c>
      <c r="B1" s="1825"/>
      <c r="C1" s="1825"/>
      <c r="D1" s="1825"/>
      <c r="E1" s="1825"/>
      <c r="F1" s="1825"/>
    </row>
    <row r="2" spans="1:6" ht="30.75" customHeight="1" thickTop="1" thickBot="1">
      <c r="A2" s="533" t="s">
        <v>3</v>
      </c>
      <c r="B2" s="540" t="s">
        <v>179</v>
      </c>
    </row>
    <row r="3" spans="1:6" ht="15.75" customHeight="1" thickTop="1">
      <c r="A3" s="538" t="s">
        <v>177</v>
      </c>
      <c r="B3" s="539">
        <v>1.3888888888888888E-2</v>
      </c>
    </row>
    <row r="4" spans="1:6">
      <c r="A4" s="536" t="s">
        <v>4</v>
      </c>
      <c r="B4" s="534">
        <v>1.9381056580181306E-2</v>
      </c>
    </row>
    <row r="5" spans="1:6">
      <c r="A5" s="536" t="s">
        <v>5</v>
      </c>
      <c r="B5" s="534">
        <v>1.8931297709923665E-2</v>
      </c>
    </row>
    <row r="6" spans="1:6">
      <c r="A6" s="536" t="s">
        <v>6</v>
      </c>
      <c r="B6" s="534">
        <v>1.8436984039625758E-2</v>
      </c>
    </row>
    <row r="7" spans="1:6">
      <c r="A7" s="536" t="s">
        <v>7</v>
      </c>
      <c r="B7" s="534">
        <v>1.5865498460809851E-2</v>
      </c>
    </row>
    <row r="8" spans="1:6">
      <c r="A8" s="536" t="s">
        <v>8</v>
      </c>
      <c r="B8" s="534">
        <v>1.5835777126099706E-2</v>
      </c>
    </row>
    <row r="9" spans="1:6">
      <c r="A9" s="536" t="s">
        <v>9</v>
      </c>
      <c r="B9" s="534">
        <v>1.5457983884229566E-2</v>
      </c>
    </row>
    <row r="10" spans="1:6">
      <c r="A10" s="536" t="s">
        <v>10</v>
      </c>
      <c r="B10" s="534">
        <v>1.3646826701742847E-2</v>
      </c>
    </row>
    <row r="11" spans="1:6">
      <c r="A11" s="536" t="s">
        <v>11</v>
      </c>
      <c r="B11" s="534">
        <v>1.3718528082633958E-2</v>
      </c>
    </row>
    <row r="12" spans="1:6">
      <c r="A12" s="536" t="s">
        <v>12</v>
      </c>
      <c r="B12" s="534">
        <v>1.4167650531286895E-2</v>
      </c>
    </row>
    <row r="13" spans="1:6">
      <c r="A13" s="536" t="s">
        <v>13</v>
      </c>
      <c r="B13" s="534">
        <v>1.0403916768665851E-2</v>
      </c>
    </row>
    <row r="14" spans="1:6">
      <c r="A14" s="536" t="s">
        <v>14</v>
      </c>
      <c r="B14" s="534">
        <v>1.0781671159029648E-2</v>
      </c>
    </row>
    <row r="15" spans="1:6">
      <c r="A15" s="536" t="s">
        <v>15</v>
      </c>
      <c r="B15" s="534">
        <v>1.1601241062997435E-2</v>
      </c>
    </row>
    <row r="16" spans="1:6">
      <c r="A16" s="536" t="s">
        <v>16</v>
      </c>
      <c r="B16" s="534">
        <v>9.4539297304924511E-3</v>
      </c>
    </row>
    <row r="17" spans="1:3">
      <c r="A17" s="536" t="s">
        <v>17</v>
      </c>
      <c r="B17" s="534">
        <v>1.1292834890965733E-2</v>
      </c>
    </row>
    <row r="18" spans="1:3" ht="15.75" thickBot="1">
      <c r="A18" s="537" t="s">
        <v>18</v>
      </c>
      <c r="B18" s="535">
        <v>7.7389397652521605E-3</v>
      </c>
    </row>
    <row r="19" spans="1:3" ht="15.75" thickTop="1">
      <c r="A19" s="128"/>
      <c r="B19" s="128"/>
      <c r="C19" s="128"/>
    </row>
    <row r="20" spans="1:3">
      <c r="A20" s="495" t="s">
        <v>416</v>
      </c>
    </row>
    <row r="35" ht="15.75" customHeight="1"/>
  </sheetData>
  <mergeCells count="1">
    <mergeCell ref="A1:F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sheetPr codeName="Sheet105"/>
  <dimension ref="B1:G61"/>
  <sheetViews>
    <sheetView showGridLines="0" zoomScale="80" zoomScaleNormal="80" workbookViewId="0"/>
  </sheetViews>
  <sheetFormatPr defaultRowHeight="15"/>
  <cols>
    <col min="1" max="1" width="4" style="968" customWidth="1"/>
    <col min="2" max="2" width="13.28515625" style="968" customWidth="1"/>
    <col min="3" max="5" width="19.7109375" style="968" customWidth="1"/>
    <col min="6" max="16384" width="9.140625" style="968"/>
  </cols>
  <sheetData>
    <row r="1" spans="2:7" ht="30.75" customHeight="1" thickBot="1">
      <c r="B1" s="1826" t="s">
        <v>950</v>
      </c>
      <c r="C1" s="1826"/>
      <c r="D1" s="1826"/>
      <c r="E1" s="1826"/>
      <c r="F1" s="1826"/>
      <c r="G1" s="1826"/>
    </row>
    <row r="2" spans="2:7" ht="30.75" customHeight="1" thickTop="1" thickBot="1">
      <c r="B2" s="1286" t="s">
        <v>3</v>
      </c>
      <c r="C2" s="1287" t="s">
        <v>175</v>
      </c>
      <c r="D2" s="1288" t="s">
        <v>176</v>
      </c>
      <c r="E2" s="1289" t="s">
        <v>179</v>
      </c>
    </row>
    <row r="3" spans="2:7" ht="15.75" customHeight="1" thickTop="1">
      <c r="B3" s="1290" t="s">
        <v>177</v>
      </c>
      <c r="C3" s="1291">
        <v>1.9647696476964769E-2</v>
      </c>
      <c r="D3" s="1292">
        <v>6.0975609756097563E-3</v>
      </c>
      <c r="E3" s="1293">
        <v>1.3888888888888888E-2</v>
      </c>
    </row>
    <row r="4" spans="2:7">
      <c r="B4" s="1294" t="s">
        <v>4</v>
      </c>
      <c r="C4" s="1295">
        <v>1.5629884338855891E-2</v>
      </c>
      <c r="D4" s="1296">
        <v>7.8149421694279457E-3</v>
      </c>
      <c r="E4" s="1297">
        <v>1.9381056580181306E-2</v>
      </c>
    </row>
    <row r="5" spans="2:7">
      <c r="B5" s="1294" t="s">
        <v>5</v>
      </c>
      <c r="C5" s="1295">
        <v>1.3129770992366412E-2</v>
      </c>
      <c r="D5" s="1296">
        <v>4.2748091603053437E-3</v>
      </c>
      <c r="E5" s="1297">
        <v>1.8931297709923665E-2</v>
      </c>
    </row>
    <row r="6" spans="2:7">
      <c r="B6" s="1294" t="s">
        <v>6</v>
      </c>
      <c r="C6" s="1295">
        <v>1.2107870115575124E-2</v>
      </c>
      <c r="D6" s="1296">
        <v>5.5035773252614193E-3</v>
      </c>
      <c r="E6" s="1297">
        <v>1.8436984039625758E-2</v>
      </c>
    </row>
    <row r="7" spans="2:7">
      <c r="B7" s="1294" t="s">
        <v>7</v>
      </c>
      <c r="C7" s="1295">
        <v>1.278711816244376E-2</v>
      </c>
      <c r="D7" s="1296">
        <v>6.1567605967321817E-3</v>
      </c>
      <c r="E7" s="1297">
        <v>1.5865498460809851E-2</v>
      </c>
    </row>
    <row r="8" spans="2:7">
      <c r="B8" s="1294" t="s">
        <v>8</v>
      </c>
      <c r="C8" s="1295">
        <v>1.0948191593352884E-2</v>
      </c>
      <c r="D8" s="1296">
        <v>5.083088954056696E-3</v>
      </c>
      <c r="E8" s="1297">
        <v>1.5835777126099706E-2</v>
      </c>
    </row>
    <row r="9" spans="2:7">
      <c r="B9" s="1294" t="s">
        <v>9</v>
      </c>
      <c r="C9" s="1295">
        <v>1.1019736842105263E-2</v>
      </c>
      <c r="D9" s="1296">
        <v>3.2894736842105266E-3</v>
      </c>
      <c r="E9" s="1297">
        <v>1.5460526315789473E-2</v>
      </c>
    </row>
    <row r="10" spans="2:7">
      <c r="B10" s="1294" t="s">
        <v>10</v>
      </c>
      <c r="C10" s="1295">
        <v>1.3975665899375204E-2</v>
      </c>
      <c r="D10" s="1296">
        <v>4.4393291680368298E-3</v>
      </c>
      <c r="E10" s="1297">
        <v>1.3646826701742847E-2</v>
      </c>
    </row>
    <row r="11" spans="2:7">
      <c r="B11" s="1294" t="s">
        <v>11</v>
      </c>
      <c r="C11" s="1295">
        <v>9.8450613298902527E-3</v>
      </c>
      <c r="D11" s="1296">
        <v>2.259522272433828E-3</v>
      </c>
      <c r="E11" s="1297">
        <v>1.3718528082633958E-2</v>
      </c>
    </row>
    <row r="12" spans="2:7">
      <c r="B12" s="1294" t="s">
        <v>12</v>
      </c>
      <c r="C12" s="1295">
        <v>1.2688108586603717E-2</v>
      </c>
      <c r="D12" s="1296">
        <v>3.8359398052522867E-3</v>
      </c>
      <c r="E12" s="1297">
        <v>1.416347005016229E-2</v>
      </c>
    </row>
    <row r="13" spans="2:7">
      <c r="B13" s="1294" t="s">
        <v>13</v>
      </c>
      <c r="C13" s="1295">
        <v>7.4923547400611622E-3</v>
      </c>
      <c r="D13" s="1296">
        <v>2.2935779816513763E-3</v>
      </c>
      <c r="E13" s="1297">
        <v>1.039755351681957E-2</v>
      </c>
    </row>
    <row r="14" spans="2:7">
      <c r="B14" s="1294" t="s">
        <v>14</v>
      </c>
      <c r="C14" s="1295">
        <v>8.529103695944935E-3</v>
      </c>
      <c r="D14" s="1296">
        <v>3.4415681580128683E-3</v>
      </c>
      <c r="E14" s="1297">
        <v>1.0773604668562023E-2</v>
      </c>
    </row>
    <row r="15" spans="2:7">
      <c r="B15" s="1294" t="s">
        <v>15</v>
      </c>
      <c r="C15" s="1295">
        <v>9.5751854349291968E-3</v>
      </c>
      <c r="D15" s="1296">
        <v>3.6412677006068777E-3</v>
      </c>
      <c r="E15" s="1297">
        <v>1.1598111935266353E-2</v>
      </c>
    </row>
    <row r="16" spans="2:7">
      <c r="B16" s="1294" t="s">
        <v>16</v>
      </c>
      <c r="C16" s="1295">
        <v>6.91114245416079E-3</v>
      </c>
      <c r="D16" s="1296">
        <v>2.5387870239774331E-3</v>
      </c>
      <c r="E16" s="1297">
        <v>9.4499294781382227E-3</v>
      </c>
    </row>
    <row r="17" spans="2:7">
      <c r="B17" s="1298">
        <v>2014</v>
      </c>
      <c r="C17" s="1299">
        <v>8.5514381964239446E-3</v>
      </c>
      <c r="D17" s="1296">
        <v>2.3322104172065301E-3</v>
      </c>
      <c r="E17" s="1300">
        <v>1.1272350349831563E-2</v>
      </c>
    </row>
    <row r="18" spans="2:7" ht="15.75" thickBot="1">
      <c r="B18" s="1298">
        <v>2015</v>
      </c>
      <c r="C18" s="1295">
        <v>8.8484226724801236E-3</v>
      </c>
      <c r="D18" s="1296">
        <v>2.1800461656835083E-3</v>
      </c>
      <c r="E18" s="1301">
        <v>8.5919466529879446E-3</v>
      </c>
    </row>
    <row r="19" spans="2:7" ht="16.5" thickTop="1" thickBot="1">
      <c r="B19" s="1302">
        <v>2016</v>
      </c>
      <c r="C19" s="1303">
        <v>7.034632034632035E-3</v>
      </c>
      <c r="D19" s="1304">
        <v>1.893939393939394E-3</v>
      </c>
      <c r="E19" s="1305"/>
      <c r="F19" s="996"/>
    </row>
    <row r="20" spans="2:7" ht="15.75" thickTop="1">
      <c r="B20" s="1306"/>
    </row>
    <row r="21" spans="2:7">
      <c r="B21" s="968" t="s">
        <v>416</v>
      </c>
    </row>
    <row r="23" spans="2:7" ht="15.75" customHeight="1">
      <c r="B23" s="1307"/>
      <c r="F23" s="1307"/>
      <c r="G23" s="1307"/>
    </row>
    <row r="24" spans="2:7" ht="15.75" customHeight="1">
      <c r="B24" s="1307"/>
      <c r="C24" s="1307"/>
      <c r="F24" s="1307"/>
    </row>
    <row r="26" spans="2:7" ht="15.75" customHeight="1"/>
    <row r="27" spans="2:7" ht="15.75" customHeight="1"/>
    <row r="44" ht="15.75" customHeight="1"/>
    <row r="60" ht="15.75" customHeight="1"/>
    <row r="61" ht="15.75" customHeight="1"/>
  </sheetData>
  <mergeCells count="1">
    <mergeCell ref="B1:G1"/>
  </mergeCells>
  <pageMargins left="0.7" right="0.7" top="0.75" bottom="0.75" header="0.3" footer="0.3"/>
  <pageSetup paperSize="9" orientation="portrait" r:id="rId1"/>
  <ignoredErrors>
    <ignoredError sqref="B3:B19" numberStoredAsText="1"/>
  </ignoredErrors>
</worksheet>
</file>

<file path=xl/worksheets/sheet73.xml><?xml version="1.0" encoding="utf-8"?>
<worksheet xmlns="http://schemas.openxmlformats.org/spreadsheetml/2006/main" xmlns:r="http://schemas.openxmlformats.org/officeDocument/2006/relationships">
  <sheetPr codeName="Sheet47"/>
  <dimension ref="B1:B29"/>
  <sheetViews>
    <sheetView showGridLines="0" zoomScale="80" zoomScaleNormal="80" workbookViewId="0"/>
  </sheetViews>
  <sheetFormatPr defaultRowHeight="15"/>
  <cols>
    <col min="1" max="1" width="3" style="968" customWidth="1"/>
    <col min="2" max="16384" width="9.140625" style="968"/>
  </cols>
  <sheetData>
    <row r="1" spans="2:2" ht="24" customHeight="1">
      <c r="B1" s="967" t="s">
        <v>951</v>
      </c>
    </row>
    <row r="29" spans="2:2">
      <c r="B29" s="968" t="s">
        <v>416</v>
      </c>
    </row>
  </sheetData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>
  <sheetPr codeName="Sheet48"/>
  <dimension ref="B1:J60"/>
  <sheetViews>
    <sheetView showGridLines="0" zoomScale="80" zoomScaleNormal="80" workbookViewId="0"/>
  </sheetViews>
  <sheetFormatPr defaultRowHeight="15"/>
  <cols>
    <col min="1" max="1" width="3.42578125" style="968" customWidth="1"/>
    <col min="2" max="2" width="16" style="968" customWidth="1"/>
    <col min="3" max="4" width="19.7109375" style="968" customWidth="1"/>
    <col min="5" max="16384" width="9.140625" style="968"/>
  </cols>
  <sheetData>
    <row r="1" spans="2:10" ht="30.75" customHeight="1" thickBot="1">
      <c r="B1" s="1323" t="s">
        <v>952</v>
      </c>
      <c r="C1" s="1323"/>
      <c r="D1" s="1323"/>
      <c r="E1" s="1323"/>
      <c r="F1" s="1323"/>
      <c r="G1" s="1323"/>
      <c r="H1" s="1323"/>
      <c r="I1" s="1322"/>
      <c r="J1" s="1322"/>
    </row>
    <row r="2" spans="2:10" ht="30.75" customHeight="1" thickTop="1" thickBot="1">
      <c r="B2" s="1308" t="s">
        <v>3</v>
      </c>
      <c r="C2" s="1309" t="s">
        <v>310</v>
      </c>
      <c r="D2" s="1310" t="s">
        <v>311</v>
      </c>
    </row>
    <row r="3" spans="2:10" ht="15.75" customHeight="1" thickTop="1">
      <c r="B3" s="1311" t="s">
        <v>177</v>
      </c>
      <c r="C3" s="1312">
        <v>2.5497195308516064E-3</v>
      </c>
      <c r="D3" s="1313">
        <v>2.3712737127371277E-3</v>
      </c>
    </row>
    <row r="4" spans="2:10">
      <c r="B4" s="1314" t="s">
        <v>4</v>
      </c>
      <c r="C4" s="1315">
        <v>3.0721966205837174E-3</v>
      </c>
      <c r="D4" s="1316">
        <v>3.7511722413254137E-3</v>
      </c>
    </row>
    <row r="5" spans="2:10">
      <c r="B5" s="1314" t="s">
        <v>5</v>
      </c>
      <c r="C5" s="1315">
        <v>5.3340106680213363E-3</v>
      </c>
      <c r="D5" s="1316">
        <v>3.3587786259541984E-3</v>
      </c>
    </row>
    <row r="6" spans="2:10">
      <c r="B6" s="1314" t="s">
        <v>6</v>
      </c>
      <c r="C6" s="1315">
        <v>3.9179534454943541E-3</v>
      </c>
      <c r="D6" s="1316">
        <v>5.5035773252614193E-3</v>
      </c>
    </row>
    <row r="7" spans="2:10">
      <c r="B7" s="1314" t="s">
        <v>7</v>
      </c>
      <c r="C7" s="1315">
        <v>5.4268419954080572E-3</v>
      </c>
      <c r="D7" s="1316">
        <v>4.2623727208145864E-3</v>
      </c>
    </row>
    <row r="8" spans="2:10">
      <c r="B8" s="1314" t="s">
        <v>8</v>
      </c>
      <c r="C8" s="1315">
        <v>4.3095708385706586E-3</v>
      </c>
      <c r="D8" s="1316">
        <v>3.7145650048875855E-3</v>
      </c>
    </row>
    <row r="9" spans="2:10">
      <c r="B9" s="1314" t="s">
        <v>9</v>
      </c>
      <c r="C9" s="1315">
        <v>6.6942939113802998E-3</v>
      </c>
      <c r="D9" s="1316">
        <v>5.4276315789473679E-3</v>
      </c>
    </row>
    <row r="10" spans="2:10">
      <c r="B10" s="1314" t="s">
        <v>10</v>
      </c>
      <c r="C10" s="1315">
        <v>6.3039150630391505E-3</v>
      </c>
      <c r="D10" s="1316">
        <v>6.0835251561986194E-3</v>
      </c>
    </row>
    <row r="11" spans="2:10">
      <c r="B11" s="1314" t="s">
        <v>11</v>
      </c>
      <c r="C11" s="1315">
        <v>5.2405907575035727E-3</v>
      </c>
      <c r="D11" s="1316">
        <v>4.519044544867656E-3</v>
      </c>
    </row>
    <row r="12" spans="2:10">
      <c r="B12" s="1314" t="s">
        <v>12</v>
      </c>
      <c r="C12" s="1315">
        <v>4.9172999552972727E-3</v>
      </c>
      <c r="D12" s="1316">
        <v>3.6884036588964299E-3</v>
      </c>
    </row>
    <row r="13" spans="2:10">
      <c r="B13" s="1314" t="s">
        <v>13</v>
      </c>
      <c r="C13" s="1315">
        <v>7.0367474589523062E-3</v>
      </c>
      <c r="D13" s="1316">
        <v>7.1865443425076451E-3</v>
      </c>
    </row>
    <row r="14" spans="2:10">
      <c r="B14" s="1314" t="s">
        <v>14</v>
      </c>
      <c r="C14" s="1315">
        <v>7.7037037037037039E-3</v>
      </c>
      <c r="D14" s="1316">
        <v>6.8831363160257366E-3</v>
      </c>
    </row>
    <row r="15" spans="2:10">
      <c r="B15" s="1314" t="s">
        <v>15</v>
      </c>
      <c r="C15" s="1315">
        <v>9.7532989099254168E-3</v>
      </c>
      <c r="D15" s="1316">
        <v>8.2265677680377607E-3</v>
      </c>
    </row>
    <row r="16" spans="2:10">
      <c r="B16" s="1314" t="s">
        <v>16</v>
      </c>
      <c r="C16" s="1315">
        <v>8.4650112866817145E-3</v>
      </c>
      <c r="D16" s="1316">
        <v>1.1142454160789845E-2</v>
      </c>
    </row>
    <row r="17" spans="2:7">
      <c r="B17" s="1314" t="s">
        <v>17</v>
      </c>
      <c r="C17" s="1315">
        <v>1.1557512383048982E-2</v>
      </c>
      <c r="D17" s="1316">
        <v>1.1790619331433015E-2</v>
      </c>
    </row>
    <row r="18" spans="2:7">
      <c r="B18" s="1314" t="s">
        <v>18</v>
      </c>
      <c r="C18" s="1315">
        <v>1.5155615696887685E-2</v>
      </c>
      <c r="D18" s="1316">
        <v>1.6927417286483715E-2</v>
      </c>
    </row>
    <row r="19" spans="2:7" ht="15.75" thickBot="1">
      <c r="B19" s="1317" t="s">
        <v>819</v>
      </c>
      <c r="C19" s="1318">
        <v>2.2781271837875611E-2</v>
      </c>
      <c r="D19" s="1319">
        <v>2.3674242424242421E-2</v>
      </c>
    </row>
    <row r="20" spans="2:7" ht="15.75" thickTop="1">
      <c r="B20" s="1320"/>
      <c r="C20" s="1320"/>
      <c r="D20" s="1320"/>
      <c r="G20" s="1320"/>
    </row>
    <row r="21" spans="2:7">
      <c r="B21" s="968" t="s">
        <v>416</v>
      </c>
    </row>
    <row r="23" spans="2:7" ht="15.75" customHeight="1">
      <c r="B23" s="1321"/>
      <c r="C23" s="1321"/>
    </row>
    <row r="24" spans="2:7" ht="15.75" customHeight="1"/>
    <row r="25" spans="2:7" ht="15.75" customHeight="1"/>
    <row r="26" spans="2:7" ht="15.75" customHeight="1"/>
    <row r="43" ht="15.75" customHeight="1"/>
    <row r="60" ht="15.75" customHeight="1"/>
  </sheetData>
  <pageMargins left="0.7" right="0.7" top="0.75" bottom="0.75" header="0.3" footer="0.3"/>
  <pageSetup paperSize="9" orientation="portrait" r:id="rId1"/>
  <ignoredErrors>
    <ignoredError sqref="B3:B19" numberStoredAsText="1"/>
  </ignoredErrors>
</worksheet>
</file>

<file path=xl/worksheets/sheet75.xml><?xml version="1.0" encoding="utf-8"?>
<worksheet xmlns="http://schemas.openxmlformats.org/spreadsheetml/2006/main" xmlns:r="http://schemas.openxmlformats.org/officeDocument/2006/relationships">
  <sheetPr codeName="Sheet49"/>
  <dimension ref="B1:B30"/>
  <sheetViews>
    <sheetView showGridLines="0" zoomScale="80" zoomScaleNormal="80" workbookViewId="0"/>
  </sheetViews>
  <sheetFormatPr defaultRowHeight="15"/>
  <cols>
    <col min="1" max="1" width="3" style="968" customWidth="1"/>
    <col min="2" max="16384" width="9.140625" style="968"/>
  </cols>
  <sheetData>
    <row r="1" spans="2:2" ht="24" customHeight="1">
      <c r="B1" s="967" t="s">
        <v>953</v>
      </c>
    </row>
    <row r="30" spans="2:2">
      <c r="B30" s="968" t="s">
        <v>261</v>
      </c>
    </row>
  </sheetData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>
  <sheetPr codeName="Sheet50"/>
  <dimension ref="A1:P56"/>
  <sheetViews>
    <sheetView workbookViewId="0">
      <selection activeCell="S4" sqref="S4"/>
    </sheetView>
  </sheetViews>
  <sheetFormatPr defaultRowHeight="15"/>
  <sheetData>
    <row r="1" spans="1:16" ht="15.75" customHeight="1" thickBot="1">
      <c r="A1" s="1827" t="s">
        <v>180</v>
      </c>
      <c r="B1" s="1827"/>
      <c r="C1" s="1827"/>
      <c r="D1" s="1827"/>
      <c r="E1" s="1827"/>
      <c r="F1" s="1827"/>
      <c r="G1" s="1827"/>
      <c r="H1" s="1827"/>
      <c r="I1" s="1827"/>
      <c r="J1" s="1827"/>
      <c r="K1" s="1827"/>
      <c r="N1" s="1827" t="s">
        <v>207</v>
      </c>
      <c r="O1" s="1827"/>
      <c r="P1" s="1827"/>
    </row>
    <row r="2" spans="1:16" ht="74.25" thickTop="1" thickBot="1">
      <c r="A2" s="1828" t="s">
        <v>0</v>
      </c>
      <c r="B2" s="135" t="s">
        <v>214</v>
      </c>
      <c r="C2" s="129" t="s">
        <v>181</v>
      </c>
      <c r="D2" s="129"/>
      <c r="E2" s="129" t="s">
        <v>182</v>
      </c>
      <c r="F2" s="129" t="s">
        <v>183</v>
      </c>
      <c r="G2" s="129" t="s">
        <v>184</v>
      </c>
      <c r="H2" s="129" t="s">
        <v>185</v>
      </c>
      <c r="I2" s="129" t="s">
        <v>186</v>
      </c>
      <c r="J2" s="129" t="s">
        <v>187</v>
      </c>
      <c r="K2" s="130" t="s">
        <v>188</v>
      </c>
      <c r="L2" s="827" t="s">
        <v>833</v>
      </c>
      <c r="N2" s="1828" t="s">
        <v>0</v>
      </c>
      <c r="O2" s="142" t="s">
        <v>215</v>
      </c>
      <c r="P2" s="130" t="s">
        <v>216</v>
      </c>
    </row>
    <row r="3" spans="1:16" ht="24.75" thickTop="1">
      <c r="A3" s="131" t="s">
        <v>189</v>
      </c>
      <c r="B3" s="345" t="s">
        <v>26</v>
      </c>
      <c r="C3" s="426">
        <v>377</v>
      </c>
      <c r="D3" s="426"/>
      <c r="E3" s="136">
        <v>1</v>
      </c>
      <c r="F3" s="136">
        <v>3.2149700336942058</v>
      </c>
      <c r="G3" s="136">
        <v>0.26525198938992045</v>
      </c>
      <c r="H3" s="136">
        <v>0.27098474953058871</v>
      </c>
      <c r="I3" s="136">
        <v>0.87120784932897266</v>
      </c>
      <c r="J3" s="136">
        <v>0</v>
      </c>
      <c r="K3" s="137">
        <v>2.3872679045092835</v>
      </c>
      <c r="N3" s="131" t="s">
        <v>189</v>
      </c>
      <c r="O3" s="166">
        <v>18</v>
      </c>
      <c r="P3" s="137">
        <v>11.76470588235294</v>
      </c>
    </row>
    <row r="4" spans="1:16">
      <c r="A4" s="132" t="s">
        <v>190</v>
      </c>
      <c r="B4" s="346" t="s">
        <v>27</v>
      </c>
      <c r="C4" s="427">
        <v>214</v>
      </c>
      <c r="D4" s="427"/>
      <c r="E4" s="138">
        <v>0</v>
      </c>
      <c r="F4" s="138">
        <v>1.8236265219564178</v>
      </c>
      <c r="G4" s="138">
        <v>0</v>
      </c>
      <c r="H4" s="138">
        <v>0</v>
      </c>
      <c r="I4" s="138">
        <v>0.87120784932897266</v>
      </c>
      <c r="J4" s="138">
        <v>200</v>
      </c>
      <c r="K4" s="139">
        <v>3.2710280373831773</v>
      </c>
      <c r="N4" s="132" t="s">
        <v>190</v>
      </c>
      <c r="O4" s="167">
        <v>51</v>
      </c>
      <c r="P4" s="139">
        <v>6</v>
      </c>
    </row>
    <row r="5" spans="1:16" ht="36">
      <c r="A5" s="132" t="s">
        <v>191</v>
      </c>
      <c r="B5" s="346" t="s">
        <v>28</v>
      </c>
      <c r="C5" s="427">
        <v>186</v>
      </c>
      <c r="D5" s="427"/>
      <c r="E5" s="138">
        <v>2</v>
      </c>
      <c r="F5" s="138">
        <v>1.566289203372381</v>
      </c>
      <c r="G5" s="138">
        <v>1.075268817204301</v>
      </c>
      <c r="H5" s="138">
        <v>1.1124482598145642</v>
      </c>
      <c r="I5" s="138">
        <v>0.87120784932897266</v>
      </c>
      <c r="J5" s="138">
        <v>200</v>
      </c>
      <c r="K5" s="139">
        <v>3.225806451612903</v>
      </c>
      <c r="N5" s="132" t="s">
        <v>191</v>
      </c>
      <c r="O5" s="167">
        <v>96</v>
      </c>
      <c r="P5" s="139">
        <v>4.2105263157894735</v>
      </c>
    </row>
    <row r="6" spans="1:16">
      <c r="A6" s="132" t="s">
        <v>192</v>
      </c>
      <c r="B6" s="346" t="s">
        <v>29</v>
      </c>
      <c r="C6" s="427">
        <v>455</v>
      </c>
      <c r="D6" s="427"/>
      <c r="E6" s="138">
        <v>7</v>
      </c>
      <c r="F6" s="138">
        <v>3.826204961519208</v>
      </c>
      <c r="G6" s="138">
        <v>1.5384615384615385</v>
      </c>
      <c r="H6" s="138">
        <v>1.593865202370496</v>
      </c>
      <c r="I6" s="138">
        <v>0.87120784932897266</v>
      </c>
      <c r="J6" s="138">
        <v>400</v>
      </c>
      <c r="K6" s="139">
        <v>2.197802197802198</v>
      </c>
      <c r="N6" s="132" t="s">
        <v>192</v>
      </c>
      <c r="O6" s="167">
        <v>149</v>
      </c>
      <c r="P6" s="139">
        <v>3.3783783783783785</v>
      </c>
    </row>
    <row r="7" spans="1:16" ht="24">
      <c r="A7" s="132" t="s">
        <v>193</v>
      </c>
      <c r="B7" s="346" t="s">
        <v>30</v>
      </c>
      <c r="C7" s="427">
        <v>192</v>
      </c>
      <c r="D7" s="427"/>
      <c r="E7" s="138">
        <v>3</v>
      </c>
      <c r="F7" s="138">
        <v>1.6809581039320713</v>
      </c>
      <c r="G7" s="138">
        <v>1.5625</v>
      </c>
      <c r="H7" s="138">
        <v>1.554841576285078</v>
      </c>
      <c r="I7" s="138">
        <v>0.87120784932897266</v>
      </c>
      <c r="J7" s="138">
        <v>600</v>
      </c>
      <c r="K7" s="139">
        <v>3.125</v>
      </c>
      <c r="N7" s="132" t="s">
        <v>193</v>
      </c>
      <c r="O7" s="167">
        <v>207</v>
      </c>
      <c r="P7" s="139">
        <v>2.912621359223301</v>
      </c>
    </row>
    <row r="8" spans="1:16">
      <c r="A8" s="132" t="s">
        <v>194</v>
      </c>
      <c r="B8" s="346" t="s">
        <v>31</v>
      </c>
      <c r="C8" s="427">
        <v>639</v>
      </c>
      <c r="D8" s="427"/>
      <c r="E8" s="138">
        <v>4</v>
      </c>
      <c r="F8" s="138">
        <v>5.4914380074852565</v>
      </c>
      <c r="G8" s="138">
        <v>0.6259780907668232</v>
      </c>
      <c r="H8" s="138">
        <v>0.6345935968986256</v>
      </c>
      <c r="I8" s="138">
        <v>0.87120784932897266</v>
      </c>
      <c r="J8" s="138">
        <v>600</v>
      </c>
      <c r="K8" s="139">
        <v>2.0344287949921753</v>
      </c>
      <c r="N8" s="132" t="s">
        <v>194</v>
      </c>
      <c r="O8" s="167">
        <v>270</v>
      </c>
      <c r="P8" s="139">
        <v>2.6022304832713754</v>
      </c>
    </row>
    <row r="9" spans="1:16" ht="24">
      <c r="A9" s="132" t="s">
        <v>195</v>
      </c>
      <c r="B9" s="346" t="s">
        <v>32</v>
      </c>
      <c r="C9" s="427">
        <v>368</v>
      </c>
      <c r="D9" s="427"/>
      <c r="E9" s="138">
        <v>2</v>
      </c>
      <c r="F9" s="138">
        <v>3.3765916104631764</v>
      </c>
      <c r="G9" s="138">
        <v>0.54347826086956519</v>
      </c>
      <c r="H9" s="138">
        <v>0.51602796537746931</v>
      </c>
      <c r="I9" s="138">
        <v>0.87120784932897266</v>
      </c>
      <c r="J9" s="138">
        <v>800</v>
      </c>
      <c r="K9" s="139">
        <v>2.4456521739130435</v>
      </c>
      <c r="N9" s="132" t="s">
        <v>195</v>
      </c>
      <c r="O9" s="167">
        <v>336</v>
      </c>
      <c r="P9" s="139">
        <v>2.3880597014925375</v>
      </c>
    </row>
    <row r="10" spans="1:16" ht="24">
      <c r="A10" s="132" t="s">
        <v>196</v>
      </c>
      <c r="B10" s="346" t="s">
        <v>33</v>
      </c>
      <c r="C10" s="427">
        <v>531</v>
      </c>
      <c r="D10" s="427"/>
      <c r="E10" s="138">
        <v>11</v>
      </c>
      <c r="F10" s="138">
        <v>4.6182508063661638</v>
      </c>
      <c r="G10" s="138">
        <v>2.0715630885122409</v>
      </c>
      <c r="H10" s="138">
        <v>2.0750900599439803</v>
      </c>
      <c r="I10" s="138">
        <v>0.87120784932897266</v>
      </c>
      <c r="J10" s="138">
        <v>1000</v>
      </c>
      <c r="K10" s="139">
        <v>2.0715630885122414</v>
      </c>
      <c r="N10" s="132" t="s">
        <v>196</v>
      </c>
      <c r="O10" s="167">
        <v>405</v>
      </c>
      <c r="P10" s="139">
        <v>2.2277227722772275</v>
      </c>
    </row>
    <row r="11" spans="1:16">
      <c r="A11" s="132" t="s">
        <v>197</v>
      </c>
      <c r="B11" s="346" t="s">
        <v>34</v>
      </c>
      <c r="C11" s="427">
        <v>358</v>
      </c>
      <c r="D11" s="427"/>
      <c r="E11" s="138">
        <v>3</v>
      </c>
      <c r="F11" s="138">
        <v>2.9709824492909922</v>
      </c>
      <c r="G11" s="138">
        <v>0.83798882681564246</v>
      </c>
      <c r="H11" s="138">
        <v>0.87971692616718211</v>
      </c>
      <c r="I11" s="138">
        <v>0.87120784932897266</v>
      </c>
      <c r="J11" s="138">
        <v>1000</v>
      </c>
      <c r="K11" s="139">
        <v>2.5139664804469275</v>
      </c>
      <c r="N11" s="132" t="s">
        <v>197</v>
      </c>
      <c r="O11" s="167">
        <v>477</v>
      </c>
      <c r="P11" s="139">
        <v>2.1008403361344539</v>
      </c>
    </row>
    <row r="12" spans="1:16">
      <c r="A12" s="132" t="s">
        <v>198</v>
      </c>
      <c r="B12" s="346" t="s">
        <v>35</v>
      </c>
      <c r="C12" s="427">
        <v>320</v>
      </c>
      <c r="D12" s="427"/>
      <c r="E12" s="138">
        <v>2</v>
      </c>
      <c r="F12" s="138">
        <v>2.7002807439123258</v>
      </c>
      <c r="G12" s="138">
        <v>0.625</v>
      </c>
      <c r="H12" s="138">
        <v>0.64527205276197719</v>
      </c>
      <c r="I12" s="138">
        <v>0.87120784932897266</v>
      </c>
      <c r="J12" s="138">
        <v>1200</v>
      </c>
      <c r="K12" s="139">
        <v>2.5</v>
      </c>
      <c r="N12" s="132" t="s">
        <v>198</v>
      </c>
      <c r="O12" s="167">
        <v>551</v>
      </c>
      <c r="P12" s="139">
        <v>2</v>
      </c>
    </row>
    <row r="13" spans="1:16" ht="24">
      <c r="A13" s="132" t="s">
        <v>199</v>
      </c>
      <c r="B13" s="346" t="s">
        <v>36</v>
      </c>
      <c r="C13" s="427">
        <v>298</v>
      </c>
      <c r="D13" s="427"/>
      <c r="E13" s="138">
        <v>5</v>
      </c>
      <c r="F13" s="138">
        <v>2.6568567119126718</v>
      </c>
      <c r="G13" s="138">
        <v>1.6778523489932886</v>
      </c>
      <c r="H13" s="138">
        <v>1.6395461701466578</v>
      </c>
      <c r="I13" s="138">
        <v>0.87120784932897266</v>
      </c>
      <c r="J13" s="138">
        <v>1400</v>
      </c>
      <c r="K13" s="139">
        <v>2.6845637583892619</v>
      </c>
      <c r="N13" s="132" t="s">
        <v>199</v>
      </c>
      <c r="O13" s="167">
        <v>626</v>
      </c>
      <c r="P13" s="139">
        <v>1.92</v>
      </c>
    </row>
    <row r="14" spans="1:16">
      <c r="A14" s="132" t="s">
        <v>200</v>
      </c>
      <c r="B14" s="346" t="s">
        <v>37</v>
      </c>
      <c r="C14" s="427">
        <v>783</v>
      </c>
      <c r="D14" s="427"/>
      <c r="E14" s="138">
        <v>5</v>
      </c>
      <c r="F14" s="138">
        <v>7.095518999751488</v>
      </c>
      <c r="G14" s="138">
        <v>0.63856960408684549</v>
      </c>
      <c r="H14" s="138">
        <v>0.61391411210334701</v>
      </c>
      <c r="I14" s="138">
        <v>0.87120784932897266</v>
      </c>
      <c r="J14" s="138">
        <v>1400</v>
      </c>
      <c r="K14" s="139">
        <v>1.9157088122605364</v>
      </c>
      <c r="N14" s="132" t="s">
        <v>200</v>
      </c>
      <c r="O14" s="167">
        <v>704</v>
      </c>
      <c r="P14" s="139">
        <v>1.8492176386913231</v>
      </c>
    </row>
    <row r="15" spans="1:16">
      <c r="A15" s="132" t="s">
        <v>201</v>
      </c>
      <c r="B15" s="346" t="s">
        <v>38</v>
      </c>
      <c r="C15" s="427">
        <v>652</v>
      </c>
      <c r="D15" s="427"/>
      <c r="E15" s="138">
        <v>4</v>
      </c>
      <c r="F15" s="138">
        <v>5.5078595286926788</v>
      </c>
      <c r="G15" s="138">
        <v>0.61349693251533743</v>
      </c>
      <c r="H15" s="138">
        <v>0.63270157475185906</v>
      </c>
      <c r="I15" s="138">
        <v>0.87120784932897266</v>
      </c>
      <c r="J15" s="138">
        <v>1600</v>
      </c>
      <c r="K15" s="139">
        <v>1.9938650306748467</v>
      </c>
      <c r="N15" s="132" t="s">
        <v>201</v>
      </c>
      <c r="O15" s="167">
        <v>782</v>
      </c>
      <c r="P15" s="139">
        <v>1.7925736235595391</v>
      </c>
    </row>
    <row r="16" spans="1:16" ht="24">
      <c r="A16" s="132" t="s">
        <v>202</v>
      </c>
      <c r="B16" s="346" t="s">
        <v>39</v>
      </c>
      <c r="C16" s="427">
        <v>65</v>
      </c>
      <c r="D16" s="427"/>
      <c r="E16" s="138">
        <v>0</v>
      </c>
      <c r="F16" s="138">
        <v>0.53648366240579604</v>
      </c>
      <c r="G16" s="138">
        <v>0</v>
      </c>
      <c r="H16" s="138">
        <v>0</v>
      </c>
      <c r="I16" s="138">
        <v>0.87120784932897266</v>
      </c>
      <c r="J16" s="138">
        <v>1800</v>
      </c>
      <c r="K16" s="139">
        <v>6.1538461538461542</v>
      </c>
      <c r="N16" s="132" t="s">
        <v>202</v>
      </c>
      <c r="O16" s="167">
        <v>862</v>
      </c>
      <c r="P16" s="139">
        <v>1.7421602787456445</v>
      </c>
    </row>
    <row r="17" spans="1:16">
      <c r="A17" s="132" t="s">
        <v>203</v>
      </c>
      <c r="B17" s="346" t="s">
        <v>40</v>
      </c>
      <c r="C17" s="427">
        <v>1620</v>
      </c>
      <c r="D17" s="427"/>
      <c r="E17" s="138">
        <v>7</v>
      </c>
      <c r="F17" s="138">
        <v>13.578785725586885</v>
      </c>
      <c r="G17" s="138">
        <v>0.43209876543209874</v>
      </c>
      <c r="H17" s="138">
        <v>0.44911636935335975</v>
      </c>
      <c r="I17" s="138">
        <v>0.87120784932897266</v>
      </c>
      <c r="J17" s="138">
        <v>1800</v>
      </c>
      <c r="K17" s="139"/>
      <c r="N17" s="132" t="s">
        <v>203</v>
      </c>
      <c r="O17" s="167">
        <v>943</v>
      </c>
      <c r="P17" s="139">
        <v>1.6985138004246285</v>
      </c>
    </row>
    <row r="18" spans="1:16" ht="36.75" thickBot="1">
      <c r="A18" s="133" t="s">
        <v>204</v>
      </c>
      <c r="B18" s="347" t="s">
        <v>41</v>
      </c>
      <c r="C18" s="428">
        <v>332</v>
      </c>
      <c r="D18" s="428"/>
      <c r="E18" s="140">
        <v>1</v>
      </c>
      <c r="F18" s="140">
        <v>2.7938371537555766</v>
      </c>
      <c r="G18" s="140">
        <v>0.30120481927710846</v>
      </c>
      <c r="H18" s="140">
        <v>0.31183200787413962</v>
      </c>
      <c r="I18" s="140">
        <v>0.87120784932897266</v>
      </c>
      <c r="J18" s="140">
        <v>2000</v>
      </c>
      <c r="K18" s="141">
        <v>2.4096385542168677</v>
      </c>
      <c r="N18" s="132" t="s">
        <v>204</v>
      </c>
      <c r="O18" s="167">
        <v>1025</v>
      </c>
      <c r="P18" s="139">
        <v>1.66015625</v>
      </c>
    </row>
    <row r="19" spans="1:16" ht="15.75" thickTop="1">
      <c r="A19" s="1829" t="s">
        <v>205</v>
      </c>
      <c r="B19" s="1829"/>
      <c r="C19" s="1829"/>
      <c r="D19" s="1829"/>
      <c r="E19" s="1829"/>
      <c r="F19" s="1829"/>
      <c r="G19" s="1829"/>
      <c r="H19" s="1829"/>
      <c r="I19" s="1829"/>
      <c r="J19" s="1829"/>
      <c r="K19" s="1829"/>
      <c r="N19" s="132" t="s">
        <v>208</v>
      </c>
      <c r="O19" s="167">
        <v>1108</v>
      </c>
      <c r="P19" s="139">
        <v>1.6260162601626018</v>
      </c>
    </row>
    <row r="20" spans="1:16">
      <c r="A20" s="134" t="s">
        <v>222</v>
      </c>
      <c r="N20" s="132" t="s">
        <v>209</v>
      </c>
      <c r="O20" s="167">
        <v>1192</v>
      </c>
      <c r="P20" s="139">
        <v>1.595298068849706</v>
      </c>
    </row>
    <row r="21" spans="1:16">
      <c r="A21" s="134" t="s">
        <v>206</v>
      </c>
      <c r="N21" s="132" t="s">
        <v>210</v>
      </c>
      <c r="O21" s="167">
        <v>1277</v>
      </c>
      <c r="P21" s="139">
        <v>1.5673981191222568</v>
      </c>
    </row>
    <row r="22" spans="1:16">
      <c r="A22" s="826" t="s">
        <v>834</v>
      </c>
      <c r="N22" s="132" t="s">
        <v>211</v>
      </c>
      <c r="O22" s="167">
        <v>1362</v>
      </c>
      <c r="P22" s="139">
        <v>1.5429831006612784</v>
      </c>
    </row>
    <row r="23" spans="1:16">
      <c r="N23" s="132" t="s">
        <v>212</v>
      </c>
      <c r="O23" s="167">
        <v>1448</v>
      </c>
      <c r="P23" s="139">
        <v>1.520387007601935</v>
      </c>
    </row>
    <row r="24" spans="1:16">
      <c r="N24" s="132" t="s">
        <v>213</v>
      </c>
      <c r="O24" s="167">
        <v>1535</v>
      </c>
      <c r="P24" s="139">
        <v>1.4993481095176011</v>
      </c>
    </row>
    <row r="25" spans="1:16">
      <c r="N25" s="132" t="s">
        <v>217</v>
      </c>
      <c r="O25" s="167">
        <v>1622</v>
      </c>
      <c r="P25" s="139">
        <v>1.4805675508945095</v>
      </c>
    </row>
    <row r="26" spans="1:16">
      <c r="N26" s="132" t="s">
        <v>218</v>
      </c>
      <c r="O26" s="167">
        <v>1710</v>
      </c>
      <c r="P26" s="139">
        <v>1.4628437682855471</v>
      </c>
    </row>
    <row r="27" spans="1:16">
      <c r="N27" s="132" t="s">
        <v>219</v>
      </c>
      <c r="O27" s="167">
        <v>1798</v>
      </c>
      <c r="P27" s="139">
        <v>1.4468558708959376</v>
      </c>
    </row>
    <row r="28" spans="1:16">
      <c r="N28" s="132" t="s">
        <v>220</v>
      </c>
      <c r="O28" s="167">
        <v>1887</v>
      </c>
      <c r="P28" s="139">
        <v>1.4316012725344645</v>
      </c>
    </row>
    <row r="29" spans="1:16" ht="15.75" thickBot="1">
      <c r="N29" s="133" t="s">
        <v>221</v>
      </c>
      <c r="O29" s="167">
        <v>1977</v>
      </c>
      <c r="P29" s="139">
        <v>1.417004048582996</v>
      </c>
    </row>
    <row r="30" spans="1:16" ht="15.75" thickTop="1"/>
    <row r="38" spans="1:1" ht="15.75" customHeight="1">
      <c r="A38" s="916"/>
    </row>
    <row r="39" spans="1:1">
      <c r="A39" s="916"/>
    </row>
    <row r="40" spans="1:1">
      <c r="A40" s="916"/>
    </row>
    <row r="41" spans="1:1">
      <c r="A41" s="916"/>
    </row>
    <row r="42" spans="1:1">
      <c r="A42" s="916"/>
    </row>
    <row r="43" spans="1:1">
      <c r="A43" s="916"/>
    </row>
    <row r="44" spans="1:1">
      <c r="A44" s="916"/>
    </row>
    <row r="45" spans="1:1">
      <c r="A45" s="916"/>
    </row>
    <row r="46" spans="1:1">
      <c r="A46" s="916"/>
    </row>
    <row r="47" spans="1:1">
      <c r="A47" s="916"/>
    </row>
    <row r="48" spans="1:1">
      <c r="A48" s="916"/>
    </row>
    <row r="49" spans="1:1">
      <c r="A49" s="916"/>
    </row>
    <row r="50" spans="1:1">
      <c r="A50" s="916"/>
    </row>
    <row r="51" spans="1:1">
      <c r="A51" s="916"/>
    </row>
    <row r="52" spans="1:1">
      <c r="A52" s="916"/>
    </row>
    <row r="53" spans="1:1">
      <c r="A53" s="916"/>
    </row>
    <row r="54" spans="1:1">
      <c r="A54" s="916"/>
    </row>
    <row r="55" spans="1:1">
      <c r="A55" s="916"/>
    </row>
    <row r="56" spans="1:1" ht="15.75" customHeight="1">
      <c r="A56" s="916"/>
    </row>
  </sheetData>
  <mergeCells count="5">
    <mergeCell ref="N1:P1"/>
    <mergeCell ref="N2"/>
    <mergeCell ref="A1:K1"/>
    <mergeCell ref="A2"/>
    <mergeCell ref="A19:K19"/>
  </mergeCells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>
  <sheetPr codeName="Sheet106"/>
  <dimension ref="B1:E39"/>
  <sheetViews>
    <sheetView showGridLines="0" workbookViewId="0"/>
  </sheetViews>
  <sheetFormatPr defaultRowHeight="14.25"/>
  <cols>
    <col min="1" max="1" width="3" style="995" customWidth="1"/>
    <col min="2" max="5" width="20.7109375" style="995" customWidth="1"/>
    <col min="6" max="16384" width="9.140625" style="995"/>
  </cols>
  <sheetData>
    <row r="1" spans="2:5" ht="30.75" customHeight="1" thickBot="1">
      <c r="B1" s="1830" t="s">
        <v>954</v>
      </c>
      <c r="C1" s="1830"/>
      <c r="D1" s="1830"/>
      <c r="E1" s="1830"/>
    </row>
    <row r="2" spans="2:5" ht="30.75" customHeight="1" thickTop="1" thickBot="1">
      <c r="B2" s="1324" t="s">
        <v>214</v>
      </c>
      <c r="C2" s="1325" t="s">
        <v>181</v>
      </c>
      <c r="D2" s="1326" t="s">
        <v>182</v>
      </c>
      <c r="E2" s="1327" t="s">
        <v>185</v>
      </c>
    </row>
    <row r="3" spans="2:5" ht="15" thickTop="1">
      <c r="B3" s="1328" t="s">
        <v>26</v>
      </c>
      <c r="C3" s="543">
        <v>377</v>
      </c>
      <c r="D3" s="1329">
        <v>1</v>
      </c>
      <c r="E3" s="1330">
        <v>0.27098474953058871</v>
      </c>
    </row>
    <row r="4" spans="2:5">
      <c r="B4" s="1331" t="s">
        <v>27</v>
      </c>
      <c r="C4" s="542">
        <v>214</v>
      </c>
      <c r="D4" s="541">
        <v>0</v>
      </c>
      <c r="E4" s="1332">
        <v>0</v>
      </c>
    </row>
    <row r="5" spans="2:5">
      <c r="B5" s="1331" t="s">
        <v>28</v>
      </c>
      <c r="C5" s="542">
        <v>186</v>
      </c>
      <c r="D5" s="541">
        <v>2</v>
      </c>
      <c r="E5" s="1332">
        <v>1.1124482598145642</v>
      </c>
    </row>
    <row r="6" spans="2:5">
      <c r="B6" s="1331" t="s">
        <v>29</v>
      </c>
      <c r="C6" s="542">
        <v>455</v>
      </c>
      <c r="D6" s="541">
        <v>7</v>
      </c>
      <c r="E6" s="1332">
        <v>1.593865202370496</v>
      </c>
    </row>
    <row r="7" spans="2:5">
      <c r="B7" s="1331" t="s">
        <v>30</v>
      </c>
      <c r="C7" s="542">
        <v>192</v>
      </c>
      <c r="D7" s="541">
        <v>3</v>
      </c>
      <c r="E7" s="1332">
        <v>1.554841576285078</v>
      </c>
    </row>
    <row r="8" spans="2:5">
      <c r="B8" s="1331" t="s">
        <v>31</v>
      </c>
      <c r="C8" s="542">
        <v>639</v>
      </c>
      <c r="D8" s="541">
        <v>4</v>
      </c>
      <c r="E8" s="1332">
        <v>0.6345935968986256</v>
      </c>
    </row>
    <row r="9" spans="2:5">
      <c r="B9" s="1331" t="s">
        <v>32</v>
      </c>
      <c r="C9" s="542">
        <v>368</v>
      </c>
      <c r="D9" s="541">
        <v>2</v>
      </c>
      <c r="E9" s="1332">
        <v>0.51602796537746931</v>
      </c>
    </row>
    <row r="10" spans="2:5">
      <c r="B10" s="1331" t="s">
        <v>33</v>
      </c>
      <c r="C10" s="542">
        <v>531</v>
      </c>
      <c r="D10" s="541">
        <v>11</v>
      </c>
      <c r="E10" s="1332">
        <v>2.0750900599439803</v>
      </c>
    </row>
    <row r="11" spans="2:5">
      <c r="B11" s="1331" t="s">
        <v>34</v>
      </c>
      <c r="C11" s="542">
        <v>358</v>
      </c>
      <c r="D11" s="541">
        <v>3</v>
      </c>
      <c r="E11" s="1332">
        <v>0.87971692616718211</v>
      </c>
    </row>
    <row r="12" spans="2:5">
      <c r="B12" s="1331" t="s">
        <v>35</v>
      </c>
      <c r="C12" s="542">
        <v>320</v>
      </c>
      <c r="D12" s="541">
        <v>2</v>
      </c>
      <c r="E12" s="1332">
        <v>0.64527205276197719</v>
      </c>
    </row>
    <row r="13" spans="2:5">
      <c r="B13" s="1331" t="s">
        <v>36</v>
      </c>
      <c r="C13" s="542">
        <v>298</v>
      </c>
      <c r="D13" s="541">
        <v>5</v>
      </c>
      <c r="E13" s="1332">
        <v>1.6395461701466578</v>
      </c>
    </row>
    <row r="14" spans="2:5">
      <c r="B14" s="1331" t="s">
        <v>37</v>
      </c>
      <c r="C14" s="542">
        <v>783</v>
      </c>
      <c r="D14" s="541">
        <v>5</v>
      </c>
      <c r="E14" s="1332">
        <v>0.61391411210334701</v>
      </c>
    </row>
    <row r="15" spans="2:5">
      <c r="B15" s="1331" t="s">
        <v>38</v>
      </c>
      <c r="C15" s="542">
        <v>652</v>
      </c>
      <c r="D15" s="541">
        <v>4</v>
      </c>
      <c r="E15" s="1332">
        <v>0.63270157475185906</v>
      </c>
    </row>
    <row r="16" spans="2:5">
      <c r="B16" s="1331" t="s">
        <v>39</v>
      </c>
      <c r="C16" s="542">
        <v>65</v>
      </c>
      <c r="D16" s="541">
        <v>0</v>
      </c>
      <c r="E16" s="1332">
        <v>0</v>
      </c>
    </row>
    <row r="17" spans="2:5" ht="15" thickBot="1">
      <c r="B17" s="1331" t="s">
        <v>40</v>
      </c>
      <c r="C17" s="542">
        <v>1620</v>
      </c>
      <c r="D17" s="541">
        <v>7</v>
      </c>
      <c r="E17" s="1333">
        <v>0.44911636935335975</v>
      </c>
    </row>
    <row r="18" spans="2:5" ht="15.75" customHeight="1" thickTop="1">
      <c r="B18" s="1334"/>
      <c r="C18" s="1334"/>
      <c r="D18" s="1334"/>
      <c r="E18" s="1335"/>
    </row>
    <row r="20" spans="2:5">
      <c r="E20" s="1336"/>
    </row>
    <row r="21" spans="2:5" ht="15.75" customHeight="1">
      <c r="B21" s="1337"/>
    </row>
    <row r="22" spans="2:5">
      <c r="B22" s="1337"/>
    </row>
    <row r="23" spans="2:5">
      <c r="B23" s="1337"/>
    </row>
    <row r="24" spans="2:5">
      <c r="B24" s="1337"/>
    </row>
    <row r="25" spans="2:5">
      <c r="B25" s="1337"/>
    </row>
    <row r="26" spans="2:5">
      <c r="B26" s="1337"/>
    </row>
    <row r="27" spans="2:5">
      <c r="B27" s="1337"/>
    </row>
    <row r="28" spans="2:5">
      <c r="B28" s="1337"/>
    </row>
    <row r="29" spans="2:5">
      <c r="B29" s="1337"/>
    </row>
    <row r="30" spans="2:5">
      <c r="B30" s="1337"/>
    </row>
    <row r="31" spans="2:5">
      <c r="B31" s="1337"/>
    </row>
    <row r="32" spans="2:5">
      <c r="B32" s="1337"/>
    </row>
    <row r="33" spans="2:2">
      <c r="B33" s="1337"/>
    </row>
    <row r="34" spans="2:2">
      <c r="B34" s="1337"/>
    </row>
    <row r="35" spans="2:2">
      <c r="B35" s="1337"/>
    </row>
    <row r="36" spans="2:2">
      <c r="B36" s="1337"/>
    </row>
    <row r="37" spans="2:2">
      <c r="B37" s="1337"/>
    </row>
    <row r="38" spans="2:2">
      <c r="B38" s="1337"/>
    </row>
    <row r="39" spans="2:2" ht="15.75" customHeight="1">
      <c r="B39" s="1337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>
  <sheetPr codeName="Sheet52"/>
  <dimension ref="B1:B30"/>
  <sheetViews>
    <sheetView showGridLines="0" zoomScale="80" zoomScaleNormal="80" workbookViewId="0"/>
  </sheetViews>
  <sheetFormatPr defaultRowHeight="15"/>
  <cols>
    <col min="1" max="1" width="5.85546875" style="968" customWidth="1"/>
    <col min="2" max="16384" width="9.140625" style="968"/>
  </cols>
  <sheetData>
    <row r="1" spans="2:2" ht="24" customHeight="1">
      <c r="B1" s="967" t="s">
        <v>955</v>
      </c>
    </row>
    <row r="30" spans="2:2">
      <c r="B30" s="968" t="s">
        <v>261</v>
      </c>
    </row>
  </sheetData>
  <pageMargins left="0.7" right="0.7" top="0.75" bottom="0.75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>
  <sheetPr codeName="Sheet53"/>
  <dimension ref="A1:P41"/>
  <sheetViews>
    <sheetView workbookViewId="0">
      <selection activeCell="C22" sqref="C22"/>
    </sheetView>
  </sheetViews>
  <sheetFormatPr defaultRowHeight="15"/>
  <sheetData>
    <row r="1" spans="1:16" ht="15.75" customHeight="1" thickBot="1">
      <c r="A1" s="1831" t="s">
        <v>223</v>
      </c>
      <c r="B1" s="1831"/>
      <c r="C1" s="1831"/>
      <c r="D1" s="1831"/>
      <c r="E1" s="1831"/>
      <c r="F1" s="1831"/>
      <c r="G1" s="1831"/>
      <c r="H1" s="1831"/>
      <c r="I1" s="1831"/>
      <c r="J1" s="1831"/>
      <c r="K1" s="1831"/>
      <c r="N1" s="1831" t="s">
        <v>207</v>
      </c>
      <c r="O1" s="1831"/>
      <c r="P1" s="1831"/>
    </row>
    <row r="2" spans="1:16" ht="74.25" thickTop="1" thickBot="1">
      <c r="A2" s="1832" t="s">
        <v>0</v>
      </c>
      <c r="B2" s="144" t="s">
        <v>214</v>
      </c>
      <c r="C2" s="149" t="s">
        <v>181</v>
      </c>
      <c r="D2" s="149"/>
      <c r="E2" s="149" t="s">
        <v>224</v>
      </c>
      <c r="F2" s="149" t="s">
        <v>183</v>
      </c>
      <c r="G2" s="149" t="s">
        <v>184</v>
      </c>
      <c r="H2" s="149" t="s">
        <v>185</v>
      </c>
      <c r="I2" s="149" t="s">
        <v>186</v>
      </c>
      <c r="J2" s="149" t="s">
        <v>187</v>
      </c>
      <c r="K2" s="145" t="s">
        <v>188</v>
      </c>
      <c r="N2" s="1832" t="s">
        <v>0</v>
      </c>
      <c r="O2" s="144" t="s">
        <v>215</v>
      </c>
      <c r="P2" s="145" t="s">
        <v>216</v>
      </c>
    </row>
    <row r="3" spans="1:16" ht="24.75" thickTop="1">
      <c r="A3" s="146" t="s">
        <v>189</v>
      </c>
      <c r="B3" s="348" t="s">
        <v>26</v>
      </c>
      <c r="C3" s="150">
        <v>377</v>
      </c>
      <c r="D3" s="150"/>
      <c r="E3" s="150">
        <v>5</v>
      </c>
      <c r="F3" s="150">
        <v>3.7261033527864655</v>
      </c>
      <c r="G3" s="150">
        <v>1.3262599469496021</v>
      </c>
      <c r="H3" s="150">
        <v>1.3544451868202032</v>
      </c>
      <c r="I3" s="150">
        <v>1.0093605503552499</v>
      </c>
      <c r="J3" s="150">
        <v>0</v>
      </c>
      <c r="K3" s="151">
        <v>2.3872679045092835</v>
      </c>
      <c r="N3" s="146" t="s">
        <v>189</v>
      </c>
      <c r="O3" s="168">
        <v>16</v>
      </c>
      <c r="P3" s="151">
        <v>13.333333333333334</v>
      </c>
    </row>
    <row r="4" spans="1:16">
      <c r="A4" s="147" t="s">
        <v>190</v>
      </c>
      <c r="B4" s="349" t="s">
        <v>27</v>
      </c>
      <c r="C4" s="152">
        <v>214</v>
      </c>
      <c r="D4" s="152"/>
      <c r="E4" s="152">
        <v>3</v>
      </c>
      <c r="F4" s="152">
        <v>2.1021400620049335</v>
      </c>
      <c r="G4" s="152">
        <v>1.4018691588785046</v>
      </c>
      <c r="H4" s="152">
        <v>1.4404756875132723</v>
      </c>
      <c r="I4" s="152">
        <v>1.0093605503552499</v>
      </c>
      <c r="J4" s="152">
        <v>200</v>
      </c>
      <c r="K4" s="153">
        <v>3.2710280373831773</v>
      </c>
      <c r="N4" s="147" t="s">
        <v>190</v>
      </c>
      <c r="O4" s="169">
        <v>44</v>
      </c>
      <c r="P4" s="153">
        <v>6.9767441860465116</v>
      </c>
    </row>
    <row r="5" spans="1:16" ht="36">
      <c r="A5" s="147" t="s">
        <v>191</v>
      </c>
      <c r="B5" s="349" t="s">
        <v>28</v>
      </c>
      <c r="C5" s="152">
        <v>186</v>
      </c>
      <c r="D5" s="152"/>
      <c r="E5" s="152">
        <v>3</v>
      </c>
      <c r="F5" s="152">
        <v>1.8382236151964597</v>
      </c>
      <c r="G5" s="152">
        <v>1.6129032258064515</v>
      </c>
      <c r="H5" s="152">
        <v>1.6472868839420953</v>
      </c>
      <c r="I5" s="152">
        <v>1.0093605503552499</v>
      </c>
      <c r="J5" s="152">
        <v>200</v>
      </c>
      <c r="K5" s="153">
        <v>3.225806451612903</v>
      </c>
      <c r="N5" s="147" t="s">
        <v>191</v>
      </c>
      <c r="O5" s="169">
        <v>83</v>
      </c>
      <c r="P5" s="153">
        <v>4.8780487804878048</v>
      </c>
    </row>
    <row r="6" spans="1:16">
      <c r="A6" s="147" t="s">
        <v>192</v>
      </c>
      <c r="B6" s="349" t="s">
        <v>29</v>
      </c>
      <c r="C6" s="152">
        <v>455</v>
      </c>
      <c r="D6" s="152"/>
      <c r="E6" s="152">
        <v>1</v>
      </c>
      <c r="F6" s="152">
        <v>4.5406165885543368</v>
      </c>
      <c r="G6" s="152">
        <v>0.21978021978021978</v>
      </c>
      <c r="H6" s="152">
        <v>0.22229592185774372</v>
      </c>
      <c r="I6" s="152">
        <v>1.0093605503552499</v>
      </c>
      <c r="J6" s="152">
        <v>400</v>
      </c>
      <c r="K6" s="153">
        <v>2.197802197802198</v>
      </c>
      <c r="N6" s="147" t="s">
        <v>192</v>
      </c>
      <c r="O6" s="169">
        <v>129</v>
      </c>
      <c r="P6" s="153">
        <v>3.90625</v>
      </c>
    </row>
    <row r="7" spans="1:16" ht="24">
      <c r="A7" s="147" t="s">
        <v>193</v>
      </c>
      <c r="B7" s="349" t="s">
        <v>30</v>
      </c>
      <c r="C7" s="152">
        <v>192</v>
      </c>
      <c r="D7" s="152"/>
      <c r="E7" s="152">
        <v>0</v>
      </c>
      <c r="F7" s="152">
        <v>2.0037977756866709</v>
      </c>
      <c r="G7" s="152">
        <v>0</v>
      </c>
      <c r="H7" s="152">
        <v>0</v>
      </c>
      <c r="I7" s="152">
        <v>1.0093605503552499</v>
      </c>
      <c r="J7" s="152">
        <v>400</v>
      </c>
      <c r="K7" s="153">
        <v>3.125</v>
      </c>
      <c r="N7" s="147" t="s">
        <v>193</v>
      </c>
      <c r="O7" s="169">
        <v>179</v>
      </c>
      <c r="P7" s="153">
        <v>3.3707865168539324</v>
      </c>
    </row>
    <row r="8" spans="1:16">
      <c r="A8" s="147" t="s">
        <v>194</v>
      </c>
      <c r="B8" s="349" t="s">
        <v>31</v>
      </c>
      <c r="C8" s="152">
        <v>639</v>
      </c>
      <c r="D8" s="152"/>
      <c r="E8" s="152">
        <v>4</v>
      </c>
      <c r="F8" s="152">
        <v>6.4316860815224137</v>
      </c>
      <c r="G8" s="152">
        <v>0.6259780907668232</v>
      </c>
      <c r="H8" s="152">
        <v>0.62774242247614731</v>
      </c>
      <c r="I8" s="152">
        <v>1.0093605503552499</v>
      </c>
      <c r="J8" s="152">
        <v>600</v>
      </c>
      <c r="K8" s="153">
        <v>2.0344287949921753</v>
      </c>
      <c r="N8" s="147" t="s">
        <v>194</v>
      </c>
      <c r="O8" s="169">
        <v>233</v>
      </c>
      <c r="P8" s="153">
        <v>3.0172413793103448</v>
      </c>
    </row>
    <row r="9" spans="1:16" ht="24">
      <c r="A9" s="147" t="s">
        <v>195</v>
      </c>
      <c r="B9" s="349" t="s">
        <v>32</v>
      </c>
      <c r="C9" s="152">
        <v>368</v>
      </c>
      <c r="D9" s="152"/>
      <c r="E9" s="152">
        <v>1</v>
      </c>
      <c r="F9" s="152">
        <v>3.7352617020358378</v>
      </c>
      <c r="G9" s="152">
        <v>0.27173913043478259</v>
      </c>
      <c r="H9" s="152">
        <v>0.27022485460794243</v>
      </c>
      <c r="I9" s="152">
        <v>1.0093605503552499</v>
      </c>
      <c r="J9" s="152">
        <v>600</v>
      </c>
      <c r="K9" s="153">
        <v>2.4456521739130435</v>
      </c>
      <c r="N9" s="147" t="s">
        <v>195</v>
      </c>
      <c r="O9" s="169">
        <v>290</v>
      </c>
      <c r="P9" s="153">
        <v>2.7681660899653981</v>
      </c>
    </row>
    <row r="10" spans="1:16" ht="24">
      <c r="A10" s="147" t="s">
        <v>196</v>
      </c>
      <c r="B10" s="349" t="s">
        <v>33</v>
      </c>
      <c r="C10" s="152">
        <v>531</v>
      </c>
      <c r="D10" s="152"/>
      <c r="E10" s="152">
        <v>4</v>
      </c>
      <c r="F10" s="152">
        <v>5.3464122333245987</v>
      </c>
      <c r="G10" s="152">
        <v>0.75329566854990582</v>
      </c>
      <c r="H10" s="152">
        <v>0.75516851773144456</v>
      </c>
      <c r="I10" s="152">
        <v>1.0093605503552499</v>
      </c>
      <c r="J10" s="152">
        <v>800</v>
      </c>
      <c r="K10" s="153">
        <v>2.0715630885122414</v>
      </c>
      <c r="N10" s="147" t="s">
        <v>196</v>
      </c>
      <c r="O10" s="169">
        <v>350</v>
      </c>
      <c r="P10" s="153">
        <v>2.5787965616045847</v>
      </c>
    </row>
    <row r="11" spans="1:16">
      <c r="A11" s="147" t="s">
        <v>197</v>
      </c>
      <c r="B11" s="349" t="s">
        <v>34</v>
      </c>
      <c r="C11" s="152">
        <v>358</v>
      </c>
      <c r="D11" s="152"/>
      <c r="E11" s="152">
        <v>5</v>
      </c>
      <c r="F11" s="152">
        <v>3.620160481975685</v>
      </c>
      <c r="G11" s="152">
        <v>1.3966480446927374</v>
      </c>
      <c r="H11" s="152">
        <v>1.394082604045769</v>
      </c>
      <c r="I11" s="152">
        <v>1.0093605503552499</v>
      </c>
      <c r="J11" s="152">
        <v>1000</v>
      </c>
      <c r="K11" s="153">
        <v>2.5139664804469275</v>
      </c>
      <c r="N11" s="147" t="s">
        <v>197</v>
      </c>
      <c r="O11" s="169">
        <v>412</v>
      </c>
      <c r="P11" s="153">
        <v>2.4330900243309004</v>
      </c>
    </row>
    <row r="12" spans="1:16">
      <c r="A12" s="147" t="s">
        <v>198</v>
      </c>
      <c r="B12" s="349" t="s">
        <v>35</v>
      </c>
      <c r="C12" s="152">
        <v>320</v>
      </c>
      <c r="D12" s="152"/>
      <c r="E12" s="152">
        <v>1</v>
      </c>
      <c r="F12" s="152">
        <v>3.1899682005726953</v>
      </c>
      <c r="G12" s="152">
        <v>0.3125</v>
      </c>
      <c r="H12" s="152">
        <v>0.31641711982396542</v>
      </c>
      <c r="I12" s="152">
        <v>1.0093605503552499</v>
      </c>
      <c r="J12" s="152">
        <v>1000</v>
      </c>
      <c r="K12" s="153">
        <v>2.5</v>
      </c>
      <c r="N12" s="147" t="s">
        <v>198</v>
      </c>
      <c r="O12" s="169">
        <v>476</v>
      </c>
      <c r="P12" s="153">
        <v>2.3157894736842106</v>
      </c>
    </row>
    <row r="13" spans="1:16" ht="24">
      <c r="A13" s="147" t="s">
        <v>199</v>
      </c>
      <c r="B13" s="349" t="s">
        <v>36</v>
      </c>
      <c r="C13" s="152">
        <v>298</v>
      </c>
      <c r="D13" s="152"/>
      <c r="E13" s="152">
        <v>4</v>
      </c>
      <c r="F13" s="152">
        <v>3.1396479444737593</v>
      </c>
      <c r="G13" s="152">
        <v>1.3422818791946309</v>
      </c>
      <c r="H13" s="152">
        <v>1.2859537989052212</v>
      </c>
      <c r="I13" s="152">
        <v>1.0093605503552499</v>
      </c>
      <c r="J13" s="152">
        <v>1200</v>
      </c>
      <c r="K13" s="153">
        <v>2.6845637583892619</v>
      </c>
      <c r="N13" s="147" t="s">
        <v>199</v>
      </c>
      <c r="O13" s="169">
        <v>541</v>
      </c>
      <c r="P13" s="153">
        <v>2.2222222222222223</v>
      </c>
    </row>
    <row r="14" spans="1:16">
      <c r="A14" s="147" t="s">
        <v>200</v>
      </c>
      <c r="B14" s="349" t="s">
        <v>37</v>
      </c>
      <c r="C14" s="152">
        <v>783</v>
      </c>
      <c r="D14" s="152"/>
      <c r="E14" s="152">
        <v>5</v>
      </c>
      <c r="F14" s="152">
        <v>7.826498122398255</v>
      </c>
      <c r="G14" s="152">
        <v>0.63856960408684549</v>
      </c>
      <c r="H14" s="152">
        <v>0.64483536223346971</v>
      </c>
      <c r="I14" s="152">
        <v>1.0093605503552499</v>
      </c>
      <c r="J14" s="152">
        <v>1400</v>
      </c>
      <c r="K14" s="153">
        <v>1.9157088122605364</v>
      </c>
      <c r="N14" s="147" t="s">
        <v>200</v>
      </c>
      <c r="O14" s="169">
        <v>608</v>
      </c>
      <c r="P14" s="153">
        <v>2.1416803953871502</v>
      </c>
    </row>
    <row r="15" spans="1:16">
      <c r="A15" s="147" t="s">
        <v>201</v>
      </c>
      <c r="B15" s="349" t="s">
        <v>38</v>
      </c>
      <c r="C15" s="152">
        <v>652</v>
      </c>
      <c r="D15" s="152"/>
      <c r="E15" s="152">
        <v>7</v>
      </c>
      <c r="F15" s="152">
        <v>6.5808991327316066</v>
      </c>
      <c r="G15" s="152">
        <v>1.0736196319018405</v>
      </c>
      <c r="H15" s="152">
        <v>1.0736411104289307</v>
      </c>
      <c r="I15" s="152">
        <v>1.0093605503552499</v>
      </c>
      <c r="J15" s="152">
        <v>1600</v>
      </c>
      <c r="K15" s="153">
        <v>1.9938650306748467</v>
      </c>
      <c r="N15" s="147" t="s">
        <v>201</v>
      </c>
      <c r="O15" s="169">
        <v>676</v>
      </c>
      <c r="P15" s="153">
        <v>2.074074074074074</v>
      </c>
    </row>
    <row r="16" spans="1:16" ht="24">
      <c r="A16" s="147" t="s">
        <v>202</v>
      </c>
      <c r="B16" s="349" t="s">
        <v>39</v>
      </c>
      <c r="C16" s="152">
        <v>65</v>
      </c>
      <c r="D16" s="152"/>
      <c r="E16" s="152">
        <v>0</v>
      </c>
      <c r="F16" s="152">
        <v>0.61407456494797186</v>
      </c>
      <c r="G16" s="152">
        <v>0</v>
      </c>
      <c r="H16" s="152">
        <v>0</v>
      </c>
      <c r="I16" s="152">
        <v>1.0093605503552499</v>
      </c>
      <c r="J16" s="152">
        <v>1800</v>
      </c>
      <c r="K16" s="153">
        <v>6.1538461538461542</v>
      </c>
      <c r="N16" s="147" t="s">
        <v>202</v>
      </c>
      <c r="O16" s="169">
        <v>745</v>
      </c>
      <c r="P16" s="153">
        <v>2.0161290322580645</v>
      </c>
    </row>
    <row r="17" spans="1:16">
      <c r="A17" s="147" t="s">
        <v>203</v>
      </c>
      <c r="B17" s="349" t="s">
        <v>40</v>
      </c>
      <c r="C17" s="152">
        <v>1620</v>
      </c>
      <c r="D17" s="152"/>
      <c r="E17" s="152">
        <v>5</v>
      </c>
      <c r="F17" s="152">
        <v>16.149752124870769</v>
      </c>
      <c r="G17" s="152">
        <v>0.30864197530864196</v>
      </c>
      <c r="H17" s="152">
        <v>0.31250032277610784</v>
      </c>
      <c r="I17" s="152">
        <v>1.0093605503552499</v>
      </c>
      <c r="J17" s="152">
        <v>2000</v>
      </c>
      <c r="K17" s="153"/>
      <c r="N17" s="147" t="s">
        <v>203</v>
      </c>
      <c r="O17" s="169">
        <v>814</v>
      </c>
      <c r="P17" s="153">
        <v>1.968019680196802</v>
      </c>
    </row>
    <row r="18" spans="1:16" ht="36.75" thickBot="1">
      <c r="A18" s="148" t="s">
        <v>204</v>
      </c>
      <c r="B18" s="350" t="s">
        <v>41</v>
      </c>
      <c r="C18" s="154">
        <v>332</v>
      </c>
      <c r="D18" s="154"/>
      <c r="E18" s="154">
        <v>3</v>
      </c>
      <c r="F18" s="154">
        <v>3.3016866501031714</v>
      </c>
      <c r="G18" s="154">
        <v>0.90361445783132532</v>
      </c>
      <c r="H18" s="154">
        <v>0.91713174869914671</v>
      </c>
      <c r="I18" s="154">
        <v>1.0093605503552499</v>
      </c>
      <c r="J18" s="154">
        <v>2000</v>
      </c>
      <c r="K18" s="155">
        <v>2.4096385542168677</v>
      </c>
      <c r="N18" s="147" t="s">
        <v>204</v>
      </c>
      <c r="O18" s="169">
        <v>885</v>
      </c>
      <c r="P18" s="153">
        <v>1.9230769230769231</v>
      </c>
    </row>
    <row r="19" spans="1:16" ht="15.75" customHeight="1" thickTop="1">
      <c r="A19" s="1833" t="s">
        <v>205</v>
      </c>
      <c r="B19" s="1833"/>
      <c r="C19" s="1833"/>
      <c r="D19" s="1833"/>
      <c r="E19" s="1833"/>
      <c r="F19" s="1833"/>
      <c r="G19" s="1833"/>
      <c r="H19" s="1833"/>
      <c r="I19" s="1833"/>
      <c r="J19" s="1833"/>
      <c r="K19" s="1833"/>
      <c r="N19" s="147" t="s">
        <v>208</v>
      </c>
      <c r="O19" s="169">
        <v>957</v>
      </c>
      <c r="P19" s="153">
        <v>1.882845188284519</v>
      </c>
    </row>
    <row r="20" spans="1:16">
      <c r="N20" s="147" t="s">
        <v>209</v>
      </c>
      <c r="O20" s="169">
        <v>1029</v>
      </c>
      <c r="P20" s="153">
        <v>1.8482490272373542</v>
      </c>
    </row>
    <row r="21" spans="1:16">
      <c r="A21" s="143" t="s">
        <v>225</v>
      </c>
      <c r="N21" s="147" t="s">
        <v>210</v>
      </c>
      <c r="O21" s="169">
        <v>1102</v>
      </c>
      <c r="P21" s="153">
        <v>1.8165304268846505</v>
      </c>
    </row>
    <row r="22" spans="1:16">
      <c r="N22" s="147" t="s">
        <v>211</v>
      </c>
      <c r="O22" s="169">
        <v>1176</v>
      </c>
      <c r="P22" s="153">
        <v>1.7872340425531916</v>
      </c>
    </row>
    <row r="23" spans="1:16" ht="15.75" customHeight="1">
      <c r="K23" s="917"/>
      <c r="N23" s="147" t="s">
        <v>212</v>
      </c>
      <c r="O23" s="169">
        <v>1250</v>
      </c>
      <c r="P23" s="153">
        <v>1.7614091273018415</v>
      </c>
    </row>
    <row r="24" spans="1:16" ht="15.75" customHeight="1">
      <c r="K24" s="917"/>
      <c r="N24" s="147" t="s">
        <v>213</v>
      </c>
      <c r="O24" s="169">
        <v>1325</v>
      </c>
      <c r="P24" s="153">
        <v>1.7371601208459215</v>
      </c>
    </row>
    <row r="25" spans="1:16">
      <c r="K25" s="917"/>
      <c r="N25" s="147" t="s">
        <v>217</v>
      </c>
      <c r="O25" s="169">
        <v>1401</v>
      </c>
      <c r="P25" s="153">
        <v>1.7142857142857144</v>
      </c>
    </row>
    <row r="26" spans="1:16">
      <c r="K26" s="917"/>
      <c r="N26" s="147" t="s">
        <v>218</v>
      </c>
      <c r="O26" s="169">
        <v>1477</v>
      </c>
      <c r="P26" s="153">
        <v>1.6937669376693765</v>
      </c>
    </row>
    <row r="27" spans="1:16">
      <c r="K27" s="917"/>
      <c r="N27" s="147" t="s">
        <v>219</v>
      </c>
      <c r="O27" s="169">
        <v>1553</v>
      </c>
      <c r="P27" s="153">
        <v>1.6752577319587629</v>
      </c>
    </row>
    <row r="28" spans="1:16">
      <c r="K28" s="917"/>
      <c r="N28" s="147" t="s">
        <v>220</v>
      </c>
      <c r="O28" s="169">
        <v>1630</v>
      </c>
      <c r="P28" s="153">
        <v>1.6574585635359116</v>
      </c>
    </row>
    <row r="29" spans="1:16">
      <c r="K29" s="917"/>
      <c r="N29" s="147" t="s">
        <v>221</v>
      </c>
      <c r="O29" s="169">
        <v>1707</v>
      </c>
      <c r="P29" s="153">
        <v>1.6412661195779603</v>
      </c>
    </row>
    <row r="30" spans="1:16">
      <c r="K30" s="917"/>
      <c r="N30" s="147" t="s">
        <v>226</v>
      </c>
      <c r="O30" s="169">
        <v>1785</v>
      </c>
      <c r="P30" s="153">
        <v>1.6255605381165918</v>
      </c>
    </row>
    <row r="31" spans="1:16">
      <c r="K31" s="917"/>
      <c r="N31" s="147" t="s">
        <v>227</v>
      </c>
      <c r="O31" s="169">
        <v>1863</v>
      </c>
      <c r="P31" s="153">
        <v>1.6111707841031151</v>
      </c>
    </row>
    <row r="32" spans="1:16">
      <c r="K32" s="917"/>
      <c r="N32" s="147" t="s">
        <v>228</v>
      </c>
      <c r="O32" s="169">
        <v>1941</v>
      </c>
      <c r="P32" s="153">
        <v>1.5979381443298968</v>
      </c>
    </row>
    <row r="33" spans="11:11">
      <c r="K33" s="917"/>
    </row>
    <row r="34" spans="11:11">
      <c r="K34" s="917"/>
    </row>
    <row r="35" spans="11:11">
      <c r="K35" s="917"/>
    </row>
    <row r="36" spans="11:11">
      <c r="K36" s="917"/>
    </row>
    <row r="37" spans="11:11">
      <c r="K37" s="917"/>
    </row>
    <row r="38" spans="11:11">
      <c r="K38" s="917"/>
    </row>
    <row r="39" spans="11:11">
      <c r="K39" s="917"/>
    </row>
    <row r="40" spans="11:11" ht="15.75" customHeight="1">
      <c r="K40" s="917"/>
    </row>
    <row r="41" spans="11:11" ht="15.75" customHeight="1">
      <c r="K41" s="917"/>
    </row>
  </sheetData>
  <mergeCells count="5">
    <mergeCell ref="N1:P1"/>
    <mergeCell ref="N2"/>
    <mergeCell ref="A1:K1"/>
    <mergeCell ref="A2"/>
    <mergeCell ref="A19:K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B25"/>
  <sheetViews>
    <sheetView showGridLines="0" zoomScale="85" zoomScaleNormal="85" workbookViewId="0"/>
  </sheetViews>
  <sheetFormatPr defaultRowHeight="15"/>
  <cols>
    <col min="1" max="1" width="4.5703125" style="866" customWidth="1"/>
  </cols>
  <sheetData>
    <row r="1" spans="2:2" ht="24" customHeight="1">
      <c r="B1" s="967" t="s">
        <v>905</v>
      </c>
    </row>
    <row r="25" spans="2:2" ht="15.75">
      <c r="B25" s="968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>
  <sheetPr codeName="Sheet107"/>
  <dimension ref="B1:E39"/>
  <sheetViews>
    <sheetView showGridLines="0" workbookViewId="0"/>
  </sheetViews>
  <sheetFormatPr defaultRowHeight="14.25"/>
  <cols>
    <col min="1" max="1" width="4.7109375" style="995" customWidth="1"/>
    <col min="2" max="5" width="20.7109375" style="995" customWidth="1"/>
    <col min="6" max="16384" width="9.140625" style="995"/>
  </cols>
  <sheetData>
    <row r="1" spans="2:5" ht="30.75" customHeight="1" thickBot="1">
      <c r="B1" s="1834" t="s">
        <v>956</v>
      </c>
      <c r="C1" s="1834"/>
      <c r="D1" s="1834"/>
      <c r="E1" s="1834"/>
    </row>
    <row r="2" spans="2:5" ht="30.75" customHeight="1" thickTop="1" thickBot="1">
      <c r="B2" s="1338" t="s">
        <v>214</v>
      </c>
      <c r="C2" s="1339" t="s">
        <v>181</v>
      </c>
      <c r="D2" s="1340" t="s">
        <v>224</v>
      </c>
      <c r="E2" s="1341" t="s">
        <v>185</v>
      </c>
    </row>
    <row r="3" spans="2:5" ht="15" thickTop="1">
      <c r="B3" s="1342" t="s">
        <v>26</v>
      </c>
      <c r="C3" s="1343">
        <v>377</v>
      </c>
      <c r="D3" s="544">
        <v>5</v>
      </c>
      <c r="E3" s="1344">
        <v>1.3544451868202032</v>
      </c>
    </row>
    <row r="4" spans="2:5">
      <c r="B4" s="1345" t="s">
        <v>27</v>
      </c>
      <c r="C4" s="1346">
        <v>214</v>
      </c>
      <c r="D4" s="545">
        <v>3</v>
      </c>
      <c r="E4" s="1347">
        <v>1.4404756875132723</v>
      </c>
    </row>
    <row r="5" spans="2:5">
      <c r="B5" s="1345" t="s">
        <v>28</v>
      </c>
      <c r="C5" s="1346">
        <v>186</v>
      </c>
      <c r="D5" s="545">
        <v>3</v>
      </c>
      <c r="E5" s="1347">
        <v>1.6472868839420953</v>
      </c>
    </row>
    <row r="6" spans="2:5">
      <c r="B6" s="1345" t="s">
        <v>29</v>
      </c>
      <c r="C6" s="1346">
        <v>455</v>
      </c>
      <c r="D6" s="545">
        <v>1</v>
      </c>
      <c r="E6" s="1347">
        <v>0.22229592185774372</v>
      </c>
    </row>
    <row r="7" spans="2:5">
      <c r="B7" s="1345" t="s">
        <v>30</v>
      </c>
      <c r="C7" s="1346">
        <v>192</v>
      </c>
      <c r="D7" s="545">
        <v>0</v>
      </c>
      <c r="E7" s="1347">
        <v>0</v>
      </c>
    </row>
    <row r="8" spans="2:5">
      <c r="B8" s="1345" t="s">
        <v>31</v>
      </c>
      <c r="C8" s="1346">
        <v>639</v>
      </c>
      <c r="D8" s="545">
        <v>4</v>
      </c>
      <c r="E8" s="1347">
        <v>0.62774242247614731</v>
      </c>
    </row>
    <row r="9" spans="2:5">
      <c r="B9" s="1345" t="s">
        <v>32</v>
      </c>
      <c r="C9" s="1346">
        <v>368</v>
      </c>
      <c r="D9" s="545">
        <v>1</v>
      </c>
      <c r="E9" s="1347">
        <v>0.27022485460794243</v>
      </c>
    </row>
    <row r="10" spans="2:5">
      <c r="B10" s="1345" t="s">
        <v>33</v>
      </c>
      <c r="C10" s="1346">
        <v>531</v>
      </c>
      <c r="D10" s="545">
        <v>4</v>
      </c>
      <c r="E10" s="1347">
        <v>0.75516851773144456</v>
      </c>
    </row>
    <row r="11" spans="2:5">
      <c r="B11" s="1345" t="s">
        <v>34</v>
      </c>
      <c r="C11" s="1346">
        <v>358</v>
      </c>
      <c r="D11" s="545">
        <v>5</v>
      </c>
      <c r="E11" s="1347">
        <v>1.394082604045769</v>
      </c>
    </row>
    <row r="12" spans="2:5">
      <c r="B12" s="1345" t="s">
        <v>35</v>
      </c>
      <c r="C12" s="1346">
        <v>320</v>
      </c>
      <c r="D12" s="545">
        <v>1</v>
      </c>
      <c r="E12" s="1347">
        <v>0.31641711982396542</v>
      </c>
    </row>
    <row r="13" spans="2:5">
      <c r="B13" s="1345" t="s">
        <v>36</v>
      </c>
      <c r="C13" s="1346">
        <v>298</v>
      </c>
      <c r="D13" s="545">
        <v>4</v>
      </c>
      <c r="E13" s="1347">
        <v>1.2859537989052212</v>
      </c>
    </row>
    <row r="14" spans="2:5">
      <c r="B14" s="1345" t="s">
        <v>37</v>
      </c>
      <c r="C14" s="1346">
        <v>783</v>
      </c>
      <c r="D14" s="545">
        <v>5</v>
      </c>
      <c r="E14" s="1347">
        <v>0.64483536223346971</v>
      </c>
    </row>
    <row r="15" spans="2:5">
      <c r="B15" s="1345" t="s">
        <v>38</v>
      </c>
      <c r="C15" s="1346">
        <v>652</v>
      </c>
      <c r="D15" s="545">
        <v>7</v>
      </c>
      <c r="E15" s="1347">
        <v>1.0736411104289307</v>
      </c>
    </row>
    <row r="16" spans="2:5">
      <c r="B16" s="1345" t="s">
        <v>39</v>
      </c>
      <c r="C16" s="1346">
        <v>65</v>
      </c>
      <c r="D16" s="545">
        <v>0</v>
      </c>
      <c r="E16" s="1347">
        <v>0</v>
      </c>
    </row>
    <row r="17" spans="2:5" ht="15" thickBot="1">
      <c r="B17" s="1348" t="s">
        <v>40</v>
      </c>
      <c r="C17" s="1349">
        <v>1620</v>
      </c>
      <c r="D17" s="1350">
        <v>5</v>
      </c>
      <c r="E17" s="1351">
        <v>0.31250032277610784</v>
      </c>
    </row>
    <row r="18" spans="2:5" ht="15.75" customHeight="1" thickTop="1">
      <c r="B18" s="1352"/>
      <c r="C18" s="1352"/>
      <c r="D18" s="1352"/>
      <c r="E18" s="1353"/>
    </row>
    <row r="20" spans="2:5" ht="15.75" customHeight="1"/>
    <row r="21" spans="2:5" ht="15.75" customHeight="1">
      <c r="B21" s="1354"/>
    </row>
    <row r="22" spans="2:5">
      <c r="B22" s="1354"/>
    </row>
    <row r="23" spans="2:5">
      <c r="B23" s="1354"/>
    </row>
    <row r="24" spans="2:5">
      <c r="B24" s="1354"/>
    </row>
    <row r="25" spans="2:5">
      <c r="B25" s="1354"/>
    </row>
    <row r="26" spans="2:5">
      <c r="B26" s="1354"/>
    </row>
    <row r="27" spans="2:5">
      <c r="B27" s="1354"/>
    </row>
    <row r="28" spans="2:5">
      <c r="B28" s="1354"/>
    </row>
    <row r="29" spans="2:5">
      <c r="B29" s="1354"/>
    </row>
    <row r="30" spans="2:5">
      <c r="B30" s="1354"/>
    </row>
    <row r="31" spans="2:5">
      <c r="B31" s="1354"/>
    </row>
    <row r="32" spans="2:5">
      <c r="B32" s="1354"/>
    </row>
    <row r="33" spans="2:2">
      <c r="B33" s="1354"/>
    </row>
    <row r="34" spans="2:2">
      <c r="B34" s="1354"/>
    </row>
    <row r="35" spans="2:2">
      <c r="B35" s="1354"/>
    </row>
    <row r="36" spans="2:2">
      <c r="B36" s="1354"/>
    </row>
    <row r="37" spans="2:2">
      <c r="B37" s="1354"/>
    </row>
    <row r="38" spans="2:2" ht="15.75" customHeight="1">
      <c r="B38" s="1354"/>
    </row>
    <row r="39" spans="2:2" ht="15.75" customHeight="1">
      <c r="B39" s="1354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>
  <sheetPr codeName="Sheet54"/>
  <dimension ref="B1:B30"/>
  <sheetViews>
    <sheetView showGridLines="0" zoomScale="80" zoomScaleNormal="80" workbookViewId="0"/>
  </sheetViews>
  <sheetFormatPr defaultRowHeight="15"/>
  <cols>
    <col min="1" max="1" width="5" style="968" customWidth="1"/>
    <col min="2" max="16384" width="9.140625" style="968"/>
  </cols>
  <sheetData>
    <row r="1" spans="2:2" ht="24" customHeight="1">
      <c r="B1" s="967" t="s">
        <v>957</v>
      </c>
    </row>
    <row r="30" spans="2:2">
      <c r="B30" s="968" t="s">
        <v>261</v>
      </c>
    </row>
  </sheetData>
  <pageMargins left="0.7" right="0.7" top="0.75" bottom="0.75" header="0.3" footer="0.3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>
  <sheetPr codeName="Sheet55"/>
  <dimension ref="A1:P41"/>
  <sheetViews>
    <sheetView topLeftCell="C1" workbookViewId="0">
      <selection activeCell="T15" sqref="T15"/>
    </sheetView>
  </sheetViews>
  <sheetFormatPr defaultRowHeight="15"/>
  <sheetData>
    <row r="1" spans="1:16" ht="15.75" customHeight="1" thickBot="1">
      <c r="A1" s="1835" t="s">
        <v>230</v>
      </c>
      <c r="B1" s="1835"/>
      <c r="C1" s="1835"/>
      <c r="D1" s="1835"/>
      <c r="E1" s="1835"/>
      <c r="F1" s="1835"/>
      <c r="G1" s="1835"/>
      <c r="H1" s="1835"/>
      <c r="I1" s="1835"/>
      <c r="J1" s="1835"/>
      <c r="K1" s="156"/>
      <c r="N1" s="1835" t="s">
        <v>207</v>
      </c>
      <c r="O1" s="1835"/>
      <c r="P1" s="1835"/>
    </row>
    <row r="2" spans="1:16" ht="74.25" thickTop="1" thickBot="1">
      <c r="A2" s="1836" t="s">
        <v>0</v>
      </c>
      <c r="B2" s="144" t="s">
        <v>214</v>
      </c>
      <c r="C2" s="429" t="s">
        <v>231</v>
      </c>
      <c r="D2" s="157"/>
      <c r="E2" s="157" t="s">
        <v>224</v>
      </c>
      <c r="F2" s="157" t="s">
        <v>183</v>
      </c>
      <c r="G2" s="157" t="s">
        <v>184</v>
      </c>
      <c r="H2" s="157" t="s">
        <v>185</v>
      </c>
      <c r="I2" s="157" t="s">
        <v>186</v>
      </c>
      <c r="J2" s="158" t="s">
        <v>187</v>
      </c>
      <c r="K2" s="156"/>
      <c r="N2" s="1836" t="s">
        <v>0</v>
      </c>
      <c r="O2" s="165" t="s">
        <v>215</v>
      </c>
      <c r="P2" s="158" t="s">
        <v>216</v>
      </c>
    </row>
    <row r="3" spans="1:16" ht="24.75" thickTop="1">
      <c r="A3" s="159" t="s">
        <v>189</v>
      </c>
      <c r="B3" s="352" t="s">
        <v>26</v>
      </c>
      <c r="C3" s="353">
        <v>405</v>
      </c>
      <c r="D3" s="353"/>
      <c r="E3" s="353">
        <v>3</v>
      </c>
      <c r="F3" s="353">
        <v>4.1851129795352424</v>
      </c>
      <c r="G3" s="353">
        <v>0.7407407407407407</v>
      </c>
      <c r="H3" s="353">
        <v>0.74018432195863904</v>
      </c>
      <c r="I3" s="353">
        <v>1.0325850043591978</v>
      </c>
      <c r="J3" s="162">
        <v>0</v>
      </c>
      <c r="K3" s="156"/>
      <c r="N3" s="159" t="s">
        <v>189</v>
      </c>
      <c r="O3" s="360">
        <v>15</v>
      </c>
      <c r="P3" s="354">
        <v>14.285714285714285</v>
      </c>
    </row>
    <row r="4" spans="1:16">
      <c r="A4" s="160" t="s">
        <v>190</v>
      </c>
      <c r="B4" s="355" t="s">
        <v>27</v>
      </c>
      <c r="C4" s="356">
        <v>172</v>
      </c>
      <c r="D4" s="356"/>
      <c r="E4" s="356">
        <v>3</v>
      </c>
      <c r="F4" s="356">
        <v>1.8007999478437133</v>
      </c>
      <c r="G4" s="356">
        <v>1.7441860465116279</v>
      </c>
      <c r="H4" s="356">
        <v>1.7202105191011696</v>
      </c>
      <c r="I4" s="356">
        <v>1.0325850043591978</v>
      </c>
      <c r="J4" s="163">
        <v>0</v>
      </c>
      <c r="K4" s="156"/>
      <c r="N4" s="160" t="s">
        <v>190</v>
      </c>
      <c r="O4" s="361">
        <v>44</v>
      </c>
      <c r="P4" s="357">
        <v>6.9767441860465116</v>
      </c>
    </row>
    <row r="5" spans="1:16" ht="36">
      <c r="A5" s="160" t="s">
        <v>191</v>
      </c>
      <c r="B5" s="355" t="s">
        <v>28</v>
      </c>
      <c r="C5" s="356">
        <v>191</v>
      </c>
      <c r="D5" s="356"/>
      <c r="E5" s="356">
        <v>7</v>
      </c>
      <c r="F5" s="356">
        <v>1.9755925472534746</v>
      </c>
      <c r="G5" s="356">
        <v>3.6649214659685865</v>
      </c>
      <c r="H5" s="356">
        <v>3.6586972554452535</v>
      </c>
      <c r="I5" s="356">
        <v>1.0325850043591978</v>
      </c>
      <c r="J5" s="163">
        <v>200</v>
      </c>
      <c r="K5" s="156"/>
      <c r="N5" s="160" t="s">
        <v>191</v>
      </c>
      <c r="O5" s="361">
        <v>81</v>
      </c>
      <c r="P5" s="357">
        <v>5</v>
      </c>
    </row>
    <row r="6" spans="1:16">
      <c r="A6" s="160" t="s">
        <v>192</v>
      </c>
      <c r="B6" s="355" t="s">
        <v>29</v>
      </c>
      <c r="C6" s="356">
        <v>512</v>
      </c>
      <c r="D6" s="356"/>
      <c r="E6" s="356">
        <v>4</v>
      </c>
      <c r="F6" s="356">
        <v>5.2784058128289084</v>
      </c>
      <c r="G6" s="356">
        <v>0.78125</v>
      </c>
      <c r="H6" s="356">
        <v>0.78249762596846961</v>
      </c>
      <c r="I6" s="356">
        <v>1.0325850043591978</v>
      </c>
      <c r="J6" s="163">
        <v>200</v>
      </c>
      <c r="K6" s="156"/>
      <c r="N6" s="160" t="s">
        <v>192</v>
      </c>
      <c r="O6" s="361">
        <v>126</v>
      </c>
      <c r="P6" s="357">
        <v>4</v>
      </c>
    </row>
    <row r="7" spans="1:16" ht="24">
      <c r="A7" s="160" t="s">
        <v>193</v>
      </c>
      <c r="B7" s="355" t="s">
        <v>30</v>
      </c>
      <c r="C7" s="356">
        <v>229</v>
      </c>
      <c r="D7" s="356"/>
      <c r="E7" s="356">
        <v>2</v>
      </c>
      <c r="F7" s="356">
        <v>2.2520062021553908</v>
      </c>
      <c r="G7" s="356">
        <v>0.8733624454148472</v>
      </c>
      <c r="H7" s="356">
        <v>0.91703566657224356</v>
      </c>
      <c r="I7" s="356">
        <v>1.0325850043591978</v>
      </c>
      <c r="J7" s="163">
        <v>400</v>
      </c>
      <c r="K7" s="156"/>
      <c r="N7" s="160" t="s">
        <v>193</v>
      </c>
      <c r="O7" s="361">
        <v>175</v>
      </c>
      <c r="P7" s="357">
        <v>3.4482758620689653</v>
      </c>
    </row>
    <row r="8" spans="1:16">
      <c r="A8" s="160" t="s">
        <v>194</v>
      </c>
      <c r="B8" s="355" t="s">
        <v>31</v>
      </c>
      <c r="C8" s="356">
        <v>661</v>
      </c>
      <c r="D8" s="356"/>
      <c r="E8" s="356">
        <v>2</v>
      </c>
      <c r="F8" s="356">
        <v>6.8620921722782224</v>
      </c>
      <c r="G8" s="356">
        <v>0.30257186081694404</v>
      </c>
      <c r="H8" s="356">
        <v>0.3009534055898227</v>
      </c>
      <c r="I8" s="356">
        <v>1.0325850043591978</v>
      </c>
      <c r="J8" s="163">
        <v>400</v>
      </c>
      <c r="K8" s="156"/>
      <c r="N8" s="160" t="s">
        <v>194</v>
      </c>
      <c r="O8" s="361">
        <v>228</v>
      </c>
      <c r="P8" s="357">
        <v>3.0837004405286343</v>
      </c>
    </row>
    <row r="9" spans="1:16" ht="24">
      <c r="A9" s="160" t="s">
        <v>195</v>
      </c>
      <c r="B9" s="355" t="s">
        <v>32</v>
      </c>
      <c r="C9" s="356">
        <v>528</v>
      </c>
      <c r="D9" s="356"/>
      <c r="E9" s="356">
        <v>1</v>
      </c>
      <c r="F9" s="356">
        <v>5.5880249468634133</v>
      </c>
      <c r="G9" s="356">
        <v>0.18939393939393939</v>
      </c>
      <c r="H9" s="356">
        <v>0.18478532472171458</v>
      </c>
      <c r="I9" s="356">
        <v>1.0325850043591978</v>
      </c>
      <c r="J9" s="163">
        <v>600</v>
      </c>
      <c r="K9" s="156"/>
      <c r="N9" s="160" t="s">
        <v>195</v>
      </c>
      <c r="O9" s="361">
        <v>284</v>
      </c>
      <c r="P9" s="357">
        <v>2.8268551236749118</v>
      </c>
    </row>
    <row r="10" spans="1:16" ht="24">
      <c r="A10" s="160" t="s">
        <v>196</v>
      </c>
      <c r="B10" s="355" t="s">
        <v>33</v>
      </c>
      <c r="C10" s="356">
        <v>446</v>
      </c>
      <c r="D10" s="356"/>
      <c r="E10" s="356">
        <v>10</v>
      </c>
      <c r="F10" s="356">
        <v>4.5584376737662113</v>
      </c>
      <c r="G10" s="356">
        <v>2.2421524663677128</v>
      </c>
      <c r="H10" s="356">
        <v>2.2652168972315225</v>
      </c>
      <c r="I10" s="356">
        <v>1.0325850043591978</v>
      </c>
      <c r="J10" s="163">
        <v>800</v>
      </c>
      <c r="K10" s="156"/>
      <c r="N10" s="160" t="s">
        <v>196</v>
      </c>
      <c r="O10" s="361">
        <v>342</v>
      </c>
      <c r="P10" s="357">
        <v>2.6392961876832843</v>
      </c>
    </row>
    <row r="11" spans="1:16">
      <c r="A11" s="160" t="s">
        <v>197</v>
      </c>
      <c r="B11" s="355" t="s">
        <v>34</v>
      </c>
      <c r="C11" s="356">
        <v>488</v>
      </c>
      <c r="D11" s="356"/>
      <c r="E11" s="356">
        <v>10</v>
      </c>
      <c r="F11" s="356">
        <v>5.0842237936351333</v>
      </c>
      <c r="G11" s="356">
        <v>2.0491803278688523</v>
      </c>
      <c r="H11" s="356">
        <v>2.0309589944720297</v>
      </c>
      <c r="I11" s="356">
        <v>1.0325850043591978</v>
      </c>
      <c r="J11" s="163">
        <v>1000</v>
      </c>
      <c r="K11" s="156"/>
      <c r="N11" s="160" t="s">
        <v>197</v>
      </c>
      <c r="O11" s="361">
        <v>403</v>
      </c>
      <c r="P11" s="357">
        <v>2.4875621890547266</v>
      </c>
    </row>
    <row r="12" spans="1:16">
      <c r="A12" s="160" t="s">
        <v>198</v>
      </c>
      <c r="B12" s="355" t="s">
        <v>35</v>
      </c>
      <c r="C12" s="356">
        <v>300</v>
      </c>
      <c r="D12" s="356"/>
      <c r="E12" s="356">
        <v>1</v>
      </c>
      <c r="F12" s="356">
        <v>3.0081432898674518</v>
      </c>
      <c r="G12" s="356">
        <v>0.33333333333333331</v>
      </c>
      <c r="H12" s="356">
        <v>0.34326323743863163</v>
      </c>
      <c r="I12" s="356">
        <v>1.0325850043591978</v>
      </c>
      <c r="J12" s="163">
        <v>1000</v>
      </c>
      <c r="K12" s="156"/>
      <c r="N12" s="160" t="s">
        <v>198</v>
      </c>
      <c r="O12" s="361">
        <v>465</v>
      </c>
      <c r="P12" s="357">
        <v>2.3706896551724137</v>
      </c>
    </row>
    <row r="13" spans="1:16" ht="24">
      <c r="A13" s="160" t="s">
        <v>199</v>
      </c>
      <c r="B13" s="355" t="s">
        <v>36</v>
      </c>
      <c r="C13" s="356">
        <v>439</v>
      </c>
      <c r="D13" s="356"/>
      <c r="E13" s="356">
        <v>5</v>
      </c>
      <c r="F13" s="356">
        <v>4.6712205841971093</v>
      </c>
      <c r="G13" s="356">
        <v>1.1389521640091116</v>
      </c>
      <c r="H13" s="356">
        <v>1.1052625173091444</v>
      </c>
      <c r="I13" s="356">
        <v>1.0325850043591978</v>
      </c>
      <c r="J13" s="163">
        <v>1200</v>
      </c>
      <c r="K13" s="156"/>
      <c r="N13" s="160" t="s">
        <v>199</v>
      </c>
      <c r="O13" s="361">
        <v>529</v>
      </c>
      <c r="P13" s="357">
        <v>2.2727272727272729</v>
      </c>
    </row>
    <row r="14" spans="1:16">
      <c r="A14" s="160" t="s">
        <v>200</v>
      </c>
      <c r="B14" s="355" t="s">
        <v>37</v>
      </c>
      <c r="C14" s="356">
        <v>818</v>
      </c>
      <c r="D14" s="356"/>
      <c r="E14" s="356">
        <v>6</v>
      </c>
      <c r="F14" s="356">
        <v>8.4563137220751425</v>
      </c>
      <c r="G14" s="356">
        <v>0.73349633251833746</v>
      </c>
      <c r="H14" s="356">
        <v>0.73264902767051499</v>
      </c>
      <c r="I14" s="356">
        <v>1.0325850043591978</v>
      </c>
      <c r="J14" s="163">
        <v>1400</v>
      </c>
      <c r="K14" s="156"/>
      <c r="N14" s="160" t="s">
        <v>200</v>
      </c>
      <c r="O14" s="361">
        <v>594</v>
      </c>
      <c r="P14" s="357">
        <v>2.1922428330522767</v>
      </c>
    </row>
    <row r="15" spans="1:16">
      <c r="A15" s="160" t="s">
        <v>201</v>
      </c>
      <c r="B15" s="355" t="s">
        <v>38</v>
      </c>
      <c r="C15" s="356">
        <v>525</v>
      </c>
      <c r="D15" s="356"/>
      <c r="E15" s="356">
        <v>6</v>
      </c>
      <c r="F15" s="356">
        <v>5.2266574688200675</v>
      </c>
      <c r="G15" s="356">
        <v>1.1428571428571428</v>
      </c>
      <c r="H15" s="356">
        <v>1.1853675246780311</v>
      </c>
      <c r="I15" s="356">
        <v>1.0325850043591978</v>
      </c>
      <c r="J15" s="163">
        <v>1400</v>
      </c>
      <c r="K15" s="156"/>
      <c r="N15" s="160" t="s">
        <v>201</v>
      </c>
      <c r="O15" s="361">
        <v>660</v>
      </c>
      <c r="P15" s="357">
        <v>2.1244309559939301</v>
      </c>
    </row>
    <row r="16" spans="1:16" ht="24">
      <c r="A16" s="160" t="s">
        <v>202</v>
      </c>
      <c r="B16" s="355" t="s">
        <v>39</v>
      </c>
      <c r="C16" s="356">
        <v>57</v>
      </c>
      <c r="D16" s="356"/>
      <c r="E16" s="356">
        <v>0</v>
      </c>
      <c r="F16" s="356">
        <v>0.59072800499941513</v>
      </c>
      <c r="G16" s="356">
        <v>0</v>
      </c>
      <c r="H16" s="356">
        <v>0</v>
      </c>
      <c r="I16" s="356">
        <v>1.0325850043591978</v>
      </c>
      <c r="J16" s="163">
        <v>1600</v>
      </c>
      <c r="K16" s="156"/>
      <c r="N16" s="160" t="s">
        <v>202</v>
      </c>
      <c r="O16" s="361">
        <v>728</v>
      </c>
      <c r="P16" s="357">
        <v>2.0632737276478679</v>
      </c>
    </row>
    <row r="17" spans="1:16">
      <c r="A17" s="160" t="s">
        <v>203</v>
      </c>
      <c r="B17" s="355" t="s">
        <v>40</v>
      </c>
      <c r="C17" s="356">
        <v>1705</v>
      </c>
      <c r="D17" s="356"/>
      <c r="E17" s="356">
        <v>6</v>
      </c>
      <c r="F17" s="356">
        <v>17.389582880504264</v>
      </c>
      <c r="G17" s="356">
        <v>0.35190615835777128</v>
      </c>
      <c r="H17" s="356">
        <v>0.35627709236781463</v>
      </c>
      <c r="I17" s="356">
        <v>1.0325850043591978</v>
      </c>
      <c r="J17" s="163">
        <v>1800</v>
      </c>
      <c r="K17" s="156"/>
      <c r="N17" s="160" t="s">
        <v>203</v>
      </c>
      <c r="O17" s="361">
        <v>796</v>
      </c>
      <c r="P17" s="357">
        <v>2.0125786163522013</v>
      </c>
    </row>
    <row r="18" spans="1:16" ht="36.75" thickBot="1">
      <c r="A18" s="161" t="s">
        <v>204</v>
      </c>
      <c r="B18" s="358" t="s">
        <v>41</v>
      </c>
      <c r="C18" s="359">
        <v>322</v>
      </c>
      <c r="D18" s="359"/>
      <c r="E18" s="359">
        <v>1</v>
      </c>
      <c r="F18" s="359">
        <v>3.2056740319258736</v>
      </c>
      <c r="G18" s="359">
        <v>0.3105590062111801</v>
      </c>
      <c r="H18" s="359">
        <v>0.32211166640010847</v>
      </c>
      <c r="I18" s="359">
        <v>1.0325850043591978</v>
      </c>
      <c r="J18" s="164">
        <v>2000</v>
      </c>
      <c r="K18" s="156"/>
      <c r="N18" s="160" t="s">
        <v>204</v>
      </c>
      <c r="O18" s="361">
        <v>865</v>
      </c>
      <c r="P18" s="357">
        <v>1.9675925925925926</v>
      </c>
    </row>
    <row r="19" spans="1:16" ht="15.75" thickTop="1">
      <c r="A19" s="1837" t="s">
        <v>205</v>
      </c>
      <c r="B19" s="1837"/>
      <c r="C19" s="1837"/>
      <c r="D19" s="1837"/>
      <c r="E19" s="1837"/>
      <c r="F19" s="1837"/>
      <c r="G19" s="1837"/>
      <c r="H19" s="1837"/>
      <c r="I19" s="1837"/>
      <c r="J19" s="1837"/>
      <c r="K19" s="156"/>
      <c r="N19" s="160" t="s">
        <v>208</v>
      </c>
      <c r="O19" s="361">
        <v>935</v>
      </c>
      <c r="P19" s="357">
        <v>1.9271948608137044</v>
      </c>
    </row>
    <row r="20" spans="1:16">
      <c r="N20" s="160" t="s">
        <v>209</v>
      </c>
      <c r="O20" s="361">
        <v>1006</v>
      </c>
      <c r="P20" s="357">
        <v>1.8905472636815919</v>
      </c>
    </row>
    <row r="21" spans="1:16">
      <c r="A21" s="143" t="s">
        <v>225</v>
      </c>
      <c r="N21" s="160" t="s">
        <v>210</v>
      </c>
      <c r="O21" s="361">
        <v>1078</v>
      </c>
      <c r="P21" s="357">
        <v>1.8570102135561743</v>
      </c>
    </row>
    <row r="22" spans="1:16">
      <c r="N22" s="160" t="s">
        <v>211</v>
      </c>
      <c r="O22" s="361">
        <v>1150</v>
      </c>
      <c r="P22" s="357">
        <v>1.8276762402088773</v>
      </c>
    </row>
    <row r="23" spans="1:16" ht="15.75" customHeight="1">
      <c r="K23" s="351"/>
      <c r="N23" s="160" t="s">
        <v>212</v>
      </c>
      <c r="O23" s="361">
        <v>1222</v>
      </c>
      <c r="P23" s="357">
        <v>1.8018018018018018</v>
      </c>
    </row>
    <row r="24" spans="1:16">
      <c r="K24" s="351"/>
      <c r="N24" s="160" t="s">
        <v>213</v>
      </c>
      <c r="O24" s="361">
        <v>1296</v>
      </c>
      <c r="P24" s="357">
        <v>1.7760617760617758</v>
      </c>
    </row>
    <row r="25" spans="1:16">
      <c r="K25" s="351"/>
      <c r="N25" s="160" t="s">
        <v>217</v>
      </c>
      <c r="O25" s="361">
        <v>1369</v>
      </c>
      <c r="P25" s="357">
        <v>1.7543859649122806</v>
      </c>
    </row>
    <row r="26" spans="1:16">
      <c r="K26" s="351"/>
      <c r="N26" s="160" t="s">
        <v>218</v>
      </c>
      <c r="O26" s="361">
        <v>1444</v>
      </c>
      <c r="P26" s="357">
        <v>1.7325017325017324</v>
      </c>
    </row>
    <row r="27" spans="1:16">
      <c r="K27" s="351"/>
      <c r="N27" s="160" t="s">
        <v>219</v>
      </c>
      <c r="O27" s="361">
        <v>1518</v>
      </c>
      <c r="P27" s="357">
        <v>1.7139090309822018</v>
      </c>
    </row>
    <row r="28" spans="1:16">
      <c r="K28" s="351"/>
      <c r="N28" s="160" t="s">
        <v>220</v>
      </c>
      <c r="O28" s="361">
        <v>1593</v>
      </c>
      <c r="P28" s="357">
        <v>1.6959798994974875</v>
      </c>
    </row>
    <row r="29" spans="1:16">
      <c r="K29" s="351"/>
      <c r="N29" s="160" t="s">
        <v>221</v>
      </c>
      <c r="O29" s="361">
        <v>1669</v>
      </c>
      <c r="P29" s="357">
        <v>1.6786570743405276</v>
      </c>
    </row>
    <row r="30" spans="1:16">
      <c r="K30" s="351"/>
      <c r="N30" s="160" t="s">
        <v>226</v>
      </c>
      <c r="O30" s="361">
        <v>1745</v>
      </c>
      <c r="P30" s="357">
        <v>1.6628440366972479</v>
      </c>
    </row>
    <row r="31" spans="1:16">
      <c r="K31" s="351"/>
      <c r="N31" s="160" t="s">
        <v>227</v>
      </c>
      <c r="O31" s="361">
        <v>1821</v>
      </c>
      <c r="P31" s="357">
        <v>1.6483516483516485</v>
      </c>
    </row>
    <row r="32" spans="1:16">
      <c r="K32" s="351"/>
      <c r="N32" s="160" t="s">
        <v>228</v>
      </c>
      <c r="O32" s="361">
        <v>1897</v>
      </c>
      <c r="P32" s="357">
        <v>1.6350210970464136</v>
      </c>
    </row>
    <row r="33" spans="11:16">
      <c r="K33" s="351"/>
      <c r="N33" s="160" t="s">
        <v>229</v>
      </c>
      <c r="O33" s="361">
        <v>1974</v>
      </c>
      <c r="P33" s="357">
        <v>1.6218955904713634</v>
      </c>
    </row>
    <row r="34" spans="11:16">
      <c r="K34" s="351"/>
    </row>
    <row r="35" spans="11:16">
      <c r="K35" s="351"/>
    </row>
    <row r="36" spans="11:16">
      <c r="K36" s="351"/>
    </row>
    <row r="37" spans="11:16">
      <c r="K37" s="351"/>
    </row>
    <row r="38" spans="11:16">
      <c r="K38" s="351"/>
    </row>
    <row r="39" spans="11:16">
      <c r="K39" s="351"/>
    </row>
    <row r="40" spans="11:16" ht="15.75" customHeight="1">
      <c r="K40" s="351"/>
    </row>
    <row r="41" spans="11:16" ht="15.75" customHeight="1"/>
  </sheetData>
  <mergeCells count="5">
    <mergeCell ref="N1:P1"/>
    <mergeCell ref="N2"/>
    <mergeCell ref="A1:J1"/>
    <mergeCell ref="A2"/>
    <mergeCell ref="A19:J19"/>
  </mergeCells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>
  <sheetPr codeName="Sheet108"/>
  <dimension ref="B1:F38"/>
  <sheetViews>
    <sheetView showGridLines="0" workbookViewId="0"/>
  </sheetViews>
  <sheetFormatPr defaultRowHeight="14.25"/>
  <cols>
    <col min="1" max="1" width="2.5703125" style="995" customWidth="1"/>
    <col min="2" max="5" width="20.7109375" style="995" customWidth="1"/>
    <col min="6" max="16384" width="9.140625" style="995"/>
  </cols>
  <sheetData>
    <row r="1" spans="2:6" ht="30.75" customHeight="1" thickBot="1">
      <c r="B1" s="1838" t="s">
        <v>958</v>
      </c>
      <c r="C1" s="1838"/>
      <c r="D1" s="1838"/>
      <c r="E1" s="1838"/>
      <c r="F1" s="1355"/>
    </row>
    <row r="2" spans="2:6" ht="30.75" customHeight="1" thickTop="1" thickBot="1">
      <c r="B2" s="1338" t="s">
        <v>214</v>
      </c>
      <c r="C2" s="1356" t="s">
        <v>231</v>
      </c>
      <c r="D2" s="546" t="s">
        <v>224</v>
      </c>
      <c r="E2" s="547" t="s">
        <v>185</v>
      </c>
      <c r="F2" s="1355"/>
    </row>
    <row r="3" spans="2:6" ht="15" thickTop="1">
      <c r="B3" s="1357" t="s">
        <v>26</v>
      </c>
      <c r="C3" s="1358">
        <v>405</v>
      </c>
      <c r="D3" s="548">
        <v>3</v>
      </c>
      <c r="E3" s="1359">
        <v>0.74018432195863904</v>
      </c>
      <c r="F3" s="1355"/>
    </row>
    <row r="4" spans="2:6">
      <c r="B4" s="1360" t="s">
        <v>27</v>
      </c>
      <c r="C4" s="1361">
        <v>172</v>
      </c>
      <c r="D4" s="549">
        <v>3</v>
      </c>
      <c r="E4" s="1362">
        <v>1.7202105191011696</v>
      </c>
      <c r="F4" s="1355"/>
    </row>
    <row r="5" spans="2:6">
      <c r="B5" s="1360" t="s">
        <v>28</v>
      </c>
      <c r="C5" s="1361">
        <v>191</v>
      </c>
      <c r="D5" s="549">
        <v>7</v>
      </c>
      <c r="E5" s="1362">
        <v>3.6586972554452535</v>
      </c>
      <c r="F5" s="1355"/>
    </row>
    <row r="6" spans="2:6">
      <c r="B6" s="1360" t="s">
        <v>29</v>
      </c>
      <c r="C6" s="1361">
        <v>512</v>
      </c>
      <c r="D6" s="549">
        <v>4</v>
      </c>
      <c r="E6" s="1362">
        <v>0.78249762596846961</v>
      </c>
      <c r="F6" s="1355"/>
    </row>
    <row r="7" spans="2:6">
      <c r="B7" s="1360" t="s">
        <v>30</v>
      </c>
      <c r="C7" s="1361">
        <v>229</v>
      </c>
      <c r="D7" s="549">
        <v>2</v>
      </c>
      <c r="E7" s="1362">
        <v>0.91703566657224356</v>
      </c>
      <c r="F7" s="1355"/>
    </row>
    <row r="8" spans="2:6">
      <c r="B8" s="1360" t="s">
        <v>31</v>
      </c>
      <c r="C8" s="1361">
        <v>661</v>
      </c>
      <c r="D8" s="549">
        <v>2</v>
      </c>
      <c r="E8" s="1362">
        <v>0.3009534055898227</v>
      </c>
      <c r="F8" s="1355"/>
    </row>
    <row r="9" spans="2:6">
      <c r="B9" s="1360" t="s">
        <v>32</v>
      </c>
      <c r="C9" s="1361">
        <v>528</v>
      </c>
      <c r="D9" s="549">
        <v>1</v>
      </c>
      <c r="E9" s="1362">
        <v>0.18478532472171458</v>
      </c>
      <c r="F9" s="1355"/>
    </row>
    <row r="10" spans="2:6">
      <c r="B10" s="1360" t="s">
        <v>33</v>
      </c>
      <c r="C10" s="1361">
        <v>446</v>
      </c>
      <c r="D10" s="549">
        <v>10</v>
      </c>
      <c r="E10" s="1362">
        <v>2.2652168972315225</v>
      </c>
      <c r="F10" s="1355"/>
    </row>
    <row r="11" spans="2:6">
      <c r="B11" s="1360" t="s">
        <v>34</v>
      </c>
      <c r="C11" s="1361">
        <v>488</v>
      </c>
      <c r="D11" s="549">
        <v>10</v>
      </c>
      <c r="E11" s="1362">
        <v>2.0309589944720297</v>
      </c>
      <c r="F11" s="1355"/>
    </row>
    <row r="12" spans="2:6">
      <c r="B12" s="1360" t="s">
        <v>35</v>
      </c>
      <c r="C12" s="1361">
        <v>300</v>
      </c>
      <c r="D12" s="549">
        <v>1</v>
      </c>
      <c r="E12" s="1362">
        <v>0.34326323743863163</v>
      </c>
      <c r="F12" s="1355"/>
    </row>
    <row r="13" spans="2:6">
      <c r="B13" s="1360" t="s">
        <v>36</v>
      </c>
      <c r="C13" s="1361">
        <v>439</v>
      </c>
      <c r="D13" s="549">
        <v>5</v>
      </c>
      <c r="E13" s="1362">
        <v>1.1052625173091444</v>
      </c>
      <c r="F13" s="1355"/>
    </row>
    <row r="14" spans="2:6">
      <c r="B14" s="1360" t="s">
        <v>37</v>
      </c>
      <c r="C14" s="1361">
        <v>818</v>
      </c>
      <c r="D14" s="549">
        <v>6</v>
      </c>
      <c r="E14" s="1362">
        <v>0.73264902767051499</v>
      </c>
      <c r="F14" s="1355"/>
    </row>
    <row r="15" spans="2:6">
      <c r="B15" s="1360" t="s">
        <v>38</v>
      </c>
      <c r="C15" s="1361">
        <v>525</v>
      </c>
      <c r="D15" s="549">
        <v>6</v>
      </c>
      <c r="E15" s="1362">
        <v>1.1853675246780311</v>
      </c>
      <c r="F15" s="1355"/>
    </row>
    <row r="16" spans="2:6">
      <c r="B16" s="1360" t="s">
        <v>39</v>
      </c>
      <c r="C16" s="1361">
        <v>57</v>
      </c>
      <c r="D16" s="549">
        <v>0</v>
      </c>
      <c r="E16" s="1362">
        <v>0</v>
      </c>
      <c r="F16" s="1355"/>
    </row>
    <row r="17" spans="2:6" ht="15" thickBot="1">
      <c r="B17" s="1363" t="s">
        <v>40</v>
      </c>
      <c r="C17" s="1364">
        <v>1705</v>
      </c>
      <c r="D17" s="1365">
        <v>6</v>
      </c>
      <c r="E17" s="1366">
        <v>0.35627709236781463</v>
      </c>
      <c r="F17" s="1355"/>
    </row>
    <row r="18" spans="2:6" ht="15" thickTop="1"/>
    <row r="19" spans="2:6">
      <c r="F19" s="1367"/>
    </row>
    <row r="20" spans="2:6" ht="15.75" customHeight="1"/>
    <row r="36" ht="15.75" customHeight="1"/>
    <row r="38" ht="15.75" customHeight="1"/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>
  <sheetPr codeName="Sheet56"/>
  <dimension ref="B1:B30"/>
  <sheetViews>
    <sheetView showGridLines="0" zoomScale="80" zoomScaleNormal="80" workbookViewId="0"/>
  </sheetViews>
  <sheetFormatPr defaultRowHeight="15"/>
  <cols>
    <col min="1" max="1" width="4.140625" style="968" customWidth="1"/>
    <col min="2" max="16384" width="9.140625" style="968"/>
  </cols>
  <sheetData>
    <row r="1" spans="2:2" ht="24" customHeight="1">
      <c r="B1" s="967" t="s">
        <v>959</v>
      </c>
    </row>
    <row r="30" spans="2:2">
      <c r="B30" s="968" t="s">
        <v>835</v>
      </c>
    </row>
  </sheetData>
  <pageMargins left="0.7" right="0.7" top="0.75" bottom="0.75" header="0.3" footer="0.3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>
  <sheetPr codeName="Sheet57"/>
  <dimension ref="A1:P39"/>
  <sheetViews>
    <sheetView workbookViewId="0">
      <selection activeCell="L14" sqref="L14"/>
    </sheetView>
  </sheetViews>
  <sheetFormatPr defaultRowHeight="15"/>
  <sheetData>
    <row r="1" spans="1:16" ht="15.75" customHeight="1" thickBot="1">
      <c r="A1" s="1839" t="s">
        <v>233</v>
      </c>
      <c r="B1" s="1839"/>
      <c r="C1" s="1839"/>
      <c r="D1" s="1839"/>
      <c r="E1" s="1839"/>
      <c r="F1" s="1839"/>
      <c r="G1" s="1839"/>
      <c r="H1" s="1839"/>
      <c r="I1" s="1839"/>
      <c r="N1" s="1839" t="s">
        <v>207</v>
      </c>
      <c r="O1" s="1839"/>
      <c r="P1" s="1839"/>
    </row>
    <row r="2" spans="1:16" ht="74.25" thickTop="1" thickBot="1">
      <c r="A2" s="1840" t="s">
        <v>0</v>
      </c>
      <c r="B2" s="144" t="s">
        <v>214</v>
      </c>
      <c r="C2" s="170" t="s">
        <v>181</v>
      </c>
      <c r="D2" s="170" t="s">
        <v>234</v>
      </c>
      <c r="E2" s="170" t="s">
        <v>183</v>
      </c>
      <c r="F2" s="170" t="s">
        <v>184</v>
      </c>
      <c r="G2" s="170" t="s">
        <v>185</v>
      </c>
      <c r="H2" s="170" t="s">
        <v>186</v>
      </c>
      <c r="I2" s="171" t="s">
        <v>187</v>
      </c>
      <c r="N2" s="1840" t="s">
        <v>0</v>
      </c>
      <c r="O2" s="165" t="s">
        <v>215</v>
      </c>
      <c r="P2" s="171" t="s">
        <v>216</v>
      </c>
    </row>
    <row r="3" spans="1:16" ht="24.75" thickTop="1">
      <c r="A3" s="172" t="s">
        <v>189</v>
      </c>
      <c r="B3" s="173" t="s">
        <v>26</v>
      </c>
      <c r="C3" s="182">
        <v>374</v>
      </c>
      <c r="D3" s="182">
        <v>5</v>
      </c>
      <c r="E3" s="182">
        <v>2.7472000596288768</v>
      </c>
      <c r="F3" s="182">
        <v>1.3368983957219251</v>
      </c>
      <c r="G3" s="182">
        <v>1.3444909817108077</v>
      </c>
      <c r="H3" s="182">
        <v>0.73871714102528363</v>
      </c>
      <c r="I3" s="162">
        <v>0</v>
      </c>
      <c r="N3" s="172" t="s">
        <v>189</v>
      </c>
      <c r="O3" s="178">
        <v>21</v>
      </c>
      <c r="P3" s="179">
        <v>10</v>
      </c>
    </row>
    <row r="4" spans="1:16">
      <c r="A4" s="174" t="s">
        <v>190</v>
      </c>
      <c r="B4" s="175" t="s">
        <v>27</v>
      </c>
      <c r="C4" s="183">
        <v>169</v>
      </c>
      <c r="D4" s="183">
        <v>2</v>
      </c>
      <c r="E4" s="183">
        <v>1.2650311181678189</v>
      </c>
      <c r="F4" s="183">
        <v>1.1834319526627219</v>
      </c>
      <c r="G4" s="183">
        <v>1.1679035091171337</v>
      </c>
      <c r="H4" s="183">
        <v>0.73871714102528363</v>
      </c>
      <c r="I4" s="163">
        <v>0</v>
      </c>
      <c r="N4" s="174" t="s">
        <v>190</v>
      </c>
      <c r="O4" s="180">
        <v>60</v>
      </c>
      <c r="P4" s="181">
        <v>5.0847457627118651</v>
      </c>
    </row>
    <row r="5" spans="1:16" ht="36">
      <c r="A5" s="174" t="s">
        <v>191</v>
      </c>
      <c r="B5" s="175" t="s">
        <v>28</v>
      </c>
      <c r="C5" s="183">
        <v>200</v>
      </c>
      <c r="D5" s="183">
        <v>0</v>
      </c>
      <c r="E5" s="183">
        <v>1.5243354577850941</v>
      </c>
      <c r="F5" s="183">
        <v>0</v>
      </c>
      <c r="G5" s="183">
        <v>0</v>
      </c>
      <c r="H5" s="183">
        <v>0.73871714102528363</v>
      </c>
      <c r="I5" s="163">
        <v>200</v>
      </c>
      <c r="N5" s="174" t="s">
        <v>191</v>
      </c>
      <c r="O5" s="180">
        <v>113</v>
      </c>
      <c r="P5" s="181">
        <v>3.5714285714285712</v>
      </c>
    </row>
    <row r="6" spans="1:16">
      <c r="A6" s="174" t="s">
        <v>192</v>
      </c>
      <c r="B6" s="175" t="s">
        <v>29</v>
      </c>
      <c r="C6" s="183">
        <v>417</v>
      </c>
      <c r="D6" s="183">
        <v>0</v>
      </c>
      <c r="E6" s="183">
        <v>2.9773238437380596</v>
      </c>
      <c r="F6" s="183">
        <v>0</v>
      </c>
      <c r="G6" s="183">
        <v>0</v>
      </c>
      <c r="H6" s="183">
        <v>0.73871714102528363</v>
      </c>
      <c r="I6" s="163">
        <v>200</v>
      </c>
      <c r="N6" s="174" t="s">
        <v>192</v>
      </c>
      <c r="O6" s="180">
        <v>175</v>
      </c>
      <c r="P6" s="181">
        <v>2.8735632183908044</v>
      </c>
    </row>
    <row r="7" spans="1:16" ht="24">
      <c r="A7" s="174" t="s">
        <v>193</v>
      </c>
      <c r="B7" s="175" t="s">
        <v>30</v>
      </c>
      <c r="C7" s="183">
        <v>178</v>
      </c>
      <c r="D7" s="183">
        <v>0</v>
      </c>
      <c r="E7" s="183">
        <v>1.3438810252118216</v>
      </c>
      <c r="F7" s="183">
        <v>0</v>
      </c>
      <c r="G7" s="183">
        <v>0</v>
      </c>
      <c r="H7" s="183">
        <v>0.73871714102528363</v>
      </c>
      <c r="I7" s="163">
        <v>400</v>
      </c>
      <c r="N7" s="174" t="s">
        <v>193</v>
      </c>
      <c r="O7" s="180">
        <v>244</v>
      </c>
      <c r="P7" s="181">
        <v>2.4691358024691357</v>
      </c>
    </row>
    <row r="8" spans="1:16">
      <c r="A8" s="174" t="s">
        <v>194</v>
      </c>
      <c r="B8" s="175" t="s">
        <v>31</v>
      </c>
      <c r="C8" s="183">
        <v>653</v>
      </c>
      <c r="D8" s="183">
        <v>4</v>
      </c>
      <c r="E8" s="183">
        <v>4.7843896622559319</v>
      </c>
      <c r="F8" s="183">
        <v>0.61255742725880546</v>
      </c>
      <c r="G8" s="183">
        <v>0.61760616770245624</v>
      </c>
      <c r="H8" s="183">
        <v>0.73871714102528363</v>
      </c>
      <c r="I8" s="163">
        <v>400</v>
      </c>
      <c r="N8" s="174" t="s">
        <v>194</v>
      </c>
      <c r="O8" s="180">
        <v>318</v>
      </c>
      <c r="P8" s="181">
        <v>2.2082018927444795</v>
      </c>
    </row>
    <row r="9" spans="1:16" ht="24">
      <c r="A9" s="174" t="s">
        <v>195</v>
      </c>
      <c r="B9" s="175" t="s">
        <v>32</v>
      </c>
      <c r="C9" s="183">
        <v>346</v>
      </c>
      <c r="D9" s="183">
        <v>6</v>
      </c>
      <c r="E9" s="183">
        <v>2.5633058507729638</v>
      </c>
      <c r="F9" s="183">
        <v>1.7341040462427746</v>
      </c>
      <c r="G9" s="183">
        <v>1.7291353838306662</v>
      </c>
      <c r="H9" s="183">
        <v>0.73871714102528363</v>
      </c>
      <c r="I9" s="163">
        <v>600</v>
      </c>
      <c r="N9" s="174" t="s">
        <v>195</v>
      </c>
      <c r="O9" s="180">
        <v>396</v>
      </c>
      <c r="P9" s="181">
        <v>2.0253164556962027</v>
      </c>
    </row>
    <row r="10" spans="1:16" ht="24">
      <c r="A10" s="174" t="s">
        <v>196</v>
      </c>
      <c r="B10" s="175" t="s">
        <v>33</v>
      </c>
      <c r="C10" s="183">
        <v>609</v>
      </c>
      <c r="D10" s="183">
        <v>8</v>
      </c>
      <c r="E10" s="183">
        <v>5.3984639950467459</v>
      </c>
      <c r="F10" s="183">
        <v>1.3136288998357963</v>
      </c>
      <c r="G10" s="183">
        <v>1.0947071488528277</v>
      </c>
      <c r="H10" s="183">
        <v>0.73871714102528363</v>
      </c>
      <c r="I10" s="163">
        <v>800</v>
      </c>
      <c r="N10" s="174" t="s">
        <v>196</v>
      </c>
      <c r="O10" s="180">
        <v>478</v>
      </c>
      <c r="P10" s="181">
        <v>1.8867924528301887</v>
      </c>
    </row>
    <row r="11" spans="1:16">
      <c r="A11" s="174" t="s">
        <v>197</v>
      </c>
      <c r="B11" s="175" t="s">
        <v>34</v>
      </c>
      <c r="C11" s="183">
        <v>375</v>
      </c>
      <c r="D11" s="183">
        <v>3</v>
      </c>
      <c r="E11" s="183">
        <v>2.7362130564034288</v>
      </c>
      <c r="F11" s="183">
        <v>0.8</v>
      </c>
      <c r="G11" s="183">
        <v>0.80993379440592084</v>
      </c>
      <c r="H11" s="183">
        <v>0.73871714102528363</v>
      </c>
      <c r="I11" s="163">
        <v>1000</v>
      </c>
      <c r="N11" s="174" t="s">
        <v>197</v>
      </c>
      <c r="O11" s="180">
        <v>562</v>
      </c>
      <c r="P11" s="181">
        <v>1.7825311942959003</v>
      </c>
    </row>
    <row r="12" spans="1:16">
      <c r="A12" s="174" t="s">
        <v>198</v>
      </c>
      <c r="B12" s="175" t="s">
        <v>35</v>
      </c>
      <c r="C12" s="183">
        <v>306</v>
      </c>
      <c r="D12" s="183">
        <v>1</v>
      </c>
      <c r="E12" s="183">
        <v>2.2006075026955068</v>
      </c>
      <c r="F12" s="183">
        <v>0.32679738562091504</v>
      </c>
      <c r="G12" s="183">
        <v>0.33568782262190555</v>
      </c>
      <c r="H12" s="183">
        <v>0.73871714102528363</v>
      </c>
      <c r="I12" s="163">
        <v>1000</v>
      </c>
      <c r="N12" s="174" t="s">
        <v>198</v>
      </c>
      <c r="O12" s="180">
        <v>649</v>
      </c>
      <c r="P12" s="181">
        <v>1.6975308641975309</v>
      </c>
    </row>
    <row r="13" spans="1:16" ht="24">
      <c r="A13" s="174" t="s">
        <v>199</v>
      </c>
      <c r="B13" s="175" t="s">
        <v>36</v>
      </c>
      <c r="C13" s="183">
        <v>351</v>
      </c>
      <c r="D13" s="183">
        <v>3</v>
      </c>
      <c r="E13" s="183">
        <v>2.6292251589692586</v>
      </c>
      <c r="F13" s="183">
        <v>0.85470085470085466</v>
      </c>
      <c r="G13" s="183">
        <v>0.84289145625879147</v>
      </c>
      <c r="H13" s="183">
        <v>0.73871714102528363</v>
      </c>
      <c r="I13" s="163">
        <v>1200</v>
      </c>
      <c r="N13" s="174" t="s">
        <v>199</v>
      </c>
      <c r="O13" s="180">
        <v>738</v>
      </c>
      <c r="P13" s="181">
        <v>1.6282225237449117</v>
      </c>
    </row>
    <row r="14" spans="1:16">
      <c r="A14" s="174" t="s">
        <v>200</v>
      </c>
      <c r="B14" s="175" t="s">
        <v>37</v>
      </c>
      <c r="C14" s="183">
        <v>732</v>
      </c>
      <c r="D14" s="183">
        <v>3</v>
      </c>
      <c r="E14" s="183">
        <v>5.3196051585213668</v>
      </c>
      <c r="F14" s="183">
        <v>0.4098360655737705</v>
      </c>
      <c r="G14" s="183">
        <v>0.41660073577563234</v>
      </c>
      <c r="H14" s="183">
        <v>0.73871714102528363</v>
      </c>
      <c r="I14" s="163">
        <v>1400</v>
      </c>
      <c r="N14" s="174" t="s">
        <v>200</v>
      </c>
      <c r="O14" s="180">
        <v>829</v>
      </c>
      <c r="P14" s="181">
        <v>1.5700483091787441</v>
      </c>
    </row>
    <row r="15" spans="1:16">
      <c r="A15" s="174" t="s">
        <v>201</v>
      </c>
      <c r="B15" s="175" t="s">
        <v>38</v>
      </c>
      <c r="C15" s="183">
        <v>732</v>
      </c>
      <c r="D15" s="183">
        <v>2</v>
      </c>
      <c r="E15" s="183">
        <v>5.6166132744204447</v>
      </c>
      <c r="F15" s="183">
        <v>0.27322404371584702</v>
      </c>
      <c r="G15" s="183">
        <v>0.26304717983329867</v>
      </c>
      <c r="H15" s="183">
        <v>0.73871714102528363</v>
      </c>
      <c r="I15" s="163">
        <v>1400</v>
      </c>
      <c r="N15" s="174" t="s">
        <v>201</v>
      </c>
      <c r="O15" s="180">
        <v>922</v>
      </c>
      <c r="P15" s="181">
        <v>1.5200868621064061</v>
      </c>
    </row>
    <row r="16" spans="1:16" ht="24">
      <c r="A16" s="174" t="s">
        <v>202</v>
      </c>
      <c r="B16" s="175" t="s">
        <v>39</v>
      </c>
      <c r="C16" s="183">
        <v>52</v>
      </c>
      <c r="D16" s="183">
        <v>0</v>
      </c>
      <c r="E16" s="183">
        <v>0.38457657121711208</v>
      </c>
      <c r="F16" s="183">
        <v>0</v>
      </c>
      <c r="G16" s="183">
        <v>0</v>
      </c>
      <c r="H16" s="183">
        <v>0.73871714102528363</v>
      </c>
      <c r="I16" s="163">
        <v>1600</v>
      </c>
      <c r="N16" s="174" t="s">
        <v>202</v>
      </c>
      <c r="O16" s="180">
        <v>1016</v>
      </c>
      <c r="P16" s="181">
        <v>1.4778325123152709</v>
      </c>
    </row>
    <row r="17" spans="1:16">
      <c r="A17" s="174" t="s">
        <v>203</v>
      </c>
      <c r="B17" s="175" t="s">
        <v>40</v>
      </c>
      <c r="C17" s="183">
        <v>1608</v>
      </c>
      <c r="D17" s="183">
        <v>15</v>
      </c>
      <c r="E17" s="183">
        <v>11.679787201749296</v>
      </c>
      <c r="F17" s="183">
        <v>0.93283582089552242</v>
      </c>
      <c r="G17" s="183">
        <v>0.94871224312371683</v>
      </c>
      <c r="H17" s="183">
        <v>0.73871714102528363</v>
      </c>
      <c r="I17" s="163">
        <v>1800</v>
      </c>
      <c r="N17" s="174" t="s">
        <v>203</v>
      </c>
      <c r="O17" s="180">
        <v>1111</v>
      </c>
      <c r="P17" s="181">
        <v>1.4414414414414414</v>
      </c>
    </row>
    <row r="18" spans="1:16" ht="36.75" thickBot="1">
      <c r="A18" s="176" t="s">
        <v>204</v>
      </c>
      <c r="B18" s="177" t="s">
        <v>41</v>
      </c>
      <c r="C18" s="184">
        <v>53</v>
      </c>
      <c r="D18" s="184">
        <v>0</v>
      </c>
      <c r="E18" s="184">
        <v>0.39224725611695277</v>
      </c>
      <c r="F18" s="184">
        <v>0</v>
      </c>
      <c r="G18" s="184">
        <v>0</v>
      </c>
      <c r="H18" s="184">
        <v>0.73871714102528363</v>
      </c>
      <c r="I18" s="164">
        <v>2000</v>
      </c>
      <c r="N18" s="174" t="s">
        <v>204</v>
      </c>
      <c r="O18" s="180">
        <v>1208</v>
      </c>
      <c r="P18" s="181">
        <v>1.4084507042253522</v>
      </c>
    </row>
    <row r="19" spans="1:16" ht="15.75" thickTop="1">
      <c r="A19" s="1841" t="s">
        <v>205</v>
      </c>
      <c r="B19" s="1841"/>
      <c r="C19" s="1841"/>
      <c r="D19" s="1841"/>
      <c r="E19" s="1841"/>
      <c r="F19" s="1841"/>
      <c r="G19" s="1841"/>
      <c r="H19" s="1841"/>
      <c r="I19" s="1841"/>
      <c r="N19" s="174" t="s">
        <v>208</v>
      </c>
      <c r="O19" s="180">
        <v>1306</v>
      </c>
      <c r="P19" s="181">
        <v>1.3793103448275863</v>
      </c>
    </row>
    <row r="20" spans="1:16">
      <c r="N20" s="174" t="s">
        <v>209</v>
      </c>
      <c r="O20" s="180">
        <v>1405</v>
      </c>
      <c r="P20" s="181">
        <v>1.3532763532763532</v>
      </c>
    </row>
    <row r="21" spans="1:16" ht="15.75" customHeight="1">
      <c r="N21" s="174" t="s">
        <v>210</v>
      </c>
      <c r="O21" s="180">
        <v>1505</v>
      </c>
      <c r="P21" s="181">
        <v>1.3297872340425532</v>
      </c>
    </row>
    <row r="22" spans="1:16" ht="15.75" customHeight="1">
      <c r="N22" s="174" t="s">
        <v>211</v>
      </c>
      <c r="O22" s="180">
        <v>1605</v>
      </c>
      <c r="P22" s="181">
        <v>1.3092269326683292</v>
      </c>
    </row>
    <row r="23" spans="1:16">
      <c r="N23" s="174" t="s">
        <v>212</v>
      </c>
      <c r="O23" s="180">
        <v>1707</v>
      </c>
      <c r="P23" s="181">
        <v>1.2895662368112544</v>
      </c>
    </row>
    <row r="24" spans="1:16">
      <c r="N24" s="174" t="s">
        <v>213</v>
      </c>
      <c r="O24" s="180">
        <v>1809</v>
      </c>
      <c r="P24" s="181">
        <v>1.2721238938053099</v>
      </c>
    </row>
    <row r="25" spans="1:16">
      <c r="N25" s="174" t="s">
        <v>217</v>
      </c>
      <c r="O25" s="180">
        <v>1912</v>
      </c>
      <c r="P25" s="181">
        <v>1.2558869701726845</v>
      </c>
    </row>
    <row r="38" ht="15.75" customHeight="1"/>
    <row r="39" ht="15.75" customHeight="1"/>
  </sheetData>
  <mergeCells count="5">
    <mergeCell ref="A1:I1"/>
    <mergeCell ref="A2"/>
    <mergeCell ref="A19:I19"/>
    <mergeCell ref="N1:P1"/>
    <mergeCell ref="N2"/>
  </mergeCells>
  <pageMargins left="0.7" right="0.7" top="0.75" bottom="0.75" header="0.3" footer="0.3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>
  <sheetPr codeName="Sheet109"/>
  <dimension ref="B1:E39"/>
  <sheetViews>
    <sheetView showGridLines="0" zoomScale="80" zoomScaleNormal="80" workbookViewId="0"/>
  </sheetViews>
  <sheetFormatPr defaultRowHeight="15"/>
  <cols>
    <col min="1" max="1" width="3.7109375" style="968" customWidth="1"/>
    <col min="2" max="2" width="28.7109375" style="968" customWidth="1"/>
    <col min="3" max="5" width="20.7109375" style="968" customWidth="1"/>
    <col min="6" max="16384" width="9.140625" style="968"/>
  </cols>
  <sheetData>
    <row r="1" spans="2:5" ht="30.75" customHeight="1" thickBot="1">
      <c r="B1" s="1384" t="s">
        <v>960</v>
      </c>
      <c r="C1" s="1384"/>
      <c r="D1" s="1384"/>
      <c r="E1" s="1384"/>
    </row>
    <row r="2" spans="2:5" ht="30.75" customHeight="1" thickTop="1" thickBot="1">
      <c r="B2" s="1368" t="s">
        <v>214</v>
      </c>
      <c r="C2" s="1369" t="s">
        <v>181</v>
      </c>
      <c r="D2" s="1370" t="s">
        <v>446</v>
      </c>
      <c r="E2" s="1371" t="s">
        <v>185</v>
      </c>
    </row>
    <row r="3" spans="2:5" ht="15.75" customHeight="1" thickTop="1">
      <c r="B3" s="1372" t="s">
        <v>26</v>
      </c>
      <c r="C3" s="1373">
        <v>374</v>
      </c>
      <c r="D3" s="1374">
        <v>5</v>
      </c>
      <c r="E3" s="1375">
        <v>1.3444909817108077</v>
      </c>
    </row>
    <row r="4" spans="2:5" ht="15.75" customHeight="1">
      <c r="B4" s="1376" t="s">
        <v>27</v>
      </c>
      <c r="C4" s="1377">
        <v>169</v>
      </c>
      <c r="D4" s="1378">
        <v>2</v>
      </c>
      <c r="E4" s="1379">
        <v>1.1679035091171337</v>
      </c>
    </row>
    <row r="5" spans="2:5" ht="15.75" customHeight="1">
      <c r="B5" s="1376" t="s">
        <v>28</v>
      </c>
      <c r="C5" s="1377">
        <v>200</v>
      </c>
      <c r="D5" s="1378">
        <v>0</v>
      </c>
      <c r="E5" s="1379">
        <v>0</v>
      </c>
    </row>
    <row r="6" spans="2:5" ht="15.75" customHeight="1">
      <c r="B6" s="1376" t="s">
        <v>29</v>
      </c>
      <c r="C6" s="1377">
        <v>417</v>
      </c>
      <c r="D6" s="1378">
        <v>0</v>
      </c>
      <c r="E6" s="1379">
        <v>0</v>
      </c>
    </row>
    <row r="7" spans="2:5" ht="15.75" customHeight="1">
      <c r="B7" s="1376" t="s">
        <v>30</v>
      </c>
      <c r="C7" s="1377">
        <v>178</v>
      </c>
      <c r="D7" s="1378">
        <v>0</v>
      </c>
      <c r="E7" s="1379">
        <v>0</v>
      </c>
    </row>
    <row r="8" spans="2:5" ht="15.75" customHeight="1">
      <c r="B8" s="1376" t="s">
        <v>31</v>
      </c>
      <c r="C8" s="1377">
        <v>653</v>
      </c>
      <c r="D8" s="1378">
        <v>4</v>
      </c>
      <c r="E8" s="1379">
        <v>0.61760616770245624</v>
      </c>
    </row>
    <row r="9" spans="2:5" ht="15.75" customHeight="1">
      <c r="B9" s="1376" t="s">
        <v>32</v>
      </c>
      <c r="C9" s="1377">
        <v>346</v>
      </c>
      <c r="D9" s="1378">
        <v>6</v>
      </c>
      <c r="E9" s="1379">
        <v>1.7291353838306662</v>
      </c>
    </row>
    <row r="10" spans="2:5" ht="15.75" customHeight="1">
      <c r="B10" s="1376" t="s">
        <v>33</v>
      </c>
      <c r="C10" s="1377">
        <v>609</v>
      </c>
      <c r="D10" s="1378">
        <v>8</v>
      </c>
      <c r="E10" s="1379">
        <v>1.0947071488528277</v>
      </c>
    </row>
    <row r="11" spans="2:5" ht="15.75" customHeight="1">
      <c r="B11" s="1376" t="s">
        <v>34</v>
      </c>
      <c r="C11" s="1377">
        <v>375</v>
      </c>
      <c r="D11" s="1378">
        <v>3</v>
      </c>
      <c r="E11" s="1379">
        <v>0.80993379440592084</v>
      </c>
    </row>
    <row r="12" spans="2:5" ht="15.75" customHeight="1">
      <c r="B12" s="1376" t="s">
        <v>35</v>
      </c>
      <c r="C12" s="1377">
        <v>306</v>
      </c>
      <c r="D12" s="1378">
        <v>1</v>
      </c>
      <c r="E12" s="1379">
        <v>0.33568782262190555</v>
      </c>
    </row>
    <row r="13" spans="2:5" ht="15.75" customHeight="1">
      <c r="B13" s="1376" t="s">
        <v>36</v>
      </c>
      <c r="C13" s="1377">
        <v>351</v>
      </c>
      <c r="D13" s="1378">
        <v>3</v>
      </c>
      <c r="E13" s="1379">
        <v>0.84289145625879147</v>
      </c>
    </row>
    <row r="14" spans="2:5" ht="15.75" customHeight="1">
      <c r="B14" s="1376" t="s">
        <v>37</v>
      </c>
      <c r="C14" s="1377">
        <v>732</v>
      </c>
      <c r="D14" s="1378">
        <v>3</v>
      </c>
      <c r="E14" s="1379">
        <v>0.41660073577563234</v>
      </c>
    </row>
    <row r="15" spans="2:5" ht="15.75" customHeight="1">
      <c r="B15" s="1376" t="s">
        <v>38</v>
      </c>
      <c r="C15" s="1377">
        <v>732</v>
      </c>
      <c r="D15" s="1378">
        <v>2</v>
      </c>
      <c r="E15" s="1379">
        <v>0.26304717983329867</v>
      </c>
    </row>
    <row r="16" spans="2:5" ht="15.75" customHeight="1">
      <c r="B16" s="1376" t="s">
        <v>39</v>
      </c>
      <c r="C16" s="1377">
        <v>52</v>
      </c>
      <c r="D16" s="1378">
        <v>0</v>
      </c>
      <c r="E16" s="1379">
        <v>0</v>
      </c>
    </row>
    <row r="17" spans="2:5" ht="15.75" customHeight="1" thickBot="1">
      <c r="B17" s="1380" t="s">
        <v>40</v>
      </c>
      <c r="C17" s="1381">
        <v>1608</v>
      </c>
      <c r="D17" s="1382">
        <v>15</v>
      </c>
      <c r="E17" s="1383">
        <v>0.94871224312371683</v>
      </c>
    </row>
    <row r="18" spans="2:5" ht="15.75" thickTop="1"/>
    <row r="20" spans="2:5" ht="15.75" customHeight="1"/>
    <row r="21" spans="2:5" ht="15.75" customHeight="1"/>
    <row r="36" ht="15.75" customHeight="1"/>
    <row r="38" ht="15.75" customHeight="1"/>
    <row r="39" ht="15.75" customHeight="1"/>
  </sheetData>
  <pageMargins left="0.7" right="0.7" top="0.75" bottom="0.75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>
  <sheetPr codeName="Sheet58"/>
  <dimension ref="B1:B30"/>
  <sheetViews>
    <sheetView showGridLines="0" zoomScale="80" zoomScaleNormal="80" workbookViewId="0"/>
  </sheetViews>
  <sheetFormatPr defaultRowHeight="15"/>
  <cols>
    <col min="1" max="1" width="3.5703125" style="968" customWidth="1"/>
    <col min="2" max="16384" width="9.140625" style="968"/>
  </cols>
  <sheetData>
    <row r="1" spans="2:2" ht="24" customHeight="1">
      <c r="B1" s="967" t="s">
        <v>961</v>
      </c>
    </row>
    <row r="30" spans="2:2">
      <c r="B30" s="968" t="s">
        <v>835</v>
      </c>
    </row>
  </sheetData>
  <pageMargins left="0.7" right="0.7" top="0.75" bottom="0.75" header="0.3" footer="0.3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>
  <sheetPr codeName="Sheet59"/>
  <dimension ref="A1:P39"/>
  <sheetViews>
    <sheetView topLeftCell="B1" workbookViewId="0">
      <selection activeCell="R1" sqref="R1:T28"/>
    </sheetView>
  </sheetViews>
  <sheetFormatPr defaultRowHeight="15"/>
  <sheetData>
    <row r="1" spans="1:16" ht="15.75" customHeight="1" thickBot="1">
      <c r="A1" s="1842" t="s">
        <v>235</v>
      </c>
      <c r="B1" s="1842"/>
      <c r="C1" s="1842"/>
      <c r="D1" s="1842"/>
      <c r="E1" s="1842"/>
      <c r="F1" s="1842"/>
      <c r="G1" s="1842"/>
      <c r="H1" s="1842"/>
      <c r="I1" s="1842"/>
      <c r="N1" s="1842" t="s">
        <v>207</v>
      </c>
      <c r="O1" s="1842"/>
      <c r="P1" s="1842"/>
    </row>
    <row r="2" spans="1:16" ht="74.25" thickTop="1" thickBot="1">
      <c r="A2" s="194" t="s">
        <v>0</v>
      </c>
      <c r="B2" s="144" t="s">
        <v>214</v>
      </c>
      <c r="C2" s="170" t="s">
        <v>181</v>
      </c>
      <c r="D2" s="170" t="s">
        <v>234</v>
      </c>
      <c r="E2" s="170" t="s">
        <v>183</v>
      </c>
      <c r="F2" s="170" t="s">
        <v>184</v>
      </c>
      <c r="G2" s="170" t="s">
        <v>185</v>
      </c>
      <c r="H2" s="170" t="s">
        <v>186</v>
      </c>
      <c r="I2" s="171" t="s">
        <v>187</v>
      </c>
      <c r="N2" s="194" t="s">
        <v>0</v>
      </c>
      <c r="O2" s="165" t="s">
        <v>215</v>
      </c>
      <c r="P2" s="171" t="s">
        <v>216</v>
      </c>
    </row>
    <row r="3" spans="1:16" ht="24.75" thickTop="1">
      <c r="A3" s="185" t="s">
        <v>189</v>
      </c>
      <c r="B3" s="195" t="s">
        <v>26</v>
      </c>
      <c r="C3" s="196">
        <v>435</v>
      </c>
      <c r="D3" s="196">
        <v>0</v>
      </c>
      <c r="E3" s="196">
        <v>3.5703813072269903</v>
      </c>
      <c r="F3" s="196">
        <v>0</v>
      </c>
      <c r="G3" s="196">
        <v>0</v>
      </c>
      <c r="H3" s="196">
        <v>0.8205703899714003</v>
      </c>
      <c r="I3" s="162">
        <v>0</v>
      </c>
      <c r="N3" s="185" t="s">
        <v>189</v>
      </c>
      <c r="O3" s="188">
        <v>19</v>
      </c>
      <c r="P3" s="189">
        <v>11.111111111111111</v>
      </c>
    </row>
    <row r="4" spans="1:16">
      <c r="A4" s="186" t="s">
        <v>190</v>
      </c>
      <c r="B4" s="197" t="s">
        <v>27</v>
      </c>
      <c r="C4" s="198">
        <v>135</v>
      </c>
      <c r="D4" s="198">
        <v>2</v>
      </c>
      <c r="E4" s="198">
        <v>1.1401942338225934</v>
      </c>
      <c r="F4" s="198">
        <v>1.4814814814814814</v>
      </c>
      <c r="G4" s="198">
        <v>1.4393519378191761</v>
      </c>
      <c r="H4" s="198">
        <v>0.8205703899714003</v>
      </c>
      <c r="I4" s="163">
        <v>0</v>
      </c>
      <c r="N4" s="186" t="s">
        <v>190</v>
      </c>
      <c r="O4" s="190">
        <v>54</v>
      </c>
      <c r="P4" s="191">
        <v>5.6603773584905666</v>
      </c>
    </row>
    <row r="5" spans="1:16" ht="36">
      <c r="A5" s="186" t="s">
        <v>191</v>
      </c>
      <c r="B5" s="197" t="s">
        <v>28</v>
      </c>
      <c r="C5" s="198">
        <v>182</v>
      </c>
      <c r="D5" s="198">
        <v>6</v>
      </c>
      <c r="E5" s="198">
        <v>1.4757905454240396</v>
      </c>
      <c r="F5" s="198">
        <v>3.2967032967032965</v>
      </c>
      <c r="G5" s="198">
        <v>3.3361254109496632</v>
      </c>
      <c r="H5" s="198">
        <v>0.8205703899714003</v>
      </c>
      <c r="I5" s="163">
        <v>200</v>
      </c>
      <c r="N5" s="186" t="s">
        <v>191</v>
      </c>
      <c r="O5" s="190">
        <v>102</v>
      </c>
      <c r="P5" s="191">
        <v>3.9603960396039604</v>
      </c>
    </row>
    <row r="6" spans="1:16">
      <c r="A6" s="186" t="s">
        <v>192</v>
      </c>
      <c r="B6" s="197" t="s">
        <v>29</v>
      </c>
      <c r="C6" s="198">
        <v>457</v>
      </c>
      <c r="D6" s="198">
        <v>0</v>
      </c>
      <c r="E6" s="198">
        <v>3.6795011259191401</v>
      </c>
      <c r="F6" s="198">
        <v>0</v>
      </c>
      <c r="G6" s="198">
        <v>0</v>
      </c>
      <c r="H6" s="198">
        <v>0.8205703899714003</v>
      </c>
      <c r="I6" s="163">
        <v>200</v>
      </c>
      <c r="N6" s="186" t="s">
        <v>192</v>
      </c>
      <c r="O6" s="190">
        <v>158</v>
      </c>
      <c r="P6" s="191">
        <v>3.1847133757961785</v>
      </c>
    </row>
    <row r="7" spans="1:16" ht="24">
      <c r="A7" s="186" t="s">
        <v>193</v>
      </c>
      <c r="B7" s="197" t="s">
        <v>30</v>
      </c>
      <c r="C7" s="198">
        <v>198</v>
      </c>
      <c r="D7" s="198">
        <v>1</v>
      </c>
      <c r="E7" s="198">
        <v>1.6507947995086552</v>
      </c>
      <c r="F7" s="198">
        <v>0.50505050505050508</v>
      </c>
      <c r="G7" s="198">
        <v>0.49707594803160027</v>
      </c>
      <c r="H7" s="198">
        <v>0.8205703899714003</v>
      </c>
      <c r="I7" s="163">
        <v>400</v>
      </c>
      <c r="N7" s="186" t="s">
        <v>193</v>
      </c>
      <c r="O7" s="190">
        <v>220</v>
      </c>
      <c r="P7" s="191">
        <v>2.7397260273972601</v>
      </c>
    </row>
    <row r="8" spans="1:16">
      <c r="A8" s="186" t="s">
        <v>194</v>
      </c>
      <c r="B8" s="197" t="s">
        <v>31</v>
      </c>
      <c r="C8" s="198">
        <v>594</v>
      </c>
      <c r="D8" s="198">
        <v>5</v>
      </c>
      <c r="E8" s="198">
        <v>4.7594222091543816</v>
      </c>
      <c r="F8" s="198">
        <v>0.84175084175084181</v>
      </c>
      <c r="G8" s="198">
        <v>0.86204832636312079</v>
      </c>
      <c r="H8" s="198">
        <v>0.8205703899714003</v>
      </c>
      <c r="I8" s="163">
        <v>400</v>
      </c>
      <c r="N8" s="186" t="s">
        <v>194</v>
      </c>
      <c r="O8" s="190">
        <v>286</v>
      </c>
      <c r="P8" s="191">
        <v>2.4561403508771931</v>
      </c>
    </row>
    <row r="9" spans="1:16" ht="24">
      <c r="A9" s="186" t="s">
        <v>195</v>
      </c>
      <c r="B9" s="197" t="s">
        <v>32</v>
      </c>
      <c r="C9" s="198">
        <v>512</v>
      </c>
      <c r="D9" s="198">
        <v>2</v>
      </c>
      <c r="E9" s="198">
        <v>4.1772273777923203</v>
      </c>
      <c r="F9" s="198">
        <v>0.390625</v>
      </c>
      <c r="G9" s="198">
        <v>0.39287801010491064</v>
      </c>
      <c r="H9" s="198">
        <v>0.8205703899714003</v>
      </c>
      <c r="I9" s="163">
        <v>600</v>
      </c>
      <c r="N9" s="186" t="s">
        <v>195</v>
      </c>
      <c r="O9" s="190">
        <v>357</v>
      </c>
      <c r="P9" s="191">
        <v>2.2471910112359552</v>
      </c>
    </row>
    <row r="10" spans="1:16" ht="24">
      <c r="A10" s="186" t="s">
        <v>196</v>
      </c>
      <c r="B10" s="197" t="s">
        <v>33</v>
      </c>
      <c r="C10" s="198">
        <v>587</v>
      </c>
      <c r="D10" s="198">
        <v>6</v>
      </c>
      <c r="E10" s="198">
        <v>4.8972085350917567</v>
      </c>
      <c r="F10" s="198">
        <v>1.0221465076660987</v>
      </c>
      <c r="G10" s="198">
        <v>1.0053528054908845</v>
      </c>
      <c r="H10" s="198">
        <v>0.8205703899714003</v>
      </c>
      <c r="I10" s="163">
        <v>800</v>
      </c>
      <c r="N10" s="186" t="s">
        <v>196</v>
      </c>
      <c r="O10" s="190">
        <v>430</v>
      </c>
      <c r="P10" s="191">
        <v>2.0979020979020979</v>
      </c>
    </row>
    <row r="11" spans="1:16">
      <c r="A11" s="186" t="s">
        <v>197</v>
      </c>
      <c r="B11" s="197" t="s">
        <v>34</v>
      </c>
      <c r="C11" s="198">
        <v>392</v>
      </c>
      <c r="D11" s="198">
        <v>1</v>
      </c>
      <c r="E11" s="198">
        <v>3.3328746750350731</v>
      </c>
      <c r="F11" s="198">
        <v>0.25510204081632654</v>
      </c>
      <c r="G11" s="198">
        <v>0.24620499418051631</v>
      </c>
      <c r="H11" s="198">
        <v>0.8205703899714003</v>
      </c>
      <c r="I11" s="163">
        <v>1000</v>
      </c>
      <c r="N11" s="186" t="s">
        <v>197</v>
      </c>
      <c r="O11" s="190">
        <v>506</v>
      </c>
      <c r="P11" s="191">
        <v>1.9801980198019802</v>
      </c>
    </row>
    <row r="12" spans="1:16">
      <c r="A12" s="186" t="s">
        <v>198</v>
      </c>
      <c r="B12" s="197" t="s">
        <v>35</v>
      </c>
      <c r="C12" s="198">
        <v>261</v>
      </c>
      <c r="D12" s="198">
        <v>3</v>
      </c>
      <c r="E12" s="198">
        <v>2.2135498010740617</v>
      </c>
      <c r="F12" s="198">
        <v>1.1494252873563218</v>
      </c>
      <c r="G12" s="198">
        <v>1.1121101358188219</v>
      </c>
      <c r="H12" s="198">
        <v>0.8205703899714003</v>
      </c>
      <c r="I12" s="163">
        <v>1000</v>
      </c>
      <c r="N12" s="186" t="s">
        <v>198</v>
      </c>
      <c r="O12" s="190">
        <v>585</v>
      </c>
      <c r="P12" s="191">
        <v>1.8835616438356164</v>
      </c>
    </row>
    <row r="13" spans="1:16" ht="24">
      <c r="A13" s="186" t="s">
        <v>199</v>
      </c>
      <c r="B13" s="197" t="s">
        <v>36</v>
      </c>
      <c r="C13" s="198">
        <v>407</v>
      </c>
      <c r="D13" s="198">
        <v>7</v>
      </c>
      <c r="E13" s="198">
        <v>3.2505468378178621</v>
      </c>
      <c r="F13" s="198">
        <v>1.7199017199017199</v>
      </c>
      <c r="G13" s="198">
        <v>1.7670850525740542</v>
      </c>
      <c r="H13" s="198">
        <v>0.8205703899714003</v>
      </c>
      <c r="I13" s="163">
        <v>1200</v>
      </c>
      <c r="N13" s="186" t="s">
        <v>199</v>
      </c>
      <c r="O13" s="190">
        <v>665</v>
      </c>
      <c r="P13" s="191">
        <v>1.8072289156626504</v>
      </c>
    </row>
    <row r="14" spans="1:16">
      <c r="A14" s="186" t="s">
        <v>200</v>
      </c>
      <c r="B14" s="197" t="s">
        <v>37</v>
      </c>
      <c r="C14" s="198">
        <v>811</v>
      </c>
      <c r="D14" s="198">
        <v>7</v>
      </c>
      <c r="E14" s="198">
        <v>6.5469188518911876</v>
      </c>
      <c r="F14" s="198">
        <v>0.86313193588162762</v>
      </c>
      <c r="G14" s="198">
        <v>0.87735816797859856</v>
      </c>
      <c r="H14" s="198">
        <v>0.8205703899714003</v>
      </c>
      <c r="I14" s="163">
        <v>1400</v>
      </c>
      <c r="N14" s="186" t="s">
        <v>200</v>
      </c>
      <c r="O14" s="190">
        <v>747</v>
      </c>
      <c r="P14" s="191">
        <v>1.7426273458445041</v>
      </c>
    </row>
    <row r="15" spans="1:16">
      <c r="A15" s="186" t="s">
        <v>201</v>
      </c>
      <c r="B15" s="197" t="s">
        <v>38</v>
      </c>
      <c r="C15" s="198">
        <v>525</v>
      </c>
      <c r="D15" s="198">
        <v>3</v>
      </c>
      <c r="E15" s="198">
        <v>4.5930196349443415</v>
      </c>
      <c r="F15" s="198">
        <v>0.5714285714285714</v>
      </c>
      <c r="G15" s="198">
        <v>0.53596791774743469</v>
      </c>
      <c r="H15" s="198">
        <v>0.8205703899714003</v>
      </c>
      <c r="I15" s="163">
        <v>1400</v>
      </c>
      <c r="N15" s="186" t="s">
        <v>201</v>
      </c>
      <c r="O15" s="190">
        <v>830</v>
      </c>
      <c r="P15" s="191">
        <v>1.6887816646562124</v>
      </c>
    </row>
    <row r="16" spans="1:16" ht="24">
      <c r="A16" s="186" t="s">
        <v>202</v>
      </c>
      <c r="B16" s="197" t="s">
        <v>39</v>
      </c>
      <c r="C16" s="198">
        <v>65</v>
      </c>
      <c r="D16" s="198">
        <v>0</v>
      </c>
      <c r="E16" s="198">
        <v>0.49083457273117126</v>
      </c>
      <c r="F16" s="198">
        <v>0</v>
      </c>
      <c r="G16" s="198">
        <v>0</v>
      </c>
      <c r="H16" s="198">
        <v>0.8205703899714003</v>
      </c>
      <c r="I16" s="163">
        <v>1600</v>
      </c>
      <c r="N16" s="186" t="s">
        <v>202</v>
      </c>
      <c r="O16" s="190">
        <v>915</v>
      </c>
      <c r="P16" s="191">
        <v>1.6411378555798686</v>
      </c>
    </row>
    <row r="17" spans="1:16">
      <c r="A17" s="186" t="s">
        <v>203</v>
      </c>
      <c r="B17" s="197" t="s">
        <v>40</v>
      </c>
      <c r="C17" s="198">
        <v>1751</v>
      </c>
      <c r="D17" s="198">
        <v>8</v>
      </c>
      <c r="E17" s="198">
        <v>13.93438844345831</v>
      </c>
      <c r="F17" s="198">
        <v>0.45688178183894917</v>
      </c>
      <c r="G17" s="198">
        <v>0.47110521903478486</v>
      </c>
      <c r="H17" s="198">
        <v>0.8205703899714003</v>
      </c>
      <c r="I17" s="163">
        <v>1800</v>
      </c>
      <c r="N17" s="186" t="s">
        <v>203</v>
      </c>
      <c r="O17" s="190">
        <v>1001</v>
      </c>
      <c r="P17" s="191">
        <v>1.6</v>
      </c>
    </row>
    <row r="18" spans="1:16" ht="36.75" thickBot="1">
      <c r="A18" s="187" t="s">
        <v>204</v>
      </c>
      <c r="B18" s="199" t="s">
        <v>41</v>
      </c>
      <c r="C18" s="200">
        <v>80</v>
      </c>
      <c r="D18" s="200">
        <v>1</v>
      </c>
      <c r="E18" s="200">
        <v>0.64927507760652869</v>
      </c>
      <c r="F18" s="200">
        <v>1.25</v>
      </c>
      <c r="G18" s="200">
        <v>1.2638254851800723</v>
      </c>
      <c r="H18" s="200">
        <v>0.8205703899714003</v>
      </c>
      <c r="I18" s="164">
        <v>2000</v>
      </c>
      <c r="N18" s="186" t="s">
        <v>204</v>
      </c>
      <c r="O18" s="190">
        <v>1088</v>
      </c>
      <c r="P18" s="191">
        <v>1.5639374425023</v>
      </c>
    </row>
    <row r="19" spans="1:16" ht="15.75" thickTop="1">
      <c r="A19" s="1843" t="s">
        <v>205</v>
      </c>
      <c r="B19" s="1843"/>
      <c r="C19" s="1843"/>
      <c r="D19" s="1843"/>
      <c r="E19" s="1843"/>
      <c r="F19" s="1843"/>
      <c r="G19" s="1843"/>
      <c r="H19" s="1843"/>
      <c r="I19" s="1843"/>
      <c r="N19" s="186" t="s">
        <v>208</v>
      </c>
      <c r="O19" s="190">
        <v>1176</v>
      </c>
      <c r="P19" s="191">
        <v>1.5319148936170213</v>
      </c>
    </row>
    <row r="20" spans="1:16">
      <c r="N20" s="186" t="s">
        <v>209</v>
      </c>
      <c r="O20" s="190">
        <v>1265</v>
      </c>
      <c r="P20" s="191">
        <v>1.5031645569620253</v>
      </c>
    </row>
    <row r="21" spans="1:16" ht="15.75" customHeight="1">
      <c r="N21" s="186" t="s">
        <v>210</v>
      </c>
      <c r="O21" s="190">
        <v>1355</v>
      </c>
      <c r="P21" s="191">
        <v>1.4771048744460855</v>
      </c>
    </row>
    <row r="22" spans="1:16">
      <c r="N22" s="186" t="s">
        <v>211</v>
      </c>
      <c r="O22" s="190">
        <v>1446</v>
      </c>
      <c r="P22" s="191">
        <v>1.453287197231834</v>
      </c>
    </row>
    <row r="23" spans="1:16">
      <c r="N23" s="186" t="s">
        <v>212</v>
      </c>
      <c r="O23" s="190">
        <v>1537</v>
      </c>
      <c r="P23" s="191">
        <v>1.4322916666666665</v>
      </c>
    </row>
    <row r="24" spans="1:16">
      <c r="N24" s="186" t="s">
        <v>213</v>
      </c>
      <c r="O24" s="190">
        <v>1629</v>
      </c>
      <c r="P24" s="191">
        <v>1.4127764127764129</v>
      </c>
    </row>
    <row r="25" spans="1:16">
      <c r="N25" s="186" t="s">
        <v>217</v>
      </c>
      <c r="O25" s="190">
        <v>1722</v>
      </c>
      <c r="P25" s="191">
        <v>1.3945380592678676</v>
      </c>
    </row>
    <row r="26" spans="1:16">
      <c r="N26" s="186" t="s">
        <v>218</v>
      </c>
      <c r="O26" s="190">
        <v>1815</v>
      </c>
      <c r="P26" s="191">
        <v>1.3781697905181918</v>
      </c>
    </row>
    <row r="27" spans="1:16">
      <c r="N27" s="186" t="s">
        <v>219</v>
      </c>
      <c r="O27" s="190">
        <v>1909</v>
      </c>
      <c r="P27" s="191">
        <v>1.3626834381551363</v>
      </c>
    </row>
    <row r="28" spans="1:16" ht="15.75" thickBot="1">
      <c r="N28" s="187" t="s">
        <v>220</v>
      </c>
      <c r="O28" s="192">
        <v>1998</v>
      </c>
      <c r="P28" s="193">
        <v>1.3520280420630946</v>
      </c>
    </row>
    <row r="29" spans="1:16" ht="15.75" thickTop="1"/>
    <row r="39" ht="15.75" customHeight="1"/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>
  <sheetPr codeName="Sheet110"/>
  <dimension ref="B1:I39"/>
  <sheetViews>
    <sheetView showGridLines="0" workbookViewId="0"/>
  </sheetViews>
  <sheetFormatPr defaultRowHeight="14.25"/>
  <cols>
    <col min="1" max="1" width="3" style="995" customWidth="1"/>
    <col min="2" max="5" width="20.7109375" style="995" customWidth="1"/>
    <col min="6" max="16384" width="9.140625" style="995"/>
  </cols>
  <sheetData>
    <row r="1" spans="2:5" ht="30.75" customHeight="1" thickBot="1">
      <c r="B1" s="1844" t="s">
        <v>962</v>
      </c>
      <c r="C1" s="1844"/>
      <c r="D1" s="1844"/>
      <c r="E1" s="1844"/>
    </row>
    <row r="2" spans="2:5" ht="30.75" customHeight="1" thickTop="1" thickBot="1">
      <c r="B2" s="1338" t="s">
        <v>214</v>
      </c>
      <c r="C2" s="552" t="s">
        <v>231</v>
      </c>
      <c r="D2" s="550" t="s">
        <v>446</v>
      </c>
      <c r="E2" s="551" t="s">
        <v>185</v>
      </c>
    </row>
    <row r="3" spans="2:5" ht="15" thickTop="1">
      <c r="B3" s="1385" t="s">
        <v>26</v>
      </c>
      <c r="C3" s="1386">
        <v>435</v>
      </c>
      <c r="D3" s="553">
        <v>0</v>
      </c>
      <c r="E3" s="1387">
        <v>0</v>
      </c>
    </row>
    <row r="4" spans="2:5" ht="15.75" customHeight="1">
      <c r="B4" s="1388" t="s">
        <v>27</v>
      </c>
      <c r="C4" s="1389">
        <v>135</v>
      </c>
      <c r="D4" s="554">
        <v>2</v>
      </c>
      <c r="E4" s="1390">
        <v>1.4393519378191761</v>
      </c>
    </row>
    <row r="5" spans="2:5" ht="15.75" customHeight="1">
      <c r="B5" s="1388" t="s">
        <v>28</v>
      </c>
      <c r="C5" s="1389">
        <v>182</v>
      </c>
      <c r="D5" s="554">
        <v>6</v>
      </c>
      <c r="E5" s="1390">
        <v>3.3361254109496632</v>
      </c>
    </row>
    <row r="6" spans="2:5" ht="15.75" customHeight="1">
      <c r="B6" s="1388" t="s">
        <v>29</v>
      </c>
      <c r="C6" s="1389">
        <v>457</v>
      </c>
      <c r="D6" s="554">
        <v>0</v>
      </c>
      <c r="E6" s="1390">
        <v>0</v>
      </c>
    </row>
    <row r="7" spans="2:5" ht="15.75" customHeight="1">
      <c r="B7" s="1388" t="s">
        <v>30</v>
      </c>
      <c r="C7" s="1389">
        <v>198</v>
      </c>
      <c r="D7" s="554">
        <v>1</v>
      </c>
      <c r="E7" s="1390">
        <v>0.49707594803160027</v>
      </c>
    </row>
    <row r="8" spans="2:5" ht="15.75" customHeight="1">
      <c r="B8" s="1388" t="s">
        <v>31</v>
      </c>
      <c r="C8" s="1389">
        <v>594</v>
      </c>
      <c r="D8" s="554">
        <v>5</v>
      </c>
      <c r="E8" s="1390">
        <v>0.86204832636312079</v>
      </c>
    </row>
    <row r="9" spans="2:5" ht="15.75" customHeight="1">
      <c r="B9" s="1388" t="s">
        <v>32</v>
      </c>
      <c r="C9" s="1389">
        <v>512</v>
      </c>
      <c r="D9" s="554">
        <v>2</v>
      </c>
      <c r="E9" s="1390">
        <v>0.39287801010491064</v>
      </c>
    </row>
    <row r="10" spans="2:5" ht="15.75" customHeight="1">
      <c r="B10" s="1388" t="s">
        <v>33</v>
      </c>
      <c r="C10" s="1389">
        <v>587</v>
      </c>
      <c r="D10" s="554">
        <v>6</v>
      </c>
      <c r="E10" s="1390">
        <v>1.0053528054908845</v>
      </c>
    </row>
    <row r="11" spans="2:5" ht="15.75" customHeight="1">
      <c r="B11" s="1388" t="s">
        <v>34</v>
      </c>
      <c r="C11" s="1389">
        <v>392</v>
      </c>
      <c r="D11" s="554">
        <v>1</v>
      </c>
      <c r="E11" s="1390">
        <v>0.24620499418051631</v>
      </c>
    </row>
    <row r="12" spans="2:5" ht="15.75" customHeight="1">
      <c r="B12" s="1388" t="s">
        <v>35</v>
      </c>
      <c r="C12" s="1389">
        <v>261</v>
      </c>
      <c r="D12" s="554">
        <v>3</v>
      </c>
      <c r="E12" s="1390">
        <v>1.1121101358188219</v>
      </c>
    </row>
    <row r="13" spans="2:5" ht="15.75" customHeight="1">
      <c r="B13" s="1388" t="s">
        <v>36</v>
      </c>
      <c r="C13" s="1389">
        <v>407</v>
      </c>
      <c r="D13" s="554">
        <v>7</v>
      </c>
      <c r="E13" s="1390">
        <v>1.7670850525740542</v>
      </c>
    </row>
    <row r="14" spans="2:5" ht="15.75" customHeight="1">
      <c r="B14" s="1388" t="s">
        <v>37</v>
      </c>
      <c r="C14" s="1389">
        <v>811</v>
      </c>
      <c r="D14" s="554">
        <v>7</v>
      </c>
      <c r="E14" s="1390">
        <v>0.87735816797859856</v>
      </c>
    </row>
    <row r="15" spans="2:5" ht="15.75" customHeight="1">
      <c r="B15" s="1388" t="s">
        <v>38</v>
      </c>
      <c r="C15" s="1389">
        <v>525</v>
      </c>
      <c r="D15" s="554">
        <v>3</v>
      </c>
      <c r="E15" s="1390">
        <v>0.53596791774743469</v>
      </c>
    </row>
    <row r="16" spans="2:5" ht="15.75" customHeight="1">
      <c r="B16" s="1388" t="s">
        <v>39</v>
      </c>
      <c r="C16" s="1389">
        <v>65</v>
      </c>
      <c r="D16" s="554">
        <v>0</v>
      </c>
      <c r="E16" s="1390">
        <v>0</v>
      </c>
    </row>
    <row r="17" spans="2:9" ht="15" thickBot="1">
      <c r="B17" s="1391" t="s">
        <v>40</v>
      </c>
      <c r="C17" s="1392">
        <v>1751</v>
      </c>
      <c r="D17" s="1393">
        <v>8</v>
      </c>
      <c r="E17" s="1394">
        <v>0.47110521903478486</v>
      </c>
    </row>
    <row r="18" spans="2:9" ht="15" thickTop="1"/>
    <row r="19" spans="2:9" ht="30.75" customHeight="1">
      <c r="B19" s="1845"/>
      <c r="C19" s="1845"/>
      <c r="D19" s="1845"/>
      <c r="E19" s="1845"/>
      <c r="F19" s="1845"/>
      <c r="G19" s="1845"/>
      <c r="H19" s="1845"/>
      <c r="I19" s="1845"/>
    </row>
    <row r="21" spans="2:9" ht="15.75" customHeight="1"/>
    <row r="39" ht="15.75" customHeight="1"/>
  </sheetData>
  <mergeCells count="2">
    <mergeCell ref="B1:E1"/>
    <mergeCell ref="B19:I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"/>
  <sheetViews>
    <sheetView showGridLines="0" zoomScale="85" zoomScaleNormal="85" workbookViewId="0"/>
  </sheetViews>
  <sheetFormatPr defaultRowHeight="15"/>
  <cols>
    <col min="1" max="1" width="3.5703125" style="866" customWidth="1"/>
    <col min="2" max="16384" width="9.140625" style="866"/>
  </cols>
  <sheetData>
    <row r="1" spans="2:2" ht="15.75">
      <c r="B1" s="967" t="s">
        <v>906</v>
      </c>
    </row>
  </sheetData>
  <pageMargins left="0.7" right="0.7" top="0.75" bottom="0.75" header="0.3" footer="0.3"/>
  <pageSetup paperSize="9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>
  <sheetPr codeName="Sheet60"/>
  <dimension ref="B1:B30"/>
  <sheetViews>
    <sheetView showGridLines="0" zoomScale="80" zoomScaleNormal="80" workbookViewId="0"/>
  </sheetViews>
  <sheetFormatPr defaultRowHeight="15"/>
  <cols>
    <col min="1" max="1" width="3.7109375" style="968" customWidth="1"/>
    <col min="2" max="16384" width="9.140625" style="968"/>
  </cols>
  <sheetData>
    <row r="1" spans="2:2" ht="24" customHeight="1">
      <c r="B1" s="967" t="s">
        <v>963</v>
      </c>
    </row>
    <row r="30" spans="2:2">
      <c r="B30" s="968" t="s">
        <v>835</v>
      </c>
    </row>
  </sheetData>
  <pageMargins left="0.7" right="0.7" top="0.75" bottom="0.75" header="0.3" footer="0.3"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>
  <sheetPr codeName="Sheet61"/>
  <dimension ref="A1:P39"/>
  <sheetViews>
    <sheetView workbookViewId="0">
      <selection activeCell="O19" sqref="O19"/>
    </sheetView>
  </sheetViews>
  <sheetFormatPr defaultRowHeight="15"/>
  <sheetData>
    <row r="1" spans="1:16" ht="15.75" customHeight="1" thickBot="1">
      <c r="A1" s="1846" t="s">
        <v>236</v>
      </c>
      <c r="B1" s="1846"/>
      <c r="C1" s="1846"/>
      <c r="D1" s="1846"/>
      <c r="E1" s="1846"/>
      <c r="F1" s="1846"/>
      <c r="G1" s="1846"/>
      <c r="H1" s="1846"/>
      <c r="I1" s="1846"/>
      <c r="N1" s="1846" t="s">
        <v>207</v>
      </c>
      <c r="O1" s="1846"/>
      <c r="P1" s="1846"/>
    </row>
    <row r="2" spans="1:16" ht="74.25" thickTop="1" thickBot="1">
      <c r="A2" s="1847" t="s">
        <v>0</v>
      </c>
      <c r="B2" s="144" t="s">
        <v>214</v>
      </c>
      <c r="C2" s="170" t="s">
        <v>181</v>
      </c>
      <c r="D2" s="412" t="s">
        <v>298</v>
      </c>
      <c r="E2" s="170" t="s">
        <v>183</v>
      </c>
      <c r="F2" s="170" t="s">
        <v>184</v>
      </c>
      <c r="G2" s="170" t="s">
        <v>185</v>
      </c>
      <c r="H2" s="170" t="s">
        <v>186</v>
      </c>
      <c r="I2" s="171" t="s">
        <v>187</v>
      </c>
      <c r="N2" s="194" t="s">
        <v>0</v>
      </c>
      <c r="O2" s="165" t="s">
        <v>215</v>
      </c>
      <c r="P2" s="171" t="s">
        <v>216</v>
      </c>
    </row>
    <row r="3" spans="1:16" ht="24.75" thickTop="1">
      <c r="A3" s="201" t="s">
        <v>189</v>
      </c>
      <c r="B3" s="205" t="s">
        <v>26</v>
      </c>
      <c r="C3" s="206">
        <v>374</v>
      </c>
      <c r="D3" s="206">
        <v>3</v>
      </c>
      <c r="E3" s="206">
        <v>1.0441453430493846</v>
      </c>
      <c r="F3" s="206">
        <v>0.80213903743315507</v>
      </c>
      <c r="G3" s="206">
        <v>0.7849078581020531</v>
      </c>
      <c r="H3" s="206">
        <v>0.27318596158670866</v>
      </c>
      <c r="I3" s="162">
        <v>0</v>
      </c>
      <c r="N3" s="201" t="s">
        <v>189</v>
      </c>
      <c r="O3" s="213">
        <v>4</v>
      </c>
      <c r="P3" s="207">
        <v>33.333333333333329</v>
      </c>
    </row>
    <row r="4" spans="1:16">
      <c r="A4" s="202" t="s">
        <v>190</v>
      </c>
      <c r="B4" s="208" t="s">
        <v>27</v>
      </c>
      <c r="C4" s="209">
        <v>169</v>
      </c>
      <c r="D4" s="209">
        <v>0</v>
      </c>
      <c r="E4" s="209">
        <v>0.43719296268473684</v>
      </c>
      <c r="F4" s="209">
        <v>0</v>
      </c>
      <c r="G4" s="209">
        <v>0</v>
      </c>
      <c r="H4" s="209">
        <v>0.27318596158670866</v>
      </c>
      <c r="I4" s="163">
        <v>0</v>
      </c>
      <c r="N4" s="202" t="s">
        <v>190</v>
      </c>
      <c r="O4" s="214">
        <v>55</v>
      </c>
      <c r="P4" s="210">
        <v>3.7037037037037033</v>
      </c>
    </row>
    <row r="5" spans="1:16" ht="36">
      <c r="A5" s="202" t="s">
        <v>191</v>
      </c>
      <c r="B5" s="208" t="s">
        <v>28</v>
      </c>
      <c r="C5" s="209">
        <v>200</v>
      </c>
      <c r="D5" s="209">
        <v>0</v>
      </c>
      <c r="E5" s="209">
        <v>0.59753920346707301</v>
      </c>
      <c r="F5" s="209">
        <v>0</v>
      </c>
      <c r="G5" s="209">
        <v>0</v>
      </c>
      <c r="H5" s="209">
        <v>0.27318596158670866</v>
      </c>
      <c r="I5" s="163">
        <v>200</v>
      </c>
      <c r="N5" s="202" t="s">
        <v>191</v>
      </c>
      <c r="O5" s="214">
        <v>161</v>
      </c>
      <c r="P5" s="210">
        <v>1.875</v>
      </c>
    </row>
    <row r="6" spans="1:16">
      <c r="A6" s="202" t="s">
        <v>192</v>
      </c>
      <c r="B6" s="208" t="s">
        <v>29</v>
      </c>
      <c r="C6" s="209">
        <v>417</v>
      </c>
      <c r="D6" s="209">
        <v>1</v>
      </c>
      <c r="E6" s="209">
        <v>1.034089628058303</v>
      </c>
      <c r="F6" s="209">
        <v>0.23980815347721823</v>
      </c>
      <c r="G6" s="209">
        <v>0.26418015825153041</v>
      </c>
      <c r="H6" s="209">
        <v>0.27318596158670866</v>
      </c>
      <c r="I6" s="163">
        <v>200</v>
      </c>
      <c r="N6" s="202" t="s">
        <v>192</v>
      </c>
      <c r="O6" s="214">
        <v>303</v>
      </c>
      <c r="P6" s="210">
        <v>1.3245033112582782</v>
      </c>
    </row>
    <row r="7" spans="1:16" ht="24">
      <c r="A7" s="202" t="s">
        <v>193</v>
      </c>
      <c r="B7" s="208" t="s">
        <v>30</v>
      </c>
      <c r="C7" s="209">
        <v>178</v>
      </c>
      <c r="D7" s="209">
        <v>2</v>
      </c>
      <c r="E7" s="209">
        <v>0.50916522713211887</v>
      </c>
      <c r="F7" s="209">
        <v>1.1235955056179776</v>
      </c>
      <c r="G7" s="209">
        <v>1.073073914043317</v>
      </c>
      <c r="H7" s="209">
        <v>0.27318596158670866</v>
      </c>
      <c r="I7" s="163">
        <v>400</v>
      </c>
      <c r="N7" s="202" t="s">
        <v>193</v>
      </c>
      <c r="O7" s="214">
        <v>470</v>
      </c>
      <c r="P7" s="210">
        <v>1.0660980810234542</v>
      </c>
    </row>
    <row r="8" spans="1:16">
      <c r="A8" s="202" t="s">
        <v>194</v>
      </c>
      <c r="B8" s="208" t="s">
        <v>31</v>
      </c>
      <c r="C8" s="209">
        <v>653</v>
      </c>
      <c r="D8" s="209">
        <v>1</v>
      </c>
      <c r="E8" s="209">
        <v>1.7784783436232212</v>
      </c>
      <c r="F8" s="209">
        <v>0.15313935681470137</v>
      </c>
      <c r="G8" s="209">
        <v>0.15360657191369451</v>
      </c>
      <c r="H8" s="209">
        <v>0.27318596158670866</v>
      </c>
      <c r="I8" s="163">
        <v>400</v>
      </c>
      <c r="N8" s="202" t="s">
        <v>194</v>
      </c>
      <c r="O8" s="214">
        <v>656</v>
      </c>
      <c r="P8" s="210">
        <v>0.91603053435114512</v>
      </c>
    </row>
    <row r="9" spans="1:16" ht="24">
      <c r="A9" s="202" t="s">
        <v>195</v>
      </c>
      <c r="B9" s="208" t="s">
        <v>32</v>
      </c>
      <c r="C9" s="209">
        <v>346</v>
      </c>
      <c r="D9" s="209">
        <v>1</v>
      </c>
      <c r="E9" s="209">
        <v>0.95117203316773435</v>
      </c>
      <c r="F9" s="209">
        <v>0.28901734104046245</v>
      </c>
      <c r="G9" s="209">
        <v>0.28720983382669923</v>
      </c>
      <c r="H9" s="209">
        <v>0.27318596158670866</v>
      </c>
      <c r="I9" s="163">
        <v>600</v>
      </c>
      <c r="N9" s="202" t="s">
        <v>195</v>
      </c>
      <c r="O9" s="214">
        <v>855</v>
      </c>
      <c r="P9" s="210">
        <v>0.81967213114754101</v>
      </c>
    </row>
    <row r="10" spans="1:16" ht="24">
      <c r="A10" s="202" t="s">
        <v>196</v>
      </c>
      <c r="B10" s="208" t="s">
        <v>33</v>
      </c>
      <c r="C10" s="209">
        <v>609</v>
      </c>
      <c r="D10" s="209">
        <v>5</v>
      </c>
      <c r="E10" s="209">
        <v>1.5932921441326675</v>
      </c>
      <c r="F10" s="209">
        <v>0.82101806239737274</v>
      </c>
      <c r="G10" s="209">
        <v>0.85730028417174409</v>
      </c>
      <c r="H10" s="209">
        <v>0.27318596158670866</v>
      </c>
      <c r="I10" s="163">
        <v>800</v>
      </c>
      <c r="N10" s="202" t="s">
        <v>196</v>
      </c>
      <c r="O10" s="214">
        <v>1066</v>
      </c>
      <c r="P10" s="210">
        <v>0.75117370892018775</v>
      </c>
    </row>
    <row r="11" spans="1:16">
      <c r="A11" s="202" t="s">
        <v>197</v>
      </c>
      <c r="B11" s="208" t="s">
        <v>34</v>
      </c>
      <c r="C11" s="209">
        <v>375</v>
      </c>
      <c r="D11" s="209">
        <v>0</v>
      </c>
      <c r="E11" s="209">
        <v>0.88755914260951463</v>
      </c>
      <c r="F11" s="209">
        <v>0</v>
      </c>
      <c r="G11" s="209">
        <v>0</v>
      </c>
      <c r="H11" s="209">
        <v>0.27318596158670866</v>
      </c>
      <c r="I11" s="163">
        <v>1000</v>
      </c>
      <c r="N11" s="202" t="s">
        <v>197</v>
      </c>
      <c r="O11" s="214">
        <v>1287</v>
      </c>
      <c r="P11" s="210">
        <v>0.69984447900466562</v>
      </c>
    </row>
    <row r="12" spans="1:16">
      <c r="A12" s="202" t="s">
        <v>198</v>
      </c>
      <c r="B12" s="208" t="s">
        <v>35</v>
      </c>
      <c r="C12" s="209">
        <v>306</v>
      </c>
      <c r="D12" s="209">
        <v>0</v>
      </c>
      <c r="E12" s="209">
        <v>0.72508992158325136</v>
      </c>
      <c r="F12" s="209">
        <v>0</v>
      </c>
      <c r="G12" s="209">
        <v>0</v>
      </c>
      <c r="H12" s="209">
        <v>0.27318596158670866</v>
      </c>
      <c r="I12" s="163">
        <v>1000</v>
      </c>
      <c r="N12" s="202" t="s">
        <v>198</v>
      </c>
      <c r="O12" s="214">
        <v>1515</v>
      </c>
      <c r="P12" s="210">
        <v>0.66050198150594452</v>
      </c>
    </row>
    <row r="13" spans="1:16" ht="24">
      <c r="A13" s="202" t="s">
        <v>199</v>
      </c>
      <c r="B13" s="208" t="s">
        <v>36</v>
      </c>
      <c r="C13" s="209">
        <v>351</v>
      </c>
      <c r="D13" s="209">
        <v>1</v>
      </c>
      <c r="E13" s="209">
        <v>1.2025017412013828</v>
      </c>
      <c r="F13" s="209">
        <v>0.28490028490028491</v>
      </c>
      <c r="G13" s="209">
        <v>0.22718134388211106</v>
      </c>
      <c r="H13" s="209">
        <v>0.27318596158670866</v>
      </c>
      <c r="I13" s="163">
        <v>1200</v>
      </c>
      <c r="N13" s="202" t="s">
        <v>199</v>
      </c>
      <c r="O13" s="214">
        <v>1750</v>
      </c>
      <c r="P13" s="210">
        <v>0.62893081761006298</v>
      </c>
    </row>
    <row r="14" spans="1:16" ht="15.75" thickBot="1">
      <c r="A14" s="202" t="s">
        <v>200</v>
      </c>
      <c r="B14" s="208" t="s">
        <v>37</v>
      </c>
      <c r="C14" s="209">
        <v>732</v>
      </c>
      <c r="D14" s="209">
        <v>3</v>
      </c>
      <c r="E14" s="209">
        <v>2.2486952632973987</v>
      </c>
      <c r="F14" s="209">
        <v>0.4098360655737705</v>
      </c>
      <c r="G14" s="209">
        <v>0.36445929252252635</v>
      </c>
      <c r="H14" s="209">
        <v>0.27318596158670866</v>
      </c>
      <c r="I14" s="163">
        <v>1400</v>
      </c>
      <c r="N14" s="202" t="s">
        <v>200</v>
      </c>
      <c r="O14" s="858">
        <v>1990</v>
      </c>
      <c r="P14" s="736">
        <v>0.60331825037707398</v>
      </c>
    </row>
    <row r="15" spans="1:16" ht="15.75" thickTop="1">
      <c r="A15" s="202" t="s">
        <v>201</v>
      </c>
      <c r="B15" s="208" t="s">
        <v>38</v>
      </c>
      <c r="C15" s="209">
        <v>732</v>
      </c>
      <c r="D15" s="209">
        <v>1</v>
      </c>
      <c r="E15" s="209">
        <v>2.3957055509836631</v>
      </c>
      <c r="F15" s="209">
        <v>0.13661202185792351</v>
      </c>
      <c r="G15" s="209">
        <v>0.11403152673522005</v>
      </c>
      <c r="H15" s="209">
        <v>0.27318596158670866</v>
      </c>
      <c r="I15" s="163">
        <v>1400</v>
      </c>
    </row>
    <row r="16" spans="1:16" ht="24">
      <c r="A16" s="202" t="s">
        <v>202</v>
      </c>
      <c r="B16" s="208" t="s">
        <v>39</v>
      </c>
      <c r="C16" s="209">
        <v>52</v>
      </c>
      <c r="D16" s="209">
        <v>0</v>
      </c>
      <c r="E16" s="209">
        <v>0.16084309844836508</v>
      </c>
      <c r="F16" s="209">
        <v>0</v>
      </c>
      <c r="G16" s="209">
        <v>0</v>
      </c>
      <c r="H16" s="209">
        <v>0.27318596158670866</v>
      </c>
      <c r="I16" s="163">
        <v>1600</v>
      </c>
    </row>
    <row r="17" spans="1:9">
      <c r="A17" s="202" t="s">
        <v>203</v>
      </c>
      <c r="B17" s="208" t="s">
        <v>40</v>
      </c>
      <c r="C17" s="209">
        <v>1608</v>
      </c>
      <c r="D17" s="209">
        <v>1</v>
      </c>
      <c r="E17" s="209">
        <v>4.1844724412454433</v>
      </c>
      <c r="F17" s="209">
        <v>6.2189054726368161E-2</v>
      </c>
      <c r="G17" s="209">
        <v>6.5285640047231155E-2</v>
      </c>
      <c r="H17" s="209">
        <v>0.27318596158670866</v>
      </c>
      <c r="I17" s="163">
        <v>1800</v>
      </c>
    </row>
    <row r="18" spans="1:9" ht="36.75" thickBot="1">
      <c r="A18" s="203" t="s">
        <v>204</v>
      </c>
      <c r="B18" s="211" t="s">
        <v>41</v>
      </c>
      <c r="C18" s="212">
        <v>53</v>
      </c>
      <c r="D18" s="212">
        <v>0</v>
      </c>
      <c r="E18" s="212">
        <v>0.16905749197769632</v>
      </c>
      <c r="F18" s="212">
        <v>0</v>
      </c>
      <c r="G18" s="212">
        <v>0</v>
      </c>
      <c r="H18" s="212">
        <v>0.27318596158670866</v>
      </c>
      <c r="I18" s="164">
        <v>2000</v>
      </c>
    </row>
    <row r="19" spans="1:9" ht="15.75" thickTop="1">
      <c r="A19" s="1848" t="s">
        <v>205</v>
      </c>
      <c r="B19" s="1848"/>
      <c r="C19" s="1848"/>
      <c r="D19" s="1848"/>
      <c r="E19" s="1848"/>
      <c r="F19" s="1848"/>
      <c r="G19" s="1848"/>
      <c r="H19" s="1848"/>
      <c r="I19" s="1848"/>
    </row>
    <row r="21" spans="1:9" ht="15.75" customHeight="1"/>
    <row r="39" ht="15.75" customHeight="1"/>
  </sheetData>
  <mergeCells count="4">
    <mergeCell ref="A1:I1"/>
    <mergeCell ref="A2"/>
    <mergeCell ref="A19:I19"/>
    <mergeCell ref="N1:P1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>
  <sheetPr codeName="Sheet111"/>
  <dimension ref="B1:E38"/>
  <sheetViews>
    <sheetView showGridLines="0" workbookViewId="0"/>
  </sheetViews>
  <sheetFormatPr defaultRowHeight="14.25"/>
  <cols>
    <col min="1" max="1" width="3.140625" style="995" customWidth="1"/>
    <col min="2" max="5" width="20.7109375" style="995" customWidth="1"/>
    <col min="6" max="16384" width="9.140625" style="995"/>
  </cols>
  <sheetData>
    <row r="1" spans="2:5" ht="30.75" customHeight="1" thickBot="1">
      <c r="B1" s="1849" t="s">
        <v>964</v>
      </c>
      <c r="C1" s="1849"/>
      <c r="D1" s="1849"/>
      <c r="E1" s="1849"/>
    </row>
    <row r="2" spans="2:5" ht="30.75" customHeight="1" thickTop="1" thickBot="1">
      <c r="B2" s="1338" t="s">
        <v>214</v>
      </c>
      <c r="C2" s="552" t="s">
        <v>181</v>
      </c>
      <c r="D2" s="550" t="s">
        <v>447</v>
      </c>
      <c r="E2" s="551" t="s">
        <v>185</v>
      </c>
    </row>
    <row r="3" spans="2:5" ht="15.75" customHeight="1" thickTop="1">
      <c r="B3" s="1395" t="s">
        <v>26</v>
      </c>
      <c r="C3" s="1396">
        <v>374</v>
      </c>
      <c r="D3" s="555">
        <v>3</v>
      </c>
      <c r="E3" s="1397">
        <v>0.7849078581020531</v>
      </c>
    </row>
    <row r="4" spans="2:5" ht="15.75" customHeight="1">
      <c r="B4" s="1398" t="s">
        <v>27</v>
      </c>
      <c r="C4" s="1399">
        <v>169</v>
      </c>
      <c r="D4" s="556">
        <v>0</v>
      </c>
      <c r="E4" s="1400">
        <v>0</v>
      </c>
    </row>
    <row r="5" spans="2:5" ht="15.75" customHeight="1">
      <c r="B5" s="1398" t="s">
        <v>28</v>
      </c>
      <c r="C5" s="1399">
        <v>200</v>
      </c>
      <c r="D5" s="556">
        <v>0</v>
      </c>
      <c r="E5" s="1400">
        <v>0</v>
      </c>
    </row>
    <row r="6" spans="2:5" ht="15.75" customHeight="1">
      <c r="B6" s="1398" t="s">
        <v>29</v>
      </c>
      <c r="C6" s="1399">
        <v>417</v>
      </c>
      <c r="D6" s="556">
        <v>1</v>
      </c>
      <c r="E6" s="1400">
        <v>0.26418015825153041</v>
      </c>
    </row>
    <row r="7" spans="2:5" ht="15.75" customHeight="1">
      <c r="B7" s="1398" t="s">
        <v>30</v>
      </c>
      <c r="C7" s="1399">
        <v>178</v>
      </c>
      <c r="D7" s="556">
        <v>2</v>
      </c>
      <c r="E7" s="1400">
        <v>1.073073914043317</v>
      </c>
    </row>
    <row r="8" spans="2:5" ht="15.75" customHeight="1">
      <c r="B8" s="1398" t="s">
        <v>31</v>
      </c>
      <c r="C8" s="1399">
        <v>653</v>
      </c>
      <c r="D8" s="556">
        <v>1</v>
      </c>
      <c r="E8" s="1400">
        <v>0.15360657191369451</v>
      </c>
    </row>
    <row r="9" spans="2:5" ht="15.75" customHeight="1">
      <c r="B9" s="1398" t="s">
        <v>32</v>
      </c>
      <c r="C9" s="1399">
        <v>346</v>
      </c>
      <c r="D9" s="556">
        <v>1</v>
      </c>
      <c r="E9" s="1400">
        <v>0.28720983382669923</v>
      </c>
    </row>
    <row r="10" spans="2:5" ht="15.75" customHeight="1">
      <c r="B10" s="1398" t="s">
        <v>33</v>
      </c>
      <c r="C10" s="1399">
        <v>609</v>
      </c>
      <c r="D10" s="556">
        <v>5</v>
      </c>
      <c r="E10" s="1400">
        <v>0.85730028417174409</v>
      </c>
    </row>
    <row r="11" spans="2:5" ht="15.75" customHeight="1">
      <c r="B11" s="1398" t="s">
        <v>34</v>
      </c>
      <c r="C11" s="1399">
        <v>375</v>
      </c>
      <c r="D11" s="556">
        <v>0</v>
      </c>
      <c r="E11" s="1400">
        <v>0</v>
      </c>
    </row>
    <row r="12" spans="2:5" ht="15.75" customHeight="1">
      <c r="B12" s="1398" t="s">
        <v>35</v>
      </c>
      <c r="C12" s="1399">
        <v>306</v>
      </c>
      <c r="D12" s="556">
        <v>0</v>
      </c>
      <c r="E12" s="1400">
        <v>0</v>
      </c>
    </row>
    <row r="13" spans="2:5" ht="15.75" customHeight="1">
      <c r="B13" s="1398" t="s">
        <v>36</v>
      </c>
      <c r="C13" s="1399">
        <v>351</v>
      </c>
      <c r="D13" s="556">
        <v>1</v>
      </c>
      <c r="E13" s="1400">
        <v>0.22718134388211106</v>
      </c>
    </row>
    <row r="14" spans="2:5" ht="15.75" customHeight="1">
      <c r="B14" s="1398" t="s">
        <v>37</v>
      </c>
      <c r="C14" s="1399">
        <v>732</v>
      </c>
      <c r="D14" s="556">
        <v>3</v>
      </c>
      <c r="E14" s="1400">
        <v>0.36445929252252635</v>
      </c>
    </row>
    <row r="15" spans="2:5" ht="15.75" customHeight="1">
      <c r="B15" s="1398" t="s">
        <v>38</v>
      </c>
      <c r="C15" s="1399">
        <v>732</v>
      </c>
      <c r="D15" s="556">
        <v>1</v>
      </c>
      <c r="E15" s="1400">
        <v>0.11403152673522005</v>
      </c>
    </row>
    <row r="16" spans="2:5" ht="15.75" customHeight="1">
      <c r="B16" s="1398" t="s">
        <v>39</v>
      </c>
      <c r="C16" s="1399">
        <v>52</v>
      </c>
      <c r="D16" s="556">
        <v>0</v>
      </c>
      <c r="E16" s="1400">
        <v>0</v>
      </c>
    </row>
    <row r="17" spans="2:5" ht="15.75" customHeight="1" thickBot="1">
      <c r="B17" s="1401" t="s">
        <v>40</v>
      </c>
      <c r="C17" s="1402">
        <v>1608</v>
      </c>
      <c r="D17" s="557">
        <v>1</v>
      </c>
      <c r="E17" s="1403">
        <v>6.5285640047231155E-2</v>
      </c>
    </row>
    <row r="18" spans="2:5" ht="15" thickTop="1"/>
    <row r="20" spans="2:5" ht="15.75" customHeight="1"/>
    <row r="38" ht="15.75" customHeight="1"/>
  </sheetData>
  <mergeCells count="1">
    <mergeCell ref="B1:E1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>
  <sheetPr codeName="Sheet62"/>
  <dimension ref="B1:B30"/>
  <sheetViews>
    <sheetView showGridLines="0" zoomScale="80" zoomScaleNormal="80" workbookViewId="0"/>
  </sheetViews>
  <sheetFormatPr defaultRowHeight="15"/>
  <cols>
    <col min="1" max="1" width="4.28515625" style="968" customWidth="1"/>
    <col min="2" max="16384" width="9.140625" style="968"/>
  </cols>
  <sheetData>
    <row r="1" spans="2:2" ht="24" customHeight="1">
      <c r="B1" s="967" t="s">
        <v>965</v>
      </c>
    </row>
    <row r="30" spans="2:2">
      <c r="B30" s="968" t="s">
        <v>835</v>
      </c>
    </row>
  </sheetData>
  <pageMargins left="0.7" right="0.7" top="0.75" bottom="0.75" header="0.3" footer="0.3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>
  <sheetPr codeName="Sheet63"/>
  <dimension ref="A1:P39"/>
  <sheetViews>
    <sheetView workbookViewId="0">
      <selection activeCell="P19" sqref="P19"/>
    </sheetView>
  </sheetViews>
  <sheetFormatPr defaultRowHeight="15"/>
  <sheetData>
    <row r="1" spans="1:16" ht="15.75" customHeight="1" thickBot="1">
      <c r="A1" s="1850" t="s">
        <v>237</v>
      </c>
      <c r="B1" s="1850"/>
      <c r="C1" s="1850"/>
      <c r="D1" s="1850"/>
      <c r="E1" s="1850"/>
      <c r="F1" s="1850"/>
      <c r="G1" s="1850"/>
      <c r="H1" s="1850"/>
      <c r="I1" s="1850"/>
      <c r="N1" s="1850" t="s">
        <v>207</v>
      </c>
      <c r="O1" s="1850"/>
      <c r="P1" s="1850"/>
    </row>
    <row r="2" spans="1:16" ht="74.25" thickTop="1" thickBot="1">
      <c r="A2" s="204" t="s">
        <v>0</v>
      </c>
      <c r="B2" s="144" t="s">
        <v>214</v>
      </c>
      <c r="C2" s="170" t="s">
        <v>181</v>
      </c>
      <c r="D2" s="412" t="s">
        <v>298</v>
      </c>
      <c r="E2" s="170" t="s">
        <v>183</v>
      </c>
      <c r="F2" s="170" t="s">
        <v>184</v>
      </c>
      <c r="G2" s="170" t="s">
        <v>185</v>
      </c>
      <c r="H2" s="170" t="s">
        <v>186</v>
      </c>
      <c r="I2" s="171" t="s">
        <v>187</v>
      </c>
      <c r="N2" s="194" t="s">
        <v>0</v>
      </c>
      <c r="O2" s="165" t="s">
        <v>215</v>
      </c>
      <c r="P2" s="171" t="s">
        <v>216</v>
      </c>
    </row>
    <row r="3" spans="1:16" ht="24.75" thickTop="1">
      <c r="A3" s="215" t="s">
        <v>189</v>
      </c>
      <c r="B3" s="218" t="s">
        <v>26</v>
      </c>
      <c r="C3" s="219">
        <v>435</v>
      </c>
      <c r="D3" s="219">
        <v>0</v>
      </c>
      <c r="E3" s="219">
        <v>1.0365646815393166</v>
      </c>
      <c r="F3" s="219">
        <v>0</v>
      </c>
      <c r="G3" s="219">
        <v>0</v>
      </c>
      <c r="H3" s="219">
        <v>0.25124956565899553</v>
      </c>
      <c r="I3" s="162">
        <v>0</v>
      </c>
      <c r="N3" s="215" t="s">
        <v>189</v>
      </c>
      <c r="O3" s="224">
        <v>4</v>
      </c>
      <c r="P3" s="225">
        <v>33.333333333333329</v>
      </c>
    </row>
    <row r="4" spans="1:16">
      <c r="A4" s="216" t="s">
        <v>190</v>
      </c>
      <c r="B4" s="220" t="s">
        <v>27</v>
      </c>
      <c r="C4" s="221">
        <v>135</v>
      </c>
      <c r="D4" s="221">
        <v>0</v>
      </c>
      <c r="E4" s="221">
        <v>0.35737438986497033</v>
      </c>
      <c r="F4" s="221">
        <v>0</v>
      </c>
      <c r="G4" s="221">
        <v>0</v>
      </c>
      <c r="H4" s="221">
        <v>0.25124956565899553</v>
      </c>
      <c r="I4" s="163">
        <v>0</v>
      </c>
      <c r="N4" s="216" t="s">
        <v>190</v>
      </c>
      <c r="O4" s="226">
        <v>60</v>
      </c>
      <c r="P4" s="227">
        <v>3.3898305084745761</v>
      </c>
    </row>
    <row r="5" spans="1:16" ht="36">
      <c r="A5" s="216" t="s">
        <v>191</v>
      </c>
      <c r="B5" s="220" t="s">
        <v>28</v>
      </c>
      <c r="C5" s="221">
        <v>182</v>
      </c>
      <c r="D5" s="221">
        <v>1</v>
      </c>
      <c r="E5" s="221">
        <v>0.46697509998073644</v>
      </c>
      <c r="F5" s="221">
        <v>0.5494505494505495</v>
      </c>
      <c r="G5" s="221">
        <v>0.53803632285610092</v>
      </c>
      <c r="H5" s="221">
        <v>0.25124956565899553</v>
      </c>
      <c r="I5" s="163">
        <v>200</v>
      </c>
      <c r="N5" s="216" t="s">
        <v>191</v>
      </c>
      <c r="O5" s="226">
        <v>175</v>
      </c>
      <c r="P5" s="227">
        <v>1.7241379310344827</v>
      </c>
    </row>
    <row r="6" spans="1:16">
      <c r="A6" s="216" t="s">
        <v>192</v>
      </c>
      <c r="B6" s="220" t="s">
        <v>29</v>
      </c>
      <c r="C6" s="221">
        <v>457</v>
      </c>
      <c r="D6" s="221">
        <v>1</v>
      </c>
      <c r="E6" s="221">
        <v>1.1078197223652473</v>
      </c>
      <c r="F6" s="221">
        <v>0.21881838074398249</v>
      </c>
      <c r="G6" s="221">
        <v>0.22679643680883918</v>
      </c>
      <c r="H6" s="221">
        <v>0.25124956565899553</v>
      </c>
      <c r="I6" s="163">
        <v>200</v>
      </c>
      <c r="N6" s="216" t="s">
        <v>192</v>
      </c>
      <c r="O6" s="226">
        <v>329</v>
      </c>
      <c r="P6" s="227">
        <v>1.2195121951219512</v>
      </c>
    </row>
    <row r="7" spans="1:16" ht="24">
      <c r="A7" s="216" t="s">
        <v>193</v>
      </c>
      <c r="B7" s="220" t="s">
        <v>30</v>
      </c>
      <c r="C7" s="221">
        <v>198</v>
      </c>
      <c r="D7" s="221">
        <v>0</v>
      </c>
      <c r="E7" s="221">
        <v>0.51295083613077852</v>
      </c>
      <c r="F7" s="221">
        <v>0</v>
      </c>
      <c r="G7" s="221">
        <v>0</v>
      </c>
      <c r="H7" s="221">
        <v>0.25124956565899553</v>
      </c>
      <c r="I7" s="163">
        <v>400</v>
      </c>
      <c r="N7" s="216" t="s">
        <v>193</v>
      </c>
      <c r="O7" s="226">
        <v>511</v>
      </c>
      <c r="P7" s="227">
        <v>0.98039215686274506</v>
      </c>
    </row>
    <row r="8" spans="1:16">
      <c r="A8" s="216" t="s">
        <v>194</v>
      </c>
      <c r="B8" s="220" t="s">
        <v>31</v>
      </c>
      <c r="C8" s="221">
        <v>594</v>
      </c>
      <c r="D8" s="221">
        <v>3</v>
      </c>
      <c r="E8" s="221">
        <v>1.5721367751267685</v>
      </c>
      <c r="F8" s="221">
        <v>0.50505050505050508</v>
      </c>
      <c r="G8" s="221">
        <v>0.47944218906539376</v>
      </c>
      <c r="H8" s="221">
        <v>0.25124956565899553</v>
      </c>
      <c r="I8" s="163">
        <v>400</v>
      </c>
      <c r="N8" s="216" t="s">
        <v>194</v>
      </c>
      <c r="O8" s="226">
        <v>713</v>
      </c>
      <c r="P8" s="227">
        <v>0.84269662921348309</v>
      </c>
    </row>
    <row r="9" spans="1:16" ht="24">
      <c r="A9" s="216" t="s">
        <v>195</v>
      </c>
      <c r="B9" s="220" t="s">
        <v>32</v>
      </c>
      <c r="C9" s="221">
        <v>512</v>
      </c>
      <c r="D9" s="221">
        <v>1</v>
      </c>
      <c r="E9" s="221">
        <v>1.143837467369301</v>
      </c>
      <c r="F9" s="221">
        <v>0.1953125</v>
      </c>
      <c r="G9" s="221">
        <v>0.2196549534584154</v>
      </c>
      <c r="H9" s="221">
        <v>0.25124956565899553</v>
      </c>
      <c r="I9" s="163">
        <v>600</v>
      </c>
      <c r="N9" s="216" t="s">
        <v>195</v>
      </c>
      <c r="O9" s="226">
        <v>930</v>
      </c>
      <c r="P9" s="227">
        <v>0.75349838536060276</v>
      </c>
    </row>
    <row r="10" spans="1:16" ht="24">
      <c r="A10" s="216" t="s">
        <v>196</v>
      </c>
      <c r="B10" s="220" t="s">
        <v>33</v>
      </c>
      <c r="C10" s="221">
        <v>587</v>
      </c>
      <c r="D10" s="221">
        <v>0</v>
      </c>
      <c r="E10" s="221">
        <v>1.4877583501430076</v>
      </c>
      <c r="F10" s="221">
        <v>0</v>
      </c>
      <c r="G10" s="221">
        <v>0</v>
      </c>
      <c r="H10" s="221">
        <v>0.25124956565899553</v>
      </c>
      <c r="I10" s="163">
        <v>800</v>
      </c>
      <c r="N10" s="216" t="s">
        <v>196</v>
      </c>
      <c r="O10" s="226">
        <v>1159</v>
      </c>
      <c r="P10" s="227">
        <v>0.69084628670120896</v>
      </c>
    </row>
    <row r="11" spans="1:16">
      <c r="A11" s="216" t="s">
        <v>197</v>
      </c>
      <c r="B11" s="220" t="s">
        <v>34</v>
      </c>
      <c r="C11" s="221">
        <v>392</v>
      </c>
      <c r="D11" s="221">
        <v>0</v>
      </c>
      <c r="E11" s="221">
        <v>1.0623973847463783</v>
      </c>
      <c r="F11" s="221">
        <v>0</v>
      </c>
      <c r="G11" s="221">
        <v>0</v>
      </c>
      <c r="H11" s="221">
        <v>0.25124956565899553</v>
      </c>
      <c r="I11" s="163">
        <v>1000</v>
      </c>
      <c r="N11" s="216" t="s">
        <v>197</v>
      </c>
      <c r="O11" s="226">
        <v>1399</v>
      </c>
      <c r="P11" s="227">
        <v>0.64377682403433478</v>
      </c>
    </row>
    <row r="12" spans="1:16">
      <c r="A12" s="216" t="s">
        <v>198</v>
      </c>
      <c r="B12" s="220" t="s">
        <v>35</v>
      </c>
      <c r="C12" s="221">
        <v>261</v>
      </c>
      <c r="D12" s="221">
        <v>0</v>
      </c>
      <c r="E12" s="221">
        <v>0.69315273759029983</v>
      </c>
      <c r="F12" s="221">
        <v>0</v>
      </c>
      <c r="G12" s="221">
        <v>0</v>
      </c>
      <c r="H12" s="221">
        <v>0.25124956565899553</v>
      </c>
      <c r="I12" s="163">
        <v>1000</v>
      </c>
      <c r="N12" s="216" t="s">
        <v>198</v>
      </c>
      <c r="O12" s="226">
        <v>1647</v>
      </c>
      <c r="P12" s="227">
        <v>0.60753341433778862</v>
      </c>
    </row>
    <row r="13" spans="1:16" ht="24">
      <c r="A13" s="216" t="s">
        <v>199</v>
      </c>
      <c r="B13" s="220" t="s">
        <v>36</v>
      </c>
      <c r="C13" s="221">
        <v>407</v>
      </c>
      <c r="D13" s="221">
        <v>1</v>
      </c>
      <c r="E13" s="221">
        <v>0.98828435354177224</v>
      </c>
      <c r="F13" s="221">
        <v>0.24570024570024571</v>
      </c>
      <c r="G13" s="221">
        <v>0.25422801115749516</v>
      </c>
      <c r="H13" s="221">
        <v>0.25124956565899553</v>
      </c>
      <c r="I13" s="163">
        <v>1200</v>
      </c>
      <c r="N13" s="216" t="s">
        <v>199</v>
      </c>
      <c r="O13" s="226">
        <v>1902</v>
      </c>
      <c r="P13" s="227">
        <v>0.57864281956864805</v>
      </c>
    </row>
    <row r="14" spans="1:16">
      <c r="A14" s="216" t="s">
        <v>200</v>
      </c>
      <c r="B14" s="220" t="s">
        <v>37</v>
      </c>
      <c r="C14" s="221">
        <v>811</v>
      </c>
      <c r="D14" s="221">
        <v>2</v>
      </c>
      <c r="E14" s="221">
        <v>2.065108208121869</v>
      </c>
      <c r="F14" s="221">
        <v>0.24660912453760789</v>
      </c>
      <c r="G14" s="221">
        <v>0.24332823303965914</v>
      </c>
      <c r="H14" s="221">
        <v>0.25124956565899553</v>
      </c>
      <c r="I14" s="163">
        <v>1400</v>
      </c>
    </row>
    <row r="15" spans="1:16">
      <c r="A15" s="216" t="s">
        <v>201</v>
      </c>
      <c r="B15" s="220" t="s">
        <v>38</v>
      </c>
      <c r="C15" s="221">
        <v>525</v>
      </c>
      <c r="D15" s="221">
        <v>2</v>
      </c>
      <c r="E15" s="221">
        <v>1.5941698136473448</v>
      </c>
      <c r="F15" s="221">
        <v>0.38095238095238093</v>
      </c>
      <c r="G15" s="221">
        <v>0.31521054219958505</v>
      </c>
      <c r="H15" s="221">
        <v>0.25124956565899553</v>
      </c>
      <c r="I15" s="163">
        <v>1400</v>
      </c>
    </row>
    <row r="16" spans="1:16" ht="24">
      <c r="A16" s="216" t="s">
        <v>202</v>
      </c>
      <c r="B16" s="220" t="s">
        <v>39</v>
      </c>
      <c r="C16" s="221">
        <v>65</v>
      </c>
      <c r="D16" s="221">
        <v>0</v>
      </c>
      <c r="E16" s="221">
        <v>0.10863045931530808</v>
      </c>
      <c r="F16" s="221">
        <v>0</v>
      </c>
      <c r="G16" s="221">
        <v>0</v>
      </c>
      <c r="H16" s="221">
        <v>0.25124956565899553</v>
      </c>
      <c r="I16" s="163">
        <v>1600</v>
      </c>
    </row>
    <row r="17" spans="1:9">
      <c r="A17" s="216" t="s">
        <v>203</v>
      </c>
      <c r="B17" s="220" t="s">
        <v>40</v>
      </c>
      <c r="C17" s="221">
        <v>1751</v>
      </c>
      <c r="D17" s="221">
        <v>3</v>
      </c>
      <c r="E17" s="221">
        <v>3.846859845362804</v>
      </c>
      <c r="F17" s="221">
        <v>0.17133066818960593</v>
      </c>
      <c r="G17" s="221">
        <v>0.19593869474750758</v>
      </c>
      <c r="H17" s="221">
        <v>0.25124956565899553</v>
      </c>
      <c r="I17" s="163">
        <v>1800</v>
      </c>
    </row>
    <row r="18" spans="1:9" ht="36.75" thickBot="1">
      <c r="A18" s="217" t="s">
        <v>204</v>
      </c>
      <c r="B18" s="222" t="s">
        <v>41</v>
      </c>
      <c r="C18" s="223">
        <v>80</v>
      </c>
      <c r="D18" s="223">
        <v>0</v>
      </c>
      <c r="E18" s="223">
        <v>0.17673536099523188</v>
      </c>
      <c r="F18" s="223">
        <v>0</v>
      </c>
      <c r="G18" s="223">
        <v>0</v>
      </c>
      <c r="H18" s="223">
        <v>0.25124956565899553</v>
      </c>
      <c r="I18" s="164">
        <v>2000</v>
      </c>
    </row>
    <row r="19" spans="1:9" ht="15.75" thickTop="1">
      <c r="A19" s="1851" t="s">
        <v>205</v>
      </c>
      <c r="B19" s="1851"/>
      <c r="C19" s="1851"/>
      <c r="D19" s="1851"/>
      <c r="E19" s="1851"/>
      <c r="F19" s="1851"/>
      <c r="G19" s="1851"/>
      <c r="H19" s="1851"/>
      <c r="I19" s="1851"/>
    </row>
    <row r="21" spans="1:9" ht="15.75" customHeight="1"/>
    <row r="39" ht="15.75" customHeight="1"/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>
  <sheetPr codeName="Sheet112"/>
  <dimension ref="B1:G38"/>
  <sheetViews>
    <sheetView showGridLines="0" workbookViewId="0"/>
  </sheetViews>
  <sheetFormatPr defaultRowHeight="14.25"/>
  <cols>
    <col min="1" max="1" width="3.7109375" style="995" customWidth="1"/>
    <col min="2" max="5" width="20.7109375" style="995" customWidth="1"/>
    <col min="6" max="16384" width="9.140625" style="995"/>
  </cols>
  <sheetData>
    <row r="1" spans="2:7" ht="30.75" customHeight="1" thickBot="1">
      <c r="B1" s="1852" t="s">
        <v>966</v>
      </c>
      <c r="C1" s="1852"/>
      <c r="D1" s="1852"/>
      <c r="E1" s="1852"/>
    </row>
    <row r="2" spans="2:7" ht="30.75" customHeight="1" thickTop="1" thickBot="1">
      <c r="B2" s="1338" t="s">
        <v>214</v>
      </c>
      <c r="C2" s="552" t="s">
        <v>231</v>
      </c>
      <c r="D2" s="550" t="s">
        <v>447</v>
      </c>
      <c r="E2" s="551" t="s">
        <v>185</v>
      </c>
    </row>
    <row r="3" spans="2:7" ht="15.75" customHeight="1" thickTop="1">
      <c r="B3" s="1404" t="s">
        <v>26</v>
      </c>
      <c r="C3" s="1405">
        <v>435</v>
      </c>
      <c r="D3" s="558">
        <v>0</v>
      </c>
      <c r="E3" s="1406">
        <v>0</v>
      </c>
    </row>
    <row r="4" spans="2:7" ht="15.75" customHeight="1">
      <c r="B4" s="1407" t="s">
        <v>27</v>
      </c>
      <c r="C4" s="1408">
        <v>135</v>
      </c>
      <c r="D4" s="559">
        <v>0</v>
      </c>
      <c r="E4" s="1409">
        <v>0</v>
      </c>
    </row>
    <row r="5" spans="2:7" ht="15.75" customHeight="1">
      <c r="B5" s="1407" t="s">
        <v>28</v>
      </c>
      <c r="C5" s="1408">
        <v>182</v>
      </c>
      <c r="D5" s="559">
        <v>1</v>
      </c>
      <c r="E5" s="1409">
        <v>0.53803632285610092</v>
      </c>
    </row>
    <row r="6" spans="2:7" ht="15.75" customHeight="1">
      <c r="B6" s="1407" t="s">
        <v>29</v>
      </c>
      <c r="C6" s="1408">
        <v>457</v>
      </c>
      <c r="D6" s="559">
        <v>1</v>
      </c>
      <c r="E6" s="1409">
        <v>0.22679643680883918</v>
      </c>
    </row>
    <row r="7" spans="2:7" ht="15.75" customHeight="1">
      <c r="B7" s="1407" t="s">
        <v>30</v>
      </c>
      <c r="C7" s="1408">
        <v>198</v>
      </c>
      <c r="D7" s="559">
        <v>0</v>
      </c>
      <c r="E7" s="1409">
        <v>0</v>
      </c>
    </row>
    <row r="8" spans="2:7" ht="15.75" customHeight="1">
      <c r="B8" s="1407" t="s">
        <v>31</v>
      </c>
      <c r="C8" s="1408">
        <v>594</v>
      </c>
      <c r="D8" s="559">
        <v>3</v>
      </c>
      <c r="E8" s="1409">
        <v>0.47944218906539376</v>
      </c>
    </row>
    <row r="9" spans="2:7" ht="15.75" customHeight="1">
      <c r="B9" s="1407" t="s">
        <v>32</v>
      </c>
      <c r="C9" s="1408">
        <v>512</v>
      </c>
      <c r="D9" s="559">
        <v>1</v>
      </c>
      <c r="E9" s="1409">
        <v>0.2196549534584154</v>
      </c>
    </row>
    <row r="10" spans="2:7" ht="15.75" customHeight="1">
      <c r="B10" s="1407" t="s">
        <v>33</v>
      </c>
      <c r="C10" s="1408">
        <v>587</v>
      </c>
      <c r="D10" s="559">
        <v>0</v>
      </c>
      <c r="E10" s="1409">
        <v>0</v>
      </c>
    </row>
    <row r="11" spans="2:7" ht="15.75" customHeight="1">
      <c r="B11" s="1407" t="s">
        <v>34</v>
      </c>
      <c r="C11" s="1408">
        <v>392</v>
      </c>
      <c r="D11" s="559">
        <v>0</v>
      </c>
      <c r="E11" s="1409">
        <v>0</v>
      </c>
    </row>
    <row r="12" spans="2:7" ht="15.75" customHeight="1">
      <c r="B12" s="1407" t="s">
        <v>35</v>
      </c>
      <c r="C12" s="1408">
        <v>261</v>
      </c>
      <c r="D12" s="559">
        <v>0</v>
      </c>
      <c r="E12" s="1409">
        <v>0</v>
      </c>
    </row>
    <row r="13" spans="2:7" ht="15.75" customHeight="1">
      <c r="B13" s="1407" t="s">
        <v>36</v>
      </c>
      <c r="C13" s="1408">
        <v>407</v>
      </c>
      <c r="D13" s="559">
        <v>1</v>
      </c>
      <c r="E13" s="1409">
        <v>0.25422801115749516</v>
      </c>
    </row>
    <row r="14" spans="2:7" ht="15.75" customHeight="1">
      <c r="B14" s="1407" t="s">
        <v>37</v>
      </c>
      <c r="C14" s="1408">
        <v>811</v>
      </c>
      <c r="D14" s="559">
        <v>2</v>
      </c>
      <c r="E14" s="1409">
        <v>0.24332823303965914</v>
      </c>
    </row>
    <row r="15" spans="2:7" ht="15.75" customHeight="1">
      <c r="B15" s="1407" t="s">
        <v>38</v>
      </c>
      <c r="C15" s="1408">
        <v>525</v>
      </c>
      <c r="D15" s="559">
        <v>2</v>
      </c>
      <c r="E15" s="1409">
        <v>0.31521054219958505</v>
      </c>
      <c r="G15" s="1410"/>
    </row>
    <row r="16" spans="2:7" ht="15.75" customHeight="1">
      <c r="B16" s="1407" t="s">
        <v>39</v>
      </c>
      <c r="C16" s="1408">
        <v>65</v>
      </c>
      <c r="D16" s="559">
        <v>0</v>
      </c>
      <c r="E16" s="1409">
        <v>0</v>
      </c>
    </row>
    <row r="17" spans="2:5" ht="15.75" customHeight="1" thickBot="1">
      <c r="B17" s="1411" t="s">
        <v>40</v>
      </c>
      <c r="C17" s="1412">
        <v>1751</v>
      </c>
      <c r="D17" s="560">
        <v>3</v>
      </c>
      <c r="E17" s="1413">
        <v>0.19593869474750758</v>
      </c>
    </row>
    <row r="18" spans="2:5" ht="15" thickTop="1"/>
    <row r="20" spans="2:5" ht="15.75" customHeight="1">
      <c r="E20" s="923"/>
    </row>
    <row r="21" spans="2:5">
      <c r="E21" s="923"/>
    </row>
    <row r="22" spans="2:5">
      <c r="E22" s="1414"/>
    </row>
    <row r="38" ht="15.75" customHeight="1"/>
  </sheetData>
  <mergeCells count="1">
    <mergeCell ref="B1:E1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>
  <sheetPr codeName="Sheet64"/>
  <dimension ref="B1:B30"/>
  <sheetViews>
    <sheetView showGridLines="0" zoomScale="80" zoomScaleNormal="80" workbookViewId="0"/>
  </sheetViews>
  <sheetFormatPr defaultRowHeight="15"/>
  <cols>
    <col min="1" max="16384" width="9.140625" style="968"/>
  </cols>
  <sheetData>
    <row r="1" spans="2:2" ht="24" customHeight="1">
      <c r="B1" s="967" t="s">
        <v>967</v>
      </c>
    </row>
    <row r="30" spans="2:2">
      <c r="B30" s="968" t="s">
        <v>835</v>
      </c>
    </row>
  </sheetData>
  <pageMargins left="0.7" right="0.7" top="0.75" bottom="0.75" header="0.3" footer="0.3"/>
  <drawing r:id="rId1"/>
</worksheet>
</file>

<file path=xl/worksheets/sheet97.xml><?xml version="1.0" encoding="utf-8"?>
<worksheet xmlns="http://schemas.openxmlformats.org/spreadsheetml/2006/main" xmlns:r="http://schemas.openxmlformats.org/officeDocument/2006/relationships">
  <sheetPr codeName="Sheet65"/>
  <dimension ref="A1:P41"/>
  <sheetViews>
    <sheetView workbookViewId="0">
      <selection activeCell="P16" sqref="P16"/>
    </sheetView>
  </sheetViews>
  <sheetFormatPr defaultRowHeight="15"/>
  <sheetData>
    <row r="1" spans="1:16" ht="15.75" customHeight="1" thickBot="1">
      <c r="A1" s="1853" t="s">
        <v>238</v>
      </c>
      <c r="B1" s="1853"/>
      <c r="C1" s="1853"/>
      <c r="D1" s="1853"/>
      <c r="E1" s="1853"/>
      <c r="F1" s="1853"/>
      <c r="G1" s="1853"/>
      <c r="H1" s="1853"/>
      <c r="I1" s="1853"/>
      <c r="N1" s="1853" t="s">
        <v>207</v>
      </c>
      <c r="O1" s="1853"/>
      <c r="P1" s="1853"/>
    </row>
    <row r="2" spans="1:16" ht="74.25" thickTop="1" thickBot="1">
      <c r="A2" s="204" t="s">
        <v>0</v>
      </c>
      <c r="B2" s="144" t="s">
        <v>214</v>
      </c>
      <c r="C2" s="170" t="s">
        <v>181</v>
      </c>
      <c r="D2" s="412" t="s">
        <v>297</v>
      </c>
      <c r="E2" s="170" t="s">
        <v>183</v>
      </c>
      <c r="F2" s="170" t="s">
        <v>184</v>
      </c>
      <c r="G2" s="170" t="s">
        <v>185</v>
      </c>
      <c r="H2" s="170" t="s">
        <v>186</v>
      </c>
      <c r="I2" s="171" t="s">
        <v>187</v>
      </c>
      <c r="N2" s="194" t="s">
        <v>0</v>
      </c>
      <c r="O2" s="165" t="s">
        <v>215</v>
      </c>
      <c r="P2" s="171" t="s">
        <v>216</v>
      </c>
    </row>
    <row r="3" spans="1:16" ht="24.75" thickTop="1">
      <c r="A3" s="228" t="s">
        <v>189</v>
      </c>
      <c r="B3" s="229" t="s">
        <v>26</v>
      </c>
      <c r="C3" s="230">
        <v>374</v>
      </c>
      <c r="D3" s="230">
        <v>2</v>
      </c>
      <c r="E3" s="230">
        <v>0.86628539549724559</v>
      </c>
      <c r="F3" s="230">
        <v>0.53475935828877008</v>
      </c>
      <c r="G3" s="230">
        <v>0.49555519183620722</v>
      </c>
      <c r="H3" s="230">
        <v>0.21464611267527109</v>
      </c>
      <c r="I3" s="162">
        <v>0</v>
      </c>
      <c r="N3" s="228" t="s">
        <v>189</v>
      </c>
      <c r="O3" s="240">
        <v>5</v>
      </c>
      <c r="P3" s="231">
        <v>25</v>
      </c>
    </row>
    <row r="4" spans="1:16">
      <c r="A4" s="232" t="s">
        <v>190</v>
      </c>
      <c r="B4" s="233" t="s">
        <v>27</v>
      </c>
      <c r="C4" s="234">
        <v>169</v>
      </c>
      <c r="D4" s="234">
        <v>0</v>
      </c>
      <c r="E4" s="234">
        <v>0.37468887175179089</v>
      </c>
      <c r="F4" s="234">
        <v>0</v>
      </c>
      <c r="G4" s="234">
        <v>0</v>
      </c>
      <c r="H4" s="234">
        <v>0.21464611267527109</v>
      </c>
      <c r="I4" s="163">
        <v>0</v>
      </c>
      <c r="N4" s="232" t="s">
        <v>190</v>
      </c>
      <c r="O4" s="241">
        <v>70</v>
      </c>
      <c r="P4" s="235">
        <v>2.8985507246376812</v>
      </c>
    </row>
    <row r="5" spans="1:16" ht="36">
      <c r="A5" s="232" t="s">
        <v>191</v>
      </c>
      <c r="B5" s="233" t="s">
        <v>28</v>
      </c>
      <c r="C5" s="234">
        <v>200</v>
      </c>
      <c r="D5" s="234">
        <v>0</v>
      </c>
      <c r="E5" s="234">
        <v>0.53239206860611499</v>
      </c>
      <c r="F5" s="234">
        <v>0</v>
      </c>
      <c r="G5" s="234">
        <v>0</v>
      </c>
      <c r="H5" s="234">
        <v>0.21464611267527109</v>
      </c>
      <c r="I5" s="163">
        <v>200</v>
      </c>
      <c r="N5" s="232" t="s">
        <v>191</v>
      </c>
      <c r="O5" s="241">
        <v>204</v>
      </c>
      <c r="P5" s="235">
        <v>1.4778325123152709</v>
      </c>
    </row>
    <row r="6" spans="1:16">
      <c r="A6" s="232" t="s">
        <v>192</v>
      </c>
      <c r="B6" s="233" t="s">
        <v>29</v>
      </c>
      <c r="C6" s="234">
        <v>417</v>
      </c>
      <c r="D6" s="234">
        <v>0</v>
      </c>
      <c r="E6" s="234">
        <v>0.88084159079944724</v>
      </c>
      <c r="F6" s="234">
        <v>0</v>
      </c>
      <c r="G6" s="234">
        <v>0</v>
      </c>
      <c r="H6" s="234">
        <v>0.21464611267527109</v>
      </c>
      <c r="I6" s="163">
        <v>200</v>
      </c>
      <c r="N6" s="232" t="s">
        <v>192</v>
      </c>
      <c r="O6" s="241">
        <v>385</v>
      </c>
      <c r="P6" s="235">
        <v>1.0416666666666665</v>
      </c>
    </row>
    <row r="7" spans="1:16" ht="24">
      <c r="A7" s="232" t="s">
        <v>193</v>
      </c>
      <c r="B7" s="233" t="s">
        <v>30</v>
      </c>
      <c r="C7" s="234">
        <v>178</v>
      </c>
      <c r="D7" s="234">
        <v>0</v>
      </c>
      <c r="E7" s="234">
        <v>0.35508944487869609</v>
      </c>
      <c r="F7" s="234">
        <v>0</v>
      </c>
      <c r="G7" s="234">
        <v>0</v>
      </c>
      <c r="H7" s="234">
        <v>0.21464611267527109</v>
      </c>
      <c r="I7" s="163">
        <v>400</v>
      </c>
      <c r="N7" s="232" t="s">
        <v>193</v>
      </c>
      <c r="O7" s="241">
        <v>598</v>
      </c>
      <c r="P7" s="235">
        <v>0.83752093802345051</v>
      </c>
    </row>
    <row r="8" spans="1:16">
      <c r="A8" s="232" t="s">
        <v>194</v>
      </c>
      <c r="B8" s="233" t="s">
        <v>31</v>
      </c>
      <c r="C8" s="234">
        <v>653</v>
      </c>
      <c r="D8" s="234">
        <v>2</v>
      </c>
      <c r="E8" s="234">
        <v>1.4333741607602668</v>
      </c>
      <c r="F8" s="234">
        <v>0.30627871362940273</v>
      </c>
      <c r="G8" s="234">
        <v>0.29949767276594697</v>
      </c>
      <c r="H8" s="234">
        <v>0.21464611267527109</v>
      </c>
      <c r="I8" s="163">
        <v>400</v>
      </c>
      <c r="N8" s="232" t="s">
        <v>194</v>
      </c>
      <c r="O8" s="241">
        <v>834</v>
      </c>
      <c r="P8" s="235">
        <v>0.72028811524609848</v>
      </c>
    </row>
    <row r="9" spans="1:16" ht="24">
      <c r="A9" s="232" t="s">
        <v>195</v>
      </c>
      <c r="B9" s="233" t="s">
        <v>32</v>
      </c>
      <c r="C9" s="234">
        <v>346</v>
      </c>
      <c r="D9" s="234">
        <v>3</v>
      </c>
      <c r="E9" s="234">
        <v>0.63772885219332132</v>
      </c>
      <c r="F9" s="234">
        <v>0.86705202312138729</v>
      </c>
      <c r="G9" s="234">
        <v>1.0097368745527755</v>
      </c>
      <c r="H9" s="234">
        <v>0.21464611267527109</v>
      </c>
      <c r="I9" s="163">
        <v>600</v>
      </c>
      <c r="N9" s="232" t="s">
        <v>195</v>
      </c>
      <c r="O9" s="241">
        <v>1088</v>
      </c>
      <c r="P9" s="235">
        <v>0.64397424103035883</v>
      </c>
    </row>
    <row r="10" spans="1:16" ht="24">
      <c r="A10" s="232" t="s">
        <v>196</v>
      </c>
      <c r="B10" s="233" t="s">
        <v>33</v>
      </c>
      <c r="C10" s="234">
        <v>609</v>
      </c>
      <c r="D10" s="234">
        <v>2</v>
      </c>
      <c r="E10" s="234">
        <v>1.2151912717765392</v>
      </c>
      <c r="F10" s="234">
        <v>0.32840722495894908</v>
      </c>
      <c r="G10" s="234">
        <v>0.35327132059049587</v>
      </c>
      <c r="H10" s="234">
        <v>0.21464611267527109</v>
      </c>
      <c r="I10" s="163">
        <v>800</v>
      </c>
      <c r="N10" s="232" t="s">
        <v>196</v>
      </c>
      <c r="O10" s="241">
        <v>1356</v>
      </c>
      <c r="P10" s="235">
        <v>0.59040590405904059</v>
      </c>
    </row>
    <row r="11" spans="1:16">
      <c r="A11" s="232" t="s">
        <v>197</v>
      </c>
      <c r="B11" s="233" t="s">
        <v>34</v>
      </c>
      <c r="C11" s="234">
        <v>375</v>
      </c>
      <c r="D11" s="234">
        <v>0</v>
      </c>
      <c r="E11" s="234">
        <v>0.78116089384097764</v>
      </c>
      <c r="F11" s="234">
        <v>0</v>
      </c>
      <c r="G11" s="234">
        <v>0</v>
      </c>
      <c r="H11" s="234">
        <v>0.21464611267527109</v>
      </c>
      <c r="I11" s="163">
        <v>1000</v>
      </c>
      <c r="N11" s="232" t="s">
        <v>197</v>
      </c>
      <c r="O11" s="241">
        <v>1637</v>
      </c>
      <c r="P11" s="235">
        <v>0.55012224938875309</v>
      </c>
    </row>
    <row r="12" spans="1:16" ht="15.75" thickBot="1">
      <c r="A12" s="232" t="s">
        <v>198</v>
      </c>
      <c r="B12" s="233" t="s">
        <v>35</v>
      </c>
      <c r="C12" s="234">
        <v>306</v>
      </c>
      <c r="D12" s="234">
        <v>1</v>
      </c>
      <c r="E12" s="234">
        <v>0.65378919916106693</v>
      </c>
      <c r="F12" s="234">
        <v>0.32679738562091504</v>
      </c>
      <c r="G12" s="234">
        <v>0.32831088820479437</v>
      </c>
      <c r="H12" s="234">
        <v>0.21464611267527109</v>
      </c>
      <c r="I12" s="163">
        <v>1000</v>
      </c>
      <c r="N12" s="236" t="s">
        <v>198</v>
      </c>
      <c r="O12" s="242">
        <v>1927</v>
      </c>
      <c r="P12" s="239">
        <v>0.51921079958463134</v>
      </c>
    </row>
    <row r="13" spans="1:16" ht="24.75" thickTop="1">
      <c r="A13" s="232" t="s">
        <v>199</v>
      </c>
      <c r="B13" s="233" t="s">
        <v>36</v>
      </c>
      <c r="C13" s="234">
        <v>351</v>
      </c>
      <c r="D13" s="234">
        <v>1</v>
      </c>
      <c r="E13" s="234">
        <v>0.80018653988455279</v>
      </c>
      <c r="F13" s="234">
        <v>0.28490028490028491</v>
      </c>
      <c r="G13" s="234">
        <v>0.26824509283327769</v>
      </c>
      <c r="H13" s="234">
        <v>0.21464611267527109</v>
      </c>
      <c r="I13" s="163">
        <v>1200</v>
      </c>
    </row>
    <row r="14" spans="1:16">
      <c r="A14" s="232" t="s">
        <v>200</v>
      </c>
      <c r="B14" s="233" t="s">
        <v>37</v>
      </c>
      <c r="C14" s="234">
        <v>732</v>
      </c>
      <c r="D14" s="234">
        <v>1</v>
      </c>
      <c r="E14" s="234">
        <v>1.7020876270344283</v>
      </c>
      <c r="F14" s="234">
        <v>0.13661202185792351</v>
      </c>
      <c r="G14" s="234">
        <v>0.12610755713514707</v>
      </c>
      <c r="H14" s="234">
        <v>0.21464611267527109</v>
      </c>
      <c r="I14" s="163">
        <v>1400</v>
      </c>
    </row>
    <row r="15" spans="1:16">
      <c r="A15" s="232" t="s">
        <v>201</v>
      </c>
      <c r="B15" s="233" t="s">
        <v>38</v>
      </c>
      <c r="C15" s="234">
        <v>732</v>
      </c>
      <c r="D15" s="234">
        <v>0</v>
      </c>
      <c r="E15" s="234">
        <v>1.9702687488694777</v>
      </c>
      <c r="F15" s="234">
        <v>0</v>
      </c>
      <c r="G15" s="234">
        <v>0</v>
      </c>
      <c r="H15" s="234">
        <v>0.21464611267527109</v>
      </c>
      <c r="I15" s="163">
        <v>1400</v>
      </c>
    </row>
    <row r="16" spans="1:16" ht="24">
      <c r="A16" s="232" t="s">
        <v>202</v>
      </c>
      <c r="B16" s="233" t="s">
        <v>39</v>
      </c>
      <c r="C16" s="234">
        <v>52</v>
      </c>
      <c r="D16" s="234">
        <v>0</v>
      </c>
      <c r="E16" s="234">
        <v>0.11441367909385027</v>
      </c>
      <c r="F16" s="234">
        <v>0</v>
      </c>
      <c r="G16" s="234">
        <v>0</v>
      </c>
      <c r="H16" s="234">
        <v>0.21464611267527109</v>
      </c>
      <c r="I16" s="163">
        <v>1600</v>
      </c>
    </row>
    <row r="17" spans="1:9">
      <c r="A17" s="232" t="s">
        <v>203</v>
      </c>
      <c r="B17" s="233" t="s">
        <v>40</v>
      </c>
      <c r="C17" s="234">
        <v>1608</v>
      </c>
      <c r="D17" s="234">
        <v>2</v>
      </c>
      <c r="E17" s="234">
        <v>3.3638950360434334</v>
      </c>
      <c r="F17" s="234">
        <v>0.12437810945273632</v>
      </c>
      <c r="G17" s="234">
        <v>0.12761760422093008</v>
      </c>
      <c r="H17" s="234">
        <v>0.21464611267527109</v>
      </c>
      <c r="I17" s="163">
        <v>1800</v>
      </c>
    </row>
    <row r="18" spans="1:9" ht="36.75" thickBot="1">
      <c r="A18" s="236" t="s">
        <v>204</v>
      </c>
      <c r="B18" s="237" t="s">
        <v>41</v>
      </c>
      <c r="C18" s="238">
        <v>53</v>
      </c>
      <c r="D18" s="238">
        <v>0</v>
      </c>
      <c r="E18" s="238">
        <v>0.10615463656962409</v>
      </c>
      <c r="F18" s="238">
        <v>0</v>
      </c>
      <c r="G18" s="238">
        <v>0</v>
      </c>
      <c r="H18" s="238">
        <v>0.21464611267527109</v>
      </c>
      <c r="I18" s="164">
        <v>2000</v>
      </c>
    </row>
    <row r="19" spans="1:9" ht="15.75" thickTop="1">
      <c r="A19" s="1854" t="s">
        <v>205</v>
      </c>
      <c r="B19" s="1854"/>
      <c r="C19" s="1854"/>
      <c r="D19" s="1854"/>
      <c r="E19" s="1854"/>
      <c r="F19" s="1854"/>
      <c r="G19" s="1854"/>
      <c r="H19" s="1854"/>
      <c r="I19" s="1854"/>
    </row>
    <row r="21" spans="1:9">
      <c r="A21" t="s">
        <v>239</v>
      </c>
    </row>
    <row r="23" spans="1:9" ht="15.75" customHeight="1"/>
    <row r="41" ht="15.75" customHeight="1"/>
  </sheetData>
  <mergeCells count="3">
    <mergeCell ref="A1:I1"/>
    <mergeCell ref="A19:I19"/>
    <mergeCell ref="N1:P1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>
  <sheetPr codeName="Sheet113"/>
  <dimension ref="B1:I39"/>
  <sheetViews>
    <sheetView showGridLines="0" workbookViewId="0"/>
  </sheetViews>
  <sheetFormatPr defaultRowHeight="14.25"/>
  <cols>
    <col min="1" max="1" width="4.85546875" style="995" customWidth="1"/>
    <col min="2" max="5" width="20.7109375" style="995" customWidth="1"/>
    <col min="6" max="16384" width="9.140625" style="995"/>
  </cols>
  <sheetData>
    <row r="1" spans="2:5" ht="30.75" customHeight="1" thickBot="1">
      <c r="B1" s="1855" t="s">
        <v>968</v>
      </c>
      <c r="C1" s="1855"/>
      <c r="D1" s="1855"/>
      <c r="E1" s="1855"/>
    </row>
    <row r="2" spans="2:5" ht="30.75" customHeight="1" thickTop="1" thickBot="1">
      <c r="B2" s="1338" t="s">
        <v>214</v>
      </c>
      <c r="C2" s="552" t="s">
        <v>181</v>
      </c>
      <c r="D2" s="550" t="s">
        <v>448</v>
      </c>
      <c r="E2" s="551" t="s">
        <v>185</v>
      </c>
    </row>
    <row r="3" spans="2:5" ht="15.75" customHeight="1" thickTop="1">
      <c r="B3" s="1415" t="s">
        <v>26</v>
      </c>
      <c r="C3" s="1416">
        <v>374</v>
      </c>
      <c r="D3" s="561">
        <v>2</v>
      </c>
      <c r="E3" s="1417">
        <v>0.49555519183620722</v>
      </c>
    </row>
    <row r="4" spans="2:5" ht="15.75" customHeight="1">
      <c r="B4" s="1418" t="s">
        <v>27</v>
      </c>
      <c r="C4" s="1419">
        <v>169</v>
      </c>
      <c r="D4" s="562">
        <v>0</v>
      </c>
      <c r="E4" s="1420">
        <v>0</v>
      </c>
    </row>
    <row r="5" spans="2:5" ht="15.75" customHeight="1">
      <c r="B5" s="1418" t="s">
        <v>28</v>
      </c>
      <c r="C5" s="1419">
        <v>200</v>
      </c>
      <c r="D5" s="562">
        <v>0</v>
      </c>
      <c r="E5" s="1420">
        <v>0</v>
      </c>
    </row>
    <row r="6" spans="2:5" ht="15.75" customHeight="1">
      <c r="B6" s="1418" t="s">
        <v>29</v>
      </c>
      <c r="C6" s="1419">
        <v>417</v>
      </c>
      <c r="D6" s="562">
        <v>0</v>
      </c>
      <c r="E6" s="1420">
        <v>0</v>
      </c>
    </row>
    <row r="7" spans="2:5" ht="15.75" customHeight="1">
      <c r="B7" s="1418" t="s">
        <v>30</v>
      </c>
      <c r="C7" s="1419">
        <v>178</v>
      </c>
      <c r="D7" s="562">
        <v>0</v>
      </c>
      <c r="E7" s="1420">
        <v>0</v>
      </c>
    </row>
    <row r="8" spans="2:5" ht="15.75" customHeight="1">
      <c r="B8" s="1418" t="s">
        <v>31</v>
      </c>
      <c r="C8" s="1419">
        <v>653</v>
      </c>
      <c r="D8" s="562">
        <v>2</v>
      </c>
      <c r="E8" s="1420">
        <v>0.29949767276594697</v>
      </c>
    </row>
    <row r="9" spans="2:5" ht="15.75" customHeight="1">
      <c r="B9" s="1418" t="s">
        <v>32</v>
      </c>
      <c r="C9" s="1419">
        <v>346</v>
      </c>
      <c r="D9" s="562">
        <v>3</v>
      </c>
      <c r="E9" s="1420">
        <v>1.0097368745527755</v>
      </c>
    </row>
    <row r="10" spans="2:5" ht="15.75" customHeight="1">
      <c r="B10" s="1418" t="s">
        <v>33</v>
      </c>
      <c r="C10" s="1419">
        <v>609</v>
      </c>
      <c r="D10" s="562">
        <v>2</v>
      </c>
      <c r="E10" s="1420">
        <v>0.35327132059049587</v>
      </c>
    </row>
    <row r="11" spans="2:5" ht="15.75" customHeight="1">
      <c r="B11" s="1418" t="s">
        <v>34</v>
      </c>
      <c r="C11" s="1419">
        <v>375</v>
      </c>
      <c r="D11" s="562">
        <v>0</v>
      </c>
      <c r="E11" s="1420">
        <v>0</v>
      </c>
    </row>
    <row r="12" spans="2:5" ht="15.75" customHeight="1">
      <c r="B12" s="1418" t="s">
        <v>35</v>
      </c>
      <c r="C12" s="1419">
        <v>306</v>
      </c>
      <c r="D12" s="562">
        <v>1</v>
      </c>
      <c r="E12" s="1420">
        <v>0.32831088820479437</v>
      </c>
    </row>
    <row r="13" spans="2:5" ht="15.75" customHeight="1">
      <c r="B13" s="1418" t="s">
        <v>36</v>
      </c>
      <c r="C13" s="1419">
        <v>351</v>
      </c>
      <c r="D13" s="562">
        <v>1</v>
      </c>
      <c r="E13" s="1420">
        <v>0.26824509283327769</v>
      </c>
    </row>
    <row r="14" spans="2:5" ht="15.75" customHeight="1">
      <c r="B14" s="1418" t="s">
        <v>37</v>
      </c>
      <c r="C14" s="1419">
        <v>732</v>
      </c>
      <c r="D14" s="562">
        <v>1</v>
      </c>
      <c r="E14" s="1420">
        <v>0.12610755713514707</v>
      </c>
    </row>
    <row r="15" spans="2:5" ht="15.75" customHeight="1">
      <c r="B15" s="1418" t="s">
        <v>38</v>
      </c>
      <c r="C15" s="1419">
        <v>732</v>
      </c>
      <c r="D15" s="562">
        <v>0</v>
      </c>
      <c r="E15" s="1420">
        <v>0</v>
      </c>
    </row>
    <row r="16" spans="2:5" ht="15.75" customHeight="1">
      <c r="B16" s="1418" t="s">
        <v>39</v>
      </c>
      <c r="C16" s="1419">
        <v>52</v>
      </c>
      <c r="D16" s="562">
        <v>0</v>
      </c>
      <c r="E16" s="1420">
        <v>0</v>
      </c>
    </row>
    <row r="17" spans="2:9" ht="15.75" customHeight="1" thickBot="1">
      <c r="B17" s="1421" t="s">
        <v>40</v>
      </c>
      <c r="C17" s="1422">
        <v>1608</v>
      </c>
      <c r="D17" s="563">
        <v>2</v>
      </c>
      <c r="E17" s="1423">
        <v>0.12761760422093008</v>
      </c>
    </row>
    <row r="18" spans="2:9" ht="15" thickTop="1"/>
    <row r="19" spans="2:9" ht="30.75" customHeight="1">
      <c r="B19" s="1845"/>
      <c r="C19" s="1845"/>
      <c r="D19" s="1845"/>
      <c r="E19" s="1845"/>
      <c r="F19" s="1845"/>
      <c r="G19" s="1845"/>
      <c r="H19" s="1845"/>
      <c r="I19" s="1845"/>
    </row>
    <row r="21" spans="2:9" ht="15.75" customHeight="1"/>
    <row r="39" ht="15.75" customHeight="1"/>
  </sheetData>
  <mergeCells count="2">
    <mergeCell ref="B1:E1"/>
    <mergeCell ref="B19:I19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>
  <sheetPr codeName="Sheet66"/>
  <dimension ref="B1:B30"/>
  <sheetViews>
    <sheetView showGridLines="0" zoomScale="80" zoomScaleNormal="80" workbookViewId="0"/>
  </sheetViews>
  <sheetFormatPr defaultRowHeight="15"/>
  <cols>
    <col min="1" max="1" width="4.7109375" style="968" customWidth="1"/>
    <col min="2" max="16384" width="9.140625" style="968"/>
  </cols>
  <sheetData>
    <row r="1" spans="2:2" ht="24" customHeight="1">
      <c r="B1" s="967" t="s">
        <v>969</v>
      </c>
    </row>
    <row r="30" spans="2:2">
      <c r="B30" s="968" t="s">
        <v>835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158</vt:i4>
      </vt:variant>
    </vt:vector>
  </HeadingPairs>
  <TitlesOfParts>
    <vt:vector size="158" baseType="lpstr">
      <vt:lpstr>Figure 1a</vt:lpstr>
      <vt:lpstr>Figure 1b</vt:lpstr>
      <vt:lpstr>Figure 1ab DATA</vt:lpstr>
      <vt:lpstr>Figure 1c</vt:lpstr>
      <vt:lpstr>Figure 1d</vt:lpstr>
      <vt:lpstr>Figure 1cd DATA</vt:lpstr>
      <vt:lpstr>Figure 1e</vt:lpstr>
      <vt:lpstr>Figure 1f</vt:lpstr>
      <vt:lpstr>Figure 1e DATA</vt:lpstr>
      <vt:lpstr>Figure 2a</vt:lpstr>
      <vt:lpstr>Figure 2a DATA</vt:lpstr>
      <vt:lpstr>Figure 2b</vt:lpstr>
      <vt:lpstr>Figure 2b DATA</vt:lpstr>
      <vt:lpstr>Figure 2c</vt:lpstr>
      <vt:lpstr>Figure 2c DATA</vt:lpstr>
      <vt:lpstr>Figure 2d</vt:lpstr>
      <vt:lpstr>Figure 2d DATA</vt:lpstr>
      <vt:lpstr>Figure 2e</vt:lpstr>
      <vt:lpstr>Figure 2e DATA</vt:lpstr>
      <vt:lpstr>Table 1a</vt:lpstr>
      <vt:lpstr>Table 1b</vt:lpstr>
      <vt:lpstr>Table 1c</vt:lpstr>
      <vt:lpstr>Table 1d</vt:lpstr>
      <vt:lpstr>Table 1e</vt:lpstr>
      <vt:lpstr>Table 1f</vt:lpstr>
      <vt:lpstr>Table 1g</vt:lpstr>
      <vt:lpstr>Table 1h</vt:lpstr>
      <vt:lpstr>Table 1i</vt:lpstr>
      <vt:lpstr>Table 1j</vt:lpstr>
      <vt:lpstr>Table 2</vt:lpstr>
      <vt:lpstr>Figure 3</vt:lpstr>
      <vt:lpstr>Figure 3 DATA</vt:lpstr>
      <vt:lpstr>Table 3a</vt:lpstr>
      <vt:lpstr>Table 3a DATA</vt:lpstr>
      <vt:lpstr>Table 3b</vt:lpstr>
      <vt:lpstr>Table 3b DATA</vt:lpstr>
      <vt:lpstr>Table 3c</vt:lpstr>
      <vt:lpstr>Table 3c DATA</vt:lpstr>
      <vt:lpstr>Table 3d</vt:lpstr>
      <vt:lpstr>Table 3d DATA</vt:lpstr>
      <vt:lpstr>Table 3e</vt:lpstr>
      <vt:lpstr>Table 3e DATA</vt:lpstr>
      <vt:lpstr>Table 3f</vt:lpstr>
      <vt:lpstr>Table 3f DATA</vt:lpstr>
      <vt:lpstr>Figure 4</vt:lpstr>
      <vt:lpstr>Figure 4 DATA</vt:lpstr>
      <vt:lpstr>Figure 5a</vt:lpstr>
      <vt:lpstr>Figure 5b</vt:lpstr>
      <vt:lpstr>Figure 5c</vt:lpstr>
      <vt:lpstr>Figure 5d</vt:lpstr>
      <vt:lpstr>Figure 5e</vt:lpstr>
      <vt:lpstr>Figure 5f</vt:lpstr>
      <vt:lpstr>Figure 5a-f DATA</vt:lpstr>
      <vt:lpstr>Figure 6</vt:lpstr>
      <vt:lpstr>Figure 6 DATA</vt:lpstr>
      <vt:lpstr>Figure 7a</vt:lpstr>
      <vt:lpstr>Figure 7a DATA</vt:lpstr>
      <vt:lpstr>Figure 7b</vt:lpstr>
      <vt:lpstr>Figure 7b DATA</vt:lpstr>
      <vt:lpstr>Figure 7c</vt:lpstr>
      <vt:lpstr>Figure 7c DATA</vt:lpstr>
      <vt:lpstr>Figure 8a</vt:lpstr>
      <vt:lpstr>Figure 8b</vt:lpstr>
      <vt:lpstr>Figure 8a-b DATA</vt:lpstr>
      <vt:lpstr>Figure 8c</vt:lpstr>
      <vt:lpstr>Figure 8d</vt:lpstr>
      <vt:lpstr>Figure 8c-d DATA</vt:lpstr>
      <vt:lpstr>Figure 8e</vt:lpstr>
      <vt:lpstr>Figure 8e DATA</vt:lpstr>
      <vt:lpstr>Figure 9</vt:lpstr>
      <vt:lpstr>Figure 9 DATA for chart</vt:lpstr>
      <vt:lpstr>Figure 9 DATA</vt:lpstr>
      <vt:lpstr>Figure 10</vt:lpstr>
      <vt:lpstr>Figure 10 DATA for chart</vt:lpstr>
      <vt:lpstr>Figure 10 DATA</vt:lpstr>
      <vt:lpstr>Figure 11</vt:lpstr>
      <vt:lpstr>Figure 11 DATA for chart</vt:lpstr>
      <vt:lpstr>Figure 11 DATA</vt:lpstr>
      <vt:lpstr>Figure 12</vt:lpstr>
      <vt:lpstr>Figure 12 DATA for chart</vt:lpstr>
      <vt:lpstr>Figure 12 DATA</vt:lpstr>
      <vt:lpstr>Figure 13</vt:lpstr>
      <vt:lpstr>Figure 13 DATA for chart</vt:lpstr>
      <vt:lpstr>Figure 13 DATA</vt:lpstr>
      <vt:lpstr>Figure 14</vt:lpstr>
      <vt:lpstr>Figure 14 DATA for chart</vt:lpstr>
      <vt:lpstr>Figure 14 DATA</vt:lpstr>
      <vt:lpstr>Figure 15</vt:lpstr>
      <vt:lpstr>Figure 15 DATA for chart</vt:lpstr>
      <vt:lpstr>Figure 15 DATA</vt:lpstr>
      <vt:lpstr>Figure 16</vt:lpstr>
      <vt:lpstr>Figure 16 DATA for chart</vt:lpstr>
      <vt:lpstr>Figure 16 DATA</vt:lpstr>
      <vt:lpstr>Figure 17</vt:lpstr>
      <vt:lpstr>Figure 17 DATA for chart</vt:lpstr>
      <vt:lpstr>Figure 17 DATA</vt:lpstr>
      <vt:lpstr>Figure 18</vt:lpstr>
      <vt:lpstr>Figure 18 DATA for chart</vt:lpstr>
      <vt:lpstr>Figure 18 DATA</vt:lpstr>
      <vt:lpstr>Figure 19</vt:lpstr>
      <vt:lpstr>Figure 19 DATA for chart</vt:lpstr>
      <vt:lpstr>Figure 19 DATA</vt:lpstr>
      <vt:lpstr>Figure 20</vt:lpstr>
      <vt:lpstr>Figure 20 DATA for chart</vt:lpstr>
      <vt:lpstr>Figure 20 DATA</vt:lpstr>
      <vt:lpstr>Figure 21</vt:lpstr>
      <vt:lpstr>Figure 21 DATA for chart</vt:lpstr>
      <vt:lpstr>Figure 21 DATA</vt:lpstr>
      <vt:lpstr>Figure 22a </vt:lpstr>
      <vt:lpstr>Figure 22a DATA</vt:lpstr>
      <vt:lpstr>Figure 22b</vt:lpstr>
      <vt:lpstr>Figure 22b DATA no_sdc</vt:lpstr>
      <vt:lpstr>Figure 22b DATA</vt:lpstr>
      <vt:lpstr>Figure 22c</vt:lpstr>
      <vt:lpstr>Figure 22c DATA</vt:lpstr>
      <vt:lpstr>Figure 22_b</vt:lpstr>
      <vt:lpstr>Figure 22d DATA for chart</vt:lpstr>
      <vt:lpstr>Figure 22_b DATA</vt:lpstr>
      <vt:lpstr>Figure 22_c</vt:lpstr>
      <vt:lpstr>Figure 22e DATA for chart</vt:lpstr>
      <vt:lpstr>Figure 22_c DATA</vt:lpstr>
      <vt:lpstr>Figure 22D</vt:lpstr>
      <vt:lpstr>Figure 22D DATA</vt:lpstr>
      <vt:lpstr>Figure 22E</vt:lpstr>
      <vt:lpstr>Figure 22E DATA</vt:lpstr>
      <vt:lpstr>Figure 22F</vt:lpstr>
      <vt:lpstr>Figure 22h DATA for chart</vt:lpstr>
      <vt:lpstr>Figure 22F DATA</vt:lpstr>
      <vt:lpstr>Figure 22G</vt:lpstr>
      <vt:lpstr>Figure 22i DATA for chart</vt:lpstr>
      <vt:lpstr>Figure 22G DATA</vt:lpstr>
      <vt:lpstr>Figure 22H</vt:lpstr>
      <vt:lpstr>Figure 22j DATA for chart</vt:lpstr>
      <vt:lpstr>Figure 22H DATA</vt:lpstr>
      <vt:lpstr>Figure 23a</vt:lpstr>
      <vt:lpstr>Figure 23a DATA</vt:lpstr>
      <vt:lpstr>Figure 23b</vt:lpstr>
      <vt:lpstr>Figure 23b DATA</vt:lpstr>
      <vt:lpstr>Figure 23c</vt:lpstr>
      <vt:lpstr>Figure 23c DATA</vt:lpstr>
      <vt:lpstr>Figure 23d</vt:lpstr>
      <vt:lpstr>Figure 23d DATA for chart</vt:lpstr>
      <vt:lpstr>Figure 23d DATA</vt:lpstr>
      <vt:lpstr>Figure 23e</vt:lpstr>
      <vt:lpstr>Figure 23e DATA for chart</vt:lpstr>
      <vt:lpstr>Figure 23e DATA</vt:lpstr>
      <vt:lpstr>Figure 23f</vt:lpstr>
      <vt:lpstr>Figure 23f DATA for chart</vt:lpstr>
      <vt:lpstr>Figure 23f DATA</vt:lpstr>
      <vt:lpstr>Figure 24a</vt:lpstr>
      <vt:lpstr>Figure 24a DATA</vt:lpstr>
      <vt:lpstr>Figure 24b</vt:lpstr>
      <vt:lpstr>Figure 24b DATA</vt:lpstr>
      <vt:lpstr>Figure 25</vt:lpstr>
      <vt:lpstr>Figure 26</vt:lpstr>
      <vt:lpstr>Figure 26 DATA</vt:lpstr>
      <vt:lpstr>Figure 27</vt:lpstr>
      <vt:lpstr>Fig 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2017-07-18T09:03:04Z</dcterms:modified>
</cp:coreProperties>
</file>