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tables/table14.xml" ContentType="application/vnd.openxmlformats-officedocument.spreadsheetml.table+xml"/>
  <Override PartName="/xl/drawings/drawing39.xml" ContentType="application/vnd.openxmlformats-officedocument.drawing+xml"/>
  <Override PartName="/xl/worksheets/sheet139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64.xml" ContentType="application/vnd.openxmlformats-officedocument.drawing+xml"/>
  <Default Extension="xml" ContentType="application/xml"/>
  <Override PartName="/xl/worksheets/sheet128.xml" ContentType="application/vnd.openxmlformats-officedocument.spreadsheetml.worksheet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64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42.xml" ContentType="application/vnd.openxmlformats-officedocument.drawing+xml"/>
  <Override PartName="/xl/worksheets/sheet87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53.xml" ContentType="application/vnd.openxmlformats-officedocument.spreadsheetml.workshee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charts/chart63.xml" ContentType="application/vnd.openxmlformats-officedocument.drawingml.chart+xml"/>
  <Override PartName="/xl/worksheets/sheet29.xml" ContentType="application/vnd.openxmlformats-officedocument.spreadsheetml.worksheet+xml"/>
  <Override PartName="/xl/worksheets/sheet76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42.xml" ContentType="application/vnd.openxmlformats-officedocument.spreadsheetml.workshee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120.xml" ContentType="application/vnd.openxmlformats-officedocument.spreadsheetml.worksheet+xml"/>
  <Override PartName="/xl/charts/chart9.xml" ContentType="application/vnd.openxmlformats-officedocument.drawingml.chart+xml"/>
  <Override PartName="/xl/tables/table5.xml" ContentType="application/vnd.openxmlformats-officedocument.spreadsheetml.table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43.xml" ContentType="application/vnd.openxmlformats-officedocument.spreadsheetml.worksheet+xml"/>
  <Override PartName="/xl/worksheets/sheet90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58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worksheets/sheet158.xml" ContentType="application/vnd.openxmlformats-officedocument.spreadsheetml.worksheet+xml"/>
  <Override PartName="/xl/tables/table11.xml" ContentType="application/vnd.openxmlformats-officedocument.spreadsheetml.table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worksheets/sheet10.xml" ContentType="application/vnd.openxmlformats-officedocument.spreadsheetml.worksheet+xml"/>
  <Override PartName="/xl/worksheets/sheet147.xml" ContentType="application/vnd.openxmlformats-officedocument.spreadsheetml.worksheet+xml"/>
  <Override PartName="/xl/charts/chart1.xml" ContentType="application/vnd.openxmlformats-officedocument.drawingml.chart+xml"/>
  <Override PartName="/xl/drawings/drawing25.xml" ContentType="application/vnd.openxmlformats-officedocument.drawing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136.xml" ContentType="application/vnd.openxmlformats-officedocument.spreadsheetml.worksheet+xml"/>
  <Override PartName="/xl/drawings/drawing14.xml" ContentType="application/vnd.openxmlformats-officedocument.drawing+xml"/>
  <Override PartName="/xl/charts/chart46.xml" ContentType="application/vnd.openxmlformats-officedocument.drawingml.chart+xml"/>
  <Override PartName="/xl/drawings/drawing61.xml" ContentType="application/vnd.openxmlformats-officedocument.drawing+xml"/>
  <Override PartName="/xl/worksheets/sheet59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61.xml" ContentType="application/vnd.openxmlformats-officedocument.spreadsheetml.worksheet+xml"/>
  <Override PartName="/xl/charts/chart35.xml" ContentType="application/vnd.openxmlformats-officedocument.drawingml.chart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48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50.xml" ContentType="application/vnd.openxmlformats-officedocument.spreadsheetml.worksheet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charts/chart60.xml" ContentType="application/vnd.openxmlformats-officedocument.drawingml.chart+xml"/>
  <Override PartName="/xl/worksheets/sheet15.xml" ContentType="application/vnd.openxmlformats-officedocument.spreadsheetml.worksheet+xml"/>
  <Override PartName="/xl/worksheets/sheet62.xml" ContentType="application/vnd.openxmlformats-officedocument.spreadsheetml.worksheet+xml"/>
  <Override PartName="/xl/charts/chart6.xml" ContentType="application/vnd.openxmlformats-officedocument.drawingml.chart+xml"/>
  <Override PartName="/xl/tables/table16.xml" ContentType="application/vnd.openxmlformats-officedocument.spreadsheetml.table+xml"/>
  <Override PartName="/xl/worksheets/sheet51.xml" ContentType="application/vnd.openxmlformats-officedocument.spreadsheetml.worksheet+xml"/>
  <Override PartName="/xl/tables/table2.xml" ContentType="application/vnd.openxmlformats-officedocument.spreadsheetml.table+xml"/>
  <Override PartName="/xl/drawings/drawing19.xml" ContentType="application/vnd.openxmlformats-officedocument.drawing+xml"/>
  <Override PartName="/xl/drawings/drawing66.xml" ContentType="application/vnd.openxmlformats-officedocument.drawing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55.xml" ContentType="application/vnd.openxmlformats-officedocument.drawing+xml"/>
  <Override PartName="/xl/worksheets/sheet5.xml" ContentType="application/vnd.openxmlformats-officedocument.spreadsheetml.worksheet+xml"/>
  <Override PartName="/xl/worksheets/sheet119.xml" ContentType="application/vnd.openxmlformats-officedocument.spreadsheetml.worksheet+xml"/>
  <Override PartName="/xl/charts/chart29.xml" ContentType="application/vnd.openxmlformats-officedocument.drawingml.chart+xml"/>
  <Override PartName="/xl/drawings/drawing44.xml" ContentType="application/vnd.openxmlformats-officedocument.drawingml.chartshapes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55.xml" ContentType="application/vnd.openxmlformats-officedocument.spreadsheetml.worksheet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worksheets/sheet78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44.xml" ContentType="application/vnd.openxmlformats-officedocument.spreadsheetml.workshee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worksheets/sheet67.xml" ContentType="application/vnd.openxmlformats-officedocument.spreadsheetml.worksheet+xml"/>
  <Override PartName="/xl/worksheets/sheet122.xml" ContentType="application/vnd.openxmlformats-officedocument.spreadsheetml.worksheet+xml"/>
  <Override PartName="/xl/tables/table7.xml" ContentType="application/vnd.openxmlformats-officedocument.spreadsheetml.table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40.xml" ContentType="application/vnd.openxmlformats-officedocument.spreadsheetml.worksheet+xml"/>
  <Override PartName="/xl/tables/table17.xml" ContentType="application/vnd.openxmlformats-officedocument.spreadsheetml.table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0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ables/table3.xml" ContentType="application/vnd.openxmlformats-officedocument.spreadsheetml.table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tables/table13.xml" ContentType="application/vnd.openxmlformats-officedocument.spreadsheetml.table+xml"/>
  <Override PartName="/xl/drawings/drawing38.xml" ContentType="application/vnd.openxmlformats-officedocument.drawingml.chartshapes+xml"/>
  <Override PartName="/xl/drawings/drawing49.xml" ContentType="application/vnd.openxmlformats-officedocument.drawing+xml"/>
  <Override PartName="/xl/drawings/drawing67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worksheets/sheet149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drawings/drawing56.xml" ContentType="application/vnd.openxmlformats-officedocument.drawing+xml"/>
  <Override PartName="/xl/charts/chart59.xml" ContentType="application/vnd.openxmlformats-officedocument.drawingml.chart+xml"/>
  <Override PartName="/xl/worksheets/sheet109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56.xml" ContentType="application/vnd.openxmlformats-officedocument.spreadsheetml.worksheet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drawings/drawing63.xml" ContentType="application/vnd.openxmlformats-officedocument.drawing+xml"/>
  <Override PartName="/xl/worksheets/sheet2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45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charts/chart55.xml" ContentType="application/vnd.openxmlformats-officedocument.drawingml.chart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63.xml" ContentType="application/vnd.openxmlformats-officedocument.spreadsheetml.workshee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41.xml" ContentType="application/vnd.openxmlformats-officedocument.spreadsheetml.worksheet+xml"/>
  <Override PartName="/xl/tables/table8.xml" ContentType="application/vnd.openxmlformats-officedocument.spreadsheetml.table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30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worksheets/sheet53.xml" ContentType="application/vnd.openxmlformats-officedocument.spreadsheetml.worksheet+xml"/>
  <Override PartName="/xl/tables/table4.xml" ContentType="application/vnd.openxmlformats-officedocument.spreadsheetml.table+xml"/>
  <Override PartName="/xl/worksheets/sheet42.xml" ContentType="application/vnd.openxmlformats-officedocument.spreadsheetml.worksheet+xml"/>
  <Override PartName="/xl/drawings/drawing6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6.xml" ContentType="application/vnd.openxmlformats-officedocument.drawing+xml"/>
  <Override PartName="/xl/worksheets/sheet157.xml" ContentType="application/vnd.openxmlformats-officedocument.spreadsheetml.worksheet+xml"/>
  <Override PartName="/xl/tables/table10.xml" ContentType="application/vnd.openxmlformats-officedocument.spreadsheetml.table+xml"/>
  <Override PartName="/xl/drawings/drawing35.xml" ContentType="application/vnd.openxmlformats-officedocument.drawing+xml"/>
  <Override PartName="/xl/worksheets/sheet135.xml" ContentType="application/vnd.openxmlformats-officedocument.spreadsheetml.worksheet+xml"/>
  <Override PartName="/xl/worksheets/sheet146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56.xml" ContentType="application/vnd.openxmlformats-officedocument.drawingml.chart+xml"/>
  <Override PartName="/xl/drawings/drawing60.xml" ContentType="application/vnd.openxmlformats-officedocument.drawing+xml"/>
  <Override PartName="/xl/worksheets/sheet69.xml" ContentType="application/vnd.openxmlformats-officedocument.spreadsheetml.worksheet+xml"/>
  <Override PartName="/xl/worksheets/sheet124.xml" ContentType="application/vnd.openxmlformats-officedocument.spreadsheetml.worksheet+xml"/>
  <Override PartName="/xl/externalLinks/externalLink1.xml" ContentType="application/vnd.openxmlformats-officedocument.spreadsheetml.externalLink+xml"/>
  <Override PartName="/xl/tables/table9.xml" ContentType="application/vnd.openxmlformats-officedocument.spreadsheetml.table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94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60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36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charts/chart12.xml" ContentType="application/vnd.openxmlformats-officedocument.drawingml.chart+xml"/>
  <Override PartName="/xl/worksheets/sheet25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tables/table15.xml" ContentType="application/vnd.openxmlformats-officedocument.spreadsheetml.table+xml"/>
  <Override PartName="/xl/worksheets/sheet14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drawings/drawing29.xml" ContentType="application/vnd.openxmlformats-officedocument.drawing+xml"/>
  <Override PartName="/xl/drawings/drawing18.xml" ContentType="application/vnd.openxmlformats-officedocument.drawing+xml"/>
  <Override PartName="/xl/drawings/drawing6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29.xml" ContentType="application/vnd.openxmlformats-officedocument.spreadsheetml.workshee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65.xml" ContentType="application/vnd.openxmlformats-officedocument.spreadsheetml.worksheet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worksheets/sheet143.xml" ContentType="application/vnd.openxmlformats-officedocument.spreadsheetml.worksheet+xml"/>
  <Default Extension="vml" ContentType="application/vnd.openxmlformats-officedocument.vmlDrawing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worksheets/sheet19.xml" ContentType="application/vnd.openxmlformats-officedocument.spreadsheetml.worksheet+xml"/>
  <Override PartName="/xl/worksheets/sheet66.xml" ContentType="application/vnd.openxmlformats-officedocument.spreadsheetml.worksheet+xml"/>
  <Override PartName="/xl/worksheets/sheet132.xml" ContentType="application/vnd.openxmlformats-officedocument.spreadsheetml.workshee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worksheets/sheet55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21.xml" ContentType="application/vnd.openxmlformats-officedocument.spreadsheetml.worksheet+xml"/>
  <Override PartName="/xl/tables/table6.xml" ContentType="application/vnd.openxmlformats-officedocument.spreadsheetml.table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44.xml" ContentType="application/vnd.openxmlformats-officedocument.spreadsheetml.worksheet+xml"/>
  <Override PartName="/xl/worksheets/sheet91.xml" ContentType="application/vnd.openxmlformats-officedocument.spreadsheetml.worksheet+xml"/>
  <Override PartName="/xl/charts/chart20.xml" ContentType="application/vnd.openxmlformats-officedocument.drawingml.char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159.xml" ContentType="application/vnd.openxmlformats-officedocument.spreadsheetml.worksheet+xml"/>
  <Override PartName="/xl/charts/chart2.xml" ContentType="application/vnd.openxmlformats-officedocument.drawingml.chart+xml"/>
  <Override PartName="/xl/tables/table12.xml" ContentType="application/vnd.openxmlformats-officedocument.spreadsheetml.table+xml"/>
  <Override PartName="/xl/drawings/drawing37.xml" ContentType="application/vnd.openxmlformats-officedocument.drawing+xml"/>
  <Default Extension="rels" ContentType="application/vnd.openxmlformats-package.relationships+xml"/>
  <Override PartName="/xl/worksheets/sheet137.xml" ContentType="application/vnd.openxmlformats-officedocument.spreadsheetml.worksheet+xml"/>
  <Override PartName="/xl/worksheets/sheet148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58.xml" ContentType="application/vnd.openxmlformats-officedocument.drawingml.chart+xml"/>
  <Override PartName="/xl/drawings/drawing62.xml" ContentType="application/vnd.openxmlformats-officedocument.drawing+xml"/>
  <Override PartName="/xl/worksheets/sheet126.xml" ContentType="application/vnd.openxmlformats-officedocument.spreadsheetml.workshee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96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62.xml" ContentType="application/vnd.openxmlformats-officedocument.spreadsheetml.worksheet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worksheets/sheet38.xml" ContentType="application/vnd.openxmlformats-officedocument.spreadsheetml.worksheet+xml"/>
  <Override PartName="/xl/worksheets/sheet85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51.xml" ContentType="application/vnd.openxmlformats-officedocument.spreadsheetml.worksheet+xml"/>
  <Override PartName="/xl/charts/chart14.xml" ContentType="application/vnd.openxmlformats-officedocument.drawingml.chart+xml"/>
  <Override PartName="/xl/charts/chart6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0245" yWindow="-15" windowWidth="10290" windowHeight="8115" tabRatio="960" firstSheet="1" activeTab="1"/>
  </bookViews>
  <sheets>
    <sheet name="List of Tables and Figures" sheetId="97" state="veryHidden" r:id="rId1"/>
    <sheet name="Figure 1a" sheetId="98" r:id="rId2"/>
    <sheet name="Figure 1b" sheetId="189" r:id="rId3"/>
    <sheet name="Figure 1ab DATA" sheetId="99" r:id="rId4"/>
    <sheet name="Figure 1c" sheetId="100" r:id="rId5"/>
    <sheet name="Figure 1d" sheetId="188" r:id="rId6"/>
    <sheet name="Figure 1cd DATA" sheetId="101" r:id="rId7"/>
    <sheet name="Figure 1e" sheetId="5" r:id="rId8"/>
    <sheet name="Figure 1f" sheetId="187" r:id="rId9"/>
    <sheet name="Figure 1ef DATA" sheetId="6" r:id="rId10"/>
    <sheet name="Figure 2a" sheetId="7" r:id="rId11"/>
    <sheet name="Figure 2a DATA" sheetId="8" r:id="rId12"/>
    <sheet name="Figure 2b" sheetId="9" r:id="rId13"/>
    <sheet name="Figure 2b DATA" sheetId="10" r:id="rId14"/>
    <sheet name="Figure 2c" sheetId="162" r:id="rId15"/>
    <sheet name="Figure 2c DATA" sheetId="163" r:id="rId16"/>
    <sheet name="Figure 2d" sheetId="166" r:id="rId17"/>
    <sheet name="Figure 2d DATA" sheetId="165" r:id="rId18"/>
    <sheet name="Figure 2e" sheetId="167" r:id="rId19"/>
    <sheet name="Figure 2e DATA" sheetId="168" r:id="rId20"/>
    <sheet name="Table 1a" sheetId="11" r:id="rId21"/>
    <sheet name="Table 1b" sheetId="13" r:id="rId22"/>
    <sheet name="Table 1c" sheetId="169" r:id="rId23"/>
    <sheet name="Table 1d" sheetId="170" r:id="rId24"/>
    <sheet name="Table 1e" sheetId="171" r:id="rId25"/>
    <sheet name="Table 1f" sheetId="15" r:id="rId26"/>
    <sheet name="Table 1g" sheetId="16" r:id="rId27"/>
    <sheet name="Table 1h" sheetId="172" r:id="rId28"/>
    <sheet name="Table 1i" sheetId="173" r:id="rId29"/>
    <sheet name="Table 1j" sheetId="174" r:id="rId30"/>
    <sheet name="Table 2" sheetId="17" r:id="rId31"/>
    <sheet name="Figure 3" sheetId="18" r:id="rId32"/>
    <sheet name="Figure 3 DATA" sheetId="19" state="hidden" r:id="rId33"/>
    <sheet name="Table 3a" sheetId="20" r:id="rId34"/>
    <sheet name="Table 3a DATA" sheetId="21" state="hidden" r:id="rId35"/>
    <sheet name="Table 3b" sheetId="22" r:id="rId36"/>
    <sheet name="Table 3b DATA" sheetId="23" state="hidden" r:id="rId37"/>
    <sheet name="Table 3c" sheetId="175" r:id="rId38"/>
    <sheet name="Table 3c DATA" sheetId="176" state="hidden" r:id="rId39"/>
    <sheet name="Table 3d" sheetId="24" r:id="rId40"/>
    <sheet name="Table 3d DATA" sheetId="25" state="hidden" r:id="rId41"/>
    <sheet name="Table 3e" sheetId="177" r:id="rId42"/>
    <sheet name="Table 3e DATA" sheetId="178" state="hidden" r:id="rId43"/>
    <sheet name="Table 3f" sheetId="179" r:id="rId44"/>
    <sheet name="Table 3f DATA" sheetId="180" state="hidden" r:id="rId45"/>
    <sheet name="Figure 4" sheetId="28" r:id="rId46"/>
    <sheet name="Figure 4 DATA" sheetId="29" r:id="rId47"/>
    <sheet name="Figure 5a" sheetId="30" r:id="rId48"/>
    <sheet name="Figure 5b" sheetId="32" r:id="rId49"/>
    <sheet name="Figure 5c" sheetId="33" r:id="rId50"/>
    <sheet name="Figure 5d" sheetId="34" r:id="rId51"/>
    <sheet name="Figure 5e" sheetId="183" r:id="rId52"/>
    <sheet name="Figure 5f" sheetId="184" r:id="rId53"/>
    <sheet name="Figure 5a-f DATA" sheetId="31" state="hidden" r:id="rId54"/>
    <sheet name="Figure 6" sheetId="36" r:id="rId55"/>
    <sheet name="Figure 6 DATA" sheetId="35" state="hidden" r:id="rId56"/>
    <sheet name="Figure 7a" sheetId="37" r:id="rId57"/>
    <sheet name="Figure 7a DATA" sheetId="38" r:id="rId58"/>
    <sheet name="Figure 7b" sheetId="39" r:id="rId59"/>
    <sheet name="Figure 7b DATA" sheetId="40" r:id="rId60"/>
    <sheet name="Figure 7c" sheetId="181" r:id="rId61"/>
    <sheet name="Figure 7c DATA" sheetId="182" r:id="rId62"/>
    <sheet name="Figure 8a" sheetId="41" r:id="rId63"/>
    <sheet name="Figure 8a DATA" sheetId="42" state="veryHidden" r:id="rId64"/>
    <sheet name="Figure 8b" sheetId="45" r:id="rId65"/>
    <sheet name="Figure 8b DATA" sheetId="46" state="veryHidden" r:id="rId66"/>
    <sheet name="Figure 8a-b DATA" sheetId="115" r:id="rId67"/>
    <sheet name="Figure 8c" sheetId="43" r:id="rId68"/>
    <sheet name="Figure 8c DATA" sheetId="44" state="veryHidden" r:id="rId69"/>
    <sheet name="Figure 8d" sheetId="47" r:id="rId70"/>
    <sheet name="Figure 8d DATA" sheetId="48" state="veryHidden" r:id="rId71"/>
    <sheet name="Figure 8c-d DATA" sheetId="116" r:id="rId72"/>
    <sheet name="Figure 8e" sheetId="49" r:id="rId73"/>
    <sheet name="Figure 8e DATA" sheetId="50" r:id="rId74"/>
    <sheet name="Figure 9" sheetId="51" r:id="rId75"/>
    <sheet name="Figure 9 DATA for chart" sheetId="52" state="hidden" r:id="rId76"/>
    <sheet name="Figure 9 DATA" sheetId="117" r:id="rId77"/>
    <sheet name="Figure 10" sheetId="54" r:id="rId78"/>
    <sheet name="Figure 10 DATA for chart" sheetId="55" state="hidden" r:id="rId79"/>
    <sheet name="Figure 10 DATA" sheetId="118" r:id="rId80"/>
    <sheet name="Figure 11" sheetId="56" r:id="rId81"/>
    <sheet name="Figure 11 DATA for chart" sheetId="57" state="hidden" r:id="rId82"/>
    <sheet name="Figure 11 DATA" sheetId="119" r:id="rId83"/>
    <sheet name="Figure 12" sheetId="59" r:id="rId84"/>
    <sheet name="Figure 12 DATA for chart" sheetId="58" state="hidden" r:id="rId85"/>
    <sheet name="Figure 12 DATA" sheetId="120" r:id="rId86"/>
    <sheet name="Figure 13" sheetId="60" r:id="rId87"/>
    <sheet name="Figure 13 DATA for chart" sheetId="61" state="hidden" r:id="rId88"/>
    <sheet name="Figure 13 DATA" sheetId="121" r:id="rId89"/>
    <sheet name="Figure 14" sheetId="62" r:id="rId90"/>
    <sheet name="Figure 14 DATA for chart" sheetId="63" state="hidden" r:id="rId91"/>
    <sheet name="Figure 14 DATA" sheetId="122" r:id="rId92"/>
    <sheet name="Figure 15" sheetId="64" r:id="rId93"/>
    <sheet name="Figure 15 DATA for chart" sheetId="65" state="hidden" r:id="rId94"/>
    <sheet name="Figure 15 DATA" sheetId="123" r:id="rId95"/>
    <sheet name="Figure 16" sheetId="66" r:id="rId96"/>
    <sheet name="Figure 16 DATA for chart" sheetId="67" state="hidden" r:id="rId97"/>
    <sheet name="Figure 16 DATA" sheetId="124" r:id="rId98"/>
    <sheet name="Figure 17" sheetId="68" r:id="rId99"/>
    <sheet name="Figure 17 DATA for chart" sheetId="69" state="hidden" r:id="rId100"/>
    <sheet name="Figure 17 DATA" sheetId="125" r:id="rId101"/>
    <sheet name="Figure 18" sheetId="70" r:id="rId102"/>
    <sheet name="Figure 18 DATA for chart" sheetId="71" state="hidden" r:id="rId103"/>
    <sheet name="Figure 18 DATA" sheetId="126" r:id="rId104"/>
    <sheet name="Figure 19" sheetId="72" r:id="rId105"/>
    <sheet name="Figure 19 DATA for chart" sheetId="73" state="hidden" r:id="rId106"/>
    <sheet name="Figure 19 DATA" sheetId="127" r:id="rId107"/>
    <sheet name="Figure 20" sheetId="74" r:id="rId108"/>
    <sheet name="Figure 20 DATA for chart" sheetId="75" state="hidden" r:id="rId109"/>
    <sheet name="Figure 20 DATA" sheetId="128" r:id="rId110"/>
    <sheet name="Figure 21" sheetId="76" r:id="rId111"/>
    <sheet name="Figure 21 DATA for chart" sheetId="77" state="hidden" r:id="rId112"/>
    <sheet name="Figure 21 DATA" sheetId="129" r:id="rId113"/>
    <sheet name="Figure 22a " sheetId="102" r:id="rId114"/>
    <sheet name="Figure 22a DATA by hosp" sheetId="130" state="veryHidden" r:id="rId115"/>
    <sheet name="Figure 22a DATA" sheetId="161" r:id="rId116"/>
    <sheet name="Figure 22b DATA by hosp" sheetId="131" state="veryHidden" r:id="rId117"/>
    <sheet name="Figure 22b" sheetId="196" r:id="rId118"/>
    <sheet name="Figure 22b DATA for chart" sheetId="195" state="hidden" r:id="rId119"/>
    <sheet name="Figure 22b DATA" sheetId="194" r:id="rId120"/>
    <sheet name="Figure 22c" sheetId="193" r:id="rId121"/>
    <sheet name="Figure 22c DATA for chart" sheetId="192" state="hidden" r:id="rId122"/>
    <sheet name="Figure 22c DATA " sheetId="191" r:id="rId123"/>
    <sheet name="Figure 22d" sheetId="108" r:id="rId124"/>
    <sheet name="Figure 22d DATA" sheetId="137" r:id="rId125"/>
    <sheet name="Figure 22e" sheetId="110" r:id="rId126"/>
    <sheet name="Figure 22e DATA" sheetId="138" r:id="rId127"/>
    <sheet name="Figure 22f" sheetId="82" r:id="rId128"/>
    <sheet name="Figure 22f DATA for chart" sheetId="83" state="hidden" r:id="rId129"/>
    <sheet name="Figure 22f DATA" sheetId="140" r:id="rId130"/>
    <sheet name="Figure 22g" sheetId="86" r:id="rId131"/>
    <sheet name="Figure 22g DATA for chart" sheetId="87" state="hidden" r:id="rId132"/>
    <sheet name="Figure 22g DATA" sheetId="141" r:id="rId133"/>
    <sheet name="Figure 22h" sheetId="90" r:id="rId134"/>
    <sheet name="Figure 22h DATA for chart" sheetId="91" state="hidden" r:id="rId135"/>
    <sheet name="Figure 22h DATA" sheetId="142" r:id="rId136"/>
    <sheet name="Figure 23a" sheetId="103" r:id="rId137"/>
    <sheet name="Figure 23a DATA by hosp" sheetId="143" state="veryHidden" r:id="rId138"/>
    <sheet name="Figure 23a DATA" sheetId="156" r:id="rId139"/>
    <sheet name="Figure 23b" sheetId="109" r:id="rId140"/>
    <sheet name="Figure 23b DATA" sheetId="144" r:id="rId141"/>
    <sheet name="Figure 23c" sheetId="111" r:id="rId142"/>
    <sheet name="Figure 23c DATA" sheetId="145" r:id="rId143"/>
    <sheet name="Figure DATA" sheetId="112" state="veryHidden" r:id="rId144"/>
    <sheet name="Figure 23d" sheetId="84" r:id="rId145"/>
    <sheet name="Figure 23d DATA for chart" sheetId="85" state="hidden" r:id="rId146"/>
    <sheet name="Figure 23d DATA" sheetId="146" r:id="rId147"/>
    <sheet name="Figure 23e" sheetId="88" r:id="rId148"/>
    <sheet name="Figure 23e DATA for chart" sheetId="89" state="hidden" r:id="rId149"/>
    <sheet name="Figure 23e DATA" sheetId="147" r:id="rId150"/>
    <sheet name="Figure 23f" sheetId="92" r:id="rId151"/>
    <sheet name="Figure 23f DATA for chart" sheetId="93" state="hidden" r:id="rId152"/>
    <sheet name="Figure 23f DATA" sheetId="148" r:id="rId153"/>
    <sheet name="Figure 24a" sheetId="104" r:id="rId154"/>
    <sheet name="Figure 24a DATA by hosp" sheetId="149" state="veryHidden" r:id="rId155"/>
    <sheet name="Figure 24a DATA" sheetId="155" r:id="rId156"/>
    <sheet name="Figure 24b" sheetId="113" r:id="rId157"/>
    <sheet name="Figure 24b DATA" sheetId="150" r:id="rId158"/>
    <sheet name="Figure 25" sheetId="94" r:id="rId159"/>
    <sheet name="Figure 26" sheetId="96" r:id="rId160"/>
    <sheet name="Fig 27 Data" sheetId="151" state="veryHidden" r:id="rId161"/>
    <sheet name="Figure 26 DATA" sheetId="95" state="hidden" r:id="rId162"/>
    <sheet name="Fig 27" sheetId="153" r:id="rId163"/>
    <sheet name="Fig 28 Data" sheetId="152" state="veryHidden" r:id="rId164"/>
    <sheet name="Fig 28" sheetId="154" r:id="rId165"/>
  </sheets>
  <externalReferences>
    <externalReference r:id="rId166"/>
  </externalReferences>
  <definedNames>
    <definedName name="SPSS" localSheetId="162">[1]comp!#REF!</definedName>
    <definedName name="SPSS" localSheetId="164">[1]comp!#REF!</definedName>
    <definedName name="SPSS" localSheetId="163">[1]comp!#REF!</definedName>
    <definedName name="SPSS" localSheetId="2">[1]comp!#REF!</definedName>
    <definedName name="SPSS" localSheetId="5">[1]comp!#REF!</definedName>
    <definedName name="SPSS" localSheetId="8">[1]comp!#REF!</definedName>
    <definedName name="SPSS" localSheetId="115">[1]comp!#REF!</definedName>
    <definedName name="SPSS" localSheetId="117">[1]comp!#REF!</definedName>
    <definedName name="SPSS" localSheetId="119">[1]comp!#REF!</definedName>
    <definedName name="SPSS" localSheetId="118">[1]comp!#REF!</definedName>
    <definedName name="SPSS" localSheetId="120">[1]comp!#REF!</definedName>
    <definedName name="SPSS" localSheetId="122">[1]comp!#REF!</definedName>
    <definedName name="SPSS" localSheetId="121">[1]comp!#REF!</definedName>
    <definedName name="SPSS" localSheetId="138">[1]comp!#REF!</definedName>
    <definedName name="SPSS" localSheetId="155">[1]comp!#REF!</definedName>
    <definedName name="SPSS" localSheetId="14">[1]comp!#REF!</definedName>
    <definedName name="SPSS" localSheetId="15">[1]comp!#REF!</definedName>
    <definedName name="SPSS" localSheetId="16">[1]comp!#REF!</definedName>
    <definedName name="SPSS" localSheetId="17">[1]comp!#REF!</definedName>
    <definedName name="SPSS" localSheetId="18">[1]comp!#REF!</definedName>
    <definedName name="SPSS" localSheetId="19">[1]comp!#REF!</definedName>
    <definedName name="SPSS" localSheetId="51">[1]comp!#REF!</definedName>
    <definedName name="SPSS" localSheetId="52">[1]comp!#REF!</definedName>
    <definedName name="SPSS" localSheetId="60">[1]comp!#REF!</definedName>
    <definedName name="SPSS" localSheetId="61">[1]comp!#REF!</definedName>
    <definedName name="SPSS" localSheetId="22">[1]comp!#REF!</definedName>
    <definedName name="SPSS" localSheetId="23">[1]comp!#REF!</definedName>
    <definedName name="SPSS" localSheetId="24">[1]comp!#REF!</definedName>
    <definedName name="SPSS" localSheetId="27">[1]comp!#REF!</definedName>
    <definedName name="SPSS" localSheetId="28">[1]comp!#REF!</definedName>
    <definedName name="SPSS" localSheetId="29">[1]comp!#REF!</definedName>
    <definedName name="SPSS" localSheetId="37">[1]comp!#REF!</definedName>
    <definedName name="SPSS" localSheetId="38">[1]comp!#REF!</definedName>
    <definedName name="SPSS" localSheetId="41">[1]comp!#REF!</definedName>
    <definedName name="SPSS" localSheetId="42">[1]comp!#REF!</definedName>
    <definedName name="SPSS" localSheetId="43">[1]comp!#REF!</definedName>
    <definedName name="SPSS" localSheetId="44">[1]comp!#REF!</definedName>
    <definedName name="SPSS">[1]comp!#REF!</definedName>
  </definedNames>
  <calcPr calcId="125725"/>
</workbook>
</file>

<file path=xl/calcChain.xml><?xml version="1.0" encoding="utf-8"?>
<calcChain xmlns="http://schemas.openxmlformats.org/spreadsheetml/2006/main">
  <c r="U18" i="31"/>
  <c r="U17"/>
  <c r="N18"/>
  <c r="N19"/>
  <c r="N20"/>
  <c r="N21"/>
  <c r="N22"/>
  <c r="N23"/>
  <c r="N24"/>
  <c r="N25"/>
  <c r="N17"/>
  <c r="G18"/>
  <c r="G19"/>
  <c r="G20"/>
  <c r="G21"/>
  <c r="G22"/>
  <c r="G23"/>
  <c r="G24"/>
  <c r="G25"/>
  <c r="G26"/>
  <c r="G27"/>
  <c r="G28"/>
  <c r="G17"/>
  <c r="U8"/>
  <c r="U5"/>
  <c r="U6"/>
  <c r="U7"/>
  <c r="U4"/>
  <c r="N5"/>
  <c r="N6"/>
  <c r="N7"/>
  <c r="N4"/>
  <c r="G9"/>
  <c r="G5"/>
  <c r="G6"/>
  <c r="G7"/>
  <c r="G8"/>
  <c r="G4"/>
  <c r="F20" i="91"/>
  <c r="D20"/>
  <c r="C20"/>
  <c r="F38" i="195"/>
  <c r="H30" s="1"/>
  <c r="F30"/>
  <c r="H29"/>
  <c r="F29"/>
  <c r="F28"/>
  <c r="H27"/>
  <c r="F27"/>
  <c r="F26"/>
  <c r="H25"/>
  <c r="F25"/>
  <c r="F24"/>
  <c r="H23"/>
  <c r="F23"/>
  <c r="F22"/>
  <c r="H21"/>
  <c r="F21"/>
  <c r="F20"/>
  <c r="H19"/>
  <c r="F19"/>
  <c r="F18"/>
  <c r="H17"/>
  <c r="F17"/>
  <c r="F16"/>
  <c r="H15"/>
  <c r="F15"/>
  <c r="F14"/>
  <c r="H13"/>
  <c r="F13"/>
  <c r="F12"/>
  <c r="H11"/>
  <c r="F11"/>
  <c r="F10"/>
  <c r="H9"/>
  <c r="F9"/>
  <c r="F8"/>
  <c r="H7"/>
  <c r="F7"/>
  <c r="F6"/>
  <c r="H5"/>
  <c r="F5"/>
  <c r="F4"/>
  <c r="H3"/>
  <c r="F3"/>
  <c r="F38" i="192"/>
  <c r="H30" s="1"/>
  <c r="F30"/>
  <c r="H29"/>
  <c r="F29"/>
  <c r="F28"/>
  <c r="H27"/>
  <c r="F27"/>
  <c r="F26"/>
  <c r="H25"/>
  <c r="F25"/>
  <c r="F24"/>
  <c r="H23"/>
  <c r="F23"/>
  <c r="F22"/>
  <c r="H21"/>
  <c r="F21"/>
  <c r="F20"/>
  <c r="H19"/>
  <c r="F19"/>
  <c r="F18"/>
  <c r="H17"/>
  <c r="F17"/>
  <c r="F16"/>
  <c r="H15"/>
  <c r="F15"/>
  <c r="F14"/>
  <c r="H13"/>
  <c r="F13"/>
  <c r="F12"/>
  <c r="H11"/>
  <c r="F11"/>
  <c r="F10"/>
  <c r="H9"/>
  <c r="F9"/>
  <c r="F8"/>
  <c r="H7"/>
  <c r="F7"/>
  <c r="F6"/>
  <c r="H5"/>
  <c r="F5"/>
  <c r="F4"/>
  <c r="H3"/>
  <c r="F3"/>
  <c r="H4" i="195" l="1"/>
  <c r="H6"/>
  <c r="H8"/>
  <c r="H10"/>
  <c r="H12"/>
  <c r="H14"/>
  <c r="H16"/>
  <c r="H18"/>
  <c r="H20"/>
  <c r="H22"/>
  <c r="H24"/>
  <c r="H26"/>
  <c r="H28"/>
  <c r="H4" i="192"/>
  <c r="H6"/>
  <c r="H8"/>
  <c r="H10"/>
  <c r="H12"/>
  <c r="H14"/>
  <c r="H16"/>
  <c r="H18"/>
  <c r="H20"/>
  <c r="H22"/>
  <c r="H24"/>
  <c r="H26"/>
  <c r="H28"/>
  <c r="D27" i="17"/>
  <c r="E27"/>
  <c r="F27"/>
  <c r="G27"/>
  <c r="H27"/>
  <c r="C27"/>
  <c r="D20" i="174"/>
  <c r="E20"/>
  <c r="F20"/>
  <c r="G20"/>
  <c r="H20"/>
  <c r="C20"/>
  <c r="D20" i="173"/>
  <c r="E20"/>
  <c r="F20"/>
  <c r="G20"/>
  <c r="H20"/>
  <c r="C20"/>
  <c r="D20" i="172"/>
  <c r="E20"/>
  <c r="F20"/>
  <c r="G20"/>
  <c r="H20"/>
  <c r="C20"/>
  <c r="D20" i="16"/>
  <c r="E20"/>
  <c r="F20"/>
  <c r="G20"/>
  <c r="H20"/>
  <c r="C20"/>
  <c r="D20" i="15"/>
  <c r="E20"/>
  <c r="F20"/>
  <c r="G20"/>
  <c r="H20"/>
  <c r="C20"/>
  <c r="D19" i="171"/>
  <c r="E19"/>
  <c r="F19"/>
  <c r="G19"/>
  <c r="H19"/>
  <c r="C19"/>
  <c r="D19" i="170"/>
  <c r="E19"/>
  <c r="F19"/>
  <c r="G19"/>
  <c r="H19"/>
  <c r="C19"/>
  <c r="D19" i="169"/>
  <c r="E19"/>
  <c r="F19"/>
  <c r="G19"/>
  <c r="H19"/>
  <c r="C19"/>
  <c r="D19" i="13"/>
  <c r="E19"/>
  <c r="F19"/>
  <c r="G19"/>
  <c r="H19"/>
  <c r="C19"/>
  <c r="D19" i="11"/>
  <c r="E19"/>
  <c r="F19"/>
  <c r="G19"/>
  <c r="H19"/>
  <c r="C19"/>
  <c r="J6" i="175"/>
  <c r="P3" i="95"/>
  <c r="H12"/>
  <c r="I12"/>
  <c r="J12"/>
  <c r="K12"/>
  <c r="L12"/>
  <c r="M12"/>
  <c r="G12"/>
  <c r="Q3"/>
  <c r="O3"/>
  <c r="N3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1"/>
  <c r="E92"/>
  <c r="E93"/>
  <c r="E94"/>
  <c r="E95"/>
  <c r="E96"/>
  <c r="E97"/>
  <c r="E98"/>
  <c r="E99"/>
  <c r="E100"/>
  <c r="E101"/>
  <c r="E102"/>
  <c r="E103"/>
  <c r="E104"/>
  <c r="E105"/>
  <c r="E106"/>
  <c r="E109"/>
  <c r="E110"/>
  <c r="Q4" l="1"/>
  <c r="N12"/>
  <c r="L4" i="29"/>
  <c r="L6"/>
  <c r="J4" i="179" l="1"/>
  <c r="J5"/>
  <c r="J6"/>
  <c r="J7"/>
  <c r="J8"/>
  <c r="I4"/>
  <c r="I5"/>
  <c r="I6"/>
  <c r="I7"/>
  <c r="I8"/>
  <c r="H4"/>
  <c r="H5"/>
  <c r="H6"/>
  <c r="H7"/>
  <c r="H8"/>
  <c r="G4"/>
  <c r="G5"/>
  <c r="G6"/>
  <c r="G7"/>
  <c r="G8"/>
  <c r="F4"/>
  <c r="F5"/>
  <c r="F6"/>
  <c r="F7"/>
  <c r="F8"/>
  <c r="E4"/>
  <c r="E5"/>
  <c r="E6"/>
  <c r="E7"/>
  <c r="E8"/>
  <c r="D4"/>
  <c r="D5"/>
  <c r="D6"/>
  <c r="D7"/>
  <c r="D8"/>
  <c r="C4"/>
  <c r="C5"/>
  <c r="C6"/>
  <c r="C7"/>
  <c r="C8"/>
  <c r="J4" i="177"/>
  <c r="J5"/>
  <c r="J6"/>
  <c r="J7"/>
  <c r="J8"/>
  <c r="I4"/>
  <c r="I5"/>
  <c r="I6"/>
  <c r="I7"/>
  <c r="I8"/>
  <c r="H4"/>
  <c r="H5"/>
  <c r="H6"/>
  <c r="H7"/>
  <c r="H8"/>
  <c r="G4"/>
  <c r="G5"/>
  <c r="G6"/>
  <c r="G7"/>
  <c r="G8"/>
  <c r="F4"/>
  <c r="F5"/>
  <c r="F6"/>
  <c r="F7"/>
  <c r="F8"/>
  <c r="E4"/>
  <c r="E5"/>
  <c r="E6"/>
  <c r="E7"/>
  <c r="E8"/>
  <c r="D4"/>
  <c r="D5"/>
  <c r="D6"/>
  <c r="D7"/>
  <c r="D8"/>
  <c r="C4"/>
  <c r="C5"/>
  <c r="C6"/>
  <c r="C7"/>
  <c r="C8"/>
  <c r="J4" i="24"/>
  <c r="J5"/>
  <c r="J6"/>
  <c r="J7"/>
  <c r="J8"/>
  <c r="I4"/>
  <c r="I5"/>
  <c r="I6"/>
  <c r="I7"/>
  <c r="I8"/>
  <c r="H4"/>
  <c r="H5"/>
  <c r="H6"/>
  <c r="H7"/>
  <c r="H8"/>
  <c r="G4"/>
  <c r="G5"/>
  <c r="G6"/>
  <c r="G7"/>
  <c r="G8"/>
  <c r="F4"/>
  <c r="F5"/>
  <c r="F6"/>
  <c r="F7"/>
  <c r="F8"/>
  <c r="E4"/>
  <c r="E5"/>
  <c r="E6"/>
  <c r="E7"/>
  <c r="E8"/>
  <c r="D4"/>
  <c r="D5"/>
  <c r="D6"/>
  <c r="D7"/>
  <c r="D8"/>
  <c r="C4"/>
  <c r="C5"/>
  <c r="C6"/>
  <c r="C7"/>
  <c r="C8"/>
  <c r="P4" i="175"/>
  <c r="P5"/>
  <c r="P6"/>
  <c r="P7"/>
  <c r="P8"/>
  <c r="O4"/>
  <c r="O5"/>
  <c r="O6"/>
  <c r="O7"/>
  <c r="O8"/>
  <c r="N8"/>
  <c r="N4"/>
  <c r="N5"/>
  <c r="N6"/>
  <c r="N7"/>
  <c r="M4"/>
  <c r="M5"/>
  <c r="M6"/>
  <c r="M7"/>
  <c r="M8"/>
  <c r="L4"/>
  <c r="L5"/>
  <c r="L6"/>
  <c r="L7"/>
  <c r="L8"/>
  <c r="K4"/>
  <c r="K5"/>
  <c r="K6"/>
  <c r="K7"/>
  <c r="K8"/>
  <c r="J4"/>
  <c r="J5"/>
  <c r="I4"/>
  <c r="I5"/>
  <c r="I6"/>
  <c r="I7"/>
  <c r="I8"/>
  <c r="H4"/>
  <c r="H5"/>
  <c r="H6"/>
  <c r="H7"/>
  <c r="H8"/>
  <c r="G4"/>
  <c r="G5"/>
  <c r="G6"/>
  <c r="G7"/>
  <c r="G8"/>
  <c r="F8"/>
  <c r="F7"/>
  <c r="F6"/>
  <c r="F5"/>
  <c r="F4"/>
  <c r="E4"/>
  <c r="E5"/>
  <c r="E6"/>
  <c r="E7"/>
  <c r="E8"/>
  <c r="D4"/>
  <c r="D5"/>
  <c r="D6"/>
  <c r="D7"/>
  <c r="D8"/>
  <c r="C4"/>
  <c r="C5"/>
  <c r="C6"/>
  <c r="C7"/>
  <c r="C8"/>
  <c r="O8" i="22"/>
  <c r="O4"/>
  <c r="O5"/>
  <c r="O6"/>
  <c r="O7"/>
  <c r="M4"/>
  <c r="M5"/>
  <c r="M6"/>
  <c r="M7"/>
  <c r="M8"/>
  <c r="K4"/>
  <c r="K5"/>
  <c r="K6"/>
  <c r="K7"/>
  <c r="K8"/>
  <c r="I7"/>
  <c r="P8"/>
  <c r="P7"/>
  <c r="N8"/>
  <c r="N7"/>
  <c r="L8"/>
  <c r="L7"/>
  <c r="J8"/>
  <c r="J7"/>
  <c r="H8"/>
  <c r="H7"/>
  <c r="E3"/>
  <c r="E4"/>
  <c r="E5"/>
  <c r="E6"/>
  <c r="E7"/>
  <c r="E8"/>
  <c r="G7"/>
  <c r="F8"/>
  <c r="F7"/>
  <c r="D7"/>
  <c r="C8"/>
  <c r="C7"/>
  <c r="D8"/>
  <c r="G8"/>
  <c r="I8"/>
  <c r="P8" i="20"/>
  <c r="N8"/>
  <c r="L8"/>
  <c r="J8"/>
  <c r="H8"/>
  <c r="F8"/>
  <c r="C8"/>
  <c r="D8"/>
  <c r="E8"/>
  <c r="G8"/>
  <c r="I8"/>
  <c r="K8"/>
  <c r="M8"/>
  <c r="O8"/>
  <c r="L19" i="6" l="1"/>
  <c r="L17"/>
  <c r="L16"/>
  <c r="L15"/>
  <c r="L14"/>
  <c r="L13"/>
  <c r="L12"/>
  <c r="L11"/>
  <c r="L10"/>
  <c r="L8"/>
  <c r="L7"/>
  <c r="L6"/>
  <c r="L5"/>
  <c r="L4"/>
  <c r="K19"/>
  <c r="K18"/>
  <c r="K17"/>
  <c r="K14"/>
  <c r="K12"/>
  <c r="K11"/>
  <c r="K9"/>
  <c r="K8"/>
  <c r="K7"/>
  <c r="K4"/>
  <c r="K3"/>
  <c r="I15"/>
  <c r="I14"/>
  <c r="I3"/>
  <c r="M19"/>
  <c r="M3"/>
  <c r="M4"/>
  <c r="M5"/>
  <c r="M6"/>
  <c r="M7"/>
  <c r="M10"/>
  <c r="M11"/>
  <c r="M12"/>
  <c r="M13"/>
  <c r="M17"/>
  <c r="M18"/>
  <c r="E49" i="95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41"/>
  <c r="E42"/>
  <c r="E43"/>
  <c r="E44"/>
  <c r="E45"/>
  <c r="E46"/>
  <c r="E47"/>
  <c r="E48"/>
  <c r="E40"/>
  <c r="H10"/>
  <c r="I10"/>
  <c r="J10"/>
  <c r="K10"/>
  <c r="L10"/>
  <c r="M10"/>
  <c r="H11"/>
  <c r="I11"/>
  <c r="J11"/>
  <c r="K11"/>
  <c r="L11"/>
  <c r="M11"/>
  <c r="G11"/>
  <c r="G10"/>
  <c r="M3"/>
  <c r="L3"/>
  <c r="K3"/>
  <c r="J3"/>
  <c r="I3"/>
  <c r="H3"/>
  <c r="G3"/>
  <c r="F3"/>
  <c r="D7" i="20"/>
  <c r="D6"/>
  <c r="D5"/>
  <c r="D4"/>
  <c r="D3"/>
  <c r="C3"/>
  <c r="C4"/>
  <c r="C5"/>
  <c r="C6"/>
  <c r="C7"/>
  <c r="J3" i="179"/>
  <c r="I3"/>
  <c r="H3"/>
  <c r="G3"/>
  <c r="F3"/>
  <c r="E3"/>
  <c r="D3"/>
  <c r="C3"/>
  <c r="J3" i="177"/>
  <c r="I3"/>
  <c r="H3"/>
  <c r="G3"/>
  <c r="F3"/>
  <c r="E3"/>
  <c r="D3"/>
  <c r="C3"/>
  <c r="J3" i="24"/>
  <c r="I3"/>
  <c r="H3"/>
  <c r="G3"/>
  <c r="F3"/>
  <c r="E3"/>
  <c r="D3"/>
  <c r="C3"/>
  <c r="P3" i="175"/>
  <c r="O3"/>
  <c r="N3"/>
  <c r="M3"/>
  <c r="L3"/>
  <c r="K3"/>
  <c r="J3"/>
  <c r="I3"/>
  <c r="H3"/>
  <c r="G3"/>
  <c r="F3"/>
  <c r="E3"/>
  <c r="D3"/>
  <c r="C3"/>
  <c r="P6" i="22"/>
  <c r="P5"/>
  <c r="P4"/>
  <c r="P3"/>
  <c r="O3"/>
  <c r="N6"/>
  <c r="N5"/>
  <c r="N4"/>
  <c r="N3"/>
  <c r="M3"/>
  <c r="L6"/>
  <c r="L5"/>
  <c r="L4"/>
  <c r="L3"/>
  <c r="K3"/>
  <c r="J6"/>
  <c r="J5"/>
  <c r="J4"/>
  <c r="J3"/>
  <c r="I3"/>
  <c r="I4"/>
  <c r="I5"/>
  <c r="I6"/>
  <c r="H6"/>
  <c r="H5"/>
  <c r="H4"/>
  <c r="H3"/>
  <c r="G3"/>
  <c r="G4"/>
  <c r="G5"/>
  <c r="G6"/>
  <c r="F6"/>
  <c r="F5"/>
  <c r="F4"/>
  <c r="F3"/>
  <c r="D3"/>
  <c r="D4"/>
  <c r="D5"/>
  <c r="D6"/>
  <c r="C6"/>
  <c r="C5"/>
  <c r="C4"/>
  <c r="C3"/>
  <c r="P4" i="20"/>
  <c r="P5"/>
  <c r="P6"/>
  <c r="P3"/>
  <c r="O3"/>
  <c r="O4"/>
  <c r="O5"/>
  <c r="O6"/>
  <c r="O7"/>
  <c r="N4"/>
  <c r="N5"/>
  <c r="N6"/>
  <c r="N3"/>
  <c r="M3"/>
  <c r="M4"/>
  <c r="M5"/>
  <c r="M6"/>
  <c r="M7"/>
  <c r="L4"/>
  <c r="L5"/>
  <c r="L6"/>
  <c r="L3"/>
  <c r="K3"/>
  <c r="K4"/>
  <c r="K5"/>
  <c r="K6"/>
  <c r="K7"/>
  <c r="J4"/>
  <c r="J5"/>
  <c r="J6"/>
  <c r="J3"/>
  <c r="I3"/>
  <c r="I4"/>
  <c r="I5"/>
  <c r="I6"/>
  <c r="I7"/>
  <c r="H7"/>
  <c r="H6"/>
  <c r="H5"/>
  <c r="H4"/>
  <c r="H3"/>
  <c r="G3"/>
  <c r="G4"/>
  <c r="G5"/>
  <c r="G6"/>
  <c r="G7"/>
  <c r="F5"/>
  <c r="F6"/>
  <c r="F7"/>
  <c r="F4"/>
  <c r="F3"/>
  <c r="E3"/>
  <c r="E4"/>
  <c r="E5"/>
  <c r="E6"/>
  <c r="E7"/>
  <c r="N11" i="95" l="1"/>
  <c r="I4"/>
  <c r="M4"/>
  <c r="N10"/>
  <c r="I17" i="152" l="1"/>
  <c r="I16"/>
  <c r="I15"/>
  <c r="I14"/>
  <c r="I13"/>
  <c r="I12"/>
  <c r="I11"/>
  <c r="I10"/>
  <c r="I9"/>
  <c r="I8"/>
  <c r="I7"/>
  <c r="I6"/>
  <c r="I5"/>
  <c r="I4"/>
  <c r="I3"/>
  <c r="I2"/>
  <c r="I1"/>
  <c r="I17" i="151"/>
  <c r="I16"/>
  <c r="I15"/>
  <c r="I14"/>
  <c r="I13"/>
  <c r="I12"/>
  <c r="I11"/>
  <c r="I10"/>
  <c r="I9"/>
  <c r="I8"/>
  <c r="I7"/>
  <c r="I6"/>
  <c r="I5"/>
  <c r="I4"/>
  <c r="I3"/>
  <c r="I2"/>
  <c r="I1"/>
  <c r="P18" i="112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P3"/>
  <c r="O3"/>
  <c r="P7" i="20"/>
  <c r="N7"/>
  <c r="L7"/>
  <c r="J7"/>
</calcChain>
</file>

<file path=xl/sharedStrings.xml><?xml version="1.0" encoding="utf-8"?>
<sst xmlns="http://schemas.openxmlformats.org/spreadsheetml/2006/main" count="9712" uniqueCount="1157">
  <si>
    <t/>
  </si>
  <si>
    <t>Hip arthroplasty</t>
  </si>
  <si>
    <t>Knee arthroplasty</t>
  </si>
  <si>
    <t>Year of operation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</si>
  <si>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</si>
  <si>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</si>
  <si>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</si>
  <si>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</si>
  <si>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</si>
  <si>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</si>
  <si>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</si>
  <si>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</si>
  <si>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</si>
  <si>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</si>
  <si>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</si>
  <si>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</si>
  <si>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</si>
  <si>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</si>
  <si>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</si>
  <si>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Hip revision</t>
  </si>
  <si>
    <t>Knee revision</t>
  </si>
  <si>
    <t>Total</t>
  </si>
  <si>
    <t>Hip arthroplasty non-elective</t>
  </si>
  <si>
    <t>Hip revision non-elective</t>
  </si>
  <si>
    <t>Knee arthroplasty non-elective</t>
  </si>
  <si>
    <t>Knee revision non-elective</t>
  </si>
  <si>
    <t>Ayrshire &amp; Arran</t>
  </si>
  <si>
    <t>Borders</t>
  </si>
  <si>
    <t>Dumfries &amp; Galloway</t>
  </si>
  <si>
    <t>Fife</t>
  </si>
  <si>
    <t>Forth Valley</t>
  </si>
  <si>
    <t>Grampian</t>
  </si>
  <si>
    <t>North Glasgow</t>
  </si>
  <si>
    <t>South Glasgow</t>
  </si>
  <si>
    <t>Clyde</t>
  </si>
  <si>
    <t>Highland</t>
  </si>
  <si>
    <t>Lanarkshire</t>
  </si>
  <si>
    <t>Lothian</t>
  </si>
  <si>
    <t>Tayside</t>
  </si>
  <si>
    <t>Western Isles</t>
  </si>
  <si>
    <t>GJNH</t>
  </si>
  <si>
    <t>Independent hospital</t>
  </si>
  <si>
    <t>NHS Board</t>
  </si>
  <si>
    <t>GG&amp;C</t>
  </si>
  <si>
    <t xml:space="preserve"> Lothian</t>
  </si>
  <si>
    <t>Orkney</t>
  </si>
  <si>
    <t>Shetland</t>
  </si>
  <si>
    <t>England/Wales/NI</t>
  </si>
  <si>
    <t>Unknown</t>
  </si>
  <si>
    <t>Outside UK</t>
  </si>
  <si>
    <t>Shoulder arthroplasty</t>
  </si>
  <si>
    <t>Shoulder revision</t>
  </si>
  <si>
    <t>Finger arthroplasty</t>
  </si>
  <si>
    <t>Thumb arthroplasty</t>
  </si>
  <si>
    <t>Toe arthroplasty</t>
  </si>
  <si>
    <t>Other</t>
  </si>
  <si>
    <t>Excision*</t>
  </si>
  <si>
    <t>Resurf. Of Patella*</t>
  </si>
  <si>
    <t>Other knee resurfacing*</t>
  </si>
  <si>
    <t>Elbow arthroplasty</t>
  </si>
  <si>
    <t>Elbow revision</t>
  </si>
  <si>
    <t>Ankle arthroplasty</t>
  </si>
  <si>
    <t>Ankle revision</t>
  </si>
  <si>
    <t>Wrist arthroplasty</t>
  </si>
  <si>
    <t>Wrist revision</t>
  </si>
  <si>
    <t>Radial head replacement</t>
  </si>
  <si>
    <t>Radial head revision</t>
  </si>
  <si>
    <t>Finger revision</t>
  </si>
  <si>
    <t>Thumb revision</t>
  </si>
  <si>
    <t xml:space="preserve"> </t>
  </si>
  <si>
    <t>Other resurfacing*</t>
  </si>
  <si>
    <t>Number of operations</t>
  </si>
  <si>
    <t>%</t>
  </si>
  <si>
    <t>Includes emergency admissions; bilateral operations counted twice; includes known patients from independent hospitals</t>
  </si>
  <si>
    <t>Year</t>
  </si>
  <si>
    <t>81-100 hip arthros in year</t>
  </si>
  <si>
    <t>101+ hip arthros in year</t>
  </si>
  <si>
    <t>Year of operation * numhip Crosstabulation</t>
  </si>
  <si>
    <t>Count</t>
  </si>
  <si>
    <t>numhip</t>
  </si>
  <si>
    <t>Total number of hip arthroplasties</t>
  </si>
  <si>
    <t>Total number of surgeons</t>
  </si>
  <si>
    <t>Percentage of surgeons performing 81-100 operations per year</t>
  </si>
  <si>
    <t>Percentage of operations by surgeons performing 81-100 operations per year</t>
  </si>
  <si>
    <t>Percentage of surgeons performing &gt;100 operations per year</t>
  </si>
  <si>
    <t>Percentage of operations by surgeons performing &gt;100 operations per year</t>
  </si>
  <si>
    <t>81-100 knee arthros in year</t>
  </si>
  <si>
    <t>101+ knee arthros in year</t>
  </si>
  <si>
    <t>Year of operation * numknee Crosstabulation</t>
  </si>
  <si>
    <t>numknee</t>
  </si>
  <si>
    <t>Total number of knee arthroplasties</t>
  </si>
  <si>
    <t>&lt;=10 hip revisions in year</t>
  </si>
  <si>
    <t>11-20 hip revisions in year</t>
  </si>
  <si>
    <t>21-80 hip revisions in year</t>
  </si>
  <si>
    <t>Year of operation * numhiprev Crosstabulation</t>
  </si>
  <si>
    <t>numhiprev</t>
  </si>
  <si>
    <t>Total number of hip revisions</t>
  </si>
  <si>
    <t>Percentage of surgeons performing &lt;=10 operations per year</t>
  </si>
  <si>
    <t>Percentage of operations by surgeons performing &lt;=10 operations per year</t>
  </si>
  <si>
    <t>Percentage of surgeons performing 11-20 operations per year</t>
  </si>
  <si>
    <t>Percentage of operations by surgeons performing 11-20 operations per year</t>
  </si>
  <si>
    <t>Percentage of surgeons performing 21-80 operations per year</t>
  </si>
  <si>
    <t>Percentage of operations by surgeons performing 21-80 operations per year</t>
  </si>
  <si>
    <t>21-80 knee revisions in year</t>
  </si>
  <si>
    <t>Year of operation * numkneerev Crosstabulation</t>
  </si>
  <si>
    <t>numkneerev</t>
  </si>
  <si>
    <t>diaggroup</t>
  </si>
  <si>
    <t>Fracture</t>
  </si>
  <si>
    <t>Inflammatory arthritis</t>
  </si>
  <si>
    <t>Osteonecrosis</t>
  </si>
  <si>
    <t>diagname</t>
  </si>
  <si>
    <t>Coxarthrosis, unspecified</t>
  </si>
  <si>
    <t>Fract bone fllg ins orthopae implt jnt prosthesis/bone plate</t>
  </si>
  <si>
    <t>Fracture of neck of femur</t>
  </si>
  <si>
    <t>Gonarthrosis, unspecified</t>
  </si>
  <si>
    <t>Infect and inflammatory reaction due to internal joint pros</t>
  </si>
  <si>
    <t>Mech comp of internal fixation device of bones of limb</t>
  </si>
  <si>
    <t>Mechanical complication of internal joint prosthesis</t>
  </si>
  <si>
    <t>Oth comps int orthopaedic prosth devs implants &amp; grafts</t>
  </si>
  <si>
    <t>Other primary coxarthrosis</t>
  </si>
  <si>
    <t>Other primary gonarthrosis</t>
  </si>
  <si>
    <t>Other specified orthopaedic follow-up care</t>
  </si>
  <si>
    <t>Pain in joint</t>
  </si>
  <si>
    <t>N</t>
  </si>
  <si>
    <t>Pre-operative</t>
  </si>
  <si>
    <t>Post-operative</t>
  </si>
  <si>
    <t xml:space="preserve">Note: pre-operative days counted as days from date of admission to date of operation; post-operative days calculated as the difference between the number of pre-operative days and the total length of stay in orthopaedic care (where short (&lt;=7 days) transfers to other facilities were not considered to end the patient’s orthopaedic care stay) </t>
  </si>
  <si>
    <t>Includes elective patients only; bilateral operations counted twice; includes known patients from independent hospitals</t>
  </si>
  <si>
    <t>DVT/PE within 90 days</t>
  </si>
  <si>
    <t>Death within 90 days</t>
  </si>
  <si>
    <t>2000</t>
  </si>
  <si>
    <t>Dislocation within a year</t>
  </si>
  <si>
    <t>Infection within a year</t>
  </si>
  <si>
    <t>Fig 9: Hip arthroplasty dislocation rate within one year in Report Year</t>
  </si>
  <si>
    <t>Number of hip arthroplasties</t>
  </si>
  <si>
    <t>Number of dislocations within a year</t>
  </si>
  <si>
    <t>Number expected</t>
  </si>
  <si>
    <t>Crude complication rate (%)</t>
  </si>
  <si>
    <t>Standardised complication rate (%)</t>
  </si>
  <si>
    <t>National complication rate (%)</t>
  </si>
  <si>
    <t>Outlier</t>
  </si>
  <si>
    <t>uciyr_dis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</si>
  <si>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</si>
  <si>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</si>
  <si>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</si>
  <si>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</si>
  <si>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</si>
  <si>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</si>
  <si>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</si>
  <si>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</si>
  <si>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</si>
  <si>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</si>
  <si>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</si>
  <si>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</si>
  <si>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</si>
  <si>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</si>
  <si>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</si>
  <si>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</si>
  <si>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Scottish Rate averaged over 5 years</t>
  </si>
  <si>
    <t>*'Number of hip arthroplasties' (numops2) is using mid-year figures, 'numops' is not mid-year figures. It looks like the 2014 report uses the non mid-year figures, so go with numops.</t>
  </si>
  <si>
    <t>Smoothed UCL values</t>
  </si>
  <si>
    <t>17</t>
  </si>
  <si>
    <t>18</t>
  </si>
  <si>
    <t>19</t>
  </si>
  <si>
    <t>20</t>
  </si>
  <si>
    <t>21</t>
  </si>
  <si>
    <t>22</t>
  </si>
  <si>
    <t>NHS Board of Treatment (NHS GG&amp;C split)</t>
  </si>
  <si>
    <t>Upper confidence limit</t>
  </si>
  <si>
    <t>smooth_low</t>
  </si>
  <si>
    <t>23</t>
  </si>
  <si>
    <t>24</t>
  </si>
  <si>
    <t>25</t>
  </si>
  <si>
    <t>26</t>
  </si>
  <si>
    <t>27</t>
  </si>
  <si>
    <t>**NOTE to analyst - use macro to add nhs board labels to chart (see here: https://support.microsoft.com/en-us/kb/213750)</t>
  </si>
  <si>
    <t>Fig 10: Hip arthroplasty infection rate within one year in Report Year</t>
  </si>
  <si>
    <t>Number of infections within a year</t>
  </si>
  <si>
    <t>*See notes in Figure 9 DATA</t>
  </si>
  <si>
    <t>28</t>
  </si>
  <si>
    <t>29</t>
  </si>
  <si>
    <t>30</t>
  </si>
  <si>
    <t>31</t>
  </si>
  <si>
    <t>Fig 11: Knee arthroplasty infection rate within one year in Report Year</t>
  </si>
  <si>
    <t>Number of knee arthroplasties</t>
  </si>
  <si>
    <t>32</t>
  </si>
  <si>
    <t>Fig 12: Hip arthroplasty DVT/PE rate within 90 days in Report Year</t>
  </si>
  <si>
    <t>dvtpe90</t>
  </si>
  <si>
    <t>Fig 13: Knee arthroplasty DVT/PE rate within 90 days in Report Year</t>
  </si>
  <si>
    <t>Fig 14: Hip arthroplasty mortality rate within 90 days in Report Year</t>
  </si>
  <si>
    <t>Fig 15: Knee arthroplasty mortality rate within 90 days in Report Year</t>
  </si>
  <si>
    <t>Fig 16: Hip arthroplasty AMI rate within 30 days in Report Year</t>
  </si>
  <si>
    <t xml:space="preserve"> /*NOTE it looks like in 2014 report, AMI rates were reported on primaries and revisions together - change this to primaries only in 2016?.</t>
  </si>
  <si>
    <t>Fig 17: Knee arthroplasty AMI rate within 30 days in Report Year</t>
  </si>
  <si>
    <t>Fig 18: Hip arthroplasty renal failure rate within 30 days in Report Year</t>
  </si>
  <si>
    <t>Fig 19: Knee arthroplasty renal failure rate within 30 days in Report Year</t>
  </si>
  <si>
    <t>33</t>
  </si>
  <si>
    <t>Fig 20: Hip arthroplasty stroke rate within 30 days in Report Year</t>
  </si>
  <si>
    <t>Fig 21: Knee arthroplasty stroke rate within 30 days in Report Year</t>
  </si>
  <si>
    <t>Fig 23: Hip arthroplasty revision rate within 1 year</t>
  </si>
  <si>
    <t>*Bilateral ops counted twice for revisions (unlike for complications)</t>
  </si>
  <si>
    <t>Fig 25: Knee arthroplasty revision rate within 1 year</t>
  </si>
  <si>
    <t>Fig 26: Hip arthroplasty revision rate within 3 year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</si>
  <si>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</si>
  <si>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</si>
  <si>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</si>
  <si>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</si>
  <si>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</si>
  <si>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</si>
  <si>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</si>
  <si>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</si>
  <si>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</si>
  <si>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</si>
  <si>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</si>
  <si>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</si>
  <si>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</si>
  <si>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Fig 27: Knee arthroplasty revision rate within 3 year</t>
  </si>
  <si>
    <t>47</t>
  </si>
  <si>
    <t>48</t>
  </si>
  <si>
    <t>49</t>
  </si>
  <si>
    <t>50</t>
  </si>
  <si>
    <t>51</t>
  </si>
  <si>
    <t>Fig 28: Hip arthroplasty revision rate within 5 years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</si>
  <si>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</si>
  <si>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</si>
  <si>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</si>
  <si>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</si>
  <si>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</si>
  <si>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</si>
  <si>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</si>
  <si>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</si>
  <si>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</si>
  <si>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</si>
  <si>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</si>
  <si>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Fig 27: Knee arthroplasty revision rate within 5 years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</si>
  <si>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</si>
  <si>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</si>
  <si>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</si>
  <si>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</si>
  <si>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</si>
  <si>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</si>
  <si>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</si>
  <si>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</si>
  <si>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</si>
  <si>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number of revision within 5 years</t>
  </si>
  <si>
    <t>number of revision within 3 years</t>
  </si>
  <si>
    <t>number of revision within 1 year</t>
  </si>
  <si>
    <t>Number of stroke</t>
  </si>
  <si>
    <t>number of renal failure</t>
  </si>
  <si>
    <t>ami</t>
  </si>
  <si>
    <t>deaths</t>
  </si>
  <si>
    <t>Hip revisions within 3 years:</t>
  </si>
  <si>
    <t>Knee revisions within 3 years:</t>
  </si>
  <si>
    <t>Hip infections within 365 days:</t>
  </si>
  <si>
    <t>Knee infections within 365 days:</t>
  </si>
  <si>
    <t>Hip DVT/PE within 90 days:</t>
  </si>
  <si>
    <t>Hip dislocations within 365 days:</t>
  </si>
  <si>
    <t>Jan-Mar 2015</t>
  </si>
  <si>
    <t>Apr-Jun 2015</t>
  </si>
  <si>
    <t>Jul-Sep 2015</t>
  </si>
  <si>
    <t>Oct-Dec 2015</t>
  </si>
  <si>
    <t>*Note to analyst - data come from \\nssstats01.csa.scot.nhs.uk\quality\sap\outliers_2012_onwards\consultant_CUSUM\outlier_admin\AP_status_p.xls</t>
  </si>
  <si>
    <t>Hip</t>
  </si>
  <si>
    <t>Knee</t>
  </si>
  <si>
    <t>Title</t>
  </si>
  <si>
    <t>Table 2</t>
  </si>
  <si>
    <t>Scottish Arthroplasty Project, 2016 National Report</t>
  </si>
  <si>
    <t>Figure 1a</t>
  </si>
  <si>
    <t xml:space="preserve"> Recent trends in numbers of primary hip and knee arthroplasty</t>
  </si>
  <si>
    <t>Figure 1b</t>
  </si>
  <si>
    <t>Recent trends in numbers of hip and knee revision arthroplasty.</t>
  </si>
  <si>
    <t>Figure 1c</t>
  </si>
  <si>
    <t>Hip and knee arthroplasty, primary and revision: incidence of non-elective surgery</t>
  </si>
  <si>
    <t>Figure 2a</t>
  </si>
  <si>
    <t>Number of primary hip arthroplasties 2014-2015 by NHS health board of treatment (NHS GG&amp;C split)</t>
  </si>
  <si>
    <t>Figure 2b</t>
  </si>
  <si>
    <t>Number of primary knee arthroplasties 2014-2015 by NHS health board of treatment (NHS GG&amp;C split)</t>
  </si>
  <si>
    <t>Table/ Figure Number</t>
  </si>
  <si>
    <t>Table 1a</t>
  </si>
  <si>
    <t xml:space="preserve"> Number of hip arthroplasties by NHS health board of treatment (NHS GG&amp;C split)</t>
  </si>
  <si>
    <t>Table 1b</t>
  </si>
  <si>
    <t>Number of knee arthroplasties by NHS health board of treatment (NHS GG&amp;C split)</t>
  </si>
  <si>
    <t>Table 1c</t>
  </si>
  <si>
    <t>Number of hip arthroplasties by NHS health board of residence</t>
  </si>
  <si>
    <t>Table 1d</t>
  </si>
  <si>
    <t>Number of knee arthroplasties by NHS health board of residence</t>
  </si>
  <si>
    <t>Number of arthroplasties and operative consultants in 2014 and 2015</t>
  </si>
  <si>
    <t>Figure 3</t>
  </si>
  <si>
    <t>Recent trends in operations carried out by low-volume operators</t>
  </si>
  <si>
    <t>Figure 4</t>
  </si>
  <si>
    <t>Table 3a</t>
  </si>
  <si>
    <t>The number and percentage of hip arthroplasties by surgeon and performance activity 2011-2015</t>
  </si>
  <si>
    <t>Table 3b</t>
  </si>
  <si>
    <t>The number and percentage of knee arthroplasties by surgeon and performance activity 2011-2015</t>
  </si>
  <si>
    <t>Table 3c</t>
  </si>
  <si>
    <t>The number and percentage of hip revisions by surgeon and performance activity 2011-2015</t>
  </si>
  <si>
    <t>Table 3d</t>
  </si>
  <si>
    <t>The number and percentage of knee revisions by surgeon and performance activity 2011-2015</t>
  </si>
  <si>
    <t>Recent trends in average age of hip and knee arthroplasty patients</t>
  </si>
  <si>
    <t>Figure 5a</t>
  </si>
  <si>
    <t>Principal pre-operative conditions: hip arthroplasties in 2015</t>
  </si>
  <si>
    <t>Figure 5b</t>
  </si>
  <si>
    <t>Principal pre-operative conditions: knee arthroplasties in 2015</t>
  </si>
  <si>
    <t>Figure 5c</t>
  </si>
  <si>
    <t>Principal pre-operative conditions: hip revision in 2015</t>
  </si>
  <si>
    <t>Figure 5d</t>
  </si>
  <si>
    <t>Principal pre-operative conditions: knee revisions in 2015</t>
  </si>
  <si>
    <t>Figure 6</t>
  </si>
  <si>
    <t>Recent trends in overall length of stay for elective hip and knee arthroplasty</t>
  </si>
  <si>
    <t>Figure 7a</t>
  </si>
  <si>
    <t>Mean length of stay for hip arthroplasty in 2013 by NHS board of treatment (NHS GG&amp;C split) (elective patients only)</t>
  </si>
  <si>
    <t>Figure 7b</t>
  </si>
  <si>
    <t>Mean length of stay for knee arthroplasty in 2013 by NHS board of treatment (NHS GG&amp;C split) (elective patients only)</t>
  </si>
  <si>
    <t>Figure 8a</t>
  </si>
  <si>
    <t>National rates for complications within 90 days: hip arthroplasty</t>
  </si>
  <si>
    <t>Figure 8b</t>
  </si>
  <si>
    <t>National rates for complications within 1 year: hip arthroplasty</t>
  </si>
  <si>
    <t>Figure 8c</t>
  </si>
  <si>
    <t>National rates for complications within 90 days: knee arthroplasty</t>
  </si>
  <si>
    <t>Figure 8d</t>
  </si>
  <si>
    <t>Figure 8e</t>
  </si>
  <si>
    <t>National rates for acute renal failure within 30 days: hip and knee arthroplasty</t>
  </si>
  <si>
    <t>Figure 9</t>
  </si>
  <si>
    <t>Percentage of 2014 primary hip arthroplasty patients with subsequent dislocation within 1 year</t>
  </si>
  <si>
    <t>Figure 10</t>
  </si>
  <si>
    <t>Percentage of 2014 primary hip arthroplasty patients with subsequent infection within 1 year</t>
  </si>
  <si>
    <t>Figure 11</t>
  </si>
  <si>
    <t>Percentage of 2014 primary knee arthroplasty patients with subsequent infection within 1 year</t>
  </si>
  <si>
    <t>Figure 12</t>
  </si>
  <si>
    <t>Percentage of 2015 primary hip arthroplasty patients with subsequent DVT/PE within 90 days</t>
  </si>
  <si>
    <t>Figure 13</t>
  </si>
  <si>
    <t>Percentage of 2015 primary knee arthroplasty patients with subsequent DVT/PE within 90 days</t>
  </si>
  <si>
    <t>Figure 14</t>
  </si>
  <si>
    <t>Percentage of primary 2015 hip arthroplasty patients who died within 90 days</t>
  </si>
  <si>
    <t>Figure 15</t>
  </si>
  <si>
    <t>Percentage of primary 2015 knee arthroplasty patients who died within 90 days</t>
  </si>
  <si>
    <t>Figure 16</t>
  </si>
  <si>
    <t>Percentage of 2015 primary hip arthroplasty patients with subsequent AMI within 30 days</t>
  </si>
  <si>
    <t>Figure 17</t>
  </si>
  <si>
    <t>Percentage of 2015 primary knee arthroplasty patients with subsequent AMI within 30 days</t>
  </si>
  <si>
    <t>Figure 18</t>
  </si>
  <si>
    <t>Percentage of 2015 primary hip arthroplasty patients with subsequent acute renal failure within 30 days</t>
  </si>
  <si>
    <t>Figure 19</t>
  </si>
  <si>
    <t>Percentage of 2015 primary knee arthroplasty patients with subsequent acute renal failure within 30 days</t>
  </si>
  <si>
    <t>Figure 20</t>
  </si>
  <si>
    <t>Percentage of 2015 primary hip arthroplasty patients with subsequent stroke within 30 days</t>
  </si>
  <si>
    <t>Figure 21</t>
  </si>
  <si>
    <t>Percentage of 2015 primary knee arthroplasty patients with subsequent stroke within 30 days</t>
  </si>
  <si>
    <t>Figure 22</t>
  </si>
  <si>
    <t>National rates for hip arthroplasty with subsequent revision</t>
  </si>
  <si>
    <t>Figure 23</t>
  </si>
  <si>
    <t>National rates for knee arthroplasty with subsequent revision</t>
  </si>
  <si>
    <t>Figure 24</t>
  </si>
  <si>
    <t>Percentage of 2014 primary hip arthroplasty patients with subsequent revision within 1 year</t>
  </si>
  <si>
    <t>Figure 25</t>
  </si>
  <si>
    <t>Percentage of 2014 primary knee arthroplasty patients with subsequent revision within 1 year</t>
  </si>
  <si>
    <t>Figure 26</t>
  </si>
  <si>
    <t>Percentage of 2012 primary hip arthroplasty patients with subsequent revision within 3 years</t>
  </si>
  <si>
    <t>Figure 27</t>
  </si>
  <si>
    <t>Percentage of 2012 primary knee arthroplasty patients with subsequent revision within 3 years</t>
  </si>
  <si>
    <t>Figure 28</t>
  </si>
  <si>
    <t>Percentage of 2010 primary hip arthroplasty patients with subsequent revision within 5 years</t>
  </si>
  <si>
    <t>Figure 29</t>
  </si>
  <si>
    <t>Percentage of 2010 primary knee arthroplasty patients with subsequent revision within 5 years</t>
  </si>
  <si>
    <t>Figure 30a</t>
  </si>
  <si>
    <t>CUSUM outlier notifications sent during 2014-2015</t>
  </si>
  <si>
    <t>Figure 30b</t>
  </si>
  <si>
    <t>CUSUM outlier notifications by complication type sent during 2014-2015</t>
  </si>
  <si>
    <t>Includes emergency admissions; bilateral operations counted only once;  includes known patients from independent hospitals</t>
  </si>
  <si>
    <t>Includes emergency admissions; bilateral operations counted only once; includes known patients from independent hospitals</t>
  </si>
  <si>
    <t>Elective patients only; Includes known patients from private hospitals; bilateral operations counted twice.</t>
  </si>
  <si>
    <t>The number of revisions (within 1, 3, 5 and 7 years) to metal-on-metal hip resurfacings carried out between 2005 and 2015 in Scotland (by year; figures indicate revisions that were carried out in the same hospital as the primary resurfacing)</t>
  </si>
  <si>
    <t>* Data are based on any operation coded as "Hip resurfacing", using the following OPCS codes:</t>
  </si>
  <si>
    <t>W581 paired with Y021</t>
  </si>
  <si>
    <t>W581 paired with Z756</t>
  </si>
  <si>
    <t>W581 paired with Z843</t>
  </si>
  <si>
    <t>W582 paired with Z843</t>
  </si>
  <si>
    <t>Bilateral operations counted only once</t>
  </si>
  <si>
    <t>Fig Xa.1:  National rates for hip revision complications since 2000</t>
  </si>
  <si>
    <t>Fig Xa.2:  National rates for hip revision complications since 2000</t>
  </si>
  <si>
    <t>Data for chart</t>
  </si>
  <si>
    <t>Renal failure within 30 days</t>
  </si>
  <si>
    <t>No</t>
  </si>
  <si>
    <t>Yes</t>
  </si>
  <si>
    <t>Fig Xb.1:  National rates for knee revision complications since 2000</t>
  </si>
  <si>
    <t>Fig Xb.2:  National rates for knee revision complications since 2000</t>
  </si>
  <si>
    <t>Health Board of treatment</t>
  </si>
  <si>
    <t>*</t>
  </si>
  <si>
    <t xml:space="preserve"> Recent trends in operations carried out by low-volume operators</t>
  </si>
  <si>
    <t>Percentage of operations</t>
  </si>
  <si>
    <t>Total number of knee revisions</t>
  </si>
  <si>
    <t>Total length of stay in orthopaedic care where short (&lt;=7 days) transfers to other facilities were not considered to end the patient’s orthopaedic care stay.</t>
  </si>
  <si>
    <t>Health Board</t>
  </si>
  <si>
    <t xml:space="preserve">Pre-operative days counted as days from date of admission to date of operation; post-operative days calculated as the difference between the number of pre-operative days and the total length of stay in orthopaedic care (where short (&lt;=7 days) transfers to other facilities were not considered to end the patient’s orthopaedic care stay) </t>
  </si>
  <si>
    <t>Includes elective patients only; bilateral operations counted twice</t>
  </si>
  <si>
    <t>Number of DVT/PE within 90 days</t>
  </si>
  <si>
    <t>Number of deaths within 90 days</t>
  </si>
  <si>
    <t>Number of AMI within 30 days</t>
  </si>
  <si>
    <t>Number of renal failures within 30 days</t>
  </si>
  <si>
    <t>Number of patients with stroke within 30 days</t>
  </si>
  <si>
    <t>Crosshouse Hospital</t>
  </si>
  <si>
    <t>A111H</t>
  </si>
  <si>
    <t>Ayr Hospital</t>
  </si>
  <si>
    <t>A210H</t>
  </si>
  <si>
    <t>Borders General Hospital</t>
  </si>
  <si>
    <t>B120H</t>
  </si>
  <si>
    <t>Vale of Leven Hospital</t>
  </si>
  <si>
    <t>C206H</t>
  </si>
  <si>
    <t>Inverclyde Royal Hospital</t>
  </si>
  <si>
    <t>C313H</t>
  </si>
  <si>
    <t>Royal Alexandra Hospital</t>
  </si>
  <si>
    <t>C418H</t>
  </si>
  <si>
    <t>Golden Jubilee National Hospital</t>
  </si>
  <si>
    <t>D102H</t>
  </si>
  <si>
    <t>Woodlands Hospital</t>
  </si>
  <si>
    <t>E001V</t>
  </si>
  <si>
    <t>Victoria Hospital</t>
  </si>
  <si>
    <t>F704H</t>
  </si>
  <si>
    <t>Glasgow Royal Infirmary</t>
  </si>
  <si>
    <t>G107H</t>
  </si>
  <si>
    <t>Victoria Infirmary</t>
  </si>
  <si>
    <t>G306H</t>
  </si>
  <si>
    <t>Southern General Hospital</t>
  </si>
  <si>
    <t>G405H</t>
  </si>
  <si>
    <t>Ross Hall Hospital</t>
  </si>
  <si>
    <t>G412V</t>
  </si>
  <si>
    <t>Glasgow Nuffield Hospital</t>
  </si>
  <si>
    <t>G502V</t>
  </si>
  <si>
    <t>Western Infirmary</t>
  </si>
  <si>
    <t>G516H</t>
  </si>
  <si>
    <t>Raigmore Hospital</t>
  </si>
  <si>
    <t>H202H</t>
  </si>
  <si>
    <t>Monklands General Hospital</t>
  </si>
  <si>
    <t>L106H</t>
  </si>
  <si>
    <t>Hairmyres Hospital</t>
  </si>
  <si>
    <t>L302H</t>
  </si>
  <si>
    <t>Wishaw General Hospital</t>
  </si>
  <si>
    <t>L308H</t>
  </si>
  <si>
    <t>Albyn Hospital</t>
  </si>
  <si>
    <t>N101V</t>
  </si>
  <si>
    <t>Woodend Hospital</t>
  </si>
  <si>
    <t>N102H</t>
  </si>
  <si>
    <t>Doctor Gray's Hospital</t>
  </si>
  <si>
    <t>N411H</t>
  </si>
  <si>
    <t>BUPA Murrayfield Hospital</t>
  </si>
  <si>
    <t>S124V</t>
  </si>
  <si>
    <t>New Royal Infirmary of Edinburgh</t>
  </si>
  <si>
    <t>S314H</t>
  </si>
  <si>
    <t>Ninewells Hospital</t>
  </si>
  <si>
    <t>T101H</t>
  </si>
  <si>
    <t>Fernbrae Hospital</t>
  </si>
  <si>
    <t>T104V</t>
  </si>
  <si>
    <t>Perth Royal Infirmary</t>
  </si>
  <si>
    <t>T202H</t>
  </si>
  <si>
    <t>Stracathro Hospital</t>
  </si>
  <si>
    <t>T312H</t>
  </si>
  <si>
    <t>Scottish Regional Treatment Centre</t>
  </si>
  <si>
    <t>T334V</t>
  </si>
  <si>
    <t>Stirling Royal Infirmary</t>
  </si>
  <si>
    <t>V201H</t>
  </si>
  <si>
    <t>Forth Valley Royal Hospital</t>
  </si>
  <si>
    <t>V217H</t>
  </si>
  <si>
    <t>Western Isles Hospital</t>
  </si>
  <si>
    <t>W107H</t>
  </si>
  <si>
    <t>Dumfries/Galloway Royal Infirmary</t>
  </si>
  <si>
    <t>Y104H</t>
  </si>
  <si>
    <t>Revisions within 3 years</t>
  </si>
  <si>
    <t>Abbey Carrick Glen Hospital</t>
  </si>
  <si>
    <t>A237V</t>
  </si>
  <si>
    <t>Abbey Kings Park Hospital</t>
  </si>
  <si>
    <t>V213V</t>
  </si>
  <si>
    <t>Revisions within 5 years</t>
  </si>
  <si>
    <t>Revisions within 7 years</t>
  </si>
  <si>
    <t>Hospital</t>
  </si>
  <si>
    <t>Revisions &lt;1 year</t>
  </si>
  <si>
    <t>Revisions &lt;3 years</t>
  </si>
  <si>
    <t>Revisions &lt;5 years</t>
  </si>
  <si>
    <t>Revisions &lt;7 years</t>
  </si>
  <si>
    <t>F805H</t>
  </si>
  <si>
    <t>Queen Margaret Hospital</t>
  </si>
  <si>
    <t>G207H</t>
  </si>
  <si>
    <t>Stobhill Hospital</t>
  </si>
  <si>
    <t>N101H</t>
  </si>
  <si>
    <t>Aberdeen Royal Infirmary</t>
  </si>
  <si>
    <t>S308H</t>
  </si>
  <si>
    <t>St John's Hospital</t>
  </si>
  <si>
    <t>V102H</t>
  </si>
  <si>
    <t>Falkirk &amp; District Royal Infirmary</t>
  </si>
  <si>
    <t>The number of metal-on-metal hip resurfacings* carried out between 2005 and 2015 in Scotland, and the number of revisions within 1, 3, 5 and 7 years of the primary resurfacing (by year and hospital)</t>
  </si>
  <si>
    <t>Total number of m-o-m hip resurfacings</t>
  </si>
  <si>
    <t>Revisions within 1 year</t>
  </si>
  <si>
    <t>Independent Hospital</t>
  </si>
  <si>
    <t>Stracathro Hospital (including SRTC)</t>
  </si>
  <si>
    <t>Complication rate (%)</t>
  </si>
  <si>
    <t>Number of revisions within 1 year</t>
  </si>
  <si>
    <t>Number of revisions within 3 years</t>
  </si>
  <si>
    <t>Number of revisions within 5 years</t>
  </si>
  <si>
    <t>Total number of hip and knee arthroplasties</t>
  </si>
  <si>
    <t>N121H</t>
  </si>
  <si>
    <t>Royal Aberdeen Childrens Hospital</t>
  </si>
  <si>
    <t>Note: Following ISD Statistical Disclosure Control Protocol, any cells with values of 5 or less have been redacted in order to protect the confidentiality of potentially personally identifiable information.</t>
  </si>
  <si>
    <t>The number of knee arthroplasties carried out between 2005 and 2015 in Scotland, and the number of revisions within 1, 3, 5 and 7 years of the primary operation (by year of primary operation and hospital)</t>
  </si>
  <si>
    <t>The number of hip and knee and knee arthroplasties carried out between 2005 and 2014 in Scotland, and the number of revisions within 1, 3, 5 and 7 years of the primary operation (by year of primary operation and hospital)</t>
  </si>
  <si>
    <t>Number of hip and knee arthroplasties per year</t>
  </si>
  <si>
    <t>Number of knee arthroplasties per year</t>
  </si>
  <si>
    <t>Fig 28: Hip arthroplasty revision rate within 7 years</t>
  </si>
  <si>
    <t>National revision rate (%)</t>
  </si>
  <si>
    <t xml:space="preserve">Independent Hospitals: </t>
  </si>
  <si>
    <t>Abbey Carrick Glen</t>
  </si>
  <si>
    <t>Woodlands</t>
  </si>
  <si>
    <t>Ross Hall</t>
  </si>
  <si>
    <t>Glasgow Nuffield</t>
  </si>
  <si>
    <t>prob:</t>
  </si>
  <si>
    <t>Bupa Murrayfield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</si>
  <si>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</si>
  <si>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</si>
  <si>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</si>
  <si>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</si>
  <si>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</si>
  <si>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</si>
  <si>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</si>
  <si>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</si>
  <si>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</si>
  <si>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</si>
  <si>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</si>
  <si>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</si>
  <si>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</si>
  <si>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</si>
  <si>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</si>
  <si>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</si>
  <si>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</si>
  <si>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</si>
  <si>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</si>
  <si>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</si>
  <si>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</si>
  <si>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</si>
  <si>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</si>
  <si>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</si>
  <si>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</si>
  <si>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</si>
  <si>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</si>
  <si>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</si>
  <si>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</si>
  <si>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</si>
  <si>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</si>
  <si>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</si>
  <si>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</si>
  <si>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</si>
  <si>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</si>
  <si>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</si>
  <si>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</si>
  <si>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</si>
  <si>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</si>
  <si>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</si>
  <si>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</si>
  <si>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</si>
  <si>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</si>
  <si>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</si>
  <si>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</si>
  <si>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</si>
  <si>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</si>
  <si>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</si>
  <si>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</si>
  <si>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</si>
  <si>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</si>
  <si>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</si>
  <si>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</si>
  <si>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</si>
  <si>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</si>
  <si>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</si>
  <si>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</si>
  <si>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</si>
  <si>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</si>
  <si>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</si>
  <si>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</si>
  <si>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</si>
  <si>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</si>
  <si>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</si>
  <si>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</si>
  <si>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</si>
  <si>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</si>
  <si>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</si>
  <si>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</si>
  <si>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</si>
  <si>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</si>
  <si>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</si>
  <si>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</si>
  <si>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</si>
  <si>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</si>
  <si>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</si>
  <si>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</si>
  <si>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</si>
  <si>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</si>
  <si>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</si>
  <si>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</si>
  <si>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</si>
  <si>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</si>
  <si>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</si>
  <si>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</si>
  <si>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</si>
  <si>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</si>
  <si>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</si>
  <si>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</si>
  <si>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</si>
  <si>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</si>
  <si>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</si>
  <si>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</si>
  <si>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</si>
  <si>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</si>
  <si>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</si>
  <si>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</si>
  <si>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</si>
  <si>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</si>
  <si>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</si>
  <si>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</si>
  <si>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</si>
  <si>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</si>
  <si>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</si>
  <si>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</si>
  <si>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</si>
  <si>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</si>
  <si>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</si>
  <si>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</si>
  <si>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</si>
  <si>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</si>
  <si>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</si>
  <si>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</si>
  <si>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</si>
  <si>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</si>
  <si>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</si>
  <si>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</si>
  <si>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</si>
  <si>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</si>
  <si>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</si>
  <si>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</si>
  <si>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</si>
  <si>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</si>
  <si>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</si>
  <si>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</si>
  <si>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</si>
  <si>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</si>
  <si>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</si>
  <si>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</si>
  <si>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</si>
  <si>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</si>
  <si>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</si>
  <si>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</si>
  <si>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</si>
  <si>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</si>
  <si>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</si>
  <si>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</si>
  <si>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</si>
  <si>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</si>
  <si>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</si>
  <si>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</si>
  <si>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</si>
  <si>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</si>
  <si>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</si>
  <si>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</si>
  <si>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</si>
  <si>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</si>
  <si>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</si>
  <si>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</si>
  <si>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</si>
  <si>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</si>
  <si>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</si>
  <si>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</si>
  <si>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</si>
  <si>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</si>
  <si>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</si>
  <si>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</si>
  <si>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</si>
  <si>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</si>
  <si>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</si>
  <si>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</si>
  <si>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</si>
  <si>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</si>
  <si>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</si>
  <si>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</si>
  <si>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</si>
  <si>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</si>
  <si>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</si>
  <si>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</si>
  <si>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</si>
  <si>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</si>
  <si>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</si>
  <si>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</si>
  <si>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</si>
  <si>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</si>
  <si>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</si>
  <si>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</si>
  <si>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</si>
  <si>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</si>
  <si>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</si>
  <si>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</si>
  <si>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</si>
  <si>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</si>
  <si>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</si>
  <si>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</si>
  <si>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</si>
  <si>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</si>
  <si>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</si>
  <si>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</si>
  <si>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</si>
  <si>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</si>
  <si>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</si>
  <si>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</si>
  <si>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</si>
  <si>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</si>
  <si>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</si>
  <si>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</si>
  <si>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</si>
  <si>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</si>
  <si>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</si>
  <si>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</si>
  <si>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</si>
  <si>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</si>
  <si>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</si>
  <si>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</si>
  <si>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</si>
  <si>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</si>
  <si>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</si>
  <si>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</si>
  <si>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</si>
  <si>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</si>
  <si>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</si>
  <si>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</si>
  <si>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</si>
  <si>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</si>
  <si>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</si>
  <si>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</si>
  <si>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The number of hip arthroplasties carried out between 2005 and 2014 in Scotland, and the number of revisions within 1, 3, 5 and 7 years of the primary operation (by year of primary operation and hospital)</t>
  </si>
  <si>
    <t>Number of hip arthroplasties per year</t>
  </si>
  <si>
    <t>Independent hospitals</t>
  </si>
  <si>
    <t>Revisions within 1 years</t>
  </si>
  <si>
    <t>Shoulder arthroplasty non-elective</t>
  </si>
  <si>
    <t>Shoulder revision non-elective</t>
  </si>
  <si>
    <t>Elbow arthroplasty non-elective</t>
  </si>
  <si>
    <t>Elbow revision non-elective</t>
  </si>
  <si>
    <t>Ankle arthroplasty non-elective</t>
  </si>
  <si>
    <t>Ankle revision non-elective</t>
  </si>
  <si>
    <t>Hip primary arthroplasties 2016</t>
  </si>
  <si>
    <t>Knee primary arthroplasties 2016</t>
  </si>
  <si>
    <t>Shoulder primary arthroplasties 2016</t>
  </si>
  <si>
    <t>Elbow primary arthroplasties 2016</t>
  </si>
  <si>
    <t>Ankle primary arthroplasties 2016</t>
  </si>
  <si>
    <t>Number of operations 2016</t>
  </si>
  <si>
    <t>Number of revisions 2016</t>
  </si>
  <si>
    <t>Number of consultants performing operations 2016</t>
  </si>
  <si>
    <t>Total number of shoulder arthroplasties</t>
  </si>
  <si>
    <t>Year of operation * numshoulderrev Crosstabulation</t>
  </si>
  <si>
    <t>21-80 shoulder revisions in year</t>
  </si>
  <si>
    <t>numshoulderrev</t>
  </si>
  <si>
    <t>Total number of shoulder revisions</t>
  </si>
  <si>
    <t>Trend in mean length of stay (in days) for elective hip, knee and shoulder replacements</t>
  </si>
  <si>
    <t>2016</t>
  </si>
  <si>
    <t>Table 3c:  Percentage of primary shoulder operations performed by surgeons who carried out 20 or less such operations in the calendar year</t>
  </si>
  <si>
    <t>Year of operation * numshoulder Crosstabulation</t>
  </si>
  <si>
    <t>Frequency</t>
  </si>
  <si>
    <t>Leave 'Outlier' column alone.</t>
  </si>
  <si>
    <t>Copy and paste special -&gt; values from SPSS output into appropriate tables. Figures will automatically update.</t>
  </si>
  <si>
    <t>Scottish Rate averaged over 5 years 2012-2016</t>
  </si>
  <si>
    <t>University Hospital Crosshouse</t>
  </si>
  <si>
    <t>University Hospital Ayr</t>
  </si>
  <si>
    <t>Doctor Grays Hospital</t>
  </si>
  <si>
    <t>Western Isles Hospital (incl Uist &amp; Barra Hospital)</t>
  </si>
  <si>
    <t>Glasgow Royal Infirmary (incl Stobhill)</t>
  </si>
  <si>
    <t>Aberdeen Royal Infirmary (incl Aberdeen Royal Childrens Hospital)</t>
  </si>
  <si>
    <t>New Royal Infirmary of Edinburgh (incl St John's Hospital)</t>
  </si>
  <si>
    <t>Stirling Royal Infirmary/Forth Valley Royal Hospital (incl Falkirk and District RI)</t>
  </si>
  <si>
    <t>(use this in 'smoothed_curve_values_since2005.sps')</t>
  </si>
  <si>
    <t>289</t>
  </si>
  <si>
    <t>Independent Hospitals</t>
  </si>
  <si>
    <t>Knee DVT/PE within 90 days:</t>
  </si>
  <si>
    <t>Data for figure 25:</t>
  </si>
  <si>
    <t>Data for figure 26</t>
  </si>
  <si>
    <t>Jan-Mar 2016</t>
  </si>
  <si>
    <t>Apr-Jun 2016</t>
  </si>
  <si>
    <t>Jul-Sep 2016</t>
  </si>
  <si>
    <t>Oct-Dec 2016</t>
  </si>
  <si>
    <t>&lt;=10 hip arthros in year</t>
  </si>
  <si>
    <t>11-30 hip arthros in year</t>
  </si>
  <si>
    <t>31-50 hip arthros in year</t>
  </si>
  <si>
    <t>51-80 hip arthros in year</t>
  </si>
  <si>
    <t>&lt;=10 knee arthros in year</t>
  </si>
  <si>
    <t>11-30 knee arthros in year</t>
  </si>
  <si>
    <t>31-50 knee arthros in year</t>
  </si>
  <si>
    <t>51-80 knee arthros in year</t>
  </si>
  <si>
    <t>&lt;=10 knee revisions in year</t>
  </si>
  <si>
    <t>11-20 knee revisions in year</t>
  </si>
  <si>
    <t>&lt;=10 shoulder arthros in year</t>
  </si>
  <si>
    <t>11-30 shoulder arthros in year</t>
  </si>
  <si>
    <t>31-50 shoulder arthros in year</t>
  </si>
  <si>
    <t>&lt;=10 shoulder revisions in year</t>
  </si>
  <si>
    <t xml:space="preserve">Hip arthroplasties </t>
  </si>
  <si>
    <t xml:space="preserve">Hip revisions </t>
  </si>
  <si>
    <t>Knee arthroplasties</t>
  </si>
  <si>
    <t xml:space="preserve">Knee revisions </t>
  </si>
  <si>
    <t xml:space="preserve">Shoulder arthroplasties </t>
  </si>
  <si>
    <t>Shoulder revisions</t>
  </si>
  <si>
    <t>Elbow arthroplasties</t>
  </si>
  <si>
    <t>Elbow revisions</t>
  </si>
  <si>
    <t>Ankle arthroplasties</t>
  </si>
  <si>
    <t>Ankle revisions</t>
  </si>
  <si>
    <t>Table 3b:  Percentage of primary knee operations performed by surgeons who carried out 10 or less such operations in the calendar year</t>
  </si>
  <si>
    <t>Table 3a:  Percentage of primary hip operations performed by surgeons who carried out 10 or less such operations in the calendar year</t>
  </si>
  <si>
    <t>Percentage of surgeons performing 11-30 operations per year</t>
  </si>
  <si>
    <t>Percentage of operations by surgeons performing 31-50 operations per year</t>
  </si>
  <si>
    <t>Percentage of surgeons performing 31-50 operations per year</t>
  </si>
  <si>
    <t>Percentage of operations by surgeons performing 11-30 operations per year</t>
  </si>
  <si>
    <t>Percentage of surgeons performing 51-80 operations per year</t>
  </si>
  <si>
    <t>Percentage of operations by surgeons performing 51-80 operations per year</t>
  </si>
  <si>
    <t>51-80 shoulder arthros in year</t>
  </si>
  <si>
    <t>81-100 shoulder arthros in year</t>
  </si>
  <si>
    <t>101+ shoulder arthros in year</t>
  </si>
  <si>
    <t>Fig 3d:  Percentage of revision knee operations performed by surgeons who carried out 10 or fewer such operations in the calendar year</t>
  </si>
  <si>
    <t>11-20 shoulder revisions in year</t>
  </si>
  <si>
    <t>Fig 3d:  Percentage of revision shoulder operations performed by surgeons who carried out 10 or fewer such operations in the calendar year</t>
  </si>
  <si>
    <t>2017</t>
  </si>
  <si>
    <t>Hip primary arthroplasties 2017</t>
  </si>
  <si>
    <t>Knee primary arthroplasties 2017</t>
  </si>
  <si>
    <t>Shoulder primary arthroplasties 2017</t>
  </si>
  <si>
    <t>Elbow primary arthroplasties 2017</t>
  </si>
  <si>
    <t>Ankle primary arthroplasties 2017</t>
  </si>
  <si>
    <t>Mean number of operations 2012-2015</t>
  </si>
  <si>
    <t>Number of operations 2017</t>
  </si>
  <si>
    <t>Mean number of revisions 2012-2015</t>
  </si>
  <si>
    <t>Number of revisions 2017</t>
  </si>
  <si>
    <t>Mean number of consultants performing operations 2012-2015</t>
  </si>
  <si>
    <t>Number of consultants performing operations 2017</t>
  </si>
  <si>
    <t>Fig 3b:  Percentage of revision hip operations performed by surgeons who carried out 10 or fewer such operations in the calendar year</t>
  </si>
  <si>
    <t>Percent</t>
  </si>
  <si>
    <t>Valid Percent</t>
  </si>
  <si>
    <t>Cumulative Percent</t>
  </si>
  <si>
    <t>Valid</t>
  </si>
  <si>
    <t>Mech comp oth internal orthopaedic devs implants &amp; grafts</t>
  </si>
  <si>
    <t>Figure 5e</t>
  </si>
  <si>
    <t>Figure 5f</t>
  </si>
  <si>
    <t>x</t>
  </si>
  <si>
    <t>Scottish Rate averaged over 5 years 2013-2017</t>
  </si>
  <si>
    <t>Number of revisions up to 31st Dec 2017 (within 7 years)</t>
  </si>
  <si>
    <t>Bilateral operations counted once only.</t>
  </si>
  <si>
    <t>Scottish Rate averaged over 5 years 2012-2016; Bilateral operations counted twice</t>
  </si>
  <si>
    <t>Scottish Rate averaged over 5 years 2010-2014; Bilateral operations counted twice</t>
  </si>
  <si>
    <t>Scottish Rate averaged over 5 years 2008-2012; Bilateral operations counted twice</t>
  </si>
  <si>
    <t>Jan-Mar 2017</t>
  </si>
  <si>
    <t>Apr-Jun 2017</t>
  </si>
  <si>
    <t>Jul-Sep 2017</t>
  </si>
  <si>
    <t>Oct-Dec 2017</t>
  </si>
  <si>
    <t>n/a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</si>
  <si>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</si>
  <si>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</si>
  <si>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</si>
  <si>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</si>
  <si>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</si>
  <si>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</si>
  <si>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</si>
  <si>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</si>
  <si>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</si>
  <si>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</si>
  <si>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</si>
  <si>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</si>
  <si>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</si>
  <si>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</si>
  <si>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</si>
  <si>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</si>
  <si>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</si>
  <si>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</si>
  <si>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</si>
  <si>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</si>
  <si>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</si>
  <si>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</si>
  <si>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</si>
  <si>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</si>
  <si>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</si>
  <si>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</si>
  <si>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</si>
  <si>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</si>
  <si>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</si>
  <si>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</si>
  <si>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</si>
  <si>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</si>
  <si>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</si>
  <si>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</si>
  <si>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</si>
  <si>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</si>
  <si>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</si>
  <si>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</si>
  <si>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</si>
  <si>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</si>
  <si>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</si>
  <si>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</si>
  <si>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</si>
  <si>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</si>
  <si>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</si>
  <si>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</si>
  <si>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</si>
  <si>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</si>
  <si>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</si>
  <si>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</si>
  <si>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</si>
  <si>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</si>
  <si>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</si>
  <si>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* Limited SMR01 coding generating a generalised description of clinical procedure</t>
  </si>
  <si>
    <t>Number of hip arthroplasties 2006-2010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</si>
  <si>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</si>
  <si>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</si>
  <si>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</si>
  <si>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</si>
  <si>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</si>
  <si>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</si>
  <si>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</si>
  <si>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</si>
  <si>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</si>
  <si>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</si>
  <si>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</si>
  <si>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</si>
  <si>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</si>
  <si>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</si>
  <si>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</si>
  <si>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</si>
  <si>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</si>
  <si>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</si>
  <si>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</si>
  <si>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</si>
  <si>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</si>
  <si>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</si>
  <si>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</si>
  <si>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</si>
  <si>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</si>
  <si>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</si>
  <si>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</si>
  <si>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</si>
  <si>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</si>
  <si>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</si>
  <si>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</si>
  <si>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</si>
  <si>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</si>
  <si>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</si>
  <si>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</si>
  <si>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</si>
  <si>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</si>
  <si>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</si>
  <si>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</si>
  <si>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</si>
  <si>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</si>
  <si>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</si>
  <si>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</si>
  <si>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</si>
  <si>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</si>
  <si>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</si>
  <si>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</si>
  <si>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</si>
  <si>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</si>
  <si>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</si>
  <si>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</si>
  <si>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</si>
  <si>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</si>
  <si>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</si>
  <si>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</si>
  <si>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</si>
  <si>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</si>
  <si>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</si>
  <si>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</si>
  <si>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</si>
  <si>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</si>
  <si>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</si>
  <si>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</si>
  <si>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</si>
  <si>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</si>
  <si>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</si>
  <si>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</si>
  <si>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</si>
  <si>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</si>
  <si>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</si>
  <si>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</si>
  <si>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</si>
  <si>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</si>
  <si>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</si>
  <si>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</si>
  <si>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</si>
  <si>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</si>
  <si>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</si>
  <si>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</si>
  <si>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</si>
  <si>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</si>
  <si>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</si>
  <si>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</si>
  <si>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</si>
  <si>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</si>
  <si>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</si>
  <si>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</si>
  <si>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</si>
  <si>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</si>
  <si>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</si>
  <si>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</si>
  <si>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</si>
  <si>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</si>
  <si>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</si>
  <si>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</si>
  <si>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</si>
  <si>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</si>
  <si>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</si>
  <si>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</si>
  <si>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</si>
  <si>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</si>
  <si>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</si>
  <si>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</si>
  <si>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</si>
  <si>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</si>
  <si>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</si>
  <si>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</si>
  <si>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</si>
  <si>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</si>
  <si>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</si>
  <si>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</si>
  <si>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</si>
  <si>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</si>
  <si>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</si>
  <si>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</si>
  <si>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</si>
  <si>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</si>
  <si>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</si>
  <si>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</si>
  <si>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</si>
  <si>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</si>
  <si>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</si>
  <si>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</si>
  <si>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</si>
  <si>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</si>
  <si>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</si>
  <si>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</si>
  <si>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Osteoarthritis</t>
  </si>
  <si>
    <t>Secondary Osteoarthritis</t>
  </si>
  <si>
    <t>University Hospital Hairmyres</t>
  </si>
  <si>
    <t>University Hospital Monklands</t>
  </si>
  <si>
    <t xml:space="preserve">Figure 1ab: Primary hip, knee, shoulder, elbow and ankle arthroplasties per year (2001 - 2017) </t>
  </si>
  <si>
    <t xml:space="preserve">Figure 1cd: Revision hip, knee, shoulder, elbow and ankle arthroplasties per year (2001 - 2017) </t>
  </si>
  <si>
    <t xml:space="preserve">Figure 1a: Primary hip and knee arthroplasties per year (2001 - 2017) </t>
  </si>
  <si>
    <t xml:space="preserve">Figure 1b: Primary shoulder, elbow and ankle arthroplasties per year (2001 - 2017) </t>
  </si>
  <si>
    <t xml:space="preserve">Figure 1c: Revisional hip and knee arthroplasties per year (2001 - 2017) </t>
  </si>
  <si>
    <t xml:space="preserve">Figure 1d: Revisional shoulder, elbow and ankle arthroplasties per year (2001 - 2017) </t>
  </si>
  <si>
    <t>Table 2 - Number of arthroplasties and operative consultants in 2016 and 2017</t>
  </si>
  <si>
    <t>Figure 3 - Recent trends in operations carried out by low-volume operators (i.e. Surgeons who perform such operations &lt;=10 times in the calendar year)</t>
  </si>
  <si>
    <t>Table 3a - The number and percentage of hip arthroplasties by surgeon and performance activity 2013-2017</t>
  </si>
  <si>
    <t>Table 3b - The number and percentage of knee arthroplasties by surgeon and performance activity 2013-2017</t>
  </si>
  <si>
    <t>Table 3c - The number and percentage of shoulder arthroplasties by surgeon and performance activity 2013-2017</t>
  </si>
  <si>
    <t>Table 3d - The number and percentage of hip revisions by surgeon and performance activity 2013-2017</t>
  </si>
  <si>
    <t>Table 3e - The number and percentage of knee revisions by surgeon and performance activity 2013-2017</t>
  </si>
  <si>
    <t>Table 3f - The number and percentage of shoulder revisions by surgeon and performance activity 2013-2017</t>
  </si>
  <si>
    <t>Figure 4 - Recent trends in average age of hip, knee and shoulder arthroplasty patients</t>
  </si>
  <si>
    <t>Figure 5a - Principal pre-operative conditions: hip arthroplasties in 2017</t>
  </si>
  <si>
    <t>Figure 5b - Principal pre-operative conditions: knee arthroplasties in 2017</t>
  </si>
  <si>
    <t>Figure 5c - Principal pre-operative conditions: shoulder arthroplasties in 2017</t>
  </si>
  <si>
    <t>Figure 5d - Principal pre-operative conditions: hip revisions in 2017</t>
  </si>
  <si>
    <r>
      <rPr>
        <b/>
        <sz val="12"/>
        <color theme="1"/>
        <rFont val="Arial"/>
        <family val="2"/>
      </rPr>
      <t xml:space="preserve">Figure 5e </t>
    </r>
    <r>
      <rPr>
        <sz val="12"/>
        <color theme="1"/>
        <rFont val="Arial"/>
        <family val="2"/>
      </rPr>
      <t>- Principal pre-operative conditions: knee revisions in 2017</t>
    </r>
  </si>
  <si>
    <t>Figure 5f - Principal pre-operative conditions: shoulder revisions in 2017</t>
  </si>
  <si>
    <t>Figure 6 - Recent trends in overall length of stay for elective hip, knee and shoulder arthroplasty</t>
  </si>
  <si>
    <t>Figure 8a - National rates for complications within 90 days: hip arthroplasty</t>
  </si>
  <si>
    <t>Figure 8c - National rates for complications within 90 days: knee arthroplasty</t>
  </si>
  <si>
    <t>Figure 8b - National rates for complications within 1 year: hip arthroplasty</t>
  </si>
  <si>
    <t>Figure 8e - National rates for acute renal failure within 30 days: hip and knee arthroplasty</t>
  </si>
  <si>
    <t>Figure 8d - National rates for complications within 1 year: knee arthroplasty</t>
  </si>
  <si>
    <t>Table 8e: National rates for acute renal failure within 30 days: hip and knee arthroplasty</t>
  </si>
  <si>
    <t>Figure 9 - Percentage of 2016 primary hip arthroplasty patients with subsequent dislocation within 1 year</t>
  </si>
  <si>
    <t>Figure 10 - Percentage of 2016 primary hip arthroplasty patients with subsequent infection within 1 year</t>
  </si>
  <si>
    <t>Figure 11 - Percentage of 2016 primary knee arthroplasty patients with subsequent infection within 1 year</t>
  </si>
  <si>
    <t>Figure 12 - Percentage of 2017 primary hip arthroplasty patients with subsequent DVT/PE within 90 days</t>
  </si>
  <si>
    <t>Figure 13 - Percentage of 2017 primary knee arthroplasty patients with subsequent DVT/PE within 90 days</t>
  </si>
  <si>
    <t>Figure 14 - Percentage of 2017 primary hip arthroplasty patients who died within 90 days</t>
  </si>
  <si>
    <t>Figure 15 - Percentage of 2017 primary knee arthroplasty patients who died within 90 days</t>
  </si>
  <si>
    <t>Figure 16- Percentage of 2017 primary hip arthroplasty patients with subsequent AMI within 30 days</t>
  </si>
  <si>
    <t>Figure 17- Percentage of 2017 primary knee arthroplasty patients with subsequent AMI within 30 days</t>
  </si>
  <si>
    <t>Figure 18- Percentage of 2017 primary hip arthroplasty patients with subsequent acute renal failure within 30 days</t>
  </si>
  <si>
    <t>Figure 19- Percentage of 2017 primary knee arthroplasty patients with subsequent acute renal failure within 30 days</t>
  </si>
  <si>
    <t>Figure 20- Percentage of 2017 primary hip arthroplasty patients with subsequent stroke within 30 days</t>
  </si>
  <si>
    <t>Figure 21- Percentage of 2017 primary knee arthroplasty patients with subsequent stroke within 30 days</t>
  </si>
  <si>
    <t xml:space="preserve">Figure 22a: Total number of revisions to primary hip arthroplasties in Scotland per year </t>
  </si>
  <si>
    <t>Figure 22b: Percentage of primary hip arthroplasty patients from 2006 - 2010 with subsequent revision within 7 years up to 31st December 2017: THR + resurfacing</t>
  </si>
  <si>
    <t>Figure 22c: Percentage of primary hip arthroplasty patients from 2006 - 2010 with subsequent revision within 7 years up to 31st December 2017: THR only</t>
  </si>
  <si>
    <t>Figure 22d: National rates for complications within 90 days: hip revisions</t>
  </si>
  <si>
    <t>Figure 22e: National rates for complications within 1 year: hip revisions</t>
  </si>
  <si>
    <t>Figure 22f: Percentage of 2016 primary hip arthroplasty patients with subsequent revision within 1 year</t>
  </si>
  <si>
    <t>Figure 22g: Percentage of 2014 primary hip arthroplasty patients with subsequent revision within 3 years</t>
  </si>
  <si>
    <t>Figure 22h: Percentage of 2012 primary hip arthroplasty patients with subsequent revision within 5 years</t>
  </si>
  <si>
    <t xml:space="preserve">Figure 23a: Total number of revisions to primary knee arthroplasties in Scotland per year </t>
  </si>
  <si>
    <t>Figure 23b: National rates for complications within 90 days: knee revisions</t>
  </si>
  <si>
    <t>Figure 23c: National rates for complications within 1 year: knee revisions</t>
  </si>
  <si>
    <t>Table 23b: National rates for complications within 90 days: knee revisions</t>
  </si>
  <si>
    <t>Table 23c: National rates for complications within 1 year: knee revisions</t>
  </si>
  <si>
    <t>Figure 23d: Percentage of 2016 primary knee arthroplasty patients with subsequent revision within 1 year</t>
  </si>
  <si>
    <t>Figure 23e: Percentage of 2014 primary knee arthroplasty patients with subsequent revision within 3 years</t>
  </si>
  <si>
    <t>Figure 23f: Percentage of 2012 primary knee arthroplasty patients with subsequent revision within 5 years</t>
  </si>
  <si>
    <t>Table 23d: Percentage of 2016 primary knee arthroplasty patients with subsequent revision within 1 year</t>
  </si>
  <si>
    <t>Table 23e: Percentage of 2014 primary knee arthroplasty patients with subsequent revision within 3 years</t>
  </si>
  <si>
    <t>Table 23f: Percentage of 2012 primary knee arthroplasty patients with subsequent revision within 5 years</t>
  </si>
  <si>
    <t xml:space="preserve">Figure 24a: Total number of revisions to primary hip and knee arthroplasties in Scotland per year </t>
  </si>
  <si>
    <t>Table 24a: The number of hip and knee and knee arthroplasties carried out between 2005 and 2016 in Scotland, and the number of revisions within 1, 3, 5 and 7 years of the primary operation (by year of primary operation)</t>
  </si>
  <si>
    <t>Table 24b: National rates for acute renal failure within 30 days: hip and knee revisions</t>
  </si>
  <si>
    <t>Figure 24b: National rates for acute renal failure within 30 days: hip and knee revisions</t>
  </si>
  <si>
    <t>Figure 25: CUSUM outlier notifications sent during 2014-2017</t>
  </si>
  <si>
    <t>Figure 26: CUSUM outlier notifications by complication type sent during 2015-2017</t>
  </si>
  <si>
    <t>Figure 27: CUSUM chart showing a surgeon with a higher than expected complication rate following 3 complications in quick succession</t>
  </si>
  <si>
    <t>Figure 28: CUSUM chart showing a surgeon with a higher than expected complication rate following 5 complications over a period of 2.5 years</t>
  </si>
  <si>
    <t>Figure 1e - Hip and knee arthroplasty, primary and revision: incidence of non-elective surgery per year (2001 - 2017)</t>
  </si>
  <si>
    <t>Figure 1f - Shoulder, elbow and ankle arthroplasty, primary and revision: incidence of non-elective surgery per year (2001 - 2017)</t>
  </si>
  <si>
    <t>Figure 2a - Number of primary hip arthroplasties 2016-2017 by Health Board of treatment (NHS GG&amp;C split)</t>
  </si>
  <si>
    <t>Figure 2b - Number of primary knee arthroplasties 2016-2017 by Health Board of treatment (NHS GG&amp;C split)</t>
  </si>
  <si>
    <t>Figure 2c - Number of primary shoulder arthroplasties 2016-2017 by Health Board of treatment (NHS GG&amp;C split)</t>
  </si>
  <si>
    <t>Figure 2d- Number of primary elbow arthroplasties 2016-2017 by Health Board of treatment (NHS GG&amp;C split)</t>
  </si>
  <si>
    <t>Figure 2e - Number of primary ankle arthroplasties 2016-2017 by Health Board of treatment (NHS GG&amp;C split)</t>
  </si>
  <si>
    <t>Table 2a - Number of primary hip arthroplasties 2016-2017 by Health Board of treatment (NHS GG&amp;C split)</t>
  </si>
  <si>
    <t>Table 2b - Number of primary knee arthroplasties 2016-2017 by Health Board of treatment (NHS GG&amp;C split)</t>
  </si>
  <si>
    <t>Table 2c - Number of primary shoulder arthroplasties 2016-2017 by Health Board of treatment (NHS GG&amp;C split)</t>
  </si>
  <si>
    <t>Table 2d- Number of primary elbow arthroplasties 2016-2017 by Health Board of treatment (NHS GG&amp;C split)</t>
  </si>
  <si>
    <t>Table 2e - Number of primary ankle arthroplasties 2016-2017 by Health Board of treatment (NHS GG&amp;C split)</t>
  </si>
  <si>
    <t>Table 1a - Number of hip arthroplasties by Health Board of treatment (NHS GG&amp;C split)</t>
  </si>
  <si>
    <t>Table 1b - Number of knee arthroplasties by Health Board of treatment (NHS GG&amp;C split)</t>
  </si>
  <si>
    <t>Figure 1ef: Hip and knee arthroplasty, primary and revision: incidence of non-elective surgery per year (2001 - 2017)</t>
  </si>
  <si>
    <t>Table 1c - Number of shoulder arthroplasties by Health Board of treatment (NHS GG&amp;C split)</t>
  </si>
  <si>
    <t>Table 1d - Number of elbow arthroplasties by Health Board of treatment (NHS GG&amp;C split)</t>
  </si>
  <si>
    <t>Table 1e - Number of ankle arthroplasties by Health Board of treatment (NHS GG&amp;C split)</t>
  </si>
  <si>
    <t>Table 1f - Number of hip arthroplasties by Health Board of residence</t>
  </si>
  <si>
    <t>Table 1g - Number of knee arthroplasties by Health Board of residence</t>
  </si>
  <si>
    <t>Table 1h - Number of shoulder arthroplasties by Health Board of residence</t>
  </si>
  <si>
    <t>Table 1i - Number of elbow arthroplasties by Health Board of residence</t>
  </si>
  <si>
    <t>Table 1j - Number of ankle arthroplasties by Health Board of residence</t>
  </si>
  <si>
    <t>Figure 7a - Mean length of stay for hip arthroplasty in 2017 by Health Board of treatment (NHS GG&amp;C split) (elective patients only)</t>
  </si>
  <si>
    <t>Table 7a - Mean length of stay for hip arthroplasty in 2017 by Health Board of treatment (NHS GG&amp;C split) (elective patients only)</t>
  </si>
  <si>
    <t>Figure 7b - Mean length of stay for knee arthroplasty in 2017 by Health Board of treatment (NHS GG&amp;C split) (elective patients only)</t>
  </si>
  <si>
    <t>Table 7b - Mean length of stay for knee arthroplasty in 2017 by Health Board of treatment (NHS GG&amp;C split) (elective patients only)</t>
  </si>
  <si>
    <t>Figure 7c - Mean length of stay for shoulder arthroplasty in 2017 by Health Board of treatment (NHS GG&amp;C split) (elective patients only)</t>
  </si>
  <si>
    <t>Table 7c - Mean length of stay for shoulder arthroplasty in 2017 by Health Board of treatment (NHS GG&amp;C split) (elective patients only)</t>
  </si>
  <si>
    <t>Table 8ab: National rates for complications: hip arthroplasty</t>
  </si>
  <si>
    <t>Table 8cd: National rates for complications: knee arthroplasty</t>
  </si>
  <si>
    <t>Table 9 - Percentage of 2016 primary hip arthroplasty patients with subsequent dislocation within 1 year</t>
  </si>
  <si>
    <t>Table 10 - Percentage of 2016 primary hip arthroplasty patients with subsequent infection within 1 year</t>
  </si>
  <si>
    <t>Table 11 - Percentage of 2016 primary knee arthroplasty patients with subsequent infection within 1 year</t>
  </si>
  <si>
    <t>Table 12 - Percentage of 2017 primary hip arthroplasty patients with subsequent DVT/PE within 90 days</t>
  </si>
  <si>
    <t>Table 13 - Percentage of 2017 primary knee arthroplasty patients with subsequent DVT/PE within 90 days</t>
  </si>
  <si>
    <t>Table 14 - Percentage of 2017 primary hip arthroplasty patients who died within 90 days</t>
  </si>
  <si>
    <t>Table 15 - Percentage of 2017 primary knee arthroplasty patients who died within 90 days</t>
  </si>
  <si>
    <t>Table 16- Percentage of 2017 primary hip arthroplasty patients with subsequent AMI within 30 days</t>
  </si>
  <si>
    <t>Table 17- Percentage of 2017 primary knee arthroplasty patients with subsequent AMI within 30 days</t>
  </si>
  <si>
    <t>Table 18- Percentage of 2017 primary hip arthroplasty patients with subsequent acute renal failure within 30 days</t>
  </si>
  <si>
    <t>Table 19- Percentage of 2017 primary knee arthroplasty patients with subsequent acute renal failure within 30 days</t>
  </si>
  <si>
    <t>Table 20- Percentage of 2017 primary hip arthroplasty patients with subsequent stroke within 30 days</t>
  </si>
  <si>
    <t>Table 21- Percentage of 2017 primary knee arthroplasty patients with subsequent stroke within 30 days</t>
  </si>
  <si>
    <t>Table 22a: The number of hip arthroplasties carried out between 2005 and 2016 in Scotland, and the number of revisions within 1, 3, 5 and 7 years of the primary operation (by year of primary operation)</t>
  </si>
  <si>
    <t>Table 22b: Percentage of primary hip arthroplasty patients from 2006 - 2010 with subsequent revision within 7 years up to 31st December 2017: THR + resurfacing</t>
  </si>
  <si>
    <t>Table 22c: Percentage of primary hip arthroplasty patients from 2006 - 2010 with subsequent revision within 7 years up to 31st December 2017: THR only</t>
  </si>
  <si>
    <t>Table 22d: National rates for complications within 90 days: hip revisions</t>
  </si>
  <si>
    <t>Table 22e: National rates for complications within 1 year: hip revisions</t>
  </si>
  <si>
    <t>Table 22f: Percentage of 2016 primary hip arthroplasty patients with subsequent revision within 1 year</t>
  </si>
  <si>
    <t>Table 22g: Percentage of 2014 primary hip arthroplasty patients with subsequent revision within 3 years</t>
  </si>
  <si>
    <t>Table 22h: Percentage of 2012 primary hip arthroplasty patients with subsequent revision within 5 years</t>
  </si>
  <si>
    <t>Table 23a: The number of knee arthroplasties carried out between 2005 and 2016 in Scotland, and the number of revisions within 1, 3, 5 and 7 years of the primary operation (by year of primary operation)</t>
  </si>
</sst>
</file>

<file path=xl/styles.xml><?xml version="1.0" encoding="utf-8"?>
<styleSheet xmlns="http://schemas.openxmlformats.org/spreadsheetml/2006/main">
  <numFmts count="10">
    <numFmt numFmtId="164" formatCode="###0"/>
    <numFmt numFmtId="165" formatCode="###0.0%"/>
    <numFmt numFmtId="166" formatCode="####.0%"/>
    <numFmt numFmtId="167" formatCode="0.0%"/>
    <numFmt numFmtId="168" formatCode="###0.00"/>
    <numFmt numFmtId="169" formatCode="###0.0"/>
    <numFmt numFmtId="170" formatCode="####.0"/>
    <numFmt numFmtId="171" formatCode="0.0"/>
    <numFmt numFmtId="172" formatCode="dd\-mmm\-yyyy"/>
    <numFmt numFmtId="173" formatCode="####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i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333333"/>
      <name val="Arial"/>
      <family val="2"/>
    </font>
    <font>
      <sz val="11"/>
      <color theme="1"/>
      <name val="Calibri"/>
      <family val="2"/>
      <scheme val="minor"/>
    </font>
    <font>
      <sz val="8"/>
      <name val="Courier"/>
      <family val="3"/>
    </font>
    <font>
      <sz val="10"/>
      <color indexed="8"/>
      <name val="Arial"/>
      <family val="2"/>
    </font>
    <font>
      <sz val="9"/>
      <color rgb="FFFF0000"/>
      <name val="Arial"/>
      <family val="2"/>
    </font>
    <font>
      <sz val="8"/>
      <name val="Courier"/>
      <family val="3"/>
    </font>
    <font>
      <sz val="11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Bold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theme="4"/>
      </patternFill>
    </fill>
    <fill>
      <patternFill patternType="solid">
        <fgColor theme="7"/>
        <bgColor theme="4"/>
      </patternFill>
    </fill>
    <fill>
      <patternFill patternType="solid">
        <fgColor theme="9"/>
        <bgColor theme="4"/>
      </patternFill>
    </fill>
    <fill>
      <patternFill patternType="solid">
        <fgColor theme="1" tint="0.499984740745262"/>
        <bgColor indexed="64"/>
      </patternFill>
    </fill>
  </fills>
  <borders count="265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/>
      <bottom style="medium">
        <color indexed="64"/>
      </bottom>
      <diagonal/>
    </border>
    <border>
      <left style="thick">
        <color indexed="64"/>
      </left>
      <right style="thick">
        <color indexed="8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ck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28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/>
  </cellStyleXfs>
  <cellXfs count="2167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5" fillId="0" borderId="0" xfId="6"/>
    <xf numFmtId="164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7"/>
    <xf numFmtId="0" fontId="2" fillId="0" borderId="0" xfId="8"/>
    <xf numFmtId="0" fontId="4" fillId="0" borderId="23" xfId="8" applyFont="1" applyBorder="1" applyAlignment="1">
      <alignment horizontal="center" wrapText="1"/>
    </xf>
    <xf numFmtId="0" fontId="4" fillId="0" borderId="17" xfId="8" applyFont="1" applyBorder="1" applyAlignment="1">
      <alignment horizontal="center" wrapText="1"/>
    </xf>
    <xf numFmtId="0" fontId="4" fillId="0" borderId="43" xfId="8" applyFont="1" applyBorder="1" applyAlignment="1">
      <alignment horizontal="center" wrapText="1"/>
    </xf>
    <xf numFmtId="0" fontId="4" fillId="0" borderId="10" xfId="8" applyFont="1" applyBorder="1" applyAlignment="1">
      <alignment horizontal="left" vertical="top"/>
    </xf>
    <xf numFmtId="164" fontId="4" fillId="0" borderId="11" xfId="8" applyNumberFormat="1" applyFont="1" applyBorder="1" applyAlignment="1">
      <alignment horizontal="right" vertical="center"/>
    </xf>
    <xf numFmtId="165" fontId="4" fillId="0" borderId="19" xfId="8" applyNumberFormat="1" applyFont="1" applyBorder="1" applyAlignment="1">
      <alignment horizontal="right" vertical="center"/>
    </xf>
    <xf numFmtId="164" fontId="4" fillId="0" borderId="19" xfId="8" applyNumberFormat="1" applyFont="1" applyBorder="1" applyAlignment="1">
      <alignment horizontal="right" vertical="center"/>
    </xf>
    <xf numFmtId="165" fontId="4" fillId="0" borderId="12" xfId="8" applyNumberFormat="1" applyFont="1" applyBorder="1" applyAlignment="1">
      <alignment horizontal="right" vertical="center"/>
    </xf>
    <xf numFmtId="0" fontId="4" fillId="2" borderId="0" xfId="9" applyFont="1" applyFill="1"/>
    <xf numFmtId="0" fontId="2" fillId="0" borderId="0" xfId="9"/>
    <xf numFmtId="0" fontId="4" fillId="0" borderId="23" xfId="9" applyFont="1" applyBorder="1" applyAlignment="1">
      <alignment horizontal="center" wrapText="1"/>
    </xf>
    <xf numFmtId="0" fontId="4" fillId="0" borderId="17" xfId="9" applyFont="1" applyBorder="1" applyAlignment="1">
      <alignment horizontal="center" wrapText="1"/>
    </xf>
    <xf numFmtId="0" fontId="4" fillId="0" borderId="10" xfId="9" applyFont="1" applyBorder="1" applyAlignment="1">
      <alignment horizontal="left" vertical="top"/>
    </xf>
    <xf numFmtId="164" fontId="4" fillId="0" borderId="11" xfId="9" applyNumberFormat="1" applyFont="1" applyBorder="1" applyAlignment="1">
      <alignment horizontal="right" vertical="center"/>
    </xf>
    <xf numFmtId="164" fontId="4" fillId="0" borderId="19" xfId="9" applyNumberFormat="1" applyFont="1" applyBorder="1" applyAlignment="1">
      <alignment horizontal="right" vertical="center"/>
    </xf>
    <xf numFmtId="164" fontId="4" fillId="0" borderId="12" xfId="9" applyNumberFormat="1" applyFont="1" applyBorder="1" applyAlignment="1">
      <alignment horizontal="right" vertical="center"/>
    </xf>
    <xf numFmtId="0" fontId="4" fillId="5" borderId="2" xfId="8" applyFont="1" applyFill="1" applyBorder="1" applyAlignment="1">
      <alignment horizontal="left" vertical="top"/>
    </xf>
    <xf numFmtId="164" fontId="4" fillId="5" borderId="7" xfId="8" applyNumberFormat="1" applyFont="1" applyFill="1" applyBorder="1" applyAlignment="1">
      <alignment horizontal="right" vertical="center"/>
    </xf>
    <xf numFmtId="165" fontId="4" fillId="5" borderId="18" xfId="8" applyNumberFormat="1" applyFont="1" applyFill="1" applyBorder="1" applyAlignment="1">
      <alignment horizontal="right" vertical="center"/>
    </xf>
    <xf numFmtId="164" fontId="4" fillId="5" borderId="18" xfId="8" applyNumberFormat="1" applyFont="1" applyFill="1" applyBorder="1" applyAlignment="1">
      <alignment horizontal="right" vertical="center"/>
    </xf>
    <xf numFmtId="0" fontId="4" fillId="5" borderId="18" xfId="8" applyFont="1" applyFill="1" applyBorder="1" applyAlignment="1">
      <alignment horizontal="left" vertical="center" wrapText="1"/>
    </xf>
    <xf numFmtId="165" fontId="4" fillId="5" borderId="8" xfId="8" applyNumberFormat="1" applyFont="1" applyFill="1" applyBorder="1" applyAlignment="1">
      <alignment horizontal="right" vertical="center"/>
    </xf>
    <xf numFmtId="0" fontId="4" fillId="5" borderId="10" xfId="8" applyFont="1" applyFill="1" applyBorder="1" applyAlignment="1">
      <alignment horizontal="left" vertical="top"/>
    </xf>
    <xf numFmtId="164" fontId="4" fillId="5" borderId="11" xfId="8" applyNumberFormat="1" applyFont="1" applyFill="1" applyBorder="1" applyAlignment="1">
      <alignment horizontal="right" vertical="center"/>
    </xf>
    <xf numFmtId="165" fontId="4" fillId="5" borderId="19" xfId="8" applyNumberFormat="1" applyFont="1" applyFill="1" applyBorder="1" applyAlignment="1">
      <alignment horizontal="right" vertical="center"/>
    </xf>
    <xf numFmtId="164" fontId="4" fillId="5" borderId="19" xfId="8" applyNumberFormat="1" applyFont="1" applyFill="1" applyBorder="1" applyAlignment="1">
      <alignment horizontal="right" vertical="center"/>
    </xf>
    <xf numFmtId="165" fontId="4" fillId="5" borderId="12" xfId="8" applyNumberFormat="1" applyFont="1" applyFill="1" applyBorder="1" applyAlignment="1">
      <alignment horizontal="right" vertical="center"/>
    </xf>
    <xf numFmtId="0" fontId="4" fillId="5" borderId="2" xfId="9" applyFont="1" applyFill="1" applyBorder="1" applyAlignment="1">
      <alignment horizontal="left" vertical="top"/>
    </xf>
    <xf numFmtId="164" fontId="4" fillId="5" borderId="7" xfId="9" applyNumberFormat="1" applyFont="1" applyFill="1" applyBorder="1" applyAlignment="1">
      <alignment horizontal="right" vertical="center"/>
    </xf>
    <xf numFmtId="164" fontId="4" fillId="5" borderId="18" xfId="9" applyNumberFormat="1" applyFont="1" applyFill="1" applyBorder="1" applyAlignment="1">
      <alignment horizontal="right" vertical="center"/>
    </xf>
    <xf numFmtId="164" fontId="4" fillId="5" borderId="8" xfId="9" applyNumberFormat="1" applyFont="1" applyFill="1" applyBorder="1" applyAlignment="1">
      <alignment horizontal="right" vertical="center"/>
    </xf>
    <xf numFmtId="0" fontId="4" fillId="5" borderId="10" xfId="9" applyFont="1" applyFill="1" applyBorder="1" applyAlignment="1">
      <alignment horizontal="left" vertical="top"/>
    </xf>
    <xf numFmtId="164" fontId="4" fillId="5" borderId="11" xfId="9" applyNumberFormat="1" applyFont="1" applyFill="1" applyBorder="1" applyAlignment="1">
      <alignment horizontal="right" vertical="center"/>
    </xf>
    <xf numFmtId="164" fontId="4" fillId="5" borderId="19" xfId="9" applyNumberFormat="1" applyFont="1" applyFill="1" applyBorder="1" applyAlignment="1">
      <alignment horizontal="right" vertical="center"/>
    </xf>
    <xf numFmtId="164" fontId="4" fillId="5" borderId="12" xfId="9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64" fontId="4" fillId="5" borderId="13" xfId="9" applyNumberFormat="1" applyFont="1" applyFill="1" applyBorder="1" applyAlignment="1">
      <alignment horizontal="right" vertical="center"/>
    </xf>
    <xf numFmtId="164" fontId="4" fillId="5" borderId="25" xfId="9" applyNumberFormat="1" applyFont="1" applyFill="1" applyBorder="1" applyAlignment="1">
      <alignment horizontal="right" vertical="center"/>
    </xf>
    <xf numFmtId="164" fontId="4" fillId="5" borderId="14" xfId="9" applyNumberFormat="1" applyFont="1" applyFill="1" applyBorder="1" applyAlignment="1">
      <alignment horizontal="right" vertical="center"/>
    </xf>
    <xf numFmtId="0" fontId="5" fillId="0" borderId="0" xfId="10"/>
    <xf numFmtId="0" fontId="6" fillId="0" borderId="23" xfId="10" applyFont="1" applyBorder="1" applyAlignment="1">
      <alignment horizontal="center" wrapText="1"/>
    </xf>
    <xf numFmtId="0" fontId="6" fillId="0" borderId="17" xfId="10" applyFont="1" applyBorder="1" applyAlignment="1">
      <alignment horizontal="center" wrapText="1"/>
    </xf>
    <xf numFmtId="0" fontId="6" fillId="0" borderId="43" xfId="10" applyFont="1" applyBorder="1" applyAlignment="1">
      <alignment horizontal="center" wrapText="1"/>
    </xf>
    <xf numFmtId="0" fontId="6" fillId="0" borderId="10" xfId="10" applyFont="1" applyBorder="1" applyAlignment="1">
      <alignment horizontal="left" vertical="top"/>
    </xf>
    <xf numFmtId="164" fontId="6" fillId="0" borderId="11" xfId="10" applyNumberFormat="1" applyFont="1" applyBorder="1" applyAlignment="1">
      <alignment horizontal="right" vertical="center"/>
    </xf>
    <xf numFmtId="165" fontId="6" fillId="0" borderId="19" xfId="10" applyNumberFormat="1" applyFont="1" applyBorder="1" applyAlignment="1">
      <alignment horizontal="right" vertical="center"/>
    </xf>
    <xf numFmtId="164" fontId="6" fillId="0" borderId="19" xfId="10" applyNumberFormat="1" applyFont="1" applyBorder="1" applyAlignment="1">
      <alignment horizontal="right" vertical="center"/>
    </xf>
    <xf numFmtId="165" fontId="6" fillId="0" borderId="12" xfId="10" applyNumberFormat="1" applyFont="1" applyBorder="1" applyAlignment="1">
      <alignment horizontal="right" vertical="center"/>
    </xf>
    <xf numFmtId="0" fontId="6" fillId="0" borderId="6" xfId="10" applyFont="1" applyBorder="1" applyAlignment="1">
      <alignment horizontal="left" vertical="top"/>
    </xf>
    <xf numFmtId="164" fontId="6" fillId="0" borderId="13" xfId="10" applyNumberFormat="1" applyFont="1" applyBorder="1" applyAlignment="1">
      <alignment horizontal="right" vertical="center"/>
    </xf>
    <xf numFmtId="165" fontId="6" fillId="0" borderId="25" xfId="10" applyNumberFormat="1" applyFont="1" applyBorder="1" applyAlignment="1">
      <alignment horizontal="right" vertical="center"/>
    </xf>
    <xf numFmtId="164" fontId="6" fillId="0" borderId="25" xfId="10" applyNumberFormat="1" applyFont="1" applyBorder="1" applyAlignment="1">
      <alignment horizontal="right" vertical="center"/>
    </xf>
    <xf numFmtId="165" fontId="6" fillId="0" borderId="14" xfId="10" applyNumberFormat="1" applyFont="1" applyBorder="1" applyAlignment="1">
      <alignment horizontal="right" vertical="center"/>
    </xf>
    <xf numFmtId="0" fontId="6" fillId="2" borderId="0" xfId="10" applyFont="1" applyFill="1"/>
    <xf numFmtId="164" fontId="6" fillId="0" borderId="12" xfId="10" applyNumberFormat="1" applyFont="1" applyBorder="1" applyAlignment="1">
      <alignment horizontal="right" vertical="center"/>
    </xf>
    <xf numFmtId="0" fontId="6" fillId="5" borderId="2" xfId="10" applyFont="1" applyFill="1" applyBorder="1" applyAlignment="1">
      <alignment horizontal="left" vertical="top"/>
    </xf>
    <xf numFmtId="164" fontId="6" fillId="5" borderId="7" xfId="10" applyNumberFormat="1" applyFont="1" applyFill="1" applyBorder="1" applyAlignment="1">
      <alignment horizontal="right" vertical="center"/>
    </xf>
    <xf numFmtId="165" fontId="6" fillId="5" borderId="18" xfId="10" applyNumberFormat="1" applyFont="1" applyFill="1" applyBorder="1" applyAlignment="1">
      <alignment horizontal="right" vertical="center"/>
    </xf>
    <xf numFmtId="164" fontId="6" fillId="5" borderId="18" xfId="10" applyNumberFormat="1" applyFont="1" applyFill="1" applyBorder="1" applyAlignment="1">
      <alignment horizontal="right" vertical="center"/>
    </xf>
    <xf numFmtId="0" fontId="6" fillId="5" borderId="18" xfId="10" applyFont="1" applyFill="1" applyBorder="1" applyAlignment="1">
      <alignment horizontal="left" vertical="center" wrapText="1"/>
    </xf>
    <xf numFmtId="165" fontId="6" fillId="5" borderId="8" xfId="10" applyNumberFormat="1" applyFont="1" applyFill="1" applyBorder="1" applyAlignment="1">
      <alignment horizontal="right" vertical="center"/>
    </xf>
    <xf numFmtId="0" fontId="6" fillId="5" borderId="10" xfId="10" applyFont="1" applyFill="1" applyBorder="1" applyAlignment="1">
      <alignment horizontal="left" vertical="top"/>
    </xf>
    <xf numFmtId="164" fontId="6" fillId="5" borderId="11" xfId="10" applyNumberFormat="1" applyFont="1" applyFill="1" applyBorder="1" applyAlignment="1">
      <alignment horizontal="right" vertical="center"/>
    </xf>
    <xf numFmtId="165" fontId="6" fillId="5" borderId="19" xfId="10" applyNumberFormat="1" applyFont="1" applyFill="1" applyBorder="1" applyAlignment="1">
      <alignment horizontal="right" vertical="center"/>
    </xf>
    <xf numFmtId="164" fontId="6" fillId="5" borderId="19" xfId="10" applyNumberFormat="1" applyFont="1" applyFill="1" applyBorder="1" applyAlignment="1">
      <alignment horizontal="right" vertical="center"/>
    </xf>
    <xf numFmtId="0" fontId="6" fillId="5" borderId="19" xfId="10" applyFont="1" applyFill="1" applyBorder="1" applyAlignment="1">
      <alignment horizontal="left" vertical="center" wrapText="1"/>
    </xf>
    <xf numFmtId="165" fontId="6" fillId="5" borderId="12" xfId="10" applyNumberFormat="1" applyFont="1" applyFill="1" applyBorder="1" applyAlignment="1">
      <alignment horizontal="right" vertical="center"/>
    </xf>
    <xf numFmtId="164" fontId="6" fillId="5" borderId="8" xfId="10" applyNumberFormat="1" applyFont="1" applyFill="1" applyBorder="1" applyAlignment="1">
      <alignment horizontal="right" vertical="center"/>
    </xf>
    <xf numFmtId="164" fontId="6" fillId="5" borderId="12" xfId="10" applyNumberFormat="1" applyFont="1" applyFill="1" applyBorder="1" applyAlignment="1">
      <alignment horizontal="right" vertical="center"/>
    </xf>
    <xf numFmtId="164" fontId="6" fillId="5" borderId="13" xfId="10" applyNumberFormat="1" applyFont="1" applyFill="1" applyBorder="1" applyAlignment="1">
      <alignment horizontal="right" vertical="center"/>
    </xf>
    <xf numFmtId="164" fontId="6" fillId="5" borderId="25" xfId="10" applyNumberFormat="1" applyFont="1" applyFill="1" applyBorder="1" applyAlignment="1">
      <alignment horizontal="right" vertical="center"/>
    </xf>
    <xf numFmtId="164" fontId="6" fillId="5" borderId="14" xfId="10" applyNumberFormat="1" applyFont="1" applyFill="1" applyBorder="1" applyAlignment="1">
      <alignment horizontal="right" vertical="center"/>
    </xf>
    <xf numFmtId="167" fontId="0" fillId="0" borderId="0" xfId="0" applyNumberFormat="1" applyFont="1" applyBorder="1" applyAlignment="1">
      <alignment horizontal="center"/>
    </xf>
    <xf numFmtId="0" fontId="5" fillId="0" borderId="0" xfId="11"/>
    <xf numFmtId="0" fontId="6" fillId="0" borderId="10" xfId="11" applyFont="1" applyBorder="1" applyAlignment="1">
      <alignment horizontal="left" vertical="top"/>
    </xf>
    <xf numFmtId="164" fontId="6" fillId="0" borderId="11" xfId="11" applyNumberFormat="1" applyFont="1" applyBorder="1" applyAlignment="1">
      <alignment horizontal="right" vertical="center"/>
    </xf>
    <xf numFmtId="165" fontId="6" fillId="0" borderId="19" xfId="11" applyNumberFormat="1" applyFont="1" applyBorder="1" applyAlignment="1">
      <alignment horizontal="right" vertical="center"/>
    </xf>
    <xf numFmtId="164" fontId="6" fillId="0" borderId="19" xfId="11" applyNumberFormat="1" applyFont="1" applyBorder="1" applyAlignment="1">
      <alignment horizontal="right" vertical="center"/>
    </xf>
    <xf numFmtId="165" fontId="6" fillId="0" borderId="12" xfId="11" applyNumberFormat="1" applyFont="1" applyBorder="1" applyAlignment="1">
      <alignment horizontal="right" vertical="center"/>
    </xf>
    <xf numFmtId="0" fontId="6" fillId="0" borderId="6" xfId="11" applyFont="1" applyBorder="1" applyAlignment="1">
      <alignment horizontal="left" vertical="top"/>
    </xf>
    <xf numFmtId="164" fontId="6" fillId="0" borderId="13" xfId="11" applyNumberFormat="1" applyFont="1" applyBorder="1" applyAlignment="1">
      <alignment horizontal="right" vertical="center"/>
    </xf>
    <xf numFmtId="165" fontId="6" fillId="0" borderId="25" xfId="11" applyNumberFormat="1" applyFont="1" applyBorder="1" applyAlignment="1">
      <alignment horizontal="right" vertical="center"/>
    </xf>
    <xf numFmtId="164" fontId="6" fillId="0" borderId="25" xfId="11" applyNumberFormat="1" applyFont="1" applyBorder="1" applyAlignment="1">
      <alignment horizontal="right" vertical="center"/>
    </xf>
    <xf numFmtId="165" fontId="6" fillId="0" borderId="14" xfId="11" applyNumberFormat="1" applyFont="1" applyBorder="1" applyAlignment="1">
      <alignment horizontal="right" vertical="center"/>
    </xf>
    <xf numFmtId="0" fontId="6" fillId="2" borderId="0" xfId="11" applyFont="1" applyFill="1"/>
    <xf numFmtId="164" fontId="6" fillId="0" borderId="12" xfId="11" applyNumberFormat="1" applyFont="1" applyBorder="1" applyAlignment="1">
      <alignment horizontal="right" vertical="center"/>
    </xf>
    <xf numFmtId="0" fontId="6" fillId="5" borderId="2" xfId="11" applyFont="1" applyFill="1" applyBorder="1" applyAlignment="1">
      <alignment horizontal="left" vertical="top"/>
    </xf>
    <xf numFmtId="164" fontId="6" fillId="5" borderId="7" xfId="11" applyNumberFormat="1" applyFont="1" applyFill="1" applyBorder="1" applyAlignment="1">
      <alignment horizontal="right" vertical="center"/>
    </xf>
    <xf numFmtId="165" fontId="6" fillId="5" borderId="18" xfId="11" applyNumberFormat="1" applyFont="1" applyFill="1" applyBorder="1" applyAlignment="1">
      <alignment horizontal="right" vertical="center"/>
    </xf>
    <xf numFmtId="164" fontId="6" fillId="5" borderId="18" xfId="11" applyNumberFormat="1" applyFont="1" applyFill="1" applyBorder="1" applyAlignment="1">
      <alignment horizontal="right" vertical="center"/>
    </xf>
    <xf numFmtId="165" fontId="6" fillId="5" borderId="8" xfId="11" applyNumberFormat="1" applyFont="1" applyFill="1" applyBorder="1" applyAlignment="1">
      <alignment horizontal="right" vertical="center"/>
    </xf>
    <xf numFmtId="0" fontId="6" fillId="5" borderId="10" xfId="11" applyFont="1" applyFill="1" applyBorder="1" applyAlignment="1">
      <alignment horizontal="left" vertical="top"/>
    </xf>
    <xf numFmtId="164" fontId="6" fillId="5" borderId="11" xfId="11" applyNumberFormat="1" applyFont="1" applyFill="1" applyBorder="1" applyAlignment="1">
      <alignment horizontal="right" vertical="center"/>
    </xf>
    <xf numFmtId="165" fontId="6" fillId="5" borderId="19" xfId="11" applyNumberFormat="1" applyFont="1" applyFill="1" applyBorder="1" applyAlignment="1">
      <alignment horizontal="right" vertical="center"/>
    </xf>
    <xf numFmtId="164" fontId="6" fillId="5" borderId="19" xfId="11" applyNumberFormat="1" applyFont="1" applyFill="1" applyBorder="1" applyAlignment="1">
      <alignment horizontal="right" vertical="center"/>
    </xf>
    <xf numFmtId="165" fontId="6" fillId="5" borderId="12" xfId="11" applyNumberFormat="1" applyFont="1" applyFill="1" applyBorder="1" applyAlignment="1">
      <alignment horizontal="right" vertical="center"/>
    </xf>
    <xf numFmtId="164" fontId="6" fillId="5" borderId="8" xfId="11" applyNumberFormat="1" applyFont="1" applyFill="1" applyBorder="1" applyAlignment="1">
      <alignment horizontal="right" vertical="center"/>
    </xf>
    <xf numFmtId="164" fontId="6" fillId="5" borderId="12" xfId="11" applyNumberFormat="1" applyFont="1" applyFill="1" applyBorder="1" applyAlignment="1">
      <alignment horizontal="right" vertical="center"/>
    </xf>
    <xf numFmtId="164" fontId="6" fillId="5" borderId="25" xfId="11" applyNumberFormat="1" applyFont="1" applyFill="1" applyBorder="1" applyAlignment="1">
      <alignment horizontal="right" vertical="center"/>
    </xf>
    <xf numFmtId="164" fontId="6" fillId="5" borderId="14" xfId="11" applyNumberFormat="1" applyFont="1" applyFill="1" applyBorder="1" applyAlignment="1">
      <alignment horizontal="right" vertical="center"/>
    </xf>
    <xf numFmtId="0" fontId="6" fillId="0" borderId="23" xfId="12" applyFont="1" applyBorder="1" applyAlignment="1">
      <alignment horizontal="center" wrapText="1"/>
    </xf>
    <xf numFmtId="0" fontId="6" fillId="0" borderId="17" xfId="12" applyFont="1" applyBorder="1" applyAlignment="1">
      <alignment horizontal="center" wrapText="1"/>
    </xf>
    <xf numFmtId="0" fontId="0" fillId="0" borderId="0" xfId="0" applyNumberFormat="1"/>
    <xf numFmtId="164" fontId="0" fillId="0" borderId="0" xfId="0" applyNumberFormat="1"/>
    <xf numFmtId="0" fontId="6" fillId="0" borderId="0" xfId="20" applyFont="1" applyBorder="1" applyAlignment="1">
      <alignment horizontal="left" vertical="top" wrapText="1"/>
    </xf>
    <xf numFmtId="0" fontId="6" fillId="0" borderId="0" xfId="21" applyFont="1" applyBorder="1" applyAlignment="1">
      <alignment horizontal="left" vertical="top" wrapText="1"/>
    </xf>
    <xf numFmtId="0" fontId="6" fillId="0" borderId="0" xfId="22" applyFont="1" applyBorder="1" applyAlignment="1">
      <alignment horizontal="left" vertical="top" wrapText="1"/>
    </xf>
    <xf numFmtId="0" fontId="6" fillId="0" borderId="0" xfId="23" applyFont="1" applyBorder="1" applyAlignment="1">
      <alignment horizontal="left" vertical="top" wrapText="1"/>
    </xf>
    <xf numFmtId="0" fontId="6" fillId="0" borderId="54" xfId="24" applyFont="1" applyBorder="1" applyAlignment="1">
      <alignment horizontal="center" wrapText="1"/>
    </xf>
    <xf numFmtId="0" fontId="6" fillId="0" borderId="55" xfId="24" applyFont="1" applyBorder="1" applyAlignment="1">
      <alignment horizontal="center" wrapText="1"/>
    </xf>
    <xf numFmtId="0" fontId="6" fillId="0" borderId="20" xfId="24" applyFont="1" applyBorder="1" applyAlignment="1">
      <alignment horizontal="left" vertical="top"/>
    </xf>
    <xf numFmtId="0" fontId="6" fillId="0" borderId="24" xfId="24" applyFont="1" applyBorder="1" applyAlignment="1">
      <alignment horizontal="left" vertical="top"/>
    </xf>
    <xf numFmtId="0" fontId="6" fillId="0" borderId="22" xfId="24" applyFont="1" applyBorder="1" applyAlignment="1">
      <alignment horizontal="left" vertical="top"/>
    </xf>
    <xf numFmtId="0" fontId="6" fillId="0" borderId="0" xfId="24" applyFont="1" applyFill="1" applyBorder="1" applyAlignment="1">
      <alignment horizontal="left" vertical="top"/>
    </xf>
    <xf numFmtId="0" fontId="6" fillId="0" borderId="56" xfId="25" applyFont="1" applyBorder="1" applyAlignment="1">
      <alignment horizontal="center" wrapText="1"/>
    </xf>
    <xf numFmtId="0" fontId="6" fillId="0" borderId="18" xfId="24" applyNumberFormat="1" applyFont="1" applyBorder="1" applyAlignment="1">
      <alignment horizontal="right" vertical="center"/>
    </xf>
    <xf numFmtId="0" fontId="6" fillId="0" borderId="8" xfId="24" applyNumberFormat="1" applyFont="1" applyBorder="1" applyAlignment="1">
      <alignment horizontal="right" vertical="center"/>
    </xf>
    <xf numFmtId="0" fontId="6" fillId="0" borderId="19" xfId="24" applyNumberFormat="1" applyFont="1" applyBorder="1" applyAlignment="1">
      <alignment horizontal="right" vertical="center"/>
    </xf>
    <xf numFmtId="0" fontId="6" fillId="0" borderId="12" xfId="24" applyNumberFormat="1" applyFont="1" applyBorder="1" applyAlignment="1">
      <alignment horizontal="right" vertical="center"/>
    </xf>
    <xf numFmtId="0" fontId="6" fillId="0" borderId="25" xfId="24" applyNumberFormat="1" applyFont="1" applyBorder="1" applyAlignment="1">
      <alignment horizontal="right" vertical="center"/>
    </xf>
    <xf numFmtId="0" fontId="6" fillId="0" borderId="14" xfId="24" applyNumberFormat="1" applyFont="1" applyBorder="1" applyAlignment="1">
      <alignment horizontal="right" vertical="center"/>
    </xf>
    <xf numFmtId="0" fontId="6" fillId="0" borderId="0" xfId="26" applyFont="1" applyFill="1" applyBorder="1" applyAlignment="1">
      <alignment horizontal="left" vertical="top"/>
    </xf>
    <xf numFmtId="0" fontId="6" fillId="0" borderId="53" xfId="27" applyFont="1" applyBorder="1" applyAlignment="1">
      <alignment horizontal="center" wrapText="1"/>
    </xf>
    <xf numFmtId="0" fontId="6" fillId="0" borderId="55" xfId="27" applyFont="1" applyBorder="1" applyAlignment="1">
      <alignment horizontal="center" wrapText="1"/>
    </xf>
    <xf numFmtId="0" fontId="6" fillId="0" borderId="20" xfId="27" applyFont="1" applyBorder="1" applyAlignment="1">
      <alignment horizontal="left" vertical="top"/>
    </xf>
    <xf numFmtId="0" fontId="6" fillId="0" borderId="24" xfId="27" applyFont="1" applyBorder="1" applyAlignment="1">
      <alignment horizontal="left" vertical="top"/>
    </xf>
    <xf numFmtId="0" fontId="6" fillId="0" borderId="22" xfId="27" applyFont="1" applyBorder="1" applyAlignment="1">
      <alignment horizontal="left" vertical="top"/>
    </xf>
    <xf numFmtId="0" fontId="6" fillId="0" borderId="54" xfId="27" applyFont="1" applyBorder="1" applyAlignment="1">
      <alignment horizontal="center" wrapText="1"/>
    </xf>
    <xf numFmtId="0" fontId="6" fillId="0" borderId="18" xfId="27" applyNumberFormat="1" applyFont="1" applyBorder="1" applyAlignment="1">
      <alignment horizontal="right" vertical="center"/>
    </xf>
    <xf numFmtId="0" fontId="6" fillId="0" borderId="8" xfId="27" applyNumberFormat="1" applyFont="1" applyBorder="1" applyAlignment="1">
      <alignment horizontal="right" vertical="center"/>
    </xf>
    <xf numFmtId="0" fontId="6" fillId="0" borderId="19" xfId="27" applyNumberFormat="1" applyFont="1" applyBorder="1" applyAlignment="1">
      <alignment horizontal="right" vertical="center"/>
    </xf>
    <xf numFmtId="0" fontId="6" fillId="0" borderId="12" xfId="27" applyNumberFormat="1" applyFont="1" applyBorder="1" applyAlignment="1">
      <alignment horizontal="right" vertical="center"/>
    </xf>
    <xf numFmtId="0" fontId="6" fillId="0" borderId="25" xfId="27" applyNumberFormat="1" applyFont="1" applyBorder="1" applyAlignment="1">
      <alignment horizontal="right" vertical="center"/>
    </xf>
    <xf numFmtId="0" fontId="6" fillId="0" borderId="14" xfId="27" applyNumberFormat="1" applyFont="1" applyBorder="1" applyAlignment="1">
      <alignment horizontal="right" vertical="center"/>
    </xf>
    <xf numFmtId="0" fontId="2" fillId="0" borderId="0" xfId="28"/>
    <xf numFmtId="0" fontId="4" fillId="0" borderId="54" xfId="28" applyFont="1" applyBorder="1" applyAlignment="1">
      <alignment horizontal="center" wrapText="1"/>
    </xf>
    <xf numFmtId="0" fontId="4" fillId="0" borderId="55" xfId="28" applyFont="1" applyBorder="1" applyAlignment="1">
      <alignment horizontal="center" wrapText="1"/>
    </xf>
    <xf numFmtId="0" fontId="4" fillId="0" borderId="20" xfId="28" applyFont="1" applyBorder="1" applyAlignment="1">
      <alignment horizontal="left" vertical="top"/>
    </xf>
    <xf numFmtId="0" fontId="4" fillId="0" borderId="24" xfId="28" applyFont="1" applyBorder="1" applyAlignment="1">
      <alignment horizontal="left" vertical="top"/>
    </xf>
    <xf numFmtId="0" fontId="4" fillId="0" borderId="22" xfId="28" applyFont="1" applyBorder="1" applyAlignment="1">
      <alignment horizontal="left" vertical="top"/>
    </xf>
    <xf numFmtId="0" fontId="4" fillId="0" borderId="8" xfId="28" applyNumberFormat="1" applyFont="1" applyBorder="1" applyAlignment="1">
      <alignment horizontal="right" vertical="center"/>
    </xf>
    <xf numFmtId="0" fontId="4" fillId="0" borderId="12" xfId="28" applyNumberFormat="1" applyFont="1" applyBorder="1" applyAlignment="1">
      <alignment horizontal="right" vertical="center"/>
    </xf>
    <xf numFmtId="0" fontId="4" fillId="0" borderId="14" xfId="28" applyNumberFormat="1" applyFont="1" applyBorder="1" applyAlignment="1">
      <alignment horizontal="right" vertical="center"/>
    </xf>
    <xf numFmtId="0" fontId="4" fillId="0" borderId="54" xfId="30" applyFont="1" applyBorder="1" applyAlignment="1">
      <alignment horizontal="center" wrapText="1"/>
    </xf>
    <xf numFmtId="0" fontId="4" fillId="0" borderId="55" xfId="30" applyFont="1" applyBorder="1" applyAlignment="1">
      <alignment horizontal="center" wrapText="1"/>
    </xf>
    <xf numFmtId="0" fontId="4" fillId="0" borderId="20" xfId="30" applyFont="1" applyBorder="1" applyAlignment="1">
      <alignment horizontal="left" vertical="top"/>
    </xf>
    <xf numFmtId="0" fontId="4" fillId="0" borderId="7" xfId="30" applyFont="1" applyBorder="1" applyAlignment="1">
      <alignment horizontal="left" vertical="center" wrapText="1"/>
    </xf>
    <xf numFmtId="0" fontId="4" fillId="0" borderId="24" xfId="30" applyFont="1" applyBorder="1" applyAlignment="1">
      <alignment horizontal="left" vertical="top"/>
    </xf>
    <xf numFmtId="0" fontId="4" fillId="0" borderId="11" xfId="30" applyFont="1" applyBorder="1" applyAlignment="1">
      <alignment horizontal="left" vertical="center" wrapText="1"/>
    </xf>
    <xf numFmtId="0" fontId="4" fillId="0" borderId="22" xfId="30" applyFont="1" applyBorder="1" applyAlignment="1">
      <alignment horizontal="left" vertical="top"/>
    </xf>
    <xf numFmtId="0" fontId="4" fillId="0" borderId="13" xfId="30" applyFont="1" applyBorder="1" applyAlignment="1">
      <alignment horizontal="left" vertical="center" wrapText="1"/>
    </xf>
    <xf numFmtId="0" fontId="4" fillId="0" borderId="18" xfId="30" applyNumberFormat="1" applyFont="1" applyBorder="1" applyAlignment="1">
      <alignment horizontal="right" vertical="center"/>
    </xf>
    <xf numFmtId="0" fontId="4" fillId="0" borderId="19" xfId="30" applyNumberFormat="1" applyFont="1" applyBorder="1" applyAlignment="1">
      <alignment horizontal="right" vertical="center"/>
    </xf>
    <xf numFmtId="0" fontId="4" fillId="0" borderId="25" xfId="30" applyNumberFormat="1" applyFont="1" applyBorder="1" applyAlignment="1">
      <alignment horizontal="right" vertical="center"/>
    </xf>
    <xf numFmtId="0" fontId="6" fillId="0" borderId="20" xfId="31" applyFont="1" applyBorder="1" applyAlignment="1">
      <alignment horizontal="left" vertical="top"/>
    </xf>
    <xf numFmtId="0" fontId="6" fillId="0" borderId="24" xfId="31" applyFont="1" applyBorder="1" applyAlignment="1">
      <alignment horizontal="left" vertical="top"/>
    </xf>
    <xf numFmtId="0" fontId="6" fillId="0" borderId="22" xfId="31" applyFont="1" applyBorder="1" applyAlignment="1">
      <alignment horizontal="left" vertical="top"/>
    </xf>
    <xf numFmtId="0" fontId="4" fillId="0" borderId="52" xfId="30" applyFont="1" applyBorder="1" applyAlignment="1">
      <alignment horizontal="left" wrapText="1"/>
    </xf>
    <xf numFmtId="0" fontId="6" fillId="0" borderId="7" xfId="31" applyNumberFormat="1" applyFont="1" applyBorder="1" applyAlignment="1">
      <alignment horizontal="left" vertical="center" wrapText="1"/>
    </xf>
    <xf numFmtId="0" fontId="6" fillId="0" borderId="18" xfId="31" applyNumberFormat="1" applyFont="1" applyBorder="1" applyAlignment="1">
      <alignment horizontal="right" vertical="center"/>
    </xf>
    <xf numFmtId="0" fontId="6" fillId="0" borderId="11" xfId="31" applyNumberFormat="1" applyFont="1" applyBorder="1" applyAlignment="1">
      <alignment horizontal="left" vertical="center" wrapText="1"/>
    </xf>
    <xf numFmtId="0" fontId="6" fillId="0" borderId="19" xfId="31" applyNumberFormat="1" applyFont="1" applyBorder="1" applyAlignment="1">
      <alignment horizontal="right" vertical="center"/>
    </xf>
    <xf numFmtId="0" fontId="6" fillId="0" borderId="13" xfId="31" applyNumberFormat="1" applyFont="1" applyBorder="1" applyAlignment="1">
      <alignment horizontal="left" vertical="center" wrapText="1"/>
    </xf>
    <xf numFmtId="0" fontId="6" fillId="0" borderId="25" xfId="31" applyNumberFormat="1" applyFont="1" applyBorder="1" applyAlignment="1">
      <alignment horizontal="right" vertical="center"/>
    </xf>
    <xf numFmtId="0" fontId="6" fillId="0" borderId="20" xfId="32" applyFont="1" applyBorder="1" applyAlignment="1">
      <alignment horizontal="left" vertical="top"/>
    </xf>
    <xf numFmtId="0" fontId="6" fillId="0" borderId="24" xfId="32" applyFont="1" applyBorder="1" applyAlignment="1">
      <alignment horizontal="left" vertical="top"/>
    </xf>
    <xf numFmtId="0" fontId="6" fillId="0" borderId="22" xfId="32" applyFont="1" applyBorder="1" applyAlignment="1">
      <alignment horizontal="left" vertical="top"/>
    </xf>
    <xf numFmtId="0" fontId="6" fillId="0" borderId="52" xfId="32" applyFont="1" applyBorder="1" applyAlignment="1">
      <alignment horizontal="left" wrapText="1"/>
    </xf>
    <xf numFmtId="0" fontId="6" fillId="0" borderId="7" xfId="32" applyNumberFormat="1" applyFont="1" applyBorder="1" applyAlignment="1">
      <alignment horizontal="left" vertical="center" wrapText="1"/>
    </xf>
    <xf numFmtId="0" fontId="6" fillId="0" borderId="18" xfId="32" applyNumberFormat="1" applyFont="1" applyBorder="1" applyAlignment="1">
      <alignment horizontal="right" vertical="center"/>
    </xf>
    <xf numFmtId="0" fontId="6" fillId="0" borderId="11" xfId="32" applyNumberFormat="1" applyFont="1" applyBorder="1" applyAlignment="1">
      <alignment horizontal="left" vertical="center" wrapText="1"/>
    </xf>
    <xf numFmtId="0" fontId="6" fillId="0" borderId="19" xfId="32" applyNumberFormat="1" applyFont="1" applyBorder="1" applyAlignment="1">
      <alignment horizontal="right" vertical="center"/>
    </xf>
    <xf numFmtId="0" fontId="6" fillId="0" borderId="13" xfId="32" applyNumberFormat="1" applyFont="1" applyBorder="1" applyAlignment="1">
      <alignment horizontal="left" vertical="center" wrapText="1"/>
    </xf>
    <xf numFmtId="0" fontId="6" fillId="0" borderId="25" xfId="32" applyNumberFormat="1" applyFont="1" applyBorder="1" applyAlignment="1">
      <alignment horizontal="right" vertical="center"/>
    </xf>
    <xf numFmtId="0" fontId="6" fillId="0" borderId="20" xfId="33" applyFont="1" applyBorder="1" applyAlignment="1">
      <alignment horizontal="left" vertical="top"/>
    </xf>
    <xf numFmtId="0" fontId="6" fillId="0" borderId="24" xfId="33" applyFont="1" applyBorder="1" applyAlignment="1">
      <alignment horizontal="left" vertical="top"/>
    </xf>
    <xf numFmtId="0" fontId="6" fillId="0" borderId="22" xfId="33" applyFont="1" applyBorder="1" applyAlignment="1">
      <alignment horizontal="left" vertical="top"/>
    </xf>
    <xf numFmtId="0" fontId="6" fillId="0" borderId="7" xfId="33" applyNumberFormat="1" applyFont="1" applyBorder="1" applyAlignment="1">
      <alignment horizontal="left" vertical="center" wrapText="1"/>
    </xf>
    <xf numFmtId="0" fontId="6" fillId="0" borderId="18" xfId="33" applyNumberFormat="1" applyFont="1" applyBorder="1" applyAlignment="1">
      <alignment horizontal="right" vertical="center"/>
    </xf>
    <xf numFmtId="0" fontId="6" fillId="0" borderId="11" xfId="33" applyNumberFormat="1" applyFont="1" applyBorder="1" applyAlignment="1">
      <alignment horizontal="left" vertical="center" wrapText="1"/>
    </xf>
    <xf numFmtId="0" fontId="6" fillId="0" borderId="19" xfId="33" applyNumberFormat="1" applyFont="1" applyBorder="1" applyAlignment="1">
      <alignment horizontal="right" vertical="center"/>
    </xf>
    <xf numFmtId="0" fontId="6" fillId="0" borderId="13" xfId="33" applyNumberFormat="1" applyFont="1" applyBorder="1" applyAlignment="1">
      <alignment horizontal="left" vertical="center" wrapText="1"/>
    </xf>
    <xf numFmtId="0" fontId="6" fillId="0" borderId="25" xfId="33" applyNumberFormat="1" applyFont="1" applyBorder="1" applyAlignment="1">
      <alignment horizontal="right" vertical="center"/>
    </xf>
    <xf numFmtId="0" fontId="6" fillId="0" borderId="20" xfId="34" applyNumberFormat="1" applyFont="1" applyBorder="1" applyAlignment="1">
      <alignment horizontal="left" vertical="top"/>
    </xf>
    <xf numFmtId="0" fontId="6" fillId="0" borderId="7" xfId="34" applyNumberFormat="1" applyFont="1" applyBorder="1" applyAlignment="1">
      <alignment horizontal="left" vertical="center" wrapText="1"/>
    </xf>
    <xf numFmtId="0" fontId="6" fillId="0" borderId="18" xfId="34" applyNumberFormat="1" applyFont="1" applyBorder="1" applyAlignment="1">
      <alignment horizontal="right" vertical="center"/>
    </xf>
    <xf numFmtId="0" fontId="6" fillId="0" borderId="24" xfId="34" applyNumberFormat="1" applyFont="1" applyBorder="1" applyAlignment="1">
      <alignment horizontal="left" vertical="top"/>
    </xf>
    <xf numFmtId="0" fontId="6" fillId="0" borderId="11" xfId="34" applyNumberFormat="1" applyFont="1" applyBorder="1" applyAlignment="1">
      <alignment horizontal="left" vertical="center" wrapText="1"/>
    </xf>
    <xf numFmtId="0" fontId="6" fillId="0" borderId="19" xfId="34" applyNumberFormat="1" applyFont="1" applyBorder="1" applyAlignment="1">
      <alignment horizontal="right" vertical="center"/>
    </xf>
    <xf numFmtId="0" fontId="6" fillId="0" borderId="22" xfId="34" applyNumberFormat="1" applyFont="1" applyBorder="1" applyAlignment="1">
      <alignment horizontal="left" vertical="top"/>
    </xf>
    <xf numFmtId="0" fontId="6" fillId="0" borderId="13" xfId="34" applyNumberFormat="1" applyFont="1" applyBorder="1" applyAlignment="1">
      <alignment horizontal="left" vertical="center" wrapText="1"/>
    </xf>
    <xf numFmtId="0" fontId="6" fillId="0" borderId="25" xfId="34" applyNumberFormat="1" applyFont="1" applyBorder="1" applyAlignment="1">
      <alignment horizontal="right" vertical="center"/>
    </xf>
    <xf numFmtId="0" fontId="6" fillId="0" borderId="20" xfId="35" applyNumberFormat="1" applyFont="1" applyBorder="1" applyAlignment="1">
      <alignment horizontal="left" vertical="top"/>
    </xf>
    <xf numFmtId="0" fontId="6" fillId="0" borderId="7" xfId="35" applyNumberFormat="1" applyFont="1" applyBorder="1" applyAlignment="1">
      <alignment horizontal="left" vertical="center" wrapText="1"/>
    </xf>
    <xf numFmtId="0" fontId="6" fillId="0" borderId="18" xfId="35" applyNumberFormat="1" applyFont="1" applyBorder="1" applyAlignment="1">
      <alignment horizontal="right" vertical="center"/>
    </xf>
    <xf numFmtId="0" fontId="6" fillId="0" borderId="24" xfId="35" applyNumberFormat="1" applyFont="1" applyBorder="1" applyAlignment="1">
      <alignment horizontal="left" vertical="top"/>
    </xf>
    <xf numFmtId="0" fontId="6" fillId="0" borderId="11" xfId="35" applyNumberFormat="1" applyFont="1" applyBorder="1" applyAlignment="1">
      <alignment horizontal="left" vertical="center" wrapText="1"/>
    </xf>
    <xf numFmtId="0" fontId="6" fillId="0" borderId="19" xfId="35" applyNumberFormat="1" applyFont="1" applyBorder="1" applyAlignment="1">
      <alignment horizontal="right" vertical="center"/>
    </xf>
    <xf numFmtId="0" fontId="6" fillId="0" borderId="22" xfId="35" applyNumberFormat="1" applyFont="1" applyBorder="1" applyAlignment="1">
      <alignment horizontal="left" vertical="top"/>
    </xf>
    <xf numFmtId="0" fontId="6" fillId="0" borderId="13" xfId="35" applyNumberFormat="1" applyFont="1" applyBorder="1" applyAlignment="1">
      <alignment horizontal="left" vertical="center" wrapText="1"/>
    </xf>
    <xf numFmtId="0" fontId="6" fillId="0" borderId="25" xfId="35" applyNumberFormat="1" applyFont="1" applyBorder="1" applyAlignment="1">
      <alignment horizontal="right" vertical="center"/>
    </xf>
    <xf numFmtId="0" fontId="6" fillId="0" borderId="20" xfId="36" applyNumberFormat="1" applyFont="1" applyBorder="1" applyAlignment="1">
      <alignment horizontal="left" vertical="top"/>
    </xf>
    <xf numFmtId="0" fontId="6" fillId="0" borderId="7" xfId="36" applyNumberFormat="1" applyFont="1" applyBorder="1" applyAlignment="1">
      <alignment horizontal="left" vertical="center" wrapText="1"/>
    </xf>
    <xf numFmtId="0" fontId="6" fillId="0" borderId="18" xfId="36" applyNumberFormat="1" applyFont="1" applyBorder="1" applyAlignment="1">
      <alignment horizontal="right" vertical="center"/>
    </xf>
    <xf numFmtId="0" fontId="6" fillId="0" borderId="24" xfId="36" applyNumberFormat="1" applyFont="1" applyBorder="1" applyAlignment="1">
      <alignment horizontal="left" vertical="top"/>
    </xf>
    <xf numFmtId="0" fontId="6" fillId="0" borderId="11" xfId="36" applyNumberFormat="1" applyFont="1" applyBorder="1" applyAlignment="1">
      <alignment horizontal="left" vertical="center" wrapText="1"/>
    </xf>
    <xf numFmtId="0" fontId="6" fillId="0" borderId="19" xfId="36" applyNumberFormat="1" applyFont="1" applyBorder="1" applyAlignment="1">
      <alignment horizontal="right" vertical="center"/>
    </xf>
    <xf numFmtId="0" fontId="6" fillId="0" borderId="22" xfId="36" applyNumberFormat="1" applyFont="1" applyBorder="1" applyAlignment="1">
      <alignment horizontal="left" vertical="top"/>
    </xf>
    <xf numFmtId="0" fontId="6" fillId="0" borderId="13" xfId="36" applyNumberFormat="1" applyFont="1" applyBorder="1" applyAlignment="1">
      <alignment horizontal="left" vertical="center" wrapText="1"/>
    </xf>
    <xf numFmtId="0" fontId="6" fillId="0" borderId="25" xfId="36" applyNumberFormat="1" applyFont="1" applyBorder="1" applyAlignment="1">
      <alignment horizontal="right" vertical="center"/>
    </xf>
    <xf numFmtId="0" fontId="6" fillId="0" borderId="20" xfId="37" applyNumberFormat="1" applyFont="1" applyBorder="1" applyAlignment="1">
      <alignment horizontal="left" vertical="top"/>
    </xf>
    <xf numFmtId="0" fontId="6" fillId="0" borderId="7" xfId="37" applyNumberFormat="1" applyFont="1" applyBorder="1" applyAlignment="1">
      <alignment horizontal="left" vertical="center" wrapText="1"/>
    </xf>
    <xf numFmtId="0" fontId="6" fillId="0" borderId="18" xfId="37" applyNumberFormat="1" applyFont="1" applyBorder="1" applyAlignment="1">
      <alignment horizontal="right" vertical="center"/>
    </xf>
    <xf numFmtId="0" fontId="6" fillId="0" borderId="24" xfId="37" applyNumberFormat="1" applyFont="1" applyBorder="1" applyAlignment="1">
      <alignment horizontal="left" vertical="top"/>
    </xf>
    <xf numFmtId="0" fontId="6" fillId="0" borderId="11" xfId="37" applyNumberFormat="1" applyFont="1" applyBorder="1" applyAlignment="1">
      <alignment horizontal="left" vertical="center" wrapText="1"/>
    </xf>
    <xf numFmtId="0" fontId="6" fillId="0" borderId="19" xfId="37" applyNumberFormat="1" applyFont="1" applyBorder="1" applyAlignment="1">
      <alignment horizontal="right" vertical="center"/>
    </xf>
    <xf numFmtId="0" fontId="6" fillId="0" borderId="22" xfId="37" applyNumberFormat="1" applyFont="1" applyBorder="1" applyAlignment="1">
      <alignment horizontal="left" vertical="top"/>
    </xf>
    <xf numFmtId="0" fontId="6" fillId="0" borderId="13" xfId="37" applyNumberFormat="1" applyFont="1" applyBorder="1" applyAlignment="1">
      <alignment horizontal="left" vertical="center" wrapText="1"/>
    </xf>
    <xf numFmtId="0" fontId="6" fillId="0" borderId="25" xfId="37" applyNumberFormat="1" applyFont="1" applyBorder="1" applyAlignment="1">
      <alignment horizontal="right" vertical="center"/>
    </xf>
    <xf numFmtId="0" fontId="6" fillId="0" borderId="20" xfId="38" applyNumberFormat="1" applyFont="1" applyBorder="1" applyAlignment="1">
      <alignment horizontal="left" vertical="top"/>
    </xf>
    <xf numFmtId="0" fontId="6" fillId="0" borderId="7" xfId="38" applyNumberFormat="1" applyFont="1" applyBorder="1" applyAlignment="1">
      <alignment horizontal="left" vertical="center" wrapText="1"/>
    </xf>
    <xf numFmtId="0" fontId="6" fillId="0" borderId="18" xfId="38" applyNumberFormat="1" applyFont="1" applyBorder="1" applyAlignment="1">
      <alignment horizontal="right" vertical="center"/>
    </xf>
    <xf numFmtId="0" fontId="6" fillId="0" borderId="24" xfId="38" applyNumberFormat="1" applyFont="1" applyBorder="1" applyAlignment="1">
      <alignment horizontal="left" vertical="top"/>
    </xf>
    <xf numFmtId="0" fontId="6" fillId="0" borderId="11" xfId="38" applyNumberFormat="1" applyFont="1" applyBorder="1" applyAlignment="1">
      <alignment horizontal="left" vertical="center" wrapText="1"/>
    </xf>
    <xf numFmtId="0" fontId="6" fillId="0" borderId="19" xfId="38" applyNumberFormat="1" applyFont="1" applyBorder="1" applyAlignment="1">
      <alignment horizontal="right" vertical="center"/>
    </xf>
    <xf numFmtId="0" fontId="6" fillId="0" borderId="22" xfId="38" applyNumberFormat="1" applyFont="1" applyBorder="1" applyAlignment="1">
      <alignment horizontal="left" vertical="top"/>
    </xf>
    <xf numFmtId="0" fontId="6" fillId="0" borderId="13" xfId="38" applyNumberFormat="1" applyFont="1" applyBorder="1" applyAlignment="1">
      <alignment horizontal="left" vertical="center" wrapText="1"/>
    </xf>
    <xf numFmtId="0" fontId="6" fillId="0" borderId="25" xfId="38" applyNumberFormat="1" applyFont="1" applyBorder="1" applyAlignment="1">
      <alignment horizontal="right" vertical="center"/>
    </xf>
    <xf numFmtId="0" fontId="6" fillId="0" borderId="20" xfId="39" applyNumberFormat="1" applyFont="1" applyBorder="1" applyAlignment="1">
      <alignment horizontal="left" vertical="top"/>
    </xf>
    <xf numFmtId="0" fontId="6" fillId="0" borderId="7" xfId="39" applyNumberFormat="1" applyFont="1" applyBorder="1" applyAlignment="1">
      <alignment horizontal="left" vertical="center" wrapText="1"/>
    </xf>
    <xf numFmtId="0" fontId="6" fillId="0" borderId="18" xfId="39" applyNumberFormat="1" applyFont="1" applyBorder="1" applyAlignment="1">
      <alignment horizontal="right" vertical="center"/>
    </xf>
    <xf numFmtId="0" fontId="6" fillId="0" borderId="24" xfId="39" applyNumberFormat="1" applyFont="1" applyBorder="1" applyAlignment="1">
      <alignment horizontal="left" vertical="top"/>
    </xf>
    <xf numFmtId="0" fontId="6" fillId="0" borderId="11" xfId="39" applyNumberFormat="1" applyFont="1" applyBorder="1" applyAlignment="1">
      <alignment horizontal="left" vertical="center" wrapText="1"/>
    </xf>
    <xf numFmtId="0" fontId="6" fillId="0" borderId="19" xfId="39" applyNumberFormat="1" applyFont="1" applyBorder="1" applyAlignment="1">
      <alignment horizontal="right" vertical="center"/>
    </xf>
    <xf numFmtId="0" fontId="6" fillId="0" borderId="22" xfId="39" applyNumberFormat="1" applyFont="1" applyBorder="1" applyAlignment="1">
      <alignment horizontal="left" vertical="top"/>
    </xf>
    <xf numFmtId="0" fontId="6" fillId="0" borderId="13" xfId="39" applyNumberFormat="1" applyFont="1" applyBorder="1" applyAlignment="1">
      <alignment horizontal="left" vertical="center" wrapText="1"/>
    </xf>
    <xf numFmtId="0" fontId="6" fillId="0" borderId="25" xfId="39" applyNumberFormat="1" applyFont="1" applyBorder="1" applyAlignment="1">
      <alignment horizontal="right" vertical="center"/>
    </xf>
    <xf numFmtId="0" fontId="6" fillId="0" borderId="20" xfId="40" applyFont="1" applyBorder="1" applyAlignment="1">
      <alignment horizontal="left" vertical="top"/>
    </xf>
    <xf numFmtId="0" fontId="6" fillId="0" borderId="24" xfId="40" applyFont="1" applyBorder="1" applyAlignment="1">
      <alignment horizontal="left" vertical="top"/>
    </xf>
    <xf numFmtId="0" fontId="6" fillId="0" borderId="22" xfId="40" applyFont="1" applyBorder="1" applyAlignment="1">
      <alignment horizontal="left" vertical="top"/>
    </xf>
    <xf numFmtId="0" fontId="6" fillId="0" borderId="0" xfId="40" applyFont="1" applyFill="1" applyBorder="1" applyAlignment="1">
      <alignment horizontal="left" vertical="top"/>
    </xf>
    <xf numFmtId="0" fontId="6" fillId="0" borderId="7" xfId="40" applyNumberFormat="1" applyFont="1" applyBorder="1" applyAlignment="1">
      <alignment horizontal="left" vertical="center" wrapText="1"/>
    </xf>
    <xf numFmtId="0" fontId="6" fillId="0" borderId="18" xfId="40" applyNumberFormat="1" applyFont="1" applyBorder="1" applyAlignment="1">
      <alignment horizontal="right" vertical="center"/>
    </xf>
    <xf numFmtId="0" fontId="6" fillId="0" borderId="11" xfId="40" applyNumberFormat="1" applyFont="1" applyBorder="1" applyAlignment="1">
      <alignment horizontal="left" vertical="center" wrapText="1"/>
    </xf>
    <xf numFmtId="0" fontId="6" fillId="0" borderId="19" xfId="40" applyNumberFormat="1" applyFont="1" applyBorder="1" applyAlignment="1">
      <alignment horizontal="right" vertical="center"/>
    </xf>
    <xf numFmtId="0" fontId="6" fillId="0" borderId="13" xfId="40" applyNumberFormat="1" applyFont="1" applyBorder="1" applyAlignment="1">
      <alignment horizontal="left" vertical="center" wrapText="1"/>
    </xf>
    <xf numFmtId="0" fontId="6" fillId="0" borderId="25" xfId="40" applyNumberFormat="1" applyFont="1" applyBorder="1" applyAlignment="1">
      <alignment horizontal="right" vertical="center"/>
    </xf>
    <xf numFmtId="0" fontId="6" fillId="0" borderId="20" xfId="41" applyNumberFormat="1" applyFont="1" applyBorder="1" applyAlignment="1">
      <alignment horizontal="left" vertical="top"/>
    </xf>
    <xf numFmtId="0" fontId="6" fillId="0" borderId="7" xfId="41" applyNumberFormat="1" applyFont="1" applyBorder="1" applyAlignment="1">
      <alignment horizontal="left" vertical="center" wrapText="1"/>
    </xf>
    <xf numFmtId="0" fontId="6" fillId="0" borderId="18" xfId="41" applyNumberFormat="1" applyFont="1" applyBorder="1" applyAlignment="1">
      <alignment horizontal="right" vertical="center"/>
    </xf>
    <xf numFmtId="0" fontId="6" fillId="0" borderId="24" xfId="41" applyNumberFormat="1" applyFont="1" applyBorder="1" applyAlignment="1">
      <alignment horizontal="left" vertical="top"/>
    </xf>
    <xf numFmtId="0" fontId="6" fillId="0" borderId="11" xfId="41" applyNumberFormat="1" applyFont="1" applyBorder="1" applyAlignment="1">
      <alignment horizontal="left" vertical="center" wrapText="1"/>
    </xf>
    <xf numFmtId="0" fontId="6" fillId="0" borderId="19" xfId="41" applyNumberFormat="1" applyFont="1" applyBorder="1" applyAlignment="1">
      <alignment horizontal="right" vertical="center"/>
    </xf>
    <xf numFmtId="0" fontId="6" fillId="0" borderId="22" xfId="41" applyNumberFormat="1" applyFont="1" applyBorder="1" applyAlignment="1">
      <alignment horizontal="left" vertical="top"/>
    </xf>
    <xf numFmtId="0" fontId="6" fillId="0" borderId="13" xfId="41" applyNumberFormat="1" applyFont="1" applyBorder="1" applyAlignment="1">
      <alignment horizontal="left" vertical="center" wrapText="1"/>
    </xf>
    <xf numFmtId="0" fontId="6" fillId="0" borderId="25" xfId="41" applyNumberFormat="1" applyFont="1" applyBorder="1" applyAlignment="1">
      <alignment horizontal="right" vertical="center"/>
    </xf>
    <xf numFmtId="0" fontId="4" fillId="0" borderId="20" xfId="42" applyFont="1" applyBorder="1" applyAlignment="1">
      <alignment horizontal="left" vertical="top"/>
    </xf>
    <xf numFmtId="0" fontId="4" fillId="0" borderId="24" xfId="42" applyFont="1" applyBorder="1" applyAlignment="1">
      <alignment horizontal="left" vertical="top"/>
    </xf>
    <xf numFmtId="0" fontId="4" fillId="0" borderId="22" xfId="42" applyFont="1" applyBorder="1" applyAlignment="1">
      <alignment horizontal="left" vertical="top"/>
    </xf>
    <xf numFmtId="0" fontId="6" fillId="0" borderId="7" xfId="24" applyNumberFormat="1" applyFont="1" applyBorder="1" applyAlignment="1">
      <alignment horizontal="left" vertical="center" wrapText="1"/>
    </xf>
    <xf numFmtId="0" fontId="6" fillId="0" borderId="11" xfId="24" applyNumberFormat="1" applyFont="1" applyBorder="1" applyAlignment="1">
      <alignment horizontal="left" vertical="center" wrapText="1"/>
    </xf>
    <xf numFmtId="0" fontId="6" fillId="0" borderId="13" xfId="24" applyNumberFormat="1" applyFont="1" applyBorder="1" applyAlignment="1">
      <alignment horizontal="left" vertical="center" wrapText="1"/>
    </xf>
    <xf numFmtId="0" fontId="6" fillId="0" borderId="7" xfId="27" applyNumberFormat="1" applyFont="1" applyBorder="1" applyAlignment="1">
      <alignment horizontal="left" vertical="center" wrapText="1"/>
    </xf>
    <xf numFmtId="0" fontId="6" fillId="0" borderId="11" xfId="27" applyNumberFormat="1" applyFont="1" applyBorder="1" applyAlignment="1">
      <alignment horizontal="left" vertical="center" wrapText="1"/>
    </xf>
    <xf numFmtId="0" fontId="6" fillId="0" borderId="13" xfId="27" applyNumberFormat="1" applyFont="1" applyBorder="1" applyAlignment="1">
      <alignment horizontal="left" vertical="center" wrapText="1"/>
    </xf>
    <xf numFmtId="0" fontId="5" fillId="0" borderId="0" xfId="29" applyNumberFormat="1"/>
    <xf numFmtId="0" fontId="6" fillId="0" borderId="7" xfId="29" applyNumberFormat="1" applyFont="1" applyBorder="1" applyAlignment="1">
      <alignment horizontal="left" vertical="center" wrapText="1"/>
    </xf>
    <xf numFmtId="0" fontId="6" fillId="0" borderId="18" xfId="29" applyNumberFormat="1" applyFont="1" applyBorder="1" applyAlignment="1">
      <alignment horizontal="right" vertical="center"/>
    </xf>
    <xf numFmtId="0" fontId="6" fillId="0" borderId="11" xfId="29" applyNumberFormat="1" applyFont="1" applyBorder="1" applyAlignment="1">
      <alignment horizontal="left" vertical="center" wrapText="1"/>
    </xf>
    <xf numFmtId="0" fontId="6" fillId="0" borderId="19" xfId="29" applyNumberFormat="1" applyFont="1" applyBorder="1" applyAlignment="1">
      <alignment horizontal="right" vertical="center"/>
    </xf>
    <xf numFmtId="0" fontId="6" fillId="0" borderId="13" xfId="29" applyNumberFormat="1" applyFont="1" applyBorder="1" applyAlignment="1">
      <alignment horizontal="left" vertical="center" wrapText="1"/>
    </xf>
    <xf numFmtId="0" fontId="6" fillId="0" borderId="25" xfId="29" applyNumberFormat="1" applyFont="1" applyBorder="1" applyAlignment="1">
      <alignment horizontal="right" vertical="center"/>
    </xf>
    <xf numFmtId="0" fontId="6" fillId="0" borderId="7" xfId="43" applyNumberFormat="1" applyFont="1" applyBorder="1" applyAlignment="1">
      <alignment horizontal="left" vertical="center" wrapText="1"/>
    </xf>
    <xf numFmtId="0" fontId="6" fillId="0" borderId="18" xfId="43" applyNumberFormat="1" applyFont="1" applyBorder="1" applyAlignment="1">
      <alignment horizontal="right" vertical="center"/>
    </xf>
    <xf numFmtId="0" fontId="6" fillId="0" borderId="11" xfId="43" applyNumberFormat="1" applyFont="1" applyBorder="1" applyAlignment="1">
      <alignment horizontal="left" vertical="center" wrapText="1"/>
    </xf>
    <xf numFmtId="0" fontId="6" fillId="0" borderId="19" xfId="43" applyNumberFormat="1" applyFont="1" applyBorder="1" applyAlignment="1">
      <alignment horizontal="right" vertical="center"/>
    </xf>
    <xf numFmtId="0" fontId="6" fillId="0" borderId="13" xfId="43" applyNumberFormat="1" applyFont="1" applyBorder="1" applyAlignment="1">
      <alignment horizontal="left" vertical="center" wrapText="1"/>
    </xf>
    <xf numFmtId="0" fontId="6" fillId="0" borderId="25" xfId="43" applyNumberFormat="1" applyFont="1" applyBorder="1" applyAlignment="1">
      <alignment horizontal="right" vertical="center"/>
    </xf>
    <xf numFmtId="0" fontId="6" fillId="0" borderId="20" xfId="44" applyNumberFormat="1" applyFont="1" applyBorder="1" applyAlignment="1">
      <alignment horizontal="left" vertical="top"/>
    </xf>
    <xf numFmtId="0" fontId="6" fillId="0" borderId="7" xfId="44" applyNumberFormat="1" applyFont="1" applyBorder="1" applyAlignment="1">
      <alignment horizontal="left" vertical="center" wrapText="1"/>
    </xf>
    <xf numFmtId="0" fontId="6" fillId="0" borderId="18" xfId="44" applyNumberFormat="1" applyFont="1" applyBorder="1" applyAlignment="1">
      <alignment horizontal="right" vertical="center"/>
    </xf>
    <xf numFmtId="0" fontId="6" fillId="0" borderId="24" xfId="44" applyNumberFormat="1" applyFont="1" applyBorder="1" applyAlignment="1">
      <alignment horizontal="left" vertical="top"/>
    </xf>
    <xf numFmtId="0" fontId="6" fillId="0" borderId="11" xfId="44" applyNumberFormat="1" applyFont="1" applyBorder="1" applyAlignment="1">
      <alignment horizontal="left" vertical="center" wrapText="1"/>
    </xf>
    <xf numFmtId="0" fontId="6" fillId="0" borderId="19" xfId="44" applyNumberFormat="1" applyFont="1" applyBorder="1" applyAlignment="1">
      <alignment horizontal="right" vertical="center"/>
    </xf>
    <xf numFmtId="0" fontId="6" fillId="0" borderId="22" xfId="44" applyNumberFormat="1" applyFont="1" applyBorder="1" applyAlignment="1">
      <alignment horizontal="left" vertical="top"/>
    </xf>
    <xf numFmtId="0" fontId="6" fillId="0" borderId="13" xfId="44" applyNumberFormat="1" applyFont="1" applyBorder="1" applyAlignment="1">
      <alignment horizontal="left" vertical="center" wrapText="1"/>
    </xf>
    <xf numFmtId="0" fontId="6" fillId="0" borderId="25" xfId="44" applyNumberFormat="1" applyFont="1" applyBorder="1" applyAlignment="1">
      <alignment horizontal="right" vertical="center"/>
    </xf>
    <xf numFmtId="0" fontId="6" fillId="0" borderId="52" xfId="44" applyNumberFormat="1" applyFont="1" applyBorder="1" applyAlignment="1">
      <alignment horizontal="left" wrapText="1"/>
    </xf>
    <xf numFmtId="0" fontId="6" fillId="0" borderId="20" xfId="45" applyNumberFormat="1" applyFont="1" applyBorder="1" applyAlignment="1">
      <alignment horizontal="left" vertical="top"/>
    </xf>
    <xf numFmtId="0" fontId="6" fillId="0" borderId="7" xfId="45" applyNumberFormat="1" applyFont="1" applyBorder="1" applyAlignment="1">
      <alignment horizontal="left" vertical="center" wrapText="1"/>
    </xf>
    <xf numFmtId="0" fontId="6" fillId="0" borderId="18" xfId="45" applyNumberFormat="1" applyFont="1" applyBorder="1" applyAlignment="1">
      <alignment horizontal="right" vertical="center"/>
    </xf>
    <xf numFmtId="0" fontId="6" fillId="0" borderId="24" xfId="45" applyNumberFormat="1" applyFont="1" applyBorder="1" applyAlignment="1">
      <alignment horizontal="left" vertical="top"/>
    </xf>
    <xf numFmtId="0" fontId="6" fillId="0" borderId="11" xfId="45" applyNumberFormat="1" applyFont="1" applyBorder="1" applyAlignment="1">
      <alignment horizontal="left" vertical="center" wrapText="1"/>
    </xf>
    <xf numFmtId="0" fontId="6" fillId="0" borderId="19" xfId="45" applyNumberFormat="1" applyFont="1" applyBorder="1" applyAlignment="1">
      <alignment horizontal="right" vertical="center"/>
    </xf>
    <xf numFmtId="0" fontId="6" fillId="0" borderId="22" xfId="45" applyNumberFormat="1" applyFont="1" applyBorder="1" applyAlignment="1">
      <alignment horizontal="left" vertical="top"/>
    </xf>
    <xf numFmtId="0" fontId="6" fillId="0" borderId="13" xfId="45" applyNumberFormat="1" applyFont="1" applyBorder="1" applyAlignment="1">
      <alignment horizontal="left" vertical="center" wrapText="1"/>
    </xf>
    <xf numFmtId="0" fontId="6" fillId="0" borderId="25" xfId="45" applyNumberFormat="1" applyFont="1" applyBorder="1" applyAlignment="1">
      <alignment horizontal="right" vertical="center"/>
    </xf>
    <xf numFmtId="0" fontId="6" fillId="0" borderId="20" xfId="46" applyNumberFormat="1" applyFont="1" applyBorder="1" applyAlignment="1">
      <alignment horizontal="left" vertical="top"/>
    </xf>
    <xf numFmtId="0" fontId="6" fillId="0" borderId="7" xfId="46" applyNumberFormat="1" applyFont="1" applyBorder="1" applyAlignment="1">
      <alignment horizontal="left" vertical="center" wrapText="1"/>
    </xf>
    <xf numFmtId="0" fontId="6" fillId="0" borderId="18" xfId="46" applyNumberFormat="1" applyFont="1" applyBorder="1" applyAlignment="1">
      <alignment horizontal="right" vertical="center"/>
    </xf>
    <xf numFmtId="0" fontId="6" fillId="0" borderId="24" xfId="46" applyNumberFormat="1" applyFont="1" applyBorder="1" applyAlignment="1">
      <alignment horizontal="left" vertical="top"/>
    </xf>
    <xf numFmtId="0" fontId="6" fillId="0" borderId="11" xfId="46" applyNumberFormat="1" applyFont="1" applyBorder="1" applyAlignment="1">
      <alignment horizontal="left" vertical="center" wrapText="1"/>
    </xf>
    <xf numFmtId="0" fontId="6" fillId="0" borderId="19" xfId="46" applyNumberFormat="1" applyFont="1" applyBorder="1" applyAlignment="1">
      <alignment horizontal="right" vertical="center"/>
    </xf>
    <xf numFmtId="0" fontId="6" fillId="0" borderId="22" xfId="46" applyNumberFormat="1" applyFont="1" applyBorder="1" applyAlignment="1">
      <alignment horizontal="left" vertical="top"/>
    </xf>
    <xf numFmtId="0" fontId="6" fillId="0" borderId="13" xfId="46" applyNumberFormat="1" applyFont="1" applyBorder="1" applyAlignment="1">
      <alignment horizontal="left" vertical="center" wrapText="1"/>
    </xf>
    <xf numFmtId="0" fontId="6" fillId="0" borderId="25" xfId="46" applyNumberFormat="1" applyFont="1" applyBorder="1" applyAlignment="1">
      <alignment horizontal="right" vertical="center"/>
    </xf>
    <xf numFmtId="0" fontId="6" fillId="0" borderId="54" xfId="30" applyFont="1" applyBorder="1" applyAlignment="1">
      <alignment horizontal="center" wrapText="1"/>
    </xf>
    <xf numFmtId="0" fontId="7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Alignment="1"/>
    <xf numFmtId="0" fontId="9" fillId="0" borderId="0" xfId="0" applyFont="1"/>
    <xf numFmtId="0" fontId="12" fillId="0" borderId="0" xfId="0" applyFont="1"/>
    <xf numFmtId="0" fontId="10" fillId="6" borderId="57" xfId="0" applyFont="1" applyFill="1" applyBorder="1" applyAlignment="1">
      <alignment horizontal="center" vertical="center" wrapText="1"/>
    </xf>
    <xf numFmtId="0" fontId="10" fillId="6" borderId="58" xfId="0" applyFont="1" applyFill="1" applyBorder="1" applyAlignment="1">
      <alignment vertical="center" wrapText="1"/>
    </xf>
    <xf numFmtId="0" fontId="8" fillId="0" borderId="59" xfId="47" applyBorder="1" applyAlignment="1" applyProtection="1">
      <alignment vertical="center"/>
    </xf>
    <xf numFmtId="0" fontId="11" fillId="0" borderId="60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8" fillId="0" borderId="61" xfId="47" applyBorder="1" applyAlignment="1" applyProtection="1">
      <alignment vertical="center"/>
    </xf>
    <xf numFmtId="0" fontId="11" fillId="0" borderId="62" xfId="0" applyFont="1" applyBorder="1" applyAlignment="1">
      <alignment vertical="center" wrapText="1"/>
    </xf>
    <xf numFmtId="0" fontId="2" fillId="0" borderId="0" xfId="48"/>
    <xf numFmtId="0" fontId="4" fillId="0" borderId="18" xfId="48" applyNumberFormat="1" applyFont="1" applyBorder="1" applyAlignment="1">
      <alignment horizontal="right" vertical="center"/>
    </xf>
    <xf numFmtId="0" fontId="4" fillId="0" borderId="19" xfId="48" applyNumberFormat="1" applyFont="1" applyBorder="1" applyAlignment="1">
      <alignment horizontal="right" vertical="center"/>
    </xf>
    <xf numFmtId="0" fontId="4" fillId="0" borderId="25" xfId="48" applyNumberFormat="1" applyFont="1" applyBorder="1" applyAlignment="1">
      <alignment horizontal="right" vertical="center"/>
    </xf>
    <xf numFmtId="0" fontId="6" fillId="0" borderId="54" xfId="29" applyNumberFormat="1" applyFont="1" applyBorder="1" applyAlignment="1">
      <alignment horizontal="center" wrapText="1"/>
    </xf>
    <xf numFmtId="0" fontId="13" fillId="0" borderId="0" xfId="49"/>
    <xf numFmtId="0" fontId="1" fillId="0" borderId="0" xfId="0" applyFont="1"/>
    <xf numFmtId="0" fontId="4" fillId="0" borderId="23" xfId="52" applyFont="1" applyBorder="1" applyAlignment="1">
      <alignment horizontal="center" wrapText="1"/>
    </xf>
    <xf numFmtId="0" fontId="4" fillId="0" borderId="43" xfId="52" applyFont="1" applyBorder="1" applyAlignment="1">
      <alignment horizontal="center" wrapText="1"/>
    </xf>
    <xf numFmtId="0" fontId="4" fillId="0" borderId="15" xfId="52" applyFont="1" applyBorder="1" applyAlignment="1">
      <alignment horizontal="left" vertical="top"/>
    </xf>
    <xf numFmtId="167" fontId="0" fillId="0" borderId="0" xfId="0" applyNumberFormat="1"/>
    <xf numFmtId="0" fontId="4" fillId="0" borderId="2" xfId="52" applyFont="1" applyBorder="1" applyAlignment="1">
      <alignment horizontal="left" vertical="top" wrapText="1"/>
    </xf>
    <xf numFmtId="164" fontId="4" fillId="0" borderId="7" xfId="52" applyNumberFormat="1" applyFont="1" applyBorder="1" applyAlignment="1">
      <alignment horizontal="right" vertical="center"/>
    </xf>
    <xf numFmtId="164" fontId="4" fillId="0" borderId="8" xfId="52" applyNumberFormat="1" applyFont="1" applyBorder="1" applyAlignment="1">
      <alignment horizontal="right" vertical="center"/>
    </xf>
    <xf numFmtId="169" fontId="4" fillId="0" borderId="7" xfId="52" applyNumberFormat="1" applyFont="1" applyBorder="1" applyAlignment="1">
      <alignment horizontal="right" vertical="center"/>
    </xf>
    <xf numFmtId="169" fontId="4" fillId="0" borderId="8" xfId="52" applyNumberFormat="1" applyFont="1" applyBorder="1" applyAlignment="1">
      <alignment horizontal="right" vertical="center"/>
    </xf>
    <xf numFmtId="0" fontId="4" fillId="0" borderId="0" xfId="52" applyFont="1" applyBorder="1" applyAlignment="1">
      <alignment horizontal="left" vertical="top"/>
    </xf>
    <xf numFmtId="0" fontId="4" fillId="0" borderId="10" xfId="52" applyFont="1" applyBorder="1" applyAlignment="1">
      <alignment horizontal="left" vertical="top" wrapText="1"/>
    </xf>
    <xf numFmtId="164" fontId="4" fillId="0" borderId="11" xfId="52" applyNumberFormat="1" applyFont="1" applyBorder="1" applyAlignment="1">
      <alignment horizontal="right" vertical="center"/>
    </xf>
    <xf numFmtId="164" fontId="4" fillId="0" borderId="12" xfId="52" applyNumberFormat="1" applyFont="1" applyBorder="1" applyAlignment="1">
      <alignment horizontal="right" vertical="center"/>
    </xf>
    <xf numFmtId="169" fontId="4" fillId="0" borderId="11" xfId="52" applyNumberFormat="1" applyFont="1" applyBorder="1" applyAlignment="1">
      <alignment horizontal="right" vertical="center"/>
    </xf>
    <xf numFmtId="170" fontId="4" fillId="0" borderId="12" xfId="52" applyNumberFormat="1" applyFont="1" applyBorder="1" applyAlignment="1">
      <alignment horizontal="right" vertical="center"/>
    </xf>
    <xf numFmtId="169" fontId="4" fillId="0" borderId="12" xfId="52" applyNumberFormat="1" applyFont="1" applyBorder="1" applyAlignment="1">
      <alignment horizontal="right" vertical="center"/>
    </xf>
    <xf numFmtId="0" fontId="4" fillId="0" borderId="16" xfId="52" applyFont="1" applyBorder="1" applyAlignment="1">
      <alignment horizontal="left" vertical="top"/>
    </xf>
    <xf numFmtId="0" fontId="4" fillId="0" borderId="6" xfId="52" applyFont="1" applyBorder="1" applyAlignment="1">
      <alignment horizontal="left" vertical="top" wrapText="1"/>
    </xf>
    <xf numFmtId="164" fontId="4" fillId="0" borderId="13" xfId="52" applyNumberFormat="1" applyFont="1" applyBorder="1" applyAlignment="1">
      <alignment horizontal="right" vertical="center"/>
    </xf>
    <xf numFmtId="164" fontId="4" fillId="0" borderId="14" xfId="52" applyNumberFormat="1" applyFont="1" applyBorder="1" applyAlignment="1">
      <alignment horizontal="right" vertical="center"/>
    </xf>
    <xf numFmtId="169" fontId="4" fillId="0" borderId="13" xfId="52" applyNumberFormat="1" applyFont="1" applyBorder="1" applyAlignment="1">
      <alignment horizontal="right" vertical="center"/>
    </xf>
    <xf numFmtId="169" fontId="4" fillId="0" borderId="14" xfId="52" applyNumberFormat="1" applyFont="1" applyBorder="1" applyAlignment="1">
      <alignment horizontal="right" vertical="center"/>
    </xf>
    <xf numFmtId="0" fontId="4" fillId="0" borderId="8" xfId="52" applyFont="1" applyBorder="1" applyAlignment="1">
      <alignment horizontal="left" vertical="center" wrapText="1"/>
    </xf>
    <xf numFmtId="0" fontId="4" fillId="0" borderId="12" xfId="52" applyFont="1" applyBorder="1" applyAlignment="1">
      <alignment horizontal="left" vertical="center" wrapText="1"/>
    </xf>
    <xf numFmtId="165" fontId="4" fillId="0" borderId="63" xfId="7" applyNumberFormat="1" applyFont="1" applyBorder="1" applyAlignment="1">
      <alignment horizontal="right" vertical="center"/>
    </xf>
    <xf numFmtId="165" fontId="4" fillId="0" borderId="65" xfId="7" applyNumberFormat="1" applyFont="1" applyBorder="1" applyAlignment="1">
      <alignment horizontal="right" vertical="center"/>
    </xf>
    <xf numFmtId="0" fontId="0" fillId="0" borderId="81" xfId="0" applyBorder="1"/>
    <xf numFmtId="0" fontId="0" fillId="0" borderId="66" xfId="0" applyBorder="1"/>
    <xf numFmtId="0" fontId="0" fillId="0" borderId="86" xfId="0" applyBorder="1"/>
    <xf numFmtId="0" fontId="0" fillId="0" borderId="74" xfId="0" applyBorder="1"/>
    <xf numFmtId="0" fontId="0" fillId="0" borderId="93" xfId="0" applyBorder="1"/>
    <xf numFmtId="0" fontId="0" fillId="0" borderId="75" xfId="0" applyBorder="1"/>
    <xf numFmtId="165" fontId="4" fillId="0" borderId="76" xfId="7" applyNumberFormat="1" applyFont="1" applyBorder="1" applyAlignment="1">
      <alignment horizontal="right" vertical="center"/>
    </xf>
    <xf numFmtId="0" fontId="0" fillId="0" borderId="92" xfId="0" applyBorder="1"/>
    <xf numFmtId="164" fontId="4" fillId="0" borderId="75" xfId="7" applyNumberFormat="1" applyFont="1" applyBorder="1" applyAlignment="1">
      <alignment horizontal="right" vertical="center"/>
    </xf>
    <xf numFmtId="164" fontId="4" fillId="0" borderId="81" xfId="7" applyNumberFormat="1" applyFont="1" applyBorder="1" applyAlignment="1">
      <alignment horizontal="right" vertical="center"/>
    </xf>
    <xf numFmtId="164" fontId="4" fillId="0" borderId="66" xfId="7" applyNumberFormat="1" applyFont="1" applyBorder="1" applyAlignment="1">
      <alignment horizontal="right" vertical="center"/>
    </xf>
    <xf numFmtId="10" fontId="0" fillId="0" borderId="76" xfId="0" applyNumberFormat="1" applyBorder="1"/>
    <xf numFmtId="10" fontId="0" fillId="0" borderId="63" xfId="0" applyNumberFormat="1" applyBorder="1"/>
    <xf numFmtId="10" fontId="0" fillId="0" borderId="65" xfId="0" applyNumberFormat="1" applyBorder="1"/>
    <xf numFmtId="0" fontId="0" fillId="0" borderId="98" xfId="0" applyFont="1" applyBorder="1" applyAlignment="1">
      <alignment wrapText="1"/>
    </xf>
    <xf numFmtId="0" fontId="0" fillId="0" borderId="99" xfId="0" applyFont="1" applyBorder="1" applyAlignment="1">
      <alignment wrapText="1"/>
    </xf>
    <xf numFmtId="0" fontId="0" fillId="0" borderId="89" xfId="0" applyFont="1" applyBorder="1" applyAlignment="1">
      <alignment wrapText="1"/>
    </xf>
    <xf numFmtId="0" fontId="17" fillId="0" borderId="95" xfId="7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16" applyAlignment="1">
      <alignment wrapText="1"/>
    </xf>
    <xf numFmtId="171" fontId="4" fillId="0" borderId="76" xfId="16" applyNumberFormat="1" applyFont="1" applyBorder="1" applyAlignment="1">
      <alignment horizontal="right" vertical="center"/>
    </xf>
    <xf numFmtId="171" fontId="4" fillId="0" borderId="105" xfId="16" applyNumberFormat="1" applyFont="1" applyBorder="1" applyAlignment="1">
      <alignment horizontal="right" vertical="center"/>
    </xf>
    <xf numFmtId="171" fontId="4" fillId="0" borderId="65" xfId="16" applyNumberFormat="1" applyFont="1" applyBorder="1" applyAlignment="1">
      <alignment horizontal="right" vertical="center"/>
    </xf>
    <xf numFmtId="171" fontId="4" fillId="0" borderId="75" xfId="16" applyNumberFormat="1" applyFont="1" applyBorder="1" applyAlignment="1">
      <alignment horizontal="right" vertical="center"/>
    </xf>
    <xf numFmtId="171" fontId="4" fillId="0" borderId="81" xfId="16" applyNumberFormat="1" applyFont="1" applyBorder="1" applyAlignment="1">
      <alignment horizontal="right" vertical="center"/>
    </xf>
    <xf numFmtId="0" fontId="2" fillId="0" borderId="0" xfId="16" applyFont="1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103" xfId="0" applyBorder="1"/>
    <xf numFmtId="0" fontId="4" fillId="0" borderId="85" xfId="16" applyFont="1" applyBorder="1" applyAlignment="1">
      <alignment horizontal="left" vertical="top"/>
    </xf>
    <xf numFmtId="0" fontId="4" fillId="0" borderId="107" xfId="16" applyFont="1" applyBorder="1" applyAlignment="1">
      <alignment horizontal="left" vertical="top"/>
    </xf>
    <xf numFmtId="0" fontId="4" fillId="0" borderId="74" xfId="16" applyFont="1" applyBorder="1" applyAlignment="1">
      <alignment horizontal="left" vertical="top"/>
    </xf>
    <xf numFmtId="0" fontId="4" fillId="0" borderId="106" xfId="16" applyFont="1" applyBorder="1" applyAlignment="1">
      <alignment horizontal="center" wrapText="1"/>
    </xf>
    <xf numFmtId="0" fontId="4" fillId="0" borderId="96" xfId="16" applyFont="1" applyBorder="1" applyAlignment="1">
      <alignment vertical="top" wrapText="1"/>
    </xf>
    <xf numFmtId="0" fontId="0" fillId="0" borderId="79" xfId="0" applyBorder="1"/>
    <xf numFmtId="0" fontId="18" fillId="0" borderId="0" xfId="0" applyFont="1"/>
    <xf numFmtId="0" fontId="6" fillId="0" borderId="0" xfId="19" applyFont="1" applyBorder="1" applyAlignment="1">
      <alignment horizontal="left" vertical="top" wrapText="1"/>
    </xf>
    <xf numFmtId="0" fontId="6" fillId="0" borderId="91" xfId="19" applyFont="1" applyBorder="1" applyAlignment="1">
      <alignment wrapText="1"/>
    </xf>
    <xf numFmtId="167" fontId="6" fillId="0" borderId="81" xfId="19" applyNumberFormat="1" applyFont="1" applyBorder="1" applyAlignment="1">
      <alignment horizontal="right" vertical="center"/>
    </xf>
    <xf numFmtId="0" fontId="6" fillId="0" borderId="107" xfId="19" applyFont="1" applyBorder="1" applyAlignment="1">
      <alignment vertical="top"/>
    </xf>
    <xf numFmtId="167" fontId="6" fillId="0" borderId="105" xfId="19" applyNumberFormat="1" applyFont="1" applyBorder="1" applyAlignment="1">
      <alignment horizontal="right" vertical="center"/>
    </xf>
    <xf numFmtId="0" fontId="6" fillId="0" borderId="74" xfId="19" applyFont="1" applyBorder="1" applyAlignment="1">
      <alignment vertical="top"/>
    </xf>
    <xf numFmtId="167" fontId="6" fillId="0" borderId="66" xfId="19" applyNumberFormat="1" applyFont="1" applyBorder="1" applyAlignment="1">
      <alignment horizontal="right" vertical="center"/>
    </xf>
    <xf numFmtId="167" fontId="6" fillId="0" borderId="65" xfId="19" applyNumberFormat="1" applyFont="1" applyBorder="1" applyAlignment="1">
      <alignment horizontal="right" vertical="center"/>
    </xf>
    <xf numFmtId="0" fontId="6" fillId="0" borderId="93" xfId="19" applyFont="1" applyBorder="1" applyAlignment="1">
      <alignment vertical="top"/>
    </xf>
    <xf numFmtId="167" fontId="6" fillId="0" borderId="75" xfId="19" applyNumberFormat="1" applyFont="1" applyBorder="1" applyAlignment="1">
      <alignment horizontal="right" vertical="center"/>
    </xf>
    <xf numFmtId="167" fontId="6" fillId="0" borderId="76" xfId="19" applyNumberFormat="1" applyFont="1" applyBorder="1" applyAlignment="1">
      <alignment horizontal="right" vertical="center"/>
    </xf>
    <xf numFmtId="0" fontId="6" fillId="0" borderId="92" xfId="19" applyFont="1" applyBorder="1" applyAlignment="1">
      <alignment wrapText="1"/>
    </xf>
    <xf numFmtId="0" fontId="6" fillId="0" borderId="113" xfId="19" applyFont="1" applyBorder="1" applyAlignment="1">
      <alignment wrapText="1"/>
    </xf>
    <xf numFmtId="0" fontId="6" fillId="0" borderId="92" xfId="21" applyFont="1" applyBorder="1" applyAlignment="1">
      <alignment wrapText="1"/>
    </xf>
    <xf numFmtId="167" fontId="6" fillId="0" borderId="105" xfId="21" applyNumberFormat="1" applyFont="1" applyBorder="1" applyAlignment="1">
      <alignment horizontal="right" vertical="center"/>
    </xf>
    <xf numFmtId="167" fontId="6" fillId="0" borderId="65" xfId="21" applyNumberFormat="1" applyFont="1" applyBorder="1" applyAlignment="1">
      <alignment horizontal="right" vertical="center"/>
    </xf>
    <xf numFmtId="167" fontId="6" fillId="0" borderId="81" xfId="21" applyNumberFormat="1" applyFont="1" applyBorder="1" applyAlignment="1">
      <alignment horizontal="right" vertical="center"/>
    </xf>
    <xf numFmtId="167" fontId="6" fillId="0" borderId="66" xfId="21" applyNumberFormat="1" applyFont="1" applyBorder="1" applyAlignment="1">
      <alignment horizontal="right" vertical="center"/>
    </xf>
    <xf numFmtId="0" fontId="6" fillId="0" borderId="107" xfId="21" applyFont="1" applyBorder="1" applyAlignment="1">
      <alignment vertical="top"/>
    </xf>
    <xf numFmtId="0" fontId="6" fillId="0" borderId="74" xfId="21" applyFont="1" applyBorder="1" applyAlignment="1">
      <alignment vertical="top"/>
    </xf>
    <xf numFmtId="0" fontId="6" fillId="0" borderId="93" xfId="21" applyFont="1" applyBorder="1" applyAlignment="1">
      <alignment vertical="top"/>
    </xf>
    <xf numFmtId="167" fontId="6" fillId="0" borderId="75" xfId="21" applyNumberFormat="1" applyFont="1" applyBorder="1" applyAlignment="1">
      <alignment horizontal="right" vertical="center"/>
    </xf>
    <xf numFmtId="167" fontId="6" fillId="0" borderId="76" xfId="21" applyNumberFormat="1" applyFont="1" applyBorder="1" applyAlignment="1">
      <alignment horizontal="right" vertical="center"/>
    </xf>
    <xf numFmtId="0" fontId="6" fillId="0" borderId="98" xfId="21" applyFont="1" applyBorder="1" applyAlignment="1">
      <alignment wrapText="1"/>
    </xf>
    <xf numFmtId="0" fontId="6" fillId="0" borderId="99" xfId="21" applyFont="1" applyBorder="1" applyAlignment="1">
      <alignment wrapText="1"/>
    </xf>
    <xf numFmtId="167" fontId="6" fillId="0" borderId="105" xfId="20" applyNumberFormat="1" applyFont="1" applyBorder="1" applyAlignment="1">
      <alignment horizontal="right" vertical="center"/>
    </xf>
    <xf numFmtId="167" fontId="6" fillId="0" borderId="65" xfId="20" applyNumberFormat="1" applyFont="1" applyBorder="1" applyAlignment="1">
      <alignment horizontal="right" vertical="center"/>
    </xf>
    <xf numFmtId="167" fontId="6" fillId="0" borderId="76" xfId="20" applyNumberFormat="1" applyFont="1" applyBorder="1" applyAlignment="1">
      <alignment horizontal="right" vertical="center"/>
    </xf>
    <xf numFmtId="0" fontId="6" fillId="0" borderId="99" xfId="20" applyFont="1" applyBorder="1" applyAlignment="1">
      <alignment wrapText="1"/>
    </xf>
    <xf numFmtId="0" fontId="6" fillId="0" borderId="98" xfId="20" applyFont="1" applyBorder="1" applyAlignment="1">
      <alignment wrapText="1"/>
    </xf>
    <xf numFmtId="167" fontId="6" fillId="0" borderId="75" xfId="20" applyNumberFormat="1" applyFont="1" applyBorder="1" applyAlignment="1">
      <alignment horizontal="right" vertical="center"/>
    </xf>
    <xf numFmtId="167" fontId="6" fillId="0" borderId="81" xfId="20" applyNumberFormat="1" applyFont="1" applyBorder="1" applyAlignment="1">
      <alignment horizontal="right" vertical="center"/>
    </xf>
    <xf numFmtId="167" fontId="6" fillId="0" borderId="66" xfId="20" applyNumberFormat="1" applyFont="1" applyBorder="1" applyAlignment="1">
      <alignment horizontal="right" vertical="center"/>
    </xf>
    <xf numFmtId="0" fontId="6" fillId="0" borderId="92" xfId="20" applyFont="1" applyBorder="1" applyAlignment="1">
      <alignment wrapText="1"/>
    </xf>
    <xf numFmtId="0" fontId="6" fillId="0" borderId="93" xfId="20" applyFont="1" applyBorder="1" applyAlignment="1">
      <alignment vertical="top"/>
    </xf>
    <xf numFmtId="0" fontId="6" fillId="0" borderId="107" xfId="20" applyFont="1" applyBorder="1" applyAlignment="1">
      <alignment vertical="top"/>
    </xf>
    <xf numFmtId="0" fontId="6" fillId="0" borderId="74" xfId="20" applyFont="1" applyBorder="1" applyAlignment="1">
      <alignment vertical="top"/>
    </xf>
    <xf numFmtId="0" fontId="6" fillId="0" borderId="92" xfId="22" applyFont="1" applyBorder="1" applyAlignment="1">
      <alignment wrapText="1"/>
    </xf>
    <xf numFmtId="167" fontId="6" fillId="0" borderId="101" xfId="22" applyNumberFormat="1" applyFont="1" applyBorder="1" applyAlignment="1">
      <alignment horizontal="right" vertical="center"/>
    </xf>
    <xf numFmtId="167" fontId="6" fillId="0" borderId="102" xfId="22" applyNumberFormat="1" applyFont="1" applyBorder="1" applyAlignment="1">
      <alignment horizontal="right" vertical="center"/>
    </xf>
    <xf numFmtId="0" fontId="6" fillId="0" borderId="107" xfId="22" applyFont="1" applyBorder="1" applyAlignment="1">
      <alignment vertical="top"/>
    </xf>
    <xf numFmtId="0" fontId="6" fillId="0" borderId="74" xfId="22" applyFont="1" applyBorder="1" applyAlignment="1">
      <alignment vertical="top"/>
    </xf>
    <xf numFmtId="0" fontId="6" fillId="0" borderId="93" xfId="22" applyFont="1" applyBorder="1" applyAlignment="1">
      <alignment vertical="top"/>
    </xf>
    <xf numFmtId="167" fontId="6" fillId="0" borderId="114" xfId="22" applyNumberFormat="1" applyFont="1" applyBorder="1" applyAlignment="1">
      <alignment horizontal="right" vertical="center"/>
    </xf>
    <xf numFmtId="0" fontId="6" fillId="0" borderId="89" xfId="22" applyFont="1" applyBorder="1" applyAlignment="1">
      <alignment wrapText="1"/>
    </xf>
    <xf numFmtId="0" fontId="6" fillId="0" borderId="0" xfId="24" applyFont="1" applyBorder="1" applyAlignment="1">
      <alignment vertical="top" wrapText="1"/>
    </xf>
    <xf numFmtId="0" fontId="6" fillId="0" borderId="0" xfId="27" applyFont="1" applyBorder="1" applyAlignment="1">
      <alignment vertical="top" wrapText="1"/>
    </xf>
    <xf numFmtId="0" fontId="6" fillId="0" borderId="111" xfId="27" applyFont="1" applyBorder="1" applyAlignment="1">
      <alignment vertical="top" wrapText="1"/>
    </xf>
    <xf numFmtId="0" fontId="6" fillId="0" borderId="111" xfId="24" applyFont="1" applyBorder="1" applyAlignment="1">
      <alignment vertical="top" wrapText="1"/>
    </xf>
    <xf numFmtId="0" fontId="4" fillId="0" borderId="67" xfId="55" applyFont="1" applyBorder="1" applyAlignment="1">
      <alignment horizontal="left" vertical="top" wrapText="1"/>
    </xf>
    <xf numFmtId="0" fontId="0" fillId="0" borderId="112" xfId="0" applyBorder="1"/>
    <xf numFmtId="0" fontId="0" fillId="0" borderId="125" xfId="0" applyBorder="1"/>
    <xf numFmtId="0" fontId="0" fillId="0" borderId="122" xfId="0" applyBorder="1"/>
    <xf numFmtId="0" fontId="0" fillId="0" borderId="127" xfId="0" applyBorder="1"/>
    <xf numFmtId="0" fontId="0" fillId="0" borderId="129" xfId="0" applyBorder="1"/>
    <xf numFmtId="0" fontId="0" fillId="0" borderId="130" xfId="0" applyBorder="1"/>
    <xf numFmtId="0" fontId="0" fillId="0" borderId="126" xfId="0" applyBorder="1"/>
    <xf numFmtId="0" fontId="0" fillId="0" borderId="128" xfId="0" applyBorder="1"/>
    <xf numFmtId="0" fontId="0" fillId="0" borderId="131" xfId="0" applyBorder="1" applyAlignment="1"/>
    <xf numFmtId="0" fontId="0" fillId="0" borderId="101" xfId="0" applyBorder="1" applyAlignment="1">
      <alignment vertical="top"/>
    </xf>
    <xf numFmtId="0" fontId="0" fillId="0" borderId="132" xfId="0" applyBorder="1" applyAlignment="1">
      <alignment vertical="top"/>
    </xf>
    <xf numFmtId="0" fontId="0" fillId="0" borderId="133" xfId="0" applyBorder="1" applyAlignment="1">
      <alignment vertical="top"/>
    </xf>
    <xf numFmtId="0" fontId="0" fillId="0" borderId="134" xfId="0" applyBorder="1"/>
    <xf numFmtId="0" fontId="0" fillId="0" borderId="135" xfId="0" applyBorder="1"/>
    <xf numFmtId="0" fontId="0" fillId="0" borderId="105" xfId="0" applyBorder="1"/>
    <xf numFmtId="0" fontId="0" fillId="0" borderId="136" xfId="0" applyBorder="1"/>
    <xf numFmtId="0" fontId="0" fillId="0" borderId="102" xfId="0" applyBorder="1" applyAlignment="1">
      <alignment vertical="top"/>
    </xf>
    <xf numFmtId="0" fontId="0" fillId="0" borderId="64" xfId="0" applyBorder="1"/>
    <xf numFmtId="0" fontId="0" fillId="0" borderId="65" xfId="0" applyBorder="1"/>
    <xf numFmtId="0" fontId="4" fillId="0" borderId="137" xfId="55" applyFont="1" applyBorder="1" applyAlignment="1">
      <alignment horizontal="left" vertical="top" wrapText="1"/>
    </xf>
    <xf numFmtId="0" fontId="4" fillId="0" borderId="138" xfId="55" applyFont="1" applyBorder="1" applyAlignment="1">
      <alignment horizontal="left" vertical="top" wrapText="1"/>
    </xf>
    <xf numFmtId="0" fontId="4" fillId="0" borderId="139" xfId="55" applyFont="1" applyBorder="1" applyAlignment="1">
      <alignment horizontal="left" vertical="top" wrapText="1"/>
    </xf>
    <xf numFmtId="0" fontId="4" fillId="0" borderId="140" xfId="55" applyFont="1" applyBorder="1" applyAlignment="1">
      <alignment horizontal="left" vertical="top" wrapText="1"/>
    </xf>
    <xf numFmtId="0" fontId="0" fillId="0" borderId="108" xfId="0" applyBorder="1"/>
    <xf numFmtId="0" fontId="0" fillId="0" borderId="107" xfId="0" applyBorder="1" applyAlignment="1">
      <alignment vertical="top"/>
    </xf>
    <xf numFmtId="0" fontId="0" fillId="0" borderId="74" xfId="0" applyBorder="1" applyAlignment="1">
      <alignment vertical="top"/>
    </xf>
    <xf numFmtId="0" fontId="0" fillId="0" borderId="93" xfId="0" applyBorder="1" applyAlignment="1"/>
    <xf numFmtId="0" fontId="0" fillId="0" borderId="0" xfId="0" applyFill="1" applyBorder="1" applyAlignment="1">
      <alignment vertical="top"/>
    </xf>
    <xf numFmtId="0" fontId="0" fillId="0" borderId="99" xfId="0" applyBorder="1"/>
    <xf numFmtId="0" fontId="4" fillId="0" borderId="110" xfId="55" applyFont="1" applyBorder="1" applyAlignment="1">
      <alignment horizontal="left" vertical="top" wrapText="1"/>
    </xf>
    <xf numFmtId="164" fontId="4" fillId="0" borderId="103" xfId="55" applyNumberFormat="1" applyFont="1" applyBorder="1" applyAlignment="1">
      <alignment vertical="center"/>
    </xf>
    <xf numFmtId="0" fontId="4" fillId="0" borderId="103" xfId="53" applyFont="1" applyBorder="1" applyAlignment="1">
      <alignment vertical="center" wrapText="1"/>
    </xf>
    <xf numFmtId="164" fontId="4" fillId="0" borderId="103" xfId="53" applyNumberFormat="1" applyFont="1" applyBorder="1" applyAlignment="1">
      <alignment vertical="center"/>
    </xf>
    <xf numFmtId="164" fontId="4" fillId="0" borderId="103" xfId="54" applyNumberFormat="1" applyFont="1" applyBorder="1" applyAlignment="1">
      <alignment vertical="center"/>
    </xf>
    <xf numFmtId="164" fontId="4" fillId="0" borderId="103" xfId="56" applyNumberFormat="1" applyFont="1" applyBorder="1" applyAlignment="1">
      <alignment vertical="center"/>
    </xf>
    <xf numFmtId="0" fontId="0" fillId="0" borderId="100" xfId="0" applyBorder="1"/>
    <xf numFmtId="164" fontId="4" fillId="0" borderId="100" xfId="55" applyNumberFormat="1" applyFont="1" applyBorder="1" applyAlignment="1">
      <alignment vertical="center"/>
    </xf>
    <xf numFmtId="0" fontId="0" fillId="0" borderId="96" xfId="0" applyBorder="1"/>
    <xf numFmtId="0" fontId="0" fillId="0" borderId="98" xfId="0" applyBorder="1"/>
    <xf numFmtId="164" fontId="4" fillId="0" borderId="75" xfId="55" applyNumberFormat="1" applyFont="1" applyBorder="1" applyAlignment="1">
      <alignment vertical="center"/>
    </xf>
    <xf numFmtId="0" fontId="4" fillId="0" borderId="81" xfId="53" applyFont="1" applyBorder="1" applyAlignment="1">
      <alignment vertical="center" wrapText="1"/>
    </xf>
    <xf numFmtId="164" fontId="4" fillId="0" borderId="81" xfId="54" applyNumberFormat="1" applyFont="1" applyBorder="1" applyAlignment="1">
      <alignment vertical="center"/>
    </xf>
    <xf numFmtId="164" fontId="4" fillId="0" borderId="81" xfId="56" applyNumberFormat="1" applyFont="1" applyBorder="1" applyAlignment="1">
      <alignment vertical="center"/>
    </xf>
    <xf numFmtId="164" fontId="4" fillId="0" borderId="81" xfId="55" applyNumberFormat="1" applyFont="1" applyBorder="1" applyAlignment="1">
      <alignment vertical="center"/>
    </xf>
    <xf numFmtId="164" fontId="4" fillId="0" borderId="76" xfId="55" applyNumberFormat="1" applyFont="1" applyBorder="1" applyAlignment="1">
      <alignment vertical="center"/>
    </xf>
    <xf numFmtId="0" fontId="4" fillId="0" borderId="105" xfId="53" applyFont="1" applyBorder="1" applyAlignment="1">
      <alignment vertical="center" wrapText="1"/>
    </xf>
    <xf numFmtId="0" fontId="4" fillId="0" borderId="105" xfId="54" applyFont="1" applyBorder="1" applyAlignment="1">
      <alignment vertical="center" wrapText="1"/>
    </xf>
    <xf numFmtId="0" fontId="4" fillId="0" borderId="105" xfId="56" applyFont="1" applyBorder="1" applyAlignment="1">
      <alignment vertical="center" wrapText="1"/>
    </xf>
    <xf numFmtId="164" fontId="4" fillId="0" borderId="105" xfId="55" applyNumberFormat="1" applyFont="1" applyBorder="1" applyAlignment="1">
      <alignment vertical="center"/>
    </xf>
    <xf numFmtId="164" fontId="4" fillId="0" borderId="66" xfId="55" applyNumberFormat="1" applyFont="1" applyBorder="1" applyAlignment="1">
      <alignment vertical="center"/>
    </xf>
    <xf numFmtId="164" fontId="4" fillId="0" borderId="64" xfId="55" applyNumberFormat="1" applyFont="1" applyBorder="1" applyAlignment="1">
      <alignment vertical="center"/>
    </xf>
    <xf numFmtId="0" fontId="4" fillId="0" borderId="65" xfId="55" applyFont="1" applyBorder="1" applyAlignment="1">
      <alignment vertical="center" wrapText="1"/>
    </xf>
    <xf numFmtId="164" fontId="4" fillId="0" borderId="65" xfId="55" applyNumberFormat="1" applyFont="1" applyBorder="1" applyAlignment="1">
      <alignment vertical="center"/>
    </xf>
    <xf numFmtId="0" fontId="19" fillId="0" borderId="67" xfId="0" applyFont="1" applyBorder="1"/>
    <xf numFmtId="0" fontId="19" fillId="0" borderId="110" xfId="0" applyFont="1" applyBorder="1"/>
    <xf numFmtId="0" fontId="19" fillId="0" borderId="87" xfId="0" applyFont="1" applyBorder="1"/>
    <xf numFmtId="0" fontId="19" fillId="0" borderId="78" xfId="0" applyFont="1" applyBorder="1"/>
    <xf numFmtId="0" fontId="19" fillId="0" borderId="112" xfId="0" applyFont="1" applyBorder="1"/>
    <xf numFmtId="0" fontId="4" fillId="0" borderId="112" xfId="55" applyFont="1" applyBorder="1" applyAlignment="1">
      <alignment horizontal="left" vertical="top" wrapText="1"/>
    </xf>
    <xf numFmtId="0" fontId="20" fillId="0" borderId="0" xfId="0" applyFont="1"/>
    <xf numFmtId="0" fontId="0" fillId="0" borderId="71" xfId="0" applyBorder="1"/>
    <xf numFmtId="0" fontId="0" fillId="0" borderId="0" xfId="0" applyAlignment="1">
      <alignment vertical="center"/>
    </xf>
    <xf numFmtId="0" fontId="4" fillId="0" borderId="0" xfId="40" applyFont="1" applyFill="1" applyBorder="1" applyAlignment="1">
      <alignment horizontal="left" vertical="top"/>
    </xf>
    <xf numFmtId="0" fontId="14" fillId="0" borderId="137" xfId="55" applyFont="1" applyBorder="1" applyAlignment="1">
      <alignment horizontal="left" vertical="top" wrapText="1"/>
    </xf>
    <xf numFmtId="0" fontId="14" fillId="0" borderId="138" xfId="55" applyFont="1" applyBorder="1" applyAlignment="1">
      <alignment horizontal="left" vertical="top" wrapText="1"/>
    </xf>
    <xf numFmtId="0" fontId="14" fillId="0" borderId="139" xfId="55" applyFont="1" applyBorder="1" applyAlignment="1">
      <alignment horizontal="left" vertical="top" wrapText="1"/>
    </xf>
    <xf numFmtId="0" fontId="14" fillId="0" borderId="140" xfId="55" applyFont="1" applyBorder="1" applyAlignment="1">
      <alignment horizontal="left" vertical="top" wrapText="1"/>
    </xf>
    <xf numFmtId="0" fontId="0" fillId="0" borderId="76" xfId="0" applyBorder="1"/>
    <xf numFmtId="0" fontId="0" fillId="0" borderId="95" xfId="0" applyBorder="1"/>
    <xf numFmtId="0" fontId="0" fillId="0" borderId="115" xfId="0" applyBorder="1"/>
    <xf numFmtId="0" fontId="0" fillId="0" borderId="143" xfId="0" applyBorder="1" applyAlignment="1"/>
    <xf numFmtId="0" fontId="0" fillId="0" borderId="144" xfId="0" applyBorder="1" applyAlignment="1">
      <alignment vertical="top"/>
    </xf>
    <xf numFmtId="0" fontId="0" fillId="0" borderId="145" xfId="0" applyBorder="1" applyAlignment="1">
      <alignment vertical="top"/>
    </xf>
    <xf numFmtId="0" fontId="0" fillId="0" borderId="146" xfId="0" applyBorder="1" applyAlignment="1">
      <alignment vertical="top"/>
    </xf>
    <xf numFmtId="0" fontId="0" fillId="0" borderId="147" xfId="0" applyBorder="1" applyAlignment="1"/>
    <xf numFmtId="0" fontId="0" fillId="0" borderId="148" xfId="0" applyBorder="1" applyAlignment="1">
      <alignment vertical="top"/>
    </xf>
    <xf numFmtId="0" fontId="0" fillId="0" borderId="149" xfId="0" applyBorder="1"/>
    <xf numFmtId="0" fontId="0" fillId="0" borderId="72" xfId="0" applyBorder="1"/>
    <xf numFmtId="0" fontId="0" fillId="0" borderId="150" xfId="0" applyBorder="1"/>
    <xf numFmtId="0" fontId="0" fillId="0" borderId="0" xfId="0" applyAlignment="1">
      <alignment horizontal="left"/>
    </xf>
    <xf numFmtId="0" fontId="0" fillId="0" borderId="151" xfId="0" applyBorder="1" applyAlignment="1"/>
    <xf numFmtId="0" fontId="0" fillId="0" borderId="152" xfId="0" applyBorder="1"/>
    <xf numFmtId="0" fontId="0" fillId="0" borderId="153" xfId="0" applyBorder="1" applyAlignment="1">
      <alignment vertical="top"/>
    </xf>
    <xf numFmtId="0" fontId="0" fillId="0" borderId="59" xfId="0" applyBorder="1"/>
    <xf numFmtId="0" fontId="0" fillId="0" borderId="154" xfId="0" applyBorder="1" applyAlignment="1">
      <alignment vertical="top"/>
    </xf>
    <xf numFmtId="0" fontId="0" fillId="0" borderId="155" xfId="0" applyBorder="1" applyAlignment="1">
      <alignment vertical="top"/>
    </xf>
    <xf numFmtId="0" fontId="0" fillId="0" borderId="156" xfId="0" applyBorder="1"/>
    <xf numFmtId="0" fontId="0" fillId="0" borderId="157" xfId="0" applyBorder="1" applyAlignment="1"/>
    <xf numFmtId="0" fontId="0" fillId="0" borderId="158" xfId="0" applyBorder="1"/>
    <xf numFmtId="0" fontId="0" fillId="0" borderId="107" xfId="0" applyBorder="1"/>
    <xf numFmtId="0" fontId="0" fillId="0" borderId="159" xfId="0" applyBorder="1" applyAlignment="1">
      <alignment vertical="top"/>
    </xf>
    <xf numFmtId="0" fontId="0" fillId="0" borderId="160" xfId="0" applyBorder="1"/>
    <xf numFmtId="10" fontId="0" fillId="0" borderId="105" xfId="0" applyNumberFormat="1" applyBorder="1"/>
    <xf numFmtId="0" fontId="22" fillId="0" borderId="0" xfId="60"/>
    <xf numFmtId="0" fontId="22" fillId="0" borderId="0" xfId="60" applyNumberFormat="1"/>
    <xf numFmtId="172" fontId="23" fillId="0" borderId="0" xfId="60" applyNumberFormat="1" applyFont="1"/>
    <xf numFmtId="2" fontId="22" fillId="0" borderId="0" xfId="60" applyNumberFormat="1"/>
    <xf numFmtId="14" fontId="22" fillId="0" borderId="0" xfId="60" applyNumberFormat="1"/>
    <xf numFmtId="1" fontId="22" fillId="0" borderId="0" xfId="60" applyNumberFormat="1"/>
    <xf numFmtId="0" fontId="22" fillId="0" borderId="0" xfId="60" applyFont="1"/>
    <xf numFmtId="172" fontId="22" fillId="0" borderId="0" xfId="60" applyNumberFormat="1"/>
    <xf numFmtId="0" fontId="4" fillId="0" borderId="52" xfId="57" applyFont="1" applyBorder="1" applyAlignment="1">
      <alignment horizontal="left" wrapText="1"/>
    </xf>
    <xf numFmtId="0" fontId="4" fillId="0" borderId="53" xfId="57" applyFont="1" applyBorder="1" applyAlignment="1">
      <alignment horizontal="center" wrapText="1"/>
    </xf>
    <xf numFmtId="0" fontId="4" fillId="0" borderId="54" xfId="57" applyFont="1" applyBorder="1" applyAlignment="1">
      <alignment horizontal="center" wrapText="1"/>
    </xf>
    <xf numFmtId="0" fontId="4" fillId="0" borderId="55" xfId="57" applyFont="1" applyBorder="1" applyAlignment="1">
      <alignment horizontal="center" wrapText="1"/>
    </xf>
    <xf numFmtId="0" fontId="4" fillId="0" borderId="20" xfId="57" applyFont="1" applyBorder="1" applyAlignment="1">
      <alignment horizontal="left" vertical="top"/>
    </xf>
    <xf numFmtId="0" fontId="24" fillId="0" borderId="18" xfId="57" applyNumberFormat="1" applyFont="1" applyBorder="1" applyAlignment="1">
      <alignment horizontal="right" vertical="center"/>
    </xf>
    <xf numFmtId="0" fontId="24" fillId="0" borderId="8" xfId="28" applyNumberFormat="1" applyFont="1" applyBorder="1" applyAlignment="1">
      <alignment horizontal="right" vertical="center"/>
    </xf>
    <xf numFmtId="0" fontId="4" fillId="0" borderId="24" xfId="57" applyFont="1" applyBorder="1" applyAlignment="1">
      <alignment horizontal="left" vertical="top"/>
    </xf>
    <xf numFmtId="0" fontId="24" fillId="0" borderId="19" xfId="57" applyNumberFormat="1" applyFont="1" applyBorder="1" applyAlignment="1">
      <alignment horizontal="right" vertical="center"/>
    </xf>
    <xf numFmtId="0" fontId="24" fillId="0" borderId="12" xfId="28" applyNumberFormat="1" applyFont="1" applyBorder="1" applyAlignment="1">
      <alignment horizontal="right" vertical="center"/>
    </xf>
    <xf numFmtId="0" fontId="4" fillId="0" borderId="22" xfId="57" applyFont="1" applyBorder="1" applyAlignment="1">
      <alignment horizontal="left" vertical="top"/>
    </xf>
    <xf numFmtId="0" fontId="24" fillId="0" borderId="28" xfId="28" applyNumberFormat="1" applyFont="1" applyFill="1" applyBorder="1" applyAlignment="1">
      <alignment horizontal="right" vertical="center"/>
    </xf>
    <xf numFmtId="0" fontId="13" fillId="0" borderId="0" xfId="63"/>
    <xf numFmtId="0" fontId="13" fillId="0" borderId="0" xfId="64"/>
    <xf numFmtId="0" fontId="13" fillId="0" borderId="0" xfId="65"/>
    <xf numFmtId="0" fontId="2" fillId="0" borderId="0" xfId="66"/>
    <xf numFmtId="0" fontId="0" fillId="0" borderId="178" xfId="0" applyBorder="1"/>
    <xf numFmtId="0" fontId="0" fillId="0" borderId="176" xfId="0" applyBorder="1"/>
    <xf numFmtId="10" fontId="0" fillId="0" borderId="175" xfId="0" applyNumberFormat="1" applyBorder="1"/>
    <xf numFmtId="164" fontId="4" fillId="0" borderId="176" xfId="7" applyNumberFormat="1" applyFont="1" applyBorder="1" applyAlignment="1">
      <alignment horizontal="right" vertical="center"/>
    </xf>
    <xf numFmtId="165" fontId="4" fillId="0" borderId="175" xfId="7" applyNumberFormat="1" applyFont="1" applyBorder="1" applyAlignment="1">
      <alignment horizontal="right" vertical="center"/>
    </xf>
    <xf numFmtId="0" fontId="6" fillId="0" borderId="43" xfId="10" applyFont="1" applyBorder="1" applyAlignment="1">
      <alignment horizontal="center" wrapText="1"/>
    </xf>
    <xf numFmtId="0" fontId="6" fillId="0" borderId="43" xfId="12" applyFont="1" applyBorder="1" applyAlignment="1">
      <alignment horizontal="center" wrapText="1"/>
    </xf>
    <xf numFmtId="0" fontId="0" fillId="0" borderId="0" xfId="0"/>
    <xf numFmtId="0" fontId="0" fillId="0" borderId="0" xfId="0"/>
    <xf numFmtId="0" fontId="4" fillId="10" borderId="10" xfId="8" applyFont="1" applyFill="1" applyBorder="1" applyAlignment="1">
      <alignment horizontal="left" vertical="top"/>
    </xf>
    <xf numFmtId="164" fontId="4" fillId="10" borderId="11" xfId="8" applyNumberFormat="1" applyFont="1" applyFill="1" applyBorder="1" applyAlignment="1">
      <alignment horizontal="right" vertical="center"/>
    </xf>
    <xf numFmtId="165" fontId="4" fillId="10" borderId="19" xfId="8" applyNumberFormat="1" applyFont="1" applyFill="1" applyBorder="1" applyAlignment="1">
      <alignment horizontal="right" vertical="center"/>
    </xf>
    <xf numFmtId="164" fontId="4" fillId="10" borderId="19" xfId="8" applyNumberFormat="1" applyFont="1" applyFill="1" applyBorder="1" applyAlignment="1">
      <alignment horizontal="right" vertical="center"/>
    </xf>
    <xf numFmtId="165" fontId="4" fillId="10" borderId="12" xfId="8" applyNumberFormat="1" applyFont="1" applyFill="1" applyBorder="1" applyAlignment="1">
      <alignment horizontal="right" vertical="center"/>
    </xf>
    <xf numFmtId="0" fontId="4" fillId="10" borderId="10" xfId="9" applyFont="1" applyFill="1" applyBorder="1" applyAlignment="1">
      <alignment horizontal="left" vertical="top"/>
    </xf>
    <xf numFmtId="164" fontId="4" fillId="10" borderId="11" xfId="9" applyNumberFormat="1" applyFont="1" applyFill="1" applyBorder="1" applyAlignment="1">
      <alignment horizontal="right" vertical="center"/>
    </xf>
    <xf numFmtId="164" fontId="4" fillId="10" borderId="19" xfId="9" applyNumberFormat="1" applyFont="1" applyFill="1" applyBorder="1" applyAlignment="1">
      <alignment horizontal="right" vertical="center"/>
    </xf>
    <xf numFmtId="164" fontId="4" fillId="10" borderId="12" xfId="9" applyNumberFormat="1" applyFont="1" applyFill="1" applyBorder="1" applyAlignment="1">
      <alignment horizontal="right" vertical="center"/>
    </xf>
    <xf numFmtId="0" fontId="6" fillId="10" borderId="10" xfId="10" applyFont="1" applyFill="1" applyBorder="1" applyAlignment="1">
      <alignment horizontal="left" vertical="top"/>
    </xf>
    <xf numFmtId="164" fontId="6" fillId="10" borderId="11" xfId="10" applyNumberFormat="1" applyFont="1" applyFill="1" applyBorder="1" applyAlignment="1">
      <alignment horizontal="right" vertical="center"/>
    </xf>
    <xf numFmtId="165" fontId="6" fillId="10" borderId="19" xfId="10" applyNumberFormat="1" applyFont="1" applyFill="1" applyBorder="1" applyAlignment="1">
      <alignment horizontal="right" vertical="center"/>
    </xf>
    <xf numFmtId="164" fontId="6" fillId="10" borderId="19" xfId="10" applyNumberFormat="1" applyFont="1" applyFill="1" applyBorder="1" applyAlignment="1">
      <alignment horizontal="right" vertical="center"/>
    </xf>
    <xf numFmtId="165" fontId="6" fillId="10" borderId="12" xfId="10" applyNumberFormat="1" applyFont="1" applyFill="1" applyBorder="1" applyAlignment="1">
      <alignment horizontal="right" vertical="center"/>
    </xf>
    <xf numFmtId="164" fontId="6" fillId="10" borderId="12" xfId="10" applyNumberFormat="1" applyFont="1" applyFill="1" applyBorder="1" applyAlignment="1">
      <alignment horizontal="right" vertical="center"/>
    </xf>
    <xf numFmtId="0" fontId="13" fillId="0" borderId="0" xfId="67"/>
    <xf numFmtId="0" fontId="13" fillId="0" borderId="0" xfId="68"/>
    <xf numFmtId="0" fontId="6" fillId="10" borderId="10" xfId="11" applyFont="1" applyFill="1" applyBorder="1" applyAlignment="1">
      <alignment horizontal="left" vertical="top"/>
    </xf>
    <xf numFmtId="164" fontId="6" fillId="10" borderId="11" xfId="11" applyNumberFormat="1" applyFont="1" applyFill="1" applyBorder="1" applyAlignment="1">
      <alignment horizontal="right" vertical="center"/>
    </xf>
    <xf numFmtId="165" fontId="6" fillId="10" borderId="19" xfId="11" applyNumberFormat="1" applyFont="1" applyFill="1" applyBorder="1" applyAlignment="1">
      <alignment horizontal="right" vertical="center"/>
    </xf>
    <xf numFmtId="164" fontId="6" fillId="10" borderId="19" xfId="11" applyNumberFormat="1" applyFont="1" applyFill="1" applyBorder="1" applyAlignment="1">
      <alignment horizontal="right" vertical="center"/>
    </xf>
    <xf numFmtId="165" fontId="6" fillId="10" borderId="12" xfId="11" applyNumberFormat="1" applyFont="1" applyFill="1" applyBorder="1" applyAlignment="1">
      <alignment horizontal="right" vertical="center"/>
    </xf>
    <xf numFmtId="164" fontId="6" fillId="10" borderId="12" xfId="11" applyNumberFormat="1" applyFont="1" applyFill="1" applyBorder="1" applyAlignment="1">
      <alignment horizontal="right" vertical="center"/>
    </xf>
    <xf numFmtId="0" fontId="13" fillId="0" borderId="0" xfId="69"/>
    <xf numFmtId="0" fontId="4" fillId="0" borderId="23" xfId="12" applyFont="1" applyBorder="1" applyAlignment="1">
      <alignment horizontal="center" wrapText="1"/>
    </xf>
    <xf numFmtId="0" fontId="4" fillId="0" borderId="17" xfId="12" applyFont="1" applyBorder="1" applyAlignment="1">
      <alignment horizontal="center" wrapText="1"/>
    </xf>
    <xf numFmtId="0" fontId="13" fillId="0" borderId="0" xfId="70"/>
    <xf numFmtId="164" fontId="6" fillId="0" borderId="19" xfId="11" applyNumberFormat="1" applyFont="1" applyFill="1" applyBorder="1" applyAlignment="1">
      <alignment horizontal="right" vertical="center"/>
    </xf>
    <xf numFmtId="0" fontId="4" fillId="0" borderId="178" xfId="16" applyFont="1" applyBorder="1" applyAlignment="1">
      <alignment horizontal="left" vertical="top"/>
    </xf>
    <xf numFmtId="171" fontId="4" fillId="0" borderId="176" xfId="16" applyNumberFormat="1" applyFont="1" applyBorder="1" applyAlignment="1">
      <alignment horizontal="right" vertical="center"/>
    </xf>
    <xf numFmtId="171" fontId="4" fillId="0" borderId="175" xfId="16" applyNumberFormat="1" applyFont="1" applyBorder="1" applyAlignment="1">
      <alignment horizontal="right" vertical="center"/>
    </xf>
    <xf numFmtId="0" fontId="2" fillId="0" borderId="89" xfId="16" applyFont="1" applyBorder="1" applyAlignment="1">
      <alignment horizontal="center" wrapText="1"/>
    </xf>
    <xf numFmtId="0" fontId="13" fillId="0" borderId="0" xfId="71"/>
    <xf numFmtId="0" fontId="13" fillId="0" borderId="0" xfId="72"/>
    <xf numFmtId="0" fontId="13" fillId="0" borderId="0" xfId="73"/>
    <xf numFmtId="0" fontId="13" fillId="0" borderId="0" xfId="74"/>
    <xf numFmtId="0" fontId="2" fillId="0" borderId="0" xfId="75"/>
    <xf numFmtId="0" fontId="2" fillId="0" borderId="0" xfId="76"/>
    <xf numFmtId="0" fontId="2" fillId="0" borderId="0" xfId="77"/>
    <xf numFmtId="0" fontId="2" fillId="0" borderId="0" xfId="80"/>
    <xf numFmtId="0" fontId="2" fillId="0" borderId="0" xfId="16"/>
    <xf numFmtId="0" fontId="4" fillId="0" borderId="0" xfId="24" applyFont="1" applyFill="1" applyBorder="1" applyAlignment="1">
      <alignment horizontal="left" vertical="top"/>
    </xf>
    <xf numFmtId="0" fontId="16" fillId="0" borderId="0" xfId="24" applyFont="1" applyFill="1" applyBorder="1" applyAlignment="1">
      <alignment horizontal="left" wrapText="1"/>
    </xf>
    <xf numFmtId="0" fontId="2" fillId="0" borderId="0" xfId="81"/>
    <xf numFmtId="0" fontId="0" fillId="0" borderId="34" xfId="0" applyBorder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Font="1" applyFill="1"/>
    <xf numFmtId="0" fontId="0" fillId="0" borderId="34" xfId="0" applyBorder="1"/>
    <xf numFmtId="0" fontId="13" fillId="0" borderId="0" xfId="87"/>
    <xf numFmtId="0" fontId="13" fillId="0" borderId="0" xfId="88"/>
    <xf numFmtId="0" fontId="13" fillId="0" borderId="0" xfId="89"/>
    <xf numFmtId="0" fontId="4" fillId="0" borderId="23" xfId="10" applyFont="1" applyBorder="1" applyAlignment="1">
      <alignment horizontal="center" wrapText="1"/>
    </xf>
    <xf numFmtId="0" fontId="4" fillId="0" borderId="17" xfId="10" applyFont="1" applyBorder="1" applyAlignment="1">
      <alignment horizontal="center" wrapText="1"/>
    </xf>
    <xf numFmtId="0" fontId="13" fillId="0" borderId="0" xfId="90"/>
    <xf numFmtId="0" fontId="13" fillId="0" borderId="0" xfId="92"/>
    <xf numFmtId="0" fontId="13" fillId="0" borderId="0" xfId="93"/>
    <xf numFmtId="0" fontId="13" fillId="0" borderId="0" xfId="94"/>
    <xf numFmtId="0" fontId="13" fillId="0" borderId="0" xfId="95"/>
    <xf numFmtId="0" fontId="13" fillId="0" borderId="0" xfId="96"/>
    <xf numFmtId="0" fontId="4" fillId="0" borderId="0" xfId="2" applyFont="1" applyBorder="1" applyAlignment="1">
      <alignment horizontal="left" vertical="top" wrapText="1"/>
    </xf>
    <xf numFmtId="0" fontId="0" fillId="0" borderId="0" xfId="0" applyBorder="1"/>
    <xf numFmtId="0" fontId="6" fillId="0" borderId="52" xfId="24" applyFont="1" applyBorder="1" applyAlignment="1">
      <alignment horizontal="left" wrapText="1"/>
    </xf>
    <xf numFmtId="0" fontId="6" fillId="0" borderId="52" xfId="32" applyFont="1" applyBorder="1" applyAlignment="1">
      <alignment horizontal="left" wrapText="1"/>
    </xf>
    <xf numFmtId="0" fontId="0" fillId="0" borderId="0" xfId="0" applyBorder="1"/>
    <xf numFmtId="0" fontId="4" fillId="0" borderId="0" xfId="2" applyFont="1" applyBorder="1" applyAlignment="1">
      <alignment horizontal="center" wrapText="1"/>
    </xf>
    <xf numFmtId="164" fontId="4" fillId="0" borderId="0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left" vertical="center" wrapText="1"/>
    </xf>
    <xf numFmtId="164" fontId="4" fillId="0" borderId="0" xfId="66" applyNumberFormat="1" applyFont="1" applyBorder="1" applyAlignment="1">
      <alignment horizontal="right" vertical="center"/>
    </xf>
    <xf numFmtId="173" fontId="4" fillId="0" borderId="0" xfId="66" applyNumberFormat="1" applyFont="1" applyBorder="1" applyAlignment="1">
      <alignment horizontal="right" vertical="center"/>
    </xf>
    <xf numFmtId="0" fontId="3" fillId="0" borderId="0" xfId="66" applyFont="1" applyBorder="1" applyAlignment="1">
      <alignment vertical="center"/>
    </xf>
    <xf numFmtId="0" fontId="4" fillId="0" borderId="0" xfId="66" applyFont="1" applyBorder="1" applyAlignment="1"/>
    <xf numFmtId="0" fontId="4" fillId="0" borderId="0" xfId="66" applyFont="1" applyBorder="1" applyAlignment="1">
      <alignment horizontal="center"/>
    </xf>
    <xf numFmtId="0" fontId="4" fillId="0" borderId="0" xfId="66" applyFont="1" applyBorder="1" applyAlignment="1">
      <alignment horizontal="left" vertical="top"/>
    </xf>
    <xf numFmtId="0" fontId="4" fillId="0" borderId="0" xfId="66" applyFont="1" applyBorder="1" applyAlignment="1">
      <alignment horizontal="left" vertical="center"/>
    </xf>
    <xf numFmtId="0" fontId="4" fillId="0" borderId="0" xfId="66" applyFont="1" applyBorder="1" applyAlignment="1">
      <alignment vertical="top"/>
    </xf>
    <xf numFmtId="0" fontId="3" fillId="0" borderId="0" xfId="87" applyFont="1" applyBorder="1" applyAlignment="1">
      <alignment vertical="center" wrapText="1"/>
    </xf>
    <xf numFmtId="164" fontId="4" fillId="0" borderId="115" xfId="7" applyNumberFormat="1" applyFont="1" applyBorder="1" applyAlignment="1">
      <alignment horizontal="right" vertical="center"/>
    </xf>
    <xf numFmtId="165" fontId="4" fillId="0" borderId="105" xfId="7" applyNumberFormat="1" applyFont="1" applyBorder="1" applyAlignment="1">
      <alignment horizontal="right" vertical="center"/>
    </xf>
    <xf numFmtId="0" fontId="0" fillId="0" borderId="13" xfId="0" applyBorder="1"/>
    <xf numFmtId="0" fontId="0" fillId="0" borderId="25" xfId="0" applyBorder="1"/>
    <xf numFmtId="0" fontId="13" fillId="0" borderId="0" xfId="89" applyBorder="1"/>
    <xf numFmtId="0" fontId="4" fillId="0" borderId="0" xfId="9" applyFont="1" applyBorder="1" applyAlignment="1">
      <alignment horizontal="center" wrapText="1"/>
    </xf>
    <xf numFmtId="0" fontId="4" fillId="0" borderId="0" xfId="9" applyFont="1" applyBorder="1" applyAlignment="1">
      <alignment horizontal="left" vertical="top"/>
    </xf>
    <xf numFmtId="164" fontId="4" fillId="0" borderId="0" xfId="9" applyNumberFormat="1" applyFont="1" applyBorder="1" applyAlignment="1">
      <alignment horizontal="right" vertical="center"/>
    </xf>
    <xf numFmtId="165" fontId="4" fillId="0" borderId="0" xfId="9" applyNumberFormat="1" applyFont="1" applyBorder="1" applyAlignment="1">
      <alignment horizontal="right" vertical="center"/>
    </xf>
    <xf numFmtId="0" fontId="4" fillId="0" borderId="0" xfId="9" applyFont="1" applyBorder="1" applyAlignment="1">
      <alignment horizontal="left" vertical="center" wrapText="1"/>
    </xf>
    <xf numFmtId="0" fontId="3" fillId="0" borderId="0" xfId="9" applyFont="1" applyBorder="1" applyAlignment="1">
      <alignment vertical="center" wrapText="1"/>
    </xf>
    <xf numFmtId="0" fontId="4" fillId="0" borderId="0" xfId="9" applyFont="1" applyBorder="1" applyAlignment="1">
      <alignment wrapText="1"/>
    </xf>
    <xf numFmtId="0" fontId="4" fillId="0" borderId="0" xfId="9" applyFont="1" applyBorder="1" applyAlignment="1">
      <alignment vertical="top" wrapText="1"/>
    </xf>
    <xf numFmtId="167" fontId="0" fillId="0" borderId="25" xfId="0" applyNumberFormat="1" applyBorder="1"/>
    <xf numFmtId="167" fontId="0" fillId="0" borderId="14" xfId="0" applyNumberFormat="1" applyBorder="1"/>
    <xf numFmtId="0" fontId="0" fillId="0" borderId="11" xfId="0" applyBorder="1"/>
    <xf numFmtId="0" fontId="0" fillId="0" borderId="19" xfId="0" applyBorder="1"/>
    <xf numFmtId="0" fontId="0" fillId="0" borderId="12" xfId="0" applyBorder="1"/>
    <xf numFmtId="164" fontId="4" fillId="0" borderId="0" xfId="97" applyNumberFormat="1" applyFont="1" applyBorder="1" applyAlignment="1">
      <alignment horizontal="right" vertical="center"/>
    </xf>
    <xf numFmtId="0" fontId="2" fillId="0" borderId="0" xfId="97"/>
    <xf numFmtId="165" fontId="4" fillId="0" borderId="0" xfId="97" applyNumberFormat="1" applyFont="1" applyBorder="1" applyAlignment="1">
      <alignment horizontal="right" vertical="center"/>
    </xf>
    <xf numFmtId="0" fontId="4" fillId="0" borderId="0" xfId="97" applyFont="1" applyBorder="1" applyAlignment="1">
      <alignment horizontal="left" vertical="center" wrapText="1"/>
    </xf>
    <xf numFmtId="164" fontId="4" fillId="0" borderId="0" xfId="98" applyNumberFormat="1" applyFont="1" applyBorder="1" applyAlignment="1">
      <alignment horizontal="right" vertical="center"/>
    </xf>
    <xf numFmtId="0" fontId="2" fillId="0" borderId="0" xfId="98"/>
    <xf numFmtId="165" fontId="4" fillId="0" borderId="0" xfId="98" applyNumberFormat="1" applyFont="1" applyBorder="1" applyAlignment="1">
      <alignment horizontal="right" vertical="center"/>
    </xf>
    <xf numFmtId="0" fontId="2" fillId="0" borderId="0" xfId="98" applyBorder="1"/>
    <xf numFmtId="0" fontId="4" fillId="0" borderId="0" xfId="98" applyFont="1" applyBorder="1" applyAlignment="1">
      <alignment horizontal="left" vertical="center" wrapText="1"/>
    </xf>
    <xf numFmtId="0" fontId="4" fillId="2" borderId="0" xfId="76" applyFont="1" applyFill="1"/>
    <xf numFmtId="0" fontId="4" fillId="0" borderId="120" xfId="76" applyFont="1" applyBorder="1" applyAlignment="1">
      <alignment horizontal="center" wrapText="1"/>
    </xf>
    <xf numFmtId="0" fontId="4" fillId="0" borderId="121" xfId="76" applyFont="1" applyBorder="1" applyAlignment="1">
      <alignment horizontal="center" wrapText="1"/>
    </xf>
    <xf numFmtId="0" fontId="4" fillId="0" borderId="10" xfId="76" applyFont="1" applyBorder="1" applyAlignment="1">
      <alignment horizontal="left" vertical="top"/>
    </xf>
    <xf numFmtId="164" fontId="4" fillId="0" borderId="11" xfId="76" applyNumberFormat="1" applyFont="1" applyBorder="1" applyAlignment="1">
      <alignment horizontal="right" vertical="center"/>
    </xf>
    <xf numFmtId="164" fontId="4" fillId="0" borderId="19" xfId="76" applyNumberFormat="1" applyFont="1" applyBorder="1" applyAlignment="1">
      <alignment horizontal="right" vertical="center"/>
    </xf>
    <xf numFmtId="164" fontId="4" fillId="0" borderId="12" xfId="76" applyNumberFormat="1" applyFont="1" applyBorder="1" applyAlignment="1">
      <alignment horizontal="right" vertical="center"/>
    </xf>
    <xf numFmtId="164" fontId="4" fillId="0" borderId="13" xfId="76" applyNumberFormat="1" applyFont="1" applyBorder="1" applyAlignment="1">
      <alignment horizontal="right" vertical="center"/>
    </xf>
    <xf numFmtId="164" fontId="4" fillId="0" borderId="25" xfId="76" applyNumberFormat="1" applyFont="1" applyBorder="1" applyAlignment="1">
      <alignment horizontal="right" vertical="center"/>
    </xf>
    <xf numFmtId="0" fontId="4" fillId="5" borderId="2" xfId="76" applyFont="1" applyFill="1" applyBorder="1" applyAlignment="1">
      <alignment horizontal="left" vertical="top"/>
    </xf>
    <xf numFmtId="164" fontId="4" fillId="5" borderId="7" xfId="76" applyNumberFormat="1" applyFont="1" applyFill="1" applyBorder="1" applyAlignment="1">
      <alignment horizontal="right" vertical="center"/>
    </xf>
    <xf numFmtId="164" fontId="4" fillId="5" borderId="18" xfId="76" applyNumberFormat="1" applyFont="1" applyFill="1" applyBorder="1" applyAlignment="1">
      <alignment horizontal="right" vertical="center"/>
    </xf>
    <xf numFmtId="164" fontId="4" fillId="5" borderId="8" xfId="76" applyNumberFormat="1" applyFont="1" applyFill="1" applyBorder="1" applyAlignment="1">
      <alignment horizontal="right" vertical="center"/>
    </xf>
    <xf numFmtId="0" fontId="4" fillId="5" borderId="10" xfId="76" applyFont="1" applyFill="1" applyBorder="1" applyAlignment="1">
      <alignment horizontal="left" vertical="top"/>
    </xf>
    <xf numFmtId="164" fontId="4" fillId="5" borderId="11" xfId="76" applyNumberFormat="1" applyFont="1" applyFill="1" applyBorder="1" applyAlignment="1">
      <alignment horizontal="right" vertical="center"/>
    </xf>
    <xf numFmtId="164" fontId="4" fillId="5" borderId="19" xfId="76" applyNumberFormat="1" applyFont="1" applyFill="1" applyBorder="1" applyAlignment="1">
      <alignment horizontal="right" vertical="center"/>
    </xf>
    <xf numFmtId="164" fontId="4" fillId="5" borderId="12" xfId="76" applyNumberFormat="1" applyFont="1" applyFill="1" applyBorder="1" applyAlignment="1">
      <alignment horizontal="right" vertical="center"/>
    </xf>
    <xf numFmtId="164" fontId="4" fillId="5" borderId="13" xfId="76" applyNumberFormat="1" applyFont="1" applyFill="1" applyBorder="1" applyAlignment="1">
      <alignment horizontal="right" vertical="center"/>
    </xf>
    <xf numFmtId="164" fontId="4" fillId="5" borderId="25" xfId="76" applyNumberFormat="1" applyFont="1" applyFill="1" applyBorder="1" applyAlignment="1">
      <alignment horizontal="right" vertical="center"/>
    </xf>
    <xf numFmtId="164" fontId="4" fillId="5" borderId="14" xfId="76" applyNumberFormat="1" applyFont="1" applyFill="1" applyBorder="1" applyAlignment="1">
      <alignment horizontal="right" vertical="center"/>
    </xf>
    <xf numFmtId="0" fontId="4" fillId="0" borderId="190" xfId="76" applyFont="1" applyBorder="1" applyAlignment="1">
      <alignment horizontal="center" wrapText="1"/>
    </xf>
    <xf numFmtId="165" fontId="4" fillId="0" borderId="19" xfId="76" applyNumberFormat="1" applyFont="1" applyBorder="1" applyAlignment="1">
      <alignment horizontal="right" vertical="center"/>
    </xf>
    <xf numFmtId="165" fontId="4" fillId="0" borderId="12" xfId="76" applyNumberFormat="1" applyFont="1" applyBorder="1" applyAlignment="1">
      <alignment horizontal="right" vertical="center"/>
    </xf>
    <xf numFmtId="0" fontId="4" fillId="0" borderId="6" xfId="76" applyFont="1" applyBorder="1" applyAlignment="1">
      <alignment horizontal="left" vertical="top"/>
    </xf>
    <xf numFmtId="165" fontId="4" fillId="0" borderId="25" xfId="76" applyNumberFormat="1" applyFont="1" applyBorder="1" applyAlignment="1">
      <alignment horizontal="right" vertical="center"/>
    </xf>
    <xf numFmtId="165" fontId="4" fillId="0" borderId="14" xfId="76" applyNumberFormat="1" applyFont="1" applyBorder="1" applyAlignment="1">
      <alignment horizontal="right" vertical="center"/>
    </xf>
    <xf numFmtId="165" fontId="4" fillId="5" borderId="18" xfId="76" applyNumberFormat="1" applyFont="1" applyFill="1" applyBorder="1" applyAlignment="1">
      <alignment horizontal="right" vertical="center"/>
    </xf>
    <xf numFmtId="165" fontId="4" fillId="5" borderId="8" xfId="76" applyNumberFormat="1" applyFont="1" applyFill="1" applyBorder="1" applyAlignment="1">
      <alignment horizontal="right" vertical="center"/>
    </xf>
    <xf numFmtId="165" fontId="4" fillId="5" borderId="19" xfId="76" applyNumberFormat="1" applyFont="1" applyFill="1" applyBorder="1" applyAlignment="1">
      <alignment horizontal="right" vertical="center"/>
    </xf>
    <xf numFmtId="165" fontId="4" fillId="5" borderId="12" xfId="76" applyNumberFormat="1" applyFont="1" applyFill="1" applyBorder="1" applyAlignment="1">
      <alignment horizontal="right" vertical="center"/>
    </xf>
    <xf numFmtId="0" fontId="4" fillId="2" borderId="0" xfId="77" applyFont="1" applyFill="1"/>
    <xf numFmtId="0" fontId="4" fillId="0" borderId="120" xfId="77" applyFont="1" applyBorder="1" applyAlignment="1">
      <alignment horizontal="center" wrapText="1"/>
    </xf>
    <xf numFmtId="0" fontId="4" fillId="0" borderId="121" xfId="77" applyFont="1" applyBorder="1" applyAlignment="1">
      <alignment horizontal="center" wrapText="1"/>
    </xf>
    <xf numFmtId="0" fontId="4" fillId="0" borderId="10" xfId="77" applyFont="1" applyBorder="1" applyAlignment="1">
      <alignment horizontal="left" vertical="top"/>
    </xf>
    <xf numFmtId="164" fontId="4" fillId="0" borderId="11" xfId="77" applyNumberFormat="1" applyFont="1" applyBorder="1" applyAlignment="1">
      <alignment horizontal="right" vertical="center"/>
    </xf>
    <xf numFmtId="164" fontId="4" fillId="0" borderId="19" xfId="77" applyNumberFormat="1" applyFont="1" applyBorder="1" applyAlignment="1">
      <alignment horizontal="right" vertical="center"/>
    </xf>
    <xf numFmtId="164" fontId="4" fillId="0" borderId="12" xfId="77" applyNumberFormat="1" applyFont="1" applyBorder="1" applyAlignment="1">
      <alignment horizontal="right" vertical="center"/>
    </xf>
    <xf numFmtId="164" fontId="4" fillId="0" borderId="13" xfId="77" applyNumberFormat="1" applyFont="1" applyBorder="1" applyAlignment="1">
      <alignment horizontal="right" vertical="center"/>
    </xf>
    <xf numFmtId="164" fontId="4" fillId="0" borderId="25" xfId="77" applyNumberFormat="1" applyFont="1" applyBorder="1" applyAlignment="1">
      <alignment horizontal="right" vertical="center"/>
    </xf>
    <xf numFmtId="0" fontId="4" fillId="5" borderId="2" xfId="77" applyFont="1" applyFill="1" applyBorder="1" applyAlignment="1">
      <alignment horizontal="left" vertical="top"/>
    </xf>
    <xf numFmtId="164" fontId="4" fillId="5" borderId="7" xfId="77" applyNumberFormat="1" applyFont="1" applyFill="1" applyBorder="1" applyAlignment="1">
      <alignment horizontal="right" vertical="center"/>
    </xf>
    <xf numFmtId="164" fontId="4" fillId="5" borderId="18" xfId="77" applyNumberFormat="1" applyFont="1" applyFill="1" applyBorder="1" applyAlignment="1">
      <alignment horizontal="right" vertical="center"/>
    </xf>
    <xf numFmtId="164" fontId="4" fillId="5" borderId="8" xfId="77" applyNumberFormat="1" applyFont="1" applyFill="1" applyBorder="1" applyAlignment="1">
      <alignment horizontal="right" vertical="center"/>
    </xf>
    <xf numFmtId="0" fontId="4" fillId="5" borderId="10" xfId="77" applyFont="1" applyFill="1" applyBorder="1" applyAlignment="1">
      <alignment horizontal="left" vertical="top"/>
    </xf>
    <xf numFmtId="164" fontId="4" fillId="5" borderId="11" xfId="77" applyNumberFormat="1" applyFont="1" applyFill="1" applyBorder="1" applyAlignment="1">
      <alignment horizontal="right" vertical="center"/>
    </xf>
    <xf numFmtId="164" fontId="4" fillId="5" borderId="19" xfId="77" applyNumberFormat="1" applyFont="1" applyFill="1" applyBorder="1" applyAlignment="1">
      <alignment horizontal="right" vertical="center"/>
    </xf>
    <xf numFmtId="164" fontId="4" fillId="5" borderId="12" xfId="77" applyNumberFormat="1" applyFont="1" applyFill="1" applyBorder="1" applyAlignment="1">
      <alignment horizontal="right" vertical="center"/>
    </xf>
    <xf numFmtId="164" fontId="4" fillId="5" borderId="13" xfId="77" applyNumberFormat="1" applyFont="1" applyFill="1" applyBorder="1" applyAlignment="1">
      <alignment horizontal="right" vertical="center"/>
    </xf>
    <xf numFmtId="164" fontId="4" fillId="5" borderId="25" xfId="77" applyNumberFormat="1" applyFont="1" applyFill="1" applyBorder="1" applyAlignment="1">
      <alignment horizontal="right" vertical="center"/>
    </xf>
    <xf numFmtId="164" fontId="4" fillId="5" borderId="14" xfId="77" applyNumberFormat="1" applyFont="1" applyFill="1" applyBorder="1" applyAlignment="1">
      <alignment horizontal="right" vertical="center"/>
    </xf>
    <xf numFmtId="0" fontId="4" fillId="0" borderId="190" xfId="77" applyFont="1" applyBorder="1" applyAlignment="1">
      <alignment horizontal="center" wrapText="1"/>
    </xf>
    <xf numFmtId="165" fontId="4" fillId="0" borderId="19" xfId="77" applyNumberFormat="1" applyFont="1" applyBorder="1" applyAlignment="1">
      <alignment horizontal="right" vertical="center"/>
    </xf>
    <xf numFmtId="165" fontId="4" fillId="0" borderId="12" xfId="77" applyNumberFormat="1" applyFont="1" applyBorder="1" applyAlignment="1">
      <alignment horizontal="right" vertical="center"/>
    </xf>
    <xf numFmtId="0" fontId="4" fillId="0" borderId="6" xfId="77" applyFont="1" applyBorder="1" applyAlignment="1">
      <alignment horizontal="left" vertical="top"/>
    </xf>
    <xf numFmtId="165" fontId="4" fillId="0" borderId="25" xfId="77" applyNumberFormat="1" applyFont="1" applyBorder="1" applyAlignment="1">
      <alignment horizontal="right" vertical="center"/>
    </xf>
    <xf numFmtId="165" fontId="4" fillId="0" borderId="14" xfId="77" applyNumberFormat="1" applyFont="1" applyBorder="1" applyAlignment="1">
      <alignment horizontal="right" vertical="center"/>
    </xf>
    <xf numFmtId="165" fontId="4" fillId="5" borderId="18" xfId="77" applyNumberFormat="1" applyFont="1" applyFill="1" applyBorder="1" applyAlignment="1">
      <alignment horizontal="right" vertical="center"/>
    </xf>
    <xf numFmtId="0" fontId="4" fillId="5" borderId="18" xfId="77" applyFont="1" applyFill="1" applyBorder="1" applyAlignment="1">
      <alignment horizontal="left" vertical="center" wrapText="1"/>
    </xf>
    <xf numFmtId="165" fontId="4" fillId="5" borderId="8" xfId="77" applyNumberFormat="1" applyFont="1" applyFill="1" applyBorder="1" applyAlignment="1">
      <alignment horizontal="right" vertical="center"/>
    </xf>
    <xf numFmtId="165" fontId="4" fillId="5" borderId="19" xfId="77" applyNumberFormat="1" applyFont="1" applyFill="1" applyBorder="1" applyAlignment="1">
      <alignment horizontal="right" vertical="center"/>
    </xf>
    <xf numFmtId="165" fontId="4" fillId="5" borderId="12" xfId="77" applyNumberFormat="1" applyFont="1" applyFill="1" applyBorder="1" applyAlignment="1">
      <alignment horizontal="right" vertical="center"/>
    </xf>
    <xf numFmtId="0" fontId="4" fillId="5" borderId="19" xfId="77" applyFont="1" applyFill="1" applyBorder="1" applyAlignment="1">
      <alignment horizontal="left" vertical="center" wrapText="1"/>
    </xf>
    <xf numFmtId="0" fontId="4" fillId="0" borderId="0" xfId="77" applyFont="1" applyBorder="1" applyAlignment="1">
      <alignment horizontal="left" vertical="top" wrapText="1"/>
    </xf>
    <xf numFmtId="0" fontId="2" fillId="0" borderId="0" xfId="99"/>
    <xf numFmtId="0" fontId="4" fillId="2" borderId="0" xfId="99" applyFont="1" applyFill="1" applyBorder="1"/>
    <xf numFmtId="0" fontId="2" fillId="0" borderId="0" xfId="99" applyBorder="1"/>
    <xf numFmtId="0" fontId="4" fillId="0" borderId="0" xfId="99" applyFont="1" applyBorder="1" applyAlignment="1">
      <alignment wrapText="1"/>
    </xf>
    <xf numFmtId="0" fontId="4" fillId="0" borderId="0" xfId="99" applyFont="1" applyBorder="1" applyAlignment="1">
      <alignment horizontal="center" wrapText="1"/>
    </xf>
    <xf numFmtId="0" fontId="4" fillId="0" borderId="0" xfId="99" applyFont="1" applyBorder="1" applyAlignment="1">
      <alignment vertical="top" wrapText="1"/>
    </xf>
    <xf numFmtId="0" fontId="4" fillId="0" borderId="0" xfId="99" applyFont="1" applyBorder="1" applyAlignment="1">
      <alignment horizontal="left" vertical="top"/>
    </xf>
    <xf numFmtId="164" fontId="4" fillId="0" borderId="0" xfId="99" applyNumberFormat="1" applyFont="1" applyBorder="1" applyAlignment="1">
      <alignment horizontal="right" vertical="center"/>
    </xf>
    <xf numFmtId="0" fontId="3" fillId="0" borderId="0" xfId="99" applyFont="1" applyBorder="1" applyAlignment="1">
      <alignment vertical="center" wrapText="1"/>
    </xf>
    <xf numFmtId="164" fontId="6" fillId="0" borderId="11" xfId="11" applyNumberFormat="1" applyFont="1" applyFill="1" applyBorder="1" applyAlignment="1">
      <alignment horizontal="right" vertical="center"/>
    </xf>
    <xf numFmtId="0" fontId="0" fillId="5" borderId="13" xfId="0" applyFill="1" applyBorder="1"/>
    <xf numFmtId="165" fontId="4" fillId="0" borderId="0" xfId="99" applyNumberFormat="1" applyFont="1" applyBorder="1" applyAlignment="1">
      <alignment horizontal="right" vertical="center"/>
    </xf>
    <xf numFmtId="0" fontId="13" fillId="0" borderId="0" xfId="70" applyBorder="1"/>
    <xf numFmtId="167" fontId="0" fillId="0" borderId="0" xfId="0" applyNumberFormat="1" applyBorder="1" applyAlignment="1">
      <alignment horizontal="center"/>
    </xf>
    <xf numFmtId="167" fontId="6" fillId="5" borderId="19" xfId="10" applyNumberFormat="1" applyFont="1" applyFill="1" applyBorder="1" applyAlignment="1">
      <alignment horizontal="right" vertical="center"/>
    </xf>
    <xf numFmtId="0" fontId="6" fillId="0" borderId="0" xfId="1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64" fontId="5" fillId="0" borderId="0" xfId="11" applyNumberFormat="1"/>
    <xf numFmtId="164" fontId="4" fillId="0" borderId="0" xfId="7" applyNumberFormat="1" applyFont="1" applyBorder="1" applyAlignment="1">
      <alignment horizontal="right" vertical="center"/>
    </xf>
    <xf numFmtId="165" fontId="4" fillId="0" borderId="0" xfId="7" applyNumberFormat="1" applyFont="1" applyBorder="1" applyAlignment="1">
      <alignment horizontal="right" vertical="center"/>
    </xf>
    <xf numFmtId="0" fontId="13" fillId="0" borderId="0" xfId="88" applyBorder="1"/>
    <xf numFmtId="0" fontId="3" fillId="0" borderId="0" xfId="14" applyFont="1" applyFill="1" applyBorder="1" applyAlignment="1">
      <alignment vertical="center" wrapText="1"/>
    </xf>
    <xf numFmtId="0" fontId="5" fillId="0" borderId="0" xfId="14" applyFill="1" applyBorder="1"/>
    <xf numFmtId="0" fontId="2" fillId="0" borderId="0" xfId="78" applyFill="1" applyBorder="1"/>
    <xf numFmtId="0" fontId="0" fillId="0" borderId="0" xfId="0" applyFill="1" applyBorder="1"/>
    <xf numFmtId="0" fontId="6" fillId="0" borderId="0" xfId="14" applyFont="1" applyFill="1" applyBorder="1" applyAlignment="1">
      <alignment wrapText="1"/>
    </xf>
    <xf numFmtId="0" fontId="4" fillId="0" borderId="0" xfId="14" applyFont="1" applyFill="1" applyBorder="1" applyAlignment="1">
      <alignment wrapText="1"/>
    </xf>
    <xf numFmtId="0" fontId="6" fillId="0" borderId="0" xfId="14" applyFont="1" applyFill="1" applyBorder="1" applyAlignment="1">
      <alignment vertical="top" wrapText="1"/>
    </xf>
    <xf numFmtId="0" fontId="6" fillId="0" borderId="0" xfId="14" applyFont="1" applyFill="1" applyBorder="1" applyAlignment="1">
      <alignment horizontal="left" vertical="top" wrapText="1"/>
    </xf>
    <xf numFmtId="164" fontId="6" fillId="0" borderId="0" xfId="14" applyNumberFormat="1" applyFont="1" applyFill="1" applyBorder="1" applyAlignment="1">
      <alignment horizontal="right" vertical="center"/>
    </xf>
    <xf numFmtId="0" fontId="2" fillId="0" borderId="0" xfId="79" applyFill="1" applyBorder="1"/>
    <xf numFmtId="164" fontId="0" fillId="0" borderId="0" xfId="0" applyNumberFormat="1" applyFill="1" applyBorder="1"/>
    <xf numFmtId="0" fontId="3" fillId="0" borderId="0" xfId="15" applyFont="1" applyFill="1" applyBorder="1" applyAlignment="1">
      <alignment vertical="center" wrapText="1"/>
    </xf>
    <xf numFmtId="0" fontId="2" fillId="0" borderId="0" xfId="80" applyFill="1" applyBorder="1"/>
    <xf numFmtId="0" fontId="5" fillId="0" borderId="0" xfId="15" applyFill="1" applyBorder="1"/>
    <xf numFmtId="0" fontId="4" fillId="0" borderId="0" xfId="80" applyFont="1" applyFill="1" applyBorder="1" applyAlignment="1">
      <alignment wrapText="1"/>
    </xf>
    <xf numFmtId="0" fontId="4" fillId="0" borderId="0" xfId="80" applyFont="1" applyFill="1" applyBorder="1" applyAlignment="1">
      <alignment horizontal="left" vertical="top" wrapText="1"/>
    </xf>
    <xf numFmtId="164" fontId="4" fillId="0" borderId="0" xfId="80" applyNumberFormat="1" applyFont="1" applyFill="1" applyBorder="1" applyAlignment="1">
      <alignment horizontal="right" vertical="center"/>
    </xf>
    <xf numFmtId="0" fontId="4" fillId="0" borderId="0" xfId="80" applyFont="1" applyFill="1" applyBorder="1" applyAlignment="1">
      <alignment vertical="top" wrapText="1"/>
    </xf>
    <xf numFmtId="0" fontId="14" fillId="0" borderId="0" xfId="91" applyFont="1" applyFill="1" applyBorder="1" applyAlignment="1">
      <alignment horizontal="left" vertical="top" wrapText="1"/>
    </xf>
    <xf numFmtId="164" fontId="14" fillId="0" borderId="0" xfId="91" applyNumberFormat="1" applyFont="1" applyFill="1" applyBorder="1" applyAlignment="1">
      <alignment horizontal="right" vertical="center"/>
    </xf>
    <xf numFmtId="0" fontId="4" fillId="0" borderId="53" xfId="80" applyFont="1" applyBorder="1" applyAlignment="1">
      <alignment horizontal="center" wrapText="1"/>
    </xf>
    <xf numFmtId="0" fontId="4" fillId="0" borderId="54" xfId="80" applyFont="1" applyBorder="1" applyAlignment="1">
      <alignment horizontal="center" wrapText="1"/>
    </xf>
    <xf numFmtId="0" fontId="4" fillId="0" borderId="55" xfId="80" applyFont="1" applyBorder="1" applyAlignment="1">
      <alignment horizontal="center" wrapText="1"/>
    </xf>
    <xf numFmtId="0" fontId="4" fillId="0" borderId="2" xfId="80" applyFont="1" applyBorder="1" applyAlignment="1">
      <alignment horizontal="left" vertical="top" wrapText="1"/>
    </xf>
    <xf numFmtId="164" fontId="4" fillId="0" borderId="7" xfId="80" applyNumberFormat="1" applyFont="1" applyBorder="1" applyAlignment="1">
      <alignment horizontal="right" vertical="center"/>
    </xf>
    <xf numFmtId="170" fontId="4" fillId="0" borderId="18" xfId="80" applyNumberFormat="1" applyFont="1" applyBorder="1" applyAlignment="1">
      <alignment horizontal="right" vertical="center"/>
    </xf>
    <xf numFmtId="170" fontId="4" fillId="0" borderId="8" xfId="80" applyNumberFormat="1" applyFont="1" applyBorder="1" applyAlignment="1">
      <alignment horizontal="right" vertical="center"/>
    </xf>
    <xf numFmtId="0" fontId="4" fillId="0" borderId="10" xfId="80" applyFont="1" applyBorder="1" applyAlignment="1">
      <alignment horizontal="left" vertical="top" wrapText="1"/>
    </xf>
    <xf numFmtId="164" fontId="4" fillId="0" borderId="11" xfId="80" applyNumberFormat="1" applyFont="1" applyBorder="1" applyAlignment="1">
      <alignment horizontal="right" vertical="center"/>
    </xf>
    <xf numFmtId="169" fontId="4" fillId="0" borderId="19" xfId="80" applyNumberFormat="1" applyFont="1" applyBorder="1" applyAlignment="1">
      <alignment horizontal="right" vertical="center"/>
    </xf>
    <xf numFmtId="169" fontId="4" fillId="0" borderId="12" xfId="80" applyNumberFormat="1" applyFont="1" applyBorder="1" applyAlignment="1">
      <alignment horizontal="right" vertical="center"/>
    </xf>
    <xf numFmtId="0" fontId="4" fillId="0" borderId="6" xfId="80" applyFont="1" applyBorder="1" applyAlignment="1">
      <alignment horizontal="left" vertical="top" wrapText="1"/>
    </xf>
    <xf numFmtId="164" fontId="4" fillId="0" borderId="13" xfId="80" applyNumberFormat="1" applyFont="1" applyBorder="1" applyAlignment="1">
      <alignment horizontal="right" vertical="center"/>
    </xf>
    <xf numFmtId="169" fontId="4" fillId="0" borderId="25" xfId="80" applyNumberFormat="1" applyFont="1" applyBorder="1" applyAlignment="1">
      <alignment horizontal="right" vertical="center"/>
    </xf>
    <xf numFmtId="0" fontId="4" fillId="0" borderId="14" xfId="80" applyFont="1" applyBorder="1" applyAlignment="1">
      <alignment horizontal="left" vertical="center" wrapText="1"/>
    </xf>
    <xf numFmtId="0" fontId="2" fillId="0" borderId="0" xfId="14" applyFont="1" applyFill="1" applyBorder="1"/>
    <xf numFmtId="170" fontId="4" fillId="0" borderId="19" xfId="80" applyNumberFormat="1" applyFont="1" applyBorder="1" applyAlignment="1">
      <alignment horizontal="right" vertical="center"/>
    </xf>
    <xf numFmtId="170" fontId="4" fillId="0" borderId="12" xfId="80" applyNumberFormat="1" applyFont="1" applyBorder="1" applyAlignment="1">
      <alignment horizontal="right" vertical="center"/>
    </xf>
    <xf numFmtId="169" fontId="4" fillId="0" borderId="18" xfId="80" applyNumberFormat="1" applyFont="1" applyBorder="1" applyAlignment="1">
      <alignment horizontal="right" vertical="center"/>
    </xf>
    <xf numFmtId="169" fontId="4" fillId="0" borderId="8" xfId="80" applyNumberFormat="1" applyFont="1" applyBorder="1" applyAlignment="1">
      <alignment horizontal="right" vertical="center"/>
    </xf>
    <xf numFmtId="171" fontId="4" fillId="0" borderId="189" xfId="16" applyNumberFormat="1" applyFont="1" applyBorder="1" applyAlignment="1">
      <alignment horizontal="right" vertical="center"/>
    </xf>
    <xf numFmtId="171" fontId="4" fillId="0" borderId="186" xfId="16" applyNumberFormat="1" applyFont="1" applyBorder="1" applyAlignment="1">
      <alignment horizontal="right" vertical="center"/>
    </xf>
    <xf numFmtId="168" fontId="4" fillId="0" borderId="0" xfId="16" applyNumberFormat="1" applyFont="1" applyBorder="1" applyAlignment="1">
      <alignment horizontal="right" vertical="center"/>
    </xf>
    <xf numFmtId="0" fontId="0" fillId="0" borderId="0" xfId="0" applyBorder="1"/>
    <xf numFmtId="0" fontId="14" fillId="0" borderId="0" xfId="92" applyNumberFormat="1" applyFont="1" applyBorder="1" applyAlignment="1">
      <alignment horizontal="right" vertical="center"/>
    </xf>
    <xf numFmtId="164" fontId="4" fillId="0" borderId="0" xfId="101" applyNumberFormat="1" applyFont="1" applyBorder="1" applyAlignment="1">
      <alignment horizontal="right" vertical="center"/>
    </xf>
    <xf numFmtId="164" fontId="4" fillId="0" borderId="0" xfId="102" applyNumberFormat="1" applyFont="1" applyBorder="1" applyAlignment="1">
      <alignment horizontal="right" vertical="center"/>
    </xf>
    <xf numFmtId="0" fontId="2" fillId="0" borderId="0" xfId="103"/>
    <xf numFmtId="0" fontId="4" fillId="0" borderId="53" xfId="103" applyFont="1" applyBorder="1" applyAlignment="1">
      <alignment horizontal="center" wrapText="1"/>
    </xf>
    <xf numFmtId="0" fontId="4" fillId="0" borderId="55" xfId="103" applyFont="1" applyBorder="1" applyAlignment="1">
      <alignment horizontal="center" wrapText="1"/>
    </xf>
    <xf numFmtId="0" fontId="4" fillId="0" borderId="20" xfId="103" applyFont="1" applyBorder="1" applyAlignment="1">
      <alignment horizontal="left" vertical="top"/>
    </xf>
    <xf numFmtId="164" fontId="4" fillId="0" borderId="8" xfId="103" applyNumberFormat="1" applyFont="1" applyBorder="1" applyAlignment="1">
      <alignment horizontal="right" vertical="center"/>
    </xf>
    <xf numFmtId="0" fontId="4" fillId="0" borderId="24" xfId="103" applyFont="1" applyBorder="1" applyAlignment="1">
      <alignment horizontal="left" vertical="top"/>
    </xf>
    <xf numFmtId="164" fontId="4" fillId="0" borderId="12" xfId="103" applyNumberFormat="1" applyFont="1" applyBorder="1" applyAlignment="1">
      <alignment horizontal="right" vertical="center"/>
    </xf>
    <xf numFmtId="0" fontId="4" fillId="0" borderId="22" xfId="103" applyFont="1" applyBorder="1" applyAlignment="1">
      <alignment horizontal="left" vertical="top"/>
    </xf>
    <xf numFmtId="164" fontId="4" fillId="0" borderId="14" xfId="103" applyNumberFormat="1" applyFont="1" applyBorder="1" applyAlignment="1">
      <alignment horizontal="right" vertical="center"/>
    </xf>
    <xf numFmtId="164" fontId="4" fillId="0" borderId="7" xfId="103" applyNumberFormat="1" applyFont="1" applyBorder="1" applyAlignment="1">
      <alignment horizontal="right" vertical="center"/>
    </xf>
    <xf numFmtId="164" fontId="4" fillId="0" borderId="11" xfId="103" applyNumberFormat="1" applyFont="1" applyBorder="1" applyAlignment="1">
      <alignment horizontal="right" vertical="center"/>
    </xf>
    <xf numFmtId="164" fontId="4" fillId="0" borderId="13" xfId="103" applyNumberFormat="1" applyFont="1" applyBorder="1" applyAlignment="1">
      <alignment horizontal="right" vertical="center"/>
    </xf>
    <xf numFmtId="0" fontId="6" fillId="0" borderId="15" xfId="24" applyFont="1" applyBorder="1" applyAlignment="1">
      <alignment horizontal="left" vertical="top"/>
    </xf>
    <xf numFmtId="0" fontId="6" fillId="0" borderId="15" xfId="24" applyNumberFormat="1" applyFont="1" applyBorder="1" applyAlignment="1">
      <alignment horizontal="right" vertical="center"/>
    </xf>
    <xf numFmtId="0" fontId="6" fillId="0" borderId="0" xfId="24" applyFont="1" applyBorder="1" applyAlignment="1">
      <alignment horizontal="left" vertical="top"/>
    </xf>
    <xf numFmtId="0" fontId="6" fillId="0" borderId="0" xfId="24" applyNumberFormat="1" applyFont="1" applyBorder="1" applyAlignment="1">
      <alignment horizontal="right" vertical="center"/>
    </xf>
    <xf numFmtId="0" fontId="2" fillId="0" borderId="0" xfId="104"/>
    <xf numFmtId="0" fontId="4" fillId="0" borderId="53" xfId="104" applyFont="1" applyBorder="1" applyAlignment="1">
      <alignment horizontal="center" wrapText="1"/>
    </xf>
    <xf numFmtId="0" fontId="4" fillId="0" borderId="55" xfId="104" applyFont="1" applyBorder="1" applyAlignment="1">
      <alignment horizontal="center" wrapText="1"/>
    </xf>
    <xf numFmtId="0" fontId="4" fillId="0" borderId="20" xfId="104" applyFont="1" applyBorder="1" applyAlignment="1">
      <alignment horizontal="left" vertical="top"/>
    </xf>
    <xf numFmtId="164" fontId="4" fillId="0" borderId="8" xfId="104" applyNumberFormat="1" applyFont="1" applyBorder="1" applyAlignment="1">
      <alignment horizontal="right" vertical="center"/>
    </xf>
    <xf numFmtId="0" fontId="4" fillId="0" borderId="24" xfId="104" applyFont="1" applyBorder="1" applyAlignment="1">
      <alignment horizontal="left" vertical="top"/>
    </xf>
    <xf numFmtId="164" fontId="4" fillId="0" borderId="12" xfId="104" applyNumberFormat="1" applyFont="1" applyBorder="1" applyAlignment="1">
      <alignment horizontal="right" vertical="center"/>
    </xf>
    <xf numFmtId="0" fontId="4" fillId="0" borderId="22" xfId="104" applyFont="1" applyBorder="1" applyAlignment="1">
      <alignment horizontal="left" vertical="top"/>
    </xf>
    <xf numFmtId="164" fontId="4" fillId="0" borderId="14" xfId="104" applyNumberFormat="1" applyFont="1" applyBorder="1" applyAlignment="1">
      <alignment horizontal="right" vertical="center"/>
    </xf>
    <xf numFmtId="164" fontId="4" fillId="0" borderId="7" xfId="104" applyNumberFormat="1" applyFont="1" applyBorder="1" applyAlignment="1">
      <alignment horizontal="right" vertical="center"/>
    </xf>
    <xf numFmtId="164" fontId="4" fillId="0" borderId="11" xfId="104" applyNumberFormat="1" applyFont="1" applyBorder="1" applyAlignment="1">
      <alignment horizontal="right" vertical="center"/>
    </xf>
    <xf numFmtId="164" fontId="4" fillId="0" borderId="13" xfId="104" applyNumberFormat="1" applyFont="1" applyBorder="1" applyAlignment="1">
      <alignment horizontal="right" vertical="center"/>
    </xf>
    <xf numFmtId="0" fontId="6" fillId="0" borderId="15" xfId="27" applyFont="1" applyBorder="1" applyAlignment="1">
      <alignment horizontal="left" vertical="top"/>
    </xf>
    <xf numFmtId="0" fontId="6" fillId="0" borderId="15" xfId="27" applyNumberFormat="1" applyFont="1" applyBorder="1" applyAlignment="1">
      <alignment horizontal="right" vertical="center"/>
    </xf>
    <xf numFmtId="0" fontId="6" fillId="0" borderId="0" xfId="27" applyFont="1" applyBorder="1" applyAlignment="1">
      <alignment horizontal="left" vertical="top"/>
    </xf>
    <xf numFmtId="0" fontId="6" fillId="0" borderId="0" xfId="27" applyNumberFormat="1" applyFont="1" applyBorder="1" applyAlignment="1">
      <alignment horizontal="right" vertical="center"/>
    </xf>
    <xf numFmtId="0" fontId="4" fillId="0" borderId="53" xfId="105" applyFont="1" applyBorder="1" applyAlignment="1">
      <alignment horizontal="center" wrapText="1"/>
    </xf>
    <xf numFmtId="0" fontId="4" fillId="0" borderId="55" xfId="105" applyFont="1" applyBorder="1" applyAlignment="1">
      <alignment horizontal="center" wrapText="1"/>
    </xf>
    <xf numFmtId="0" fontId="4" fillId="0" borderId="20" xfId="105" applyFont="1" applyBorder="1" applyAlignment="1">
      <alignment horizontal="left" vertical="top"/>
    </xf>
    <xf numFmtId="0" fontId="4" fillId="0" borderId="24" xfId="105" applyFont="1" applyBorder="1" applyAlignment="1">
      <alignment horizontal="left" vertical="top"/>
    </xf>
    <xf numFmtId="0" fontId="4" fillId="0" borderId="22" xfId="105" applyFont="1" applyBorder="1" applyAlignment="1">
      <alignment horizontal="left" vertical="top"/>
    </xf>
    <xf numFmtId="164" fontId="4" fillId="0" borderId="7" xfId="105" applyNumberFormat="1" applyFont="1" applyBorder="1" applyAlignment="1">
      <alignment horizontal="right" vertical="center"/>
    </xf>
    <xf numFmtId="164" fontId="4" fillId="0" borderId="8" xfId="105" applyNumberFormat="1" applyFont="1" applyBorder="1" applyAlignment="1">
      <alignment horizontal="right" vertical="center"/>
    </xf>
    <xf numFmtId="164" fontId="4" fillId="0" borderId="11" xfId="105" applyNumberFormat="1" applyFont="1" applyBorder="1" applyAlignment="1">
      <alignment horizontal="right" vertical="center"/>
    </xf>
    <xf numFmtId="164" fontId="4" fillId="0" borderId="12" xfId="105" applyNumberFormat="1" applyFont="1" applyBorder="1" applyAlignment="1">
      <alignment horizontal="right" vertical="center"/>
    </xf>
    <xf numFmtId="164" fontId="4" fillId="0" borderId="13" xfId="105" applyNumberFormat="1" applyFont="1" applyBorder="1" applyAlignment="1">
      <alignment horizontal="right" vertical="center"/>
    </xf>
    <xf numFmtId="164" fontId="4" fillId="0" borderId="14" xfId="105" applyNumberFormat="1" applyFont="1" applyBorder="1" applyAlignment="1">
      <alignment horizontal="right" vertical="center"/>
    </xf>
    <xf numFmtId="0" fontId="4" fillId="0" borderId="15" xfId="28" applyFont="1" applyBorder="1" applyAlignment="1">
      <alignment horizontal="left" vertical="top"/>
    </xf>
    <xf numFmtId="0" fontId="6" fillId="0" borderId="15" xfId="29" applyNumberFormat="1" applyFont="1" applyBorder="1" applyAlignment="1">
      <alignment horizontal="right" vertical="center"/>
    </xf>
    <xf numFmtId="0" fontId="4" fillId="0" borderId="53" xfId="106" applyFont="1" applyBorder="1" applyAlignment="1">
      <alignment horizontal="center" wrapText="1"/>
    </xf>
    <xf numFmtId="0" fontId="4" fillId="0" borderId="55" xfId="106" applyFont="1" applyBorder="1" applyAlignment="1">
      <alignment horizontal="center" wrapText="1"/>
    </xf>
    <xf numFmtId="0" fontId="4" fillId="0" borderId="20" xfId="106" applyFont="1" applyBorder="1" applyAlignment="1">
      <alignment horizontal="left" vertical="top"/>
    </xf>
    <xf numFmtId="0" fontId="4" fillId="0" borderId="24" xfId="106" applyFont="1" applyBorder="1" applyAlignment="1">
      <alignment horizontal="left" vertical="top"/>
    </xf>
    <xf numFmtId="0" fontId="4" fillId="0" borderId="22" xfId="106" applyFont="1" applyBorder="1" applyAlignment="1">
      <alignment horizontal="left" vertical="top"/>
    </xf>
    <xf numFmtId="164" fontId="4" fillId="0" borderId="7" xfId="106" applyNumberFormat="1" applyFont="1" applyBorder="1" applyAlignment="1">
      <alignment horizontal="right" vertical="center"/>
    </xf>
    <xf numFmtId="164" fontId="4" fillId="0" borderId="8" xfId="106" applyNumberFormat="1" applyFont="1" applyBorder="1" applyAlignment="1">
      <alignment horizontal="right" vertical="center"/>
    </xf>
    <xf numFmtId="164" fontId="4" fillId="0" borderId="11" xfId="106" applyNumberFormat="1" applyFont="1" applyBorder="1" applyAlignment="1">
      <alignment horizontal="right" vertical="center"/>
    </xf>
    <xf numFmtId="164" fontId="4" fillId="0" borderId="12" xfId="106" applyNumberFormat="1" applyFont="1" applyBorder="1" applyAlignment="1">
      <alignment horizontal="right" vertical="center"/>
    </xf>
    <xf numFmtId="164" fontId="4" fillId="0" borderId="13" xfId="106" applyNumberFormat="1" applyFont="1" applyBorder="1" applyAlignment="1">
      <alignment horizontal="right" vertical="center"/>
    </xf>
    <xf numFmtId="164" fontId="4" fillId="0" borderId="14" xfId="106" applyNumberFormat="1" applyFont="1" applyBorder="1" applyAlignment="1">
      <alignment horizontal="right" vertical="center"/>
    </xf>
    <xf numFmtId="0" fontId="4" fillId="0" borderId="53" xfId="107" applyFont="1" applyBorder="1" applyAlignment="1">
      <alignment horizontal="center" wrapText="1"/>
    </xf>
    <xf numFmtId="0" fontId="4" fillId="0" borderId="55" xfId="107" applyFont="1" applyBorder="1" applyAlignment="1">
      <alignment horizontal="center" wrapText="1"/>
    </xf>
    <xf numFmtId="0" fontId="4" fillId="0" borderId="20" xfId="107" applyFont="1" applyBorder="1" applyAlignment="1">
      <alignment horizontal="left" vertical="top"/>
    </xf>
    <xf numFmtId="164" fontId="4" fillId="0" borderId="7" xfId="107" applyNumberFormat="1" applyFont="1" applyBorder="1" applyAlignment="1">
      <alignment horizontal="right" vertical="center"/>
    </xf>
    <xf numFmtId="164" fontId="4" fillId="0" borderId="8" xfId="107" applyNumberFormat="1" applyFont="1" applyBorder="1" applyAlignment="1">
      <alignment horizontal="right" vertical="center"/>
    </xf>
    <xf numFmtId="0" fontId="4" fillId="0" borderId="24" xfId="107" applyFont="1" applyBorder="1" applyAlignment="1">
      <alignment horizontal="left" vertical="top"/>
    </xf>
    <xf numFmtId="164" fontId="4" fillId="0" borderId="11" xfId="107" applyNumberFormat="1" applyFont="1" applyBorder="1" applyAlignment="1">
      <alignment horizontal="right" vertical="center"/>
    </xf>
    <xf numFmtId="164" fontId="4" fillId="0" borderId="12" xfId="107" applyNumberFormat="1" applyFont="1" applyBorder="1" applyAlignment="1">
      <alignment horizontal="right" vertical="center"/>
    </xf>
    <xf numFmtId="0" fontId="4" fillId="0" borderId="22" xfId="107" applyFont="1" applyBorder="1" applyAlignment="1">
      <alignment horizontal="left" vertical="top"/>
    </xf>
    <xf numFmtId="164" fontId="4" fillId="0" borderId="13" xfId="107" applyNumberFormat="1" applyFont="1" applyBorder="1" applyAlignment="1">
      <alignment horizontal="right" vertical="center"/>
    </xf>
    <xf numFmtId="164" fontId="4" fillId="0" borderId="14" xfId="107" applyNumberFormat="1" applyFont="1" applyBorder="1" applyAlignment="1">
      <alignment horizontal="right" vertical="center"/>
    </xf>
    <xf numFmtId="0" fontId="6" fillId="0" borderId="15" xfId="31" applyFont="1" applyBorder="1" applyAlignment="1">
      <alignment horizontal="left" vertical="top"/>
    </xf>
    <xf numFmtId="164" fontId="6" fillId="0" borderId="15" xfId="31" applyNumberFormat="1" applyFont="1" applyBorder="1" applyAlignment="1">
      <alignment horizontal="right" vertical="center"/>
    </xf>
    <xf numFmtId="0" fontId="4" fillId="0" borderId="53" xfId="108" applyFont="1" applyBorder="1" applyAlignment="1">
      <alignment horizontal="center" wrapText="1"/>
    </xf>
    <xf numFmtId="0" fontId="4" fillId="0" borderId="55" xfId="108" applyFont="1" applyBorder="1" applyAlignment="1">
      <alignment horizontal="center" wrapText="1"/>
    </xf>
    <xf numFmtId="0" fontId="4" fillId="0" borderId="20" xfId="108" applyFont="1" applyBorder="1" applyAlignment="1">
      <alignment horizontal="left" vertical="top"/>
    </xf>
    <xf numFmtId="0" fontId="4" fillId="0" borderId="24" xfId="108" applyFont="1" applyBorder="1" applyAlignment="1">
      <alignment horizontal="left" vertical="top"/>
    </xf>
    <xf numFmtId="0" fontId="4" fillId="0" borderId="22" xfId="108" applyFont="1" applyBorder="1" applyAlignment="1">
      <alignment horizontal="left" vertical="top"/>
    </xf>
    <xf numFmtId="164" fontId="4" fillId="0" borderId="7" xfId="108" applyNumberFormat="1" applyFont="1" applyBorder="1" applyAlignment="1">
      <alignment horizontal="right" vertical="center"/>
    </xf>
    <xf numFmtId="164" fontId="4" fillId="0" borderId="8" xfId="108" applyNumberFormat="1" applyFont="1" applyBorder="1" applyAlignment="1">
      <alignment horizontal="right" vertical="center"/>
    </xf>
    <xf numFmtId="164" fontId="4" fillId="0" borderId="11" xfId="108" applyNumberFormat="1" applyFont="1" applyBorder="1" applyAlignment="1">
      <alignment horizontal="right" vertical="center"/>
    </xf>
    <xf numFmtId="164" fontId="4" fillId="0" borderId="12" xfId="108" applyNumberFormat="1" applyFont="1" applyBorder="1" applyAlignment="1">
      <alignment horizontal="right" vertical="center"/>
    </xf>
    <xf numFmtId="173" fontId="4" fillId="0" borderId="12" xfId="108" applyNumberFormat="1" applyFont="1" applyBorder="1" applyAlignment="1">
      <alignment horizontal="right" vertical="center"/>
    </xf>
    <xf numFmtId="164" fontId="4" fillId="0" borderId="13" xfId="108" applyNumberFormat="1" applyFont="1" applyBorder="1" applyAlignment="1">
      <alignment horizontal="right" vertical="center"/>
    </xf>
    <xf numFmtId="173" fontId="4" fillId="0" borderId="14" xfId="108" applyNumberFormat="1" applyFont="1" applyBorder="1" applyAlignment="1">
      <alignment horizontal="right" vertical="center"/>
    </xf>
    <xf numFmtId="0" fontId="6" fillId="0" borderId="15" xfId="32" applyFont="1" applyBorder="1" applyAlignment="1">
      <alignment horizontal="left" vertical="top"/>
    </xf>
    <xf numFmtId="0" fontId="0" fillId="0" borderId="15" xfId="0" applyBorder="1"/>
    <xf numFmtId="0" fontId="4" fillId="0" borderId="53" xfId="109" applyFont="1" applyBorder="1" applyAlignment="1">
      <alignment horizontal="center" wrapText="1"/>
    </xf>
    <xf numFmtId="0" fontId="4" fillId="0" borderId="55" xfId="109" applyFont="1" applyBorder="1" applyAlignment="1">
      <alignment horizontal="center" wrapText="1"/>
    </xf>
    <xf numFmtId="0" fontId="4" fillId="0" borderId="20" xfId="109" applyFont="1" applyBorder="1" applyAlignment="1">
      <alignment horizontal="left" vertical="top"/>
    </xf>
    <xf numFmtId="0" fontId="4" fillId="0" borderId="24" xfId="109" applyFont="1" applyBorder="1" applyAlignment="1">
      <alignment horizontal="left" vertical="top"/>
    </xf>
    <xf numFmtId="0" fontId="4" fillId="0" borderId="22" xfId="109" applyFont="1" applyBorder="1" applyAlignment="1">
      <alignment horizontal="left" vertical="top"/>
    </xf>
    <xf numFmtId="164" fontId="4" fillId="0" borderId="7" xfId="109" applyNumberFormat="1" applyFont="1" applyBorder="1" applyAlignment="1">
      <alignment horizontal="right" vertical="center"/>
    </xf>
    <xf numFmtId="164" fontId="4" fillId="0" borderId="8" xfId="109" applyNumberFormat="1" applyFont="1" applyBorder="1" applyAlignment="1">
      <alignment horizontal="right" vertical="center"/>
    </xf>
    <xf numFmtId="164" fontId="4" fillId="0" borderId="11" xfId="109" applyNumberFormat="1" applyFont="1" applyBorder="1" applyAlignment="1">
      <alignment horizontal="right" vertical="center"/>
    </xf>
    <xf numFmtId="164" fontId="4" fillId="0" borderId="12" xfId="109" applyNumberFormat="1" applyFont="1" applyBorder="1" applyAlignment="1">
      <alignment horizontal="right" vertical="center"/>
    </xf>
    <xf numFmtId="173" fontId="4" fillId="0" borderId="12" xfId="109" applyNumberFormat="1" applyFont="1" applyBorder="1" applyAlignment="1">
      <alignment horizontal="right" vertical="center"/>
    </xf>
    <xf numFmtId="164" fontId="4" fillId="0" borderId="13" xfId="109" applyNumberFormat="1" applyFont="1" applyBorder="1" applyAlignment="1">
      <alignment horizontal="right" vertical="center"/>
    </xf>
    <xf numFmtId="173" fontId="4" fillId="0" borderId="14" xfId="109" applyNumberFormat="1" applyFont="1" applyBorder="1" applyAlignment="1">
      <alignment horizontal="right" vertical="center"/>
    </xf>
    <xf numFmtId="0" fontId="6" fillId="0" borderId="15" xfId="33" applyFont="1" applyBorder="1" applyAlignment="1">
      <alignment horizontal="left" vertical="top"/>
    </xf>
    <xf numFmtId="0" fontId="6" fillId="0" borderId="15" xfId="33" applyNumberFormat="1" applyFont="1" applyBorder="1" applyAlignment="1">
      <alignment horizontal="right" vertical="center"/>
    </xf>
    <xf numFmtId="0" fontId="4" fillId="0" borderId="53" xfId="110" applyFont="1" applyBorder="1" applyAlignment="1">
      <alignment horizontal="center" wrapText="1"/>
    </xf>
    <xf numFmtId="0" fontId="4" fillId="0" borderId="55" xfId="110" applyFont="1" applyBorder="1" applyAlignment="1">
      <alignment horizontal="center" wrapText="1"/>
    </xf>
    <xf numFmtId="0" fontId="4" fillId="0" borderId="20" xfId="110" applyFont="1" applyBorder="1" applyAlignment="1">
      <alignment horizontal="left" vertical="top"/>
    </xf>
    <xf numFmtId="0" fontId="4" fillId="0" borderId="24" xfId="110" applyFont="1" applyBorder="1" applyAlignment="1">
      <alignment horizontal="left" vertical="top"/>
    </xf>
    <xf numFmtId="0" fontId="4" fillId="0" borderId="22" xfId="110" applyFont="1" applyBorder="1" applyAlignment="1">
      <alignment horizontal="left" vertical="top"/>
    </xf>
    <xf numFmtId="164" fontId="4" fillId="0" borderId="7" xfId="110" applyNumberFormat="1" applyFont="1" applyBorder="1" applyAlignment="1">
      <alignment horizontal="right" vertical="center"/>
    </xf>
    <xf numFmtId="164" fontId="4" fillId="0" borderId="8" xfId="110" applyNumberFormat="1" applyFont="1" applyBorder="1" applyAlignment="1">
      <alignment horizontal="right" vertical="center"/>
    </xf>
    <xf numFmtId="164" fontId="4" fillId="0" borderId="11" xfId="110" applyNumberFormat="1" applyFont="1" applyBorder="1" applyAlignment="1">
      <alignment horizontal="right" vertical="center"/>
    </xf>
    <xf numFmtId="164" fontId="4" fillId="0" borderId="12" xfId="110" applyNumberFormat="1" applyFont="1" applyBorder="1" applyAlignment="1">
      <alignment horizontal="right" vertical="center"/>
    </xf>
    <xf numFmtId="173" fontId="4" fillId="0" borderId="12" xfId="110" applyNumberFormat="1" applyFont="1" applyBorder="1" applyAlignment="1">
      <alignment horizontal="right" vertical="center"/>
    </xf>
    <xf numFmtId="164" fontId="4" fillId="0" borderId="13" xfId="110" applyNumberFormat="1" applyFont="1" applyBorder="1" applyAlignment="1">
      <alignment horizontal="right" vertical="center"/>
    </xf>
    <xf numFmtId="173" fontId="4" fillId="0" borderId="14" xfId="110" applyNumberFormat="1" applyFont="1" applyBorder="1" applyAlignment="1">
      <alignment horizontal="right" vertical="center"/>
    </xf>
    <xf numFmtId="0" fontId="6" fillId="0" borderId="15" xfId="34" applyNumberFormat="1" applyFont="1" applyBorder="1" applyAlignment="1">
      <alignment horizontal="left" vertical="top"/>
    </xf>
    <xf numFmtId="0" fontId="6" fillId="0" borderId="15" xfId="34" applyNumberFormat="1" applyFont="1" applyBorder="1" applyAlignment="1">
      <alignment horizontal="right" vertical="center"/>
    </xf>
    <xf numFmtId="0" fontId="4" fillId="0" borderId="53" xfId="111" applyFont="1" applyBorder="1" applyAlignment="1">
      <alignment horizontal="center" wrapText="1"/>
    </xf>
    <xf numFmtId="0" fontId="4" fillId="0" borderId="55" xfId="111" applyFont="1" applyBorder="1" applyAlignment="1">
      <alignment horizontal="center" wrapText="1"/>
    </xf>
    <xf numFmtId="0" fontId="4" fillId="0" borderId="20" xfId="111" applyFont="1" applyBorder="1" applyAlignment="1">
      <alignment horizontal="left" vertical="top"/>
    </xf>
    <xf numFmtId="0" fontId="4" fillId="0" borderId="24" xfId="111" applyFont="1" applyBorder="1" applyAlignment="1">
      <alignment horizontal="left" vertical="top"/>
    </xf>
    <xf numFmtId="0" fontId="4" fillId="0" borderId="22" xfId="111" applyFont="1" applyBorder="1" applyAlignment="1">
      <alignment horizontal="left" vertical="top"/>
    </xf>
    <xf numFmtId="164" fontId="4" fillId="0" borderId="7" xfId="111" applyNumberFormat="1" applyFont="1" applyBorder="1" applyAlignment="1">
      <alignment horizontal="right" vertical="center"/>
    </xf>
    <xf numFmtId="164" fontId="4" fillId="0" borderId="8" xfId="111" applyNumberFormat="1" applyFont="1" applyBorder="1" applyAlignment="1">
      <alignment horizontal="right" vertical="center"/>
    </xf>
    <xf numFmtId="164" fontId="4" fillId="0" borderId="11" xfId="111" applyNumberFormat="1" applyFont="1" applyBorder="1" applyAlignment="1">
      <alignment horizontal="right" vertical="center"/>
    </xf>
    <xf numFmtId="164" fontId="4" fillId="0" borderId="12" xfId="111" applyNumberFormat="1" applyFont="1" applyBorder="1" applyAlignment="1">
      <alignment horizontal="right" vertical="center"/>
    </xf>
    <xf numFmtId="173" fontId="4" fillId="0" borderId="12" xfId="111" applyNumberFormat="1" applyFont="1" applyBorder="1" applyAlignment="1">
      <alignment horizontal="right" vertical="center"/>
    </xf>
    <xf numFmtId="164" fontId="4" fillId="0" borderId="13" xfId="111" applyNumberFormat="1" applyFont="1" applyBorder="1" applyAlignment="1">
      <alignment horizontal="right" vertical="center"/>
    </xf>
    <xf numFmtId="173" fontId="4" fillId="0" borderId="14" xfId="111" applyNumberFormat="1" applyFont="1" applyBorder="1" applyAlignment="1">
      <alignment horizontal="right" vertical="center"/>
    </xf>
    <xf numFmtId="0" fontId="6" fillId="0" borderId="15" xfId="35" applyNumberFormat="1" applyFont="1" applyBorder="1" applyAlignment="1">
      <alignment horizontal="left" vertical="top"/>
    </xf>
    <xf numFmtId="0" fontId="6" fillId="0" borderId="15" xfId="35" applyNumberFormat="1" applyFont="1" applyBorder="1" applyAlignment="1">
      <alignment horizontal="right" vertical="center"/>
    </xf>
    <xf numFmtId="0" fontId="4" fillId="0" borderId="53" xfId="112" applyFont="1" applyBorder="1" applyAlignment="1">
      <alignment horizontal="center" wrapText="1"/>
    </xf>
    <xf numFmtId="0" fontId="4" fillId="0" borderId="55" xfId="112" applyFont="1" applyBorder="1" applyAlignment="1">
      <alignment horizontal="center" wrapText="1"/>
    </xf>
    <xf numFmtId="0" fontId="4" fillId="0" borderId="20" xfId="112" applyFont="1" applyBorder="1" applyAlignment="1">
      <alignment horizontal="left" vertical="top"/>
    </xf>
    <xf numFmtId="0" fontId="4" fillId="0" borderId="24" xfId="112" applyFont="1" applyBorder="1" applyAlignment="1">
      <alignment horizontal="left" vertical="top"/>
    </xf>
    <xf numFmtId="0" fontId="4" fillId="0" borderId="22" xfId="112" applyFont="1" applyBorder="1" applyAlignment="1">
      <alignment horizontal="left" vertical="top"/>
    </xf>
    <xf numFmtId="164" fontId="4" fillId="0" borderId="7" xfId="112" applyNumberFormat="1" applyFont="1" applyBorder="1" applyAlignment="1">
      <alignment horizontal="right" vertical="center"/>
    </xf>
    <xf numFmtId="164" fontId="4" fillId="0" borderId="8" xfId="112" applyNumberFormat="1" applyFont="1" applyBorder="1" applyAlignment="1">
      <alignment horizontal="right" vertical="center"/>
    </xf>
    <xf numFmtId="164" fontId="4" fillId="0" borderId="11" xfId="112" applyNumberFormat="1" applyFont="1" applyBorder="1" applyAlignment="1">
      <alignment horizontal="right" vertical="center"/>
    </xf>
    <xf numFmtId="164" fontId="4" fillId="0" borderId="12" xfId="112" applyNumberFormat="1" applyFont="1" applyBorder="1" applyAlignment="1">
      <alignment horizontal="right" vertical="center"/>
    </xf>
    <xf numFmtId="164" fontId="4" fillId="0" borderId="13" xfId="112" applyNumberFormat="1" applyFont="1" applyBorder="1" applyAlignment="1">
      <alignment horizontal="right" vertical="center"/>
    </xf>
    <xf numFmtId="164" fontId="4" fillId="0" borderId="14" xfId="112" applyNumberFormat="1" applyFont="1" applyBorder="1" applyAlignment="1">
      <alignment horizontal="right" vertical="center"/>
    </xf>
    <xf numFmtId="0" fontId="4" fillId="0" borderId="53" xfId="113" applyFont="1" applyBorder="1" applyAlignment="1">
      <alignment horizontal="center" wrapText="1"/>
    </xf>
    <xf numFmtId="0" fontId="4" fillId="0" borderId="55" xfId="113" applyFont="1" applyBorder="1" applyAlignment="1">
      <alignment horizontal="center" wrapText="1"/>
    </xf>
    <xf numFmtId="0" fontId="4" fillId="0" borderId="20" xfId="113" applyFont="1" applyBorder="1" applyAlignment="1">
      <alignment horizontal="left" vertical="top"/>
    </xf>
    <xf numFmtId="0" fontId="4" fillId="0" borderId="24" xfId="113" applyFont="1" applyBorder="1" applyAlignment="1">
      <alignment horizontal="left" vertical="top"/>
    </xf>
    <xf numFmtId="0" fontId="4" fillId="0" borderId="22" xfId="113" applyFont="1" applyBorder="1" applyAlignment="1">
      <alignment horizontal="left" vertical="top"/>
    </xf>
    <xf numFmtId="164" fontId="4" fillId="0" borderId="7" xfId="113" applyNumberFormat="1" applyFont="1" applyBorder="1" applyAlignment="1">
      <alignment horizontal="right" vertical="center"/>
    </xf>
    <xf numFmtId="164" fontId="4" fillId="0" borderId="8" xfId="113" applyNumberFormat="1" applyFont="1" applyBorder="1" applyAlignment="1">
      <alignment horizontal="right" vertical="center"/>
    </xf>
    <xf numFmtId="164" fontId="4" fillId="0" borderId="11" xfId="113" applyNumberFormat="1" applyFont="1" applyBorder="1" applyAlignment="1">
      <alignment horizontal="right" vertical="center"/>
    </xf>
    <xf numFmtId="164" fontId="4" fillId="0" borderId="12" xfId="113" applyNumberFormat="1" applyFont="1" applyBorder="1" applyAlignment="1">
      <alignment horizontal="right" vertical="center"/>
    </xf>
    <xf numFmtId="164" fontId="4" fillId="0" borderId="13" xfId="113" applyNumberFormat="1" applyFont="1" applyBorder="1" applyAlignment="1">
      <alignment horizontal="right" vertical="center"/>
    </xf>
    <xf numFmtId="164" fontId="4" fillId="0" borderId="14" xfId="113" applyNumberFormat="1" applyFont="1" applyBorder="1" applyAlignment="1">
      <alignment horizontal="right" vertical="center"/>
    </xf>
    <xf numFmtId="0" fontId="4" fillId="0" borderId="53" xfId="114" applyFont="1" applyBorder="1" applyAlignment="1">
      <alignment horizontal="center" wrapText="1"/>
    </xf>
    <xf numFmtId="0" fontId="4" fillId="0" borderId="55" xfId="114" applyFont="1" applyBorder="1" applyAlignment="1">
      <alignment horizontal="center" wrapText="1"/>
    </xf>
    <xf numFmtId="0" fontId="4" fillId="0" borderId="20" xfId="114" applyFont="1" applyBorder="1" applyAlignment="1">
      <alignment horizontal="left" vertical="top"/>
    </xf>
    <xf numFmtId="0" fontId="4" fillId="0" borderId="24" xfId="114" applyFont="1" applyBorder="1" applyAlignment="1">
      <alignment horizontal="left" vertical="top"/>
    </xf>
    <xf numFmtId="0" fontId="4" fillId="0" borderId="22" xfId="114" applyFont="1" applyBorder="1" applyAlignment="1">
      <alignment horizontal="left" vertical="top"/>
    </xf>
    <xf numFmtId="164" fontId="4" fillId="0" borderId="7" xfId="114" applyNumberFormat="1" applyFont="1" applyBorder="1" applyAlignment="1">
      <alignment horizontal="right" vertical="center"/>
    </xf>
    <xf numFmtId="164" fontId="4" fillId="0" borderId="8" xfId="114" applyNumberFormat="1" applyFont="1" applyBorder="1" applyAlignment="1">
      <alignment horizontal="right" vertical="center"/>
    </xf>
    <xf numFmtId="164" fontId="4" fillId="0" borderId="11" xfId="114" applyNumberFormat="1" applyFont="1" applyBorder="1" applyAlignment="1">
      <alignment horizontal="right" vertical="center"/>
    </xf>
    <xf numFmtId="164" fontId="4" fillId="0" borderId="12" xfId="114" applyNumberFormat="1" applyFont="1" applyBorder="1" applyAlignment="1">
      <alignment horizontal="right" vertical="center"/>
    </xf>
    <xf numFmtId="173" fontId="4" fillId="0" borderId="12" xfId="114" applyNumberFormat="1" applyFont="1" applyBorder="1" applyAlignment="1">
      <alignment horizontal="right" vertical="center"/>
    </xf>
    <xf numFmtId="164" fontId="4" fillId="0" borderId="13" xfId="114" applyNumberFormat="1" applyFont="1" applyBorder="1" applyAlignment="1">
      <alignment horizontal="right" vertical="center"/>
    </xf>
    <xf numFmtId="173" fontId="4" fillId="0" borderId="14" xfId="114" applyNumberFormat="1" applyFont="1" applyBorder="1" applyAlignment="1">
      <alignment horizontal="right" vertical="center"/>
    </xf>
    <xf numFmtId="0" fontId="6" fillId="0" borderId="15" xfId="38" applyNumberFormat="1" applyFont="1" applyBorder="1" applyAlignment="1">
      <alignment horizontal="left" vertical="top"/>
    </xf>
    <xf numFmtId="0" fontId="6" fillId="0" borderId="15" xfId="38" applyNumberFormat="1" applyFont="1" applyBorder="1" applyAlignment="1">
      <alignment horizontal="right" vertical="center"/>
    </xf>
    <xf numFmtId="0" fontId="4" fillId="0" borderId="53" xfId="115" applyFont="1" applyBorder="1" applyAlignment="1">
      <alignment horizontal="center" wrapText="1"/>
    </xf>
    <xf numFmtId="0" fontId="4" fillId="0" borderId="55" xfId="115" applyFont="1" applyBorder="1" applyAlignment="1">
      <alignment horizontal="center" wrapText="1"/>
    </xf>
    <xf numFmtId="0" fontId="4" fillId="0" borderId="20" xfId="115" applyFont="1" applyBorder="1" applyAlignment="1">
      <alignment horizontal="left" vertical="top"/>
    </xf>
    <xf numFmtId="0" fontId="4" fillId="0" borderId="24" xfId="115" applyFont="1" applyBorder="1" applyAlignment="1">
      <alignment horizontal="left" vertical="top"/>
    </xf>
    <xf numFmtId="0" fontId="4" fillId="0" borderId="22" xfId="115" applyFont="1" applyBorder="1" applyAlignment="1">
      <alignment horizontal="left" vertical="top"/>
    </xf>
    <xf numFmtId="164" fontId="4" fillId="0" borderId="7" xfId="115" applyNumberFormat="1" applyFont="1" applyBorder="1" applyAlignment="1">
      <alignment horizontal="right" vertical="center"/>
    </xf>
    <xf numFmtId="164" fontId="4" fillId="0" borderId="8" xfId="115" applyNumberFormat="1" applyFont="1" applyBorder="1" applyAlignment="1">
      <alignment horizontal="right" vertical="center"/>
    </xf>
    <xf numFmtId="164" fontId="4" fillId="0" borderId="11" xfId="115" applyNumberFormat="1" applyFont="1" applyBorder="1" applyAlignment="1">
      <alignment horizontal="right" vertical="center"/>
    </xf>
    <xf numFmtId="164" fontId="4" fillId="0" borderId="12" xfId="115" applyNumberFormat="1" applyFont="1" applyBorder="1" applyAlignment="1">
      <alignment horizontal="right" vertical="center"/>
    </xf>
    <xf numFmtId="173" fontId="4" fillId="0" borderId="12" xfId="115" applyNumberFormat="1" applyFont="1" applyBorder="1" applyAlignment="1">
      <alignment horizontal="right" vertical="center"/>
    </xf>
    <xf numFmtId="164" fontId="4" fillId="0" borderId="13" xfId="115" applyNumberFormat="1" applyFont="1" applyBorder="1" applyAlignment="1">
      <alignment horizontal="right" vertical="center"/>
    </xf>
    <xf numFmtId="173" fontId="4" fillId="0" borderId="14" xfId="115" applyNumberFormat="1" applyFont="1" applyBorder="1" applyAlignment="1">
      <alignment horizontal="right" vertical="center"/>
    </xf>
    <xf numFmtId="0" fontId="0" fillId="0" borderId="67" xfId="0" applyBorder="1" applyAlignment="1"/>
    <xf numFmtId="0" fontId="14" fillId="0" borderId="0" xfId="82" applyFont="1" applyBorder="1" applyAlignment="1">
      <alignment vertical="top" wrapText="1"/>
    </xf>
    <xf numFmtId="0" fontId="4" fillId="0" borderId="53" xfId="118" applyFont="1" applyBorder="1" applyAlignment="1">
      <alignment horizontal="center" wrapText="1"/>
    </xf>
    <xf numFmtId="0" fontId="4" fillId="0" borderId="55" xfId="118" applyFont="1" applyBorder="1" applyAlignment="1">
      <alignment horizontal="center" wrapText="1"/>
    </xf>
    <xf numFmtId="0" fontId="4" fillId="0" borderId="20" xfId="118" applyFont="1" applyBorder="1" applyAlignment="1">
      <alignment horizontal="left" vertical="top"/>
    </xf>
    <xf numFmtId="0" fontId="4" fillId="0" borderId="24" xfId="118" applyFont="1" applyBorder="1" applyAlignment="1">
      <alignment horizontal="left" vertical="top"/>
    </xf>
    <xf numFmtId="0" fontId="4" fillId="0" borderId="22" xfId="118" applyFont="1" applyBorder="1" applyAlignment="1">
      <alignment horizontal="left" vertical="top"/>
    </xf>
    <xf numFmtId="164" fontId="4" fillId="0" borderId="7" xfId="118" applyNumberFormat="1" applyFont="1" applyBorder="1" applyAlignment="1">
      <alignment horizontal="right" vertical="center"/>
    </xf>
    <xf numFmtId="164" fontId="4" fillId="0" borderId="8" xfId="118" applyNumberFormat="1" applyFont="1" applyBorder="1" applyAlignment="1">
      <alignment horizontal="right" vertical="center"/>
    </xf>
    <xf numFmtId="164" fontId="4" fillId="0" borderId="11" xfId="118" applyNumberFormat="1" applyFont="1" applyBorder="1" applyAlignment="1">
      <alignment horizontal="right" vertical="center"/>
    </xf>
    <xf numFmtId="164" fontId="4" fillId="0" borderId="12" xfId="118" applyNumberFormat="1" applyFont="1" applyBorder="1" applyAlignment="1">
      <alignment horizontal="right" vertical="center"/>
    </xf>
    <xf numFmtId="164" fontId="4" fillId="0" borderId="13" xfId="118" applyNumberFormat="1" applyFont="1" applyBorder="1" applyAlignment="1">
      <alignment horizontal="right" vertical="center"/>
    </xf>
    <xf numFmtId="164" fontId="4" fillId="0" borderId="14" xfId="118" applyNumberFormat="1" applyFont="1" applyBorder="1" applyAlignment="1">
      <alignment horizontal="right" vertical="center"/>
    </xf>
    <xf numFmtId="0" fontId="4" fillId="0" borderId="53" xfId="119" applyFont="1" applyBorder="1" applyAlignment="1">
      <alignment horizontal="center" wrapText="1"/>
    </xf>
    <xf numFmtId="0" fontId="4" fillId="0" borderId="55" xfId="119" applyFont="1" applyBorder="1" applyAlignment="1">
      <alignment horizontal="center" wrapText="1"/>
    </xf>
    <xf numFmtId="0" fontId="4" fillId="0" borderId="20" xfId="119" applyFont="1" applyBorder="1" applyAlignment="1">
      <alignment horizontal="left" vertical="top"/>
    </xf>
    <xf numFmtId="0" fontId="4" fillId="0" borderId="24" xfId="119" applyFont="1" applyBorder="1" applyAlignment="1">
      <alignment horizontal="left" vertical="top"/>
    </xf>
    <xf numFmtId="0" fontId="4" fillId="0" borderId="22" xfId="119" applyFont="1" applyBorder="1" applyAlignment="1">
      <alignment horizontal="left" vertical="top"/>
    </xf>
    <xf numFmtId="164" fontId="4" fillId="0" borderId="7" xfId="119" applyNumberFormat="1" applyFont="1" applyBorder="1" applyAlignment="1">
      <alignment horizontal="right" vertical="center"/>
    </xf>
    <xf numFmtId="164" fontId="4" fillId="0" borderId="8" xfId="119" applyNumberFormat="1" applyFont="1" applyBorder="1" applyAlignment="1">
      <alignment horizontal="right" vertical="center"/>
    </xf>
    <xf numFmtId="164" fontId="4" fillId="0" borderId="11" xfId="119" applyNumberFormat="1" applyFont="1" applyBorder="1" applyAlignment="1">
      <alignment horizontal="right" vertical="center"/>
    </xf>
    <xf numFmtId="164" fontId="4" fillId="0" borderId="12" xfId="119" applyNumberFormat="1" applyFont="1" applyBorder="1" applyAlignment="1">
      <alignment horizontal="right" vertical="center"/>
    </xf>
    <xf numFmtId="173" fontId="4" fillId="0" borderId="12" xfId="119" applyNumberFormat="1" applyFont="1" applyBorder="1" applyAlignment="1">
      <alignment horizontal="right" vertical="center"/>
    </xf>
    <xf numFmtId="164" fontId="4" fillId="0" borderId="13" xfId="119" applyNumberFormat="1" applyFont="1" applyBorder="1" applyAlignment="1">
      <alignment horizontal="right" vertical="center"/>
    </xf>
    <xf numFmtId="173" fontId="4" fillId="0" borderId="14" xfId="119" applyNumberFormat="1" applyFont="1" applyBorder="1" applyAlignment="1">
      <alignment horizontal="right" vertical="center"/>
    </xf>
    <xf numFmtId="0" fontId="4" fillId="0" borderId="53" xfId="120" applyFont="1" applyBorder="1" applyAlignment="1">
      <alignment horizontal="center" wrapText="1"/>
    </xf>
    <xf numFmtId="0" fontId="4" fillId="0" borderId="55" xfId="120" applyFont="1" applyBorder="1" applyAlignment="1">
      <alignment horizontal="center" wrapText="1"/>
    </xf>
    <xf numFmtId="0" fontId="4" fillId="0" borderId="20" xfId="120" applyFont="1" applyBorder="1" applyAlignment="1">
      <alignment horizontal="left" vertical="top"/>
    </xf>
    <xf numFmtId="0" fontId="4" fillId="0" borderId="24" xfId="120" applyFont="1" applyBorder="1" applyAlignment="1">
      <alignment horizontal="left" vertical="top"/>
    </xf>
    <xf numFmtId="0" fontId="4" fillId="0" borderId="22" xfId="120" applyFont="1" applyBorder="1" applyAlignment="1">
      <alignment horizontal="left" vertical="top"/>
    </xf>
    <xf numFmtId="164" fontId="4" fillId="0" borderId="7" xfId="120" applyNumberFormat="1" applyFont="1" applyBorder="1" applyAlignment="1">
      <alignment horizontal="right" vertical="center"/>
    </xf>
    <xf numFmtId="164" fontId="4" fillId="0" borderId="8" xfId="120" applyNumberFormat="1" applyFont="1" applyBorder="1" applyAlignment="1">
      <alignment horizontal="right" vertical="center"/>
    </xf>
    <xf numFmtId="164" fontId="4" fillId="0" borderId="11" xfId="120" applyNumberFormat="1" applyFont="1" applyBorder="1" applyAlignment="1">
      <alignment horizontal="right" vertical="center"/>
    </xf>
    <xf numFmtId="164" fontId="4" fillId="0" borderId="12" xfId="120" applyNumberFormat="1" applyFont="1" applyBorder="1" applyAlignment="1">
      <alignment horizontal="right" vertical="center"/>
    </xf>
    <xf numFmtId="164" fontId="4" fillId="0" borderId="13" xfId="120" applyNumberFormat="1" applyFont="1" applyBorder="1" applyAlignment="1">
      <alignment horizontal="right" vertical="center"/>
    </xf>
    <xf numFmtId="164" fontId="4" fillId="0" borderId="14" xfId="120" applyNumberFormat="1" applyFont="1" applyBorder="1" applyAlignment="1">
      <alignment horizontal="right" vertical="center"/>
    </xf>
    <xf numFmtId="0" fontId="4" fillId="0" borderId="15" xfId="42" applyFont="1" applyBorder="1" applyAlignment="1">
      <alignment horizontal="left" vertical="top"/>
    </xf>
    <xf numFmtId="0" fontId="6" fillId="0" borderId="15" xfId="43" applyNumberFormat="1" applyFont="1" applyBorder="1" applyAlignment="1">
      <alignment horizontal="right" vertical="center"/>
    </xf>
    <xf numFmtId="0" fontId="4" fillId="0" borderId="0" xfId="42" applyFont="1" applyBorder="1" applyAlignment="1">
      <alignment horizontal="left" vertical="top"/>
    </xf>
    <xf numFmtId="0" fontId="6" fillId="0" borderId="0" xfId="43" applyNumberFormat="1" applyFont="1" applyBorder="1" applyAlignment="1">
      <alignment horizontal="right" vertical="center"/>
    </xf>
    <xf numFmtId="0" fontId="4" fillId="0" borderId="53" xfId="121" applyFont="1" applyBorder="1" applyAlignment="1">
      <alignment horizontal="center" wrapText="1"/>
    </xf>
    <xf numFmtId="0" fontId="4" fillId="0" borderId="55" xfId="121" applyFont="1" applyBorder="1" applyAlignment="1">
      <alignment horizontal="center" wrapText="1"/>
    </xf>
    <xf numFmtId="0" fontId="4" fillId="0" borderId="20" xfId="121" applyFont="1" applyBorder="1" applyAlignment="1">
      <alignment horizontal="left" vertical="top"/>
    </xf>
    <xf numFmtId="0" fontId="4" fillId="0" borderId="24" xfId="121" applyFont="1" applyBorder="1" applyAlignment="1">
      <alignment horizontal="left" vertical="top"/>
    </xf>
    <xf numFmtId="0" fontId="4" fillId="0" borderId="22" xfId="121" applyFont="1" applyBorder="1" applyAlignment="1">
      <alignment horizontal="left" vertical="top"/>
    </xf>
    <xf numFmtId="164" fontId="4" fillId="0" borderId="7" xfId="121" applyNumberFormat="1" applyFont="1" applyBorder="1" applyAlignment="1">
      <alignment horizontal="right" vertical="center"/>
    </xf>
    <xf numFmtId="164" fontId="4" fillId="0" borderId="8" xfId="121" applyNumberFormat="1" applyFont="1" applyBorder="1" applyAlignment="1">
      <alignment horizontal="right" vertical="center"/>
    </xf>
    <xf numFmtId="164" fontId="4" fillId="0" borderId="11" xfId="121" applyNumberFormat="1" applyFont="1" applyBorder="1" applyAlignment="1">
      <alignment horizontal="right" vertical="center"/>
    </xf>
    <xf numFmtId="164" fontId="4" fillId="0" borderId="12" xfId="121" applyNumberFormat="1" applyFont="1" applyBorder="1" applyAlignment="1">
      <alignment horizontal="right" vertical="center"/>
    </xf>
    <xf numFmtId="164" fontId="4" fillId="0" borderId="13" xfId="121" applyNumberFormat="1" applyFont="1" applyBorder="1" applyAlignment="1">
      <alignment horizontal="right" vertical="center"/>
    </xf>
    <xf numFmtId="164" fontId="4" fillId="0" borderId="14" xfId="121" applyNumberFormat="1" applyFont="1" applyBorder="1" applyAlignment="1">
      <alignment horizontal="right" vertical="center"/>
    </xf>
    <xf numFmtId="0" fontId="6" fillId="0" borderId="15" xfId="45" applyNumberFormat="1" applyFont="1" applyBorder="1" applyAlignment="1">
      <alignment horizontal="left" vertical="top"/>
    </xf>
    <xf numFmtId="0" fontId="6" fillId="0" borderId="15" xfId="45" applyNumberFormat="1" applyFont="1" applyBorder="1" applyAlignment="1">
      <alignment horizontal="right" vertical="center"/>
    </xf>
    <xf numFmtId="0" fontId="6" fillId="0" borderId="0" xfId="45" applyNumberFormat="1" applyFont="1" applyBorder="1" applyAlignment="1">
      <alignment horizontal="left" vertical="top"/>
    </xf>
    <xf numFmtId="0" fontId="6" fillId="0" borderId="0" xfId="45" applyNumberFormat="1" applyFont="1" applyBorder="1" applyAlignment="1">
      <alignment horizontal="right" vertical="center"/>
    </xf>
    <xf numFmtId="0" fontId="4" fillId="0" borderId="53" xfId="122" applyFont="1" applyBorder="1" applyAlignment="1">
      <alignment horizontal="center" wrapText="1"/>
    </xf>
    <xf numFmtId="0" fontId="4" fillId="0" borderId="55" xfId="122" applyFont="1" applyBorder="1" applyAlignment="1">
      <alignment horizontal="center" wrapText="1"/>
    </xf>
    <xf numFmtId="0" fontId="4" fillId="0" borderId="20" xfId="122" applyFont="1" applyBorder="1" applyAlignment="1">
      <alignment horizontal="left" vertical="top"/>
    </xf>
    <xf numFmtId="0" fontId="4" fillId="0" borderId="24" xfId="122" applyFont="1" applyBorder="1" applyAlignment="1">
      <alignment horizontal="left" vertical="top"/>
    </xf>
    <xf numFmtId="0" fontId="4" fillId="0" borderId="22" xfId="122" applyFont="1" applyBorder="1" applyAlignment="1">
      <alignment horizontal="left" vertical="top"/>
    </xf>
    <xf numFmtId="164" fontId="4" fillId="0" borderId="7" xfId="122" applyNumberFormat="1" applyFont="1" applyBorder="1" applyAlignment="1">
      <alignment horizontal="right" vertical="center"/>
    </xf>
    <xf numFmtId="164" fontId="4" fillId="0" borderId="8" xfId="122" applyNumberFormat="1" applyFont="1" applyBorder="1" applyAlignment="1">
      <alignment horizontal="right" vertical="center"/>
    </xf>
    <xf numFmtId="164" fontId="4" fillId="0" borderId="11" xfId="122" applyNumberFormat="1" applyFont="1" applyBorder="1" applyAlignment="1">
      <alignment horizontal="right" vertical="center"/>
    </xf>
    <xf numFmtId="164" fontId="4" fillId="0" borderId="12" xfId="122" applyNumberFormat="1" applyFont="1" applyBorder="1" applyAlignment="1">
      <alignment horizontal="right" vertical="center"/>
    </xf>
    <xf numFmtId="164" fontId="4" fillId="0" borderId="13" xfId="122" applyNumberFormat="1" applyFont="1" applyBorder="1" applyAlignment="1">
      <alignment horizontal="right" vertical="center"/>
    </xf>
    <xf numFmtId="164" fontId="4" fillId="0" borderId="14" xfId="122" applyNumberFormat="1" applyFont="1" applyBorder="1" applyAlignment="1">
      <alignment horizontal="right" vertical="center"/>
    </xf>
    <xf numFmtId="0" fontId="6" fillId="0" borderId="15" xfId="44" applyNumberFormat="1" applyFont="1" applyBorder="1" applyAlignment="1">
      <alignment horizontal="left" vertical="top"/>
    </xf>
    <xf numFmtId="0" fontId="6" fillId="0" borderId="15" xfId="44" applyNumberFormat="1" applyFont="1" applyBorder="1" applyAlignment="1">
      <alignment horizontal="right" vertical="center"/>
    </xf>
    <xf numFmtId="0" fontId="6" fillId="0" borderId="0" xfId="44" applyNumberFormat="1" applyFont="1" applyBorder="1" applyAlignment="1">
      <alignment horizontal="left" vertical="top"/>
    </xf>
    <xf numFmtId="0" fontId="6" fillId="0" borderId="0" xfId="44" applyNumberFormat="1" applyFont="1" applyBorder="1" applyAlignment="1">
      <alignment horizontal="right" vertical="center"/>
    </xf>
    <xf numFmtId="0" fontId="4" fillId="0" borderId="53" xfId="123" applyFont="1" applyBorder="1" applyAlignment="1">
      <alignment horizontal="center" wrapText="1"/>
    </xf>
    <xf numFmtId="0" fontId="4" fillId="0" borderId="55" xfId="123" applyFont="1" applyBorder="1" applyAlignment="1">
      <alignment horizontal="center" wrapText="1"/>
    </xf>
    <xf numFmtId="0" fontId="4" fillId="0" borderId="20" xfId="123" applyFont="1" applyBorder="1" applyAlignment="1">
      <alignment horizontal="left" vertical="top"/>
    </xf>
    <xf numFmtId="0" fontId="4" fillId="0" borderId="24" xfId="123" applyFont="1" applyBorder="1" applyAlignment="1">
      <alignment horizontal="left" vertical="top"/>
    </xf>
    <xf numFmtId="164" fontId="4" fillId="0" borderId="7" xfId="123" applyNumberFormat="1" applyFont="1" applyBorder="1" applyAlignment="1">
      <alignment horizontal="right" vertical="center"/>
    </xf>
    <xf numFmtId="164" fontId="4" fillId="0" borderId="8" xfId="123" applyNumberFormat="1" applyFont="1" applyBorder="1" applyAlignment="1">
      <alignment horizontal="right" vertical="center"/>
    </xf>
    <xf numFmtId="164" fontId="4" fillId="0" borderId="11" xfId="123" applyNumberFormat="1" applyFont="1" applyBorder="1" applyAlignment="1">
      <alignment horizontal="right" vertical="center"/>
    </xf>
    <xf numFmtId="164" fontId="4" fillId="0" borderId="12" xfId="123" applyNumberFormat="1" applyFont="1" applyBorder="1" applyAlignment="1">
      <alignment horizontal="right" vertical="center"/>
    </xf>
    <xf numFmtId="0" fontId="6" fillId="0" borderId="0" xfId="46" applyNumberFormat="1" applyFont="1" applyBorder="1" applyAlignment="1">
      <alignment horizontal="left" vertical="top"/>
    </xf>
    <xf numFmtId="0" fontId="6" fillId="0" borderId="0" xfId="46" applyNumberFormat="1" applyFont="1" applyBorder="1" applyAlignment="1">
      <alignment horizontal="right" vertical="center"/>
    </xf>
    <xf numFmtId="17" fontId="0" fillId="0" borderId="0" xfId="0" applyNumberFormat="1" applyFont="1" applyFill="1"/>
    <xf numFmtId="0" fontId="7" fillId="0" borderId="0" xfId="84" applyFont="1" applyFill="1"/>
    <xf numFmtId="0" fontId="0" fillId="0" borderId="0" xfId="0" applyFill="1"/>
    <xf numFmtId="0" fontId="26" fillId="0" borderId="0" xfId="85" applyFont="1" applyFill="1"/>
    <xf numFmtId="0" fontId="7" fillId="0" borderId="0" xfId="60" applyFont="1" applyFill="1"/>
    <xf numFmtId="17" fontId="7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164" fontId="4" fillId="0" borderId="0" xfId="124" applyNumberFormat="1" applyFont="1" applyBorder="1" applyAlignment="1">
      <alignment horizontal="right" vertical="center"/>
    </xf>
    <xf numFmtId="0" fontId="4" fillId="0" borderId="0" xfId="124" applyFont="1" applyBorder="1" applyAlignment="1">
      <alignment horizontal="center"/>
    </xf>
    <xf numFmtId="0" fontId="4" fillId="0" borderId="0" xfId="124" applyFont="1" applyBorder="1" applyAlignment="1">
      <alignment horizontal="left" vertical="top"/>
    </xf>
    <xf numFmtId="0" fontId="4" fillId="0" borderId="0" xfId="124" applyFont="1" applyBorder="1" applyAlignment="1"/>
    <xf numFmtId="0" fontId="4" fillId="0" borderId="0" xfId="124" applyFont="1" applyBorder="1" applyAlignment="1">
      <alignment vertical="top"/>
    </xf>
    <xf numFmtId="0" fontId="4" fillId="2" borderId="0" xfId="124" applyFont="1" applyFill="1" applyAlignment="1"/>
    <xf numFmtId="0" fontId="2" fillId="0" borderId="0" xfId="124" applyAlignment="1"/>
    <xf numFmtId="0" fontId="3" fillId="0" borderId="0" xfId="124" applyFont="1" applyBorder="1" applyAlignment="1">
      <alignment vertical="center"/>
    </xf>
    <xf numFmtId="0" fontId="28" fillId="0" borderId="52" xfId="126" applyFont="1" applyBorder="1" applyAlignment="1">
      <alignment horizontal="left" wrapText="1"/>
    </xf>
    <xf numFmtId="0" fontId="28" fillId="0" borderId="53" xfId="126" applyFont="1" applyBorder="1" applyAlignment="1">
      <alignment horizontal="center" wrapText="1"/>
    </xf>
    <xf numFmtId="0" fontId="28" fillId="0" borderId="55" xfId="126" applyFont="1" applyBorder="1" applyAlignment="1">
      <alignment horizontal="center" wrapText="1"/>
    </xf>
    <xf numFmtId="0" fontId="4" fillId="0" borderId="10" xfId="127" applyFont="1" applyBorder="1" applyAlignment="1">
      <alignment horizontal="left" vertical="top" wrapText="1"/>
    </xf>
    <xf numFmtId="164" fontId="28" fillId="0" borderId="8" xfId="126" applyNumberFormat="1" applyFont="1" applyBorder="1" applyAlignment="1">
      <alignment horizontal="right" vertical="center"/>
    </xf>
    <xf numFmtId="164" fontId="28" fillId="0" borderId="18" xfId="126" applyNumberFormat="1" applyFont="1" applyBorder="1" applyAlignment="1">
      <alignment horizontal="right" vertical="center"/>
    </xf>
    <xf numFmtId="0" fontId="28" fillId="0" borderId="20" xfId="126" applyFont="1" applyBorder="1" applyAlignment="1">
      <alignment horizontal="left" vertical="top"/>
    </xf>
    <xf numFmtId="168" fontId="28" fillId="0" borderId="7" xfId="126" applyNumberFormat="1" applyFont="1" applyBorder="1" applyAlignment="1">
      <alignment horizontal="right" vertical="center"/>
    </xf>
    <xf numFmtId="168" fontId="28" fillId="0" borderId="8" xfId="126" applyNumberFormat="1" applyFont="1" applyBorder="1" applyAlignment="1">
      <alignment horizontal="right" vertical="center"/>
    </xf>
    <xf numFmtId="164" fontId="28" fillId="0" borderId="12" xfId="126" applyNumberFormat="1" applyFont="1" applyBorder="1" applyAlignment="1">
      <alignment horizontal="right" vertical="center"/>
    </xf>
    <xf numFmtId="164" fontId="28" fillId="0" borderId="19" xfId="126" applyNumberFormat="1" applyFont="1" applyBorder="1" applyAlignment="1">
      <alignment horizontal="right" vertical="center"/>
    </xf>
    <xf numFmtId="0" fontId="28" fillId="0" borderId="24" xfId="126" applyFont="1" applyBorder="1" applyAlignment="1">
      <alignment horizontal="left" vertical="top"/>
    </xf>
    <xf numFmtId="168" fontId="28" fillId="0" borderId="11" xfId="126" applyNumberFormat="1" applyFont="1" applyBorder="1" applyAlignment="1">
      <alignment horizontal="right" vertical="center"/>
    </xf>
    <xf numFmtId="168" fontId="28" fillId="0" borderId="12" xfId="126" applyNumberFormat="1" applyFont="1" applyBorder="1" applyAlignment="1">
      <alignment horizontal="right" vertical="center"/>
    </xf>
    <xf numFmtId="0" fontId="4" fillId="0" borderId="9" xfId="127" applyFont="1" applyBorder="1" applyAlignment="1">
      <alignment vertical="top" wrapText="1"/>
    </xf>
    <xf numFmtId="164" fontId="4" fillId="0" borderId="12" xfId="127" applyNumberFormat="1" applyFont="1" applyBorder="1" applyAlignment="1">
      <alignment horizontal="right" vertical="center"/>
    </xf>
    <xf numFmtId="0" fontId="2" fillId="0" borderId="0" xfId="127"/>
    <xf numFmtId="0" fontId="28" fillId="0" borderId="22" xfId="126" applyFont="1" applyBorder="1" applyAlignment="1">
      <alignment horizontal="left" vertical="top"/>
    </xf>
    <xf numFmtId="168" fontId="28" fillId="0" borderId="13" xfId="126" applyNumberFormat="1" applyFont="1" applyBorder="1" applyAlignment="1">
      <alignment horizontal="right" vertical="center"/>
    </xf>
    <xf numFmtId="168" fontId="28" fillId="0" borderId="14" xfId="126" applyNumberFormat="1" applyFont="1" applyBorder="1" applyAlignment="1">
      <alignment horizontal="right" vertical="center"/>
    </xf>
    <xf numFmtId="0" fontId="28" fillId="0" borderId="24" xfId="125" applyFont="1" applyBorder="1" applyAlignment="1">
      <alignment horizontal="left" vertical="top"/>
    </xf>
    <xf numFmtId="168" fontId="28" fillId="0" borderId="11" xfId="125" applyNumberFormat="1" applyFont="1" applyBorder="1" applyAlignment="1">
      <alignment horizontal="right" vertical="center"/>
    </xf>
    <xf numFmtId="168" fontId="28" fillId="0" borderId="12" xfId="125" applyNumberFormat="1" applyFont="1" applyBorder="1" applyAlignment="1">
      <alignment horizontal="right" vertical="center"/>
    </xf>
    <xf numFmtId="0" fontId="28" fillId="0" borderId="22" xfId="125" applyFont="1" applyBorder="1" applyAlignment="1">
      <alignment horizontal="left" vertical="top"/>
    </xf>
    <xf numFmtId="168" fontId="28" fillId="0" borderId="13" xfId="125" applyNumberFormat="1" applyFont="1" applyBorder="1" applyAlignment="1">
      <alignment horizontal="right" vertical="center"/>
    </xf>
    <xf numFmtId="168" fontId="28" fillId="0" borderId="14" xfId="125" applyNumberFormat="1" applyFont="1" applyBorder="1" applyAlignment="1">
      <alignment horizontal="right" vertical="center"/>
    </xf>
    <xf numFmtId="0" fontId="28" fillId="0" borderId="52" xfId="125" applyFont="1" applyBorder="1" applyAlignment="1">
      <alignment horizontal="left" wrapText="1"/>
    </xf>
    <xf numFmtId="0" fontId="28" fillId="0" borderId="53" xfId="125" applyFont="1" applyBorder="1" applyAlignment="1">
      <alignment horizontal="center" wrapText="1"/>
    </xf>
    <xf numFmtId="0" fontId="28" fillId="0" borderId="55" xfId="125" applyFont="1" applyBorder="1" applyAlignment="1">
      <alignment horizontal="center" wrapText="1"/>
    </xf>
    <xf numFmtId="164" fontId="28" fillId="0" borderId="8" xfId="125" applyNumberFormat="1" applyFont="1" applyBorder="1" applyAlignment="1">
      <alignment horizontal="right" vertical="center"/>
    </xf>
    <xf numFmtId="164" fontId="28" fillId="0" borderId="18" xfId="125" applyNumberFormat="1" applyFont="1" applyBorder="1" applyAlignment="1">
      <alignment horizontal="right" vertical="center"/>
    </xf>
    <xf numFmtId="0" fontId="28" fillId="0" borderId="20" xfId="125" applyFont="1" applyBorder="1" applyAlignment="1">
      <alignment horizontal="left" vertical="top"/>
    </xf>
    <xf numFmtId="168" fontId="28" fillId="0" borderId="7" xfId="125" applyNumberFormat="1" applyFont="1" applyBorder="1" applyAlignment="1">
      <alignment horizontal="right" vertical="center"/>
    </xf>
    <xf numFmtId="168" fontId="28" fillId="0" borderId="8" xfId="125" applyNumberFormat="1" applyFont="1" applyBorder="1" applyAlignment="1">
      <alignment horizontal="right" vertical="center"/>
    </xf>
    <xf numFmtId="164" fontId="28" fillId="0" borderId="12" xfId="125" applyNumberFormat="1" applyFont="1" applyBorder="1" applyAlignment="1">
      <alignment horizontal="right" vertical="center"/>
    </xf>
    <xf numFmtId="164" fontId="28" fillId="0" borderId="19" xfId="125" applyNumberFormat="1" applyFont="1" applyBorder="1" applyAlignment="1">
      <alignment horizontal="right" vertical="center"/>
    </xf>
    <xf numFmtId="164" fontId="4" fillId="0" borderId="19" xfId="127" applyNumberFormat="1" applyFont="1" applyBorder="1" applyAlignment="1">
      <alignment horizontal="right" vertical="center"/>
    </xf>
    <xf numFmtId="169" fontId="14" fillId="0" borderId="0" xfId="91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30" fillId="0" borderId="21" xfId="61" applyNumberFormat="1" applyFont="1" applyBorder="1" applyAlignment="1">
      <alignment horizontal="right" vertical="center"/>
    </xf>
    <xf numFmtId="164" fontId="30" fillId="0" borderId="208" xfId="61" applyNumberFormat="1" applyFont="1" applyBorder="1" applyAlignment="1">
      <alignment horizontal="right" vertical="center"/>
    </xf>
    <xf numFmtId="0" fontId="30" fillId="0" borderId="211" xfId="61" applyFont="1" applyBorder="1" applyAlignment="1">
      <alignment horizontal="center" wrapText="1"/>
    </xf>
    <xf numFmtId="0" fontId="30" fillId="0" borderId="212" xfId="61" applyFont="1" applyBorder="1" applyAlignment="1">
      <alignment horizontal="center" wrapText="1"/>
    </xf>
    <xf numFmtId="0" fontId="30" fillId="0" borderId="213" xfId="61" applyFont="1" applyBorder="1" applyAlignment="1">
      <alignment horizontal="center" wrapText="1"/>
    </xf>
    <xf numFmtId="164" fontId="30" fillId="0" borderId="214" xfId="61" applyNumberFormat="1" applyFont="1" applyBorder="1" applyAlignment="1">
      <alignment horizontal="right" vertical="center"/>
    </xf>
    <xf numFmtId="164" fontId="30" fillId="0" borderId="215" xfId="61" applyNumberFormat="1" applyFont="1" applyBorder="1" applyAlignment="1">
      <alignment horizontal="right" vertical="center"/>
    </xf>
    <xf numFmtId="164" fontId="30" fillId="0" borderId="216" xfId="61" applyNumberFormat="1" applyFont="1" applyBorder="1" applyAlignment="1">
      <alignment horizontal="right" vertical="center"/>
    </xf>
    <xf numFmtId="164" fontId="30" fillId="0" borderId="217" xfId="61" applyNumberFormat="1" applyFont="1" applyBorder="1" applyAlignment="1">
      <alignment horizontal="right" vertical="center"/>
    </xf>
    <xf numFmtId="164" fontId="30" fillId="0" borderId="218" xfId="61" applyNumberFormat="1" applyFont="1" applyBorder="1" applyAlignment="1">
      <alignment horizontal="right" vertical="center"/>
    </xf>
    <xf numFmtId="164" fontId="30" fillId="0" borderId="219" xfId="61" applyNumberFormat="1" applyFont="1" applyBorder="1" applyAlignment="1">
      <alignment horizontal="right" vertical="center"/>
    </xf>
    <xf numFmtId="164" fontId="30" fillId="0" borderId="220" xfId="61" applyNumberFormat="1" applyFont="1" applyBorder="1" applyAlignment="1">
      <alignment horizontal="right" vertical="center"/>
    </xf>
    <xf numFmtId="0" fontId="30" fillId="0" borderId="222" xfId="61" applyNumberFormat="1" applyFont="1" applyBorder="1" applyAlignment="1">
      <alignment horizontal="left" vertical="top"/>
    </xf>
    <xf numFmtId="0" fontId="30" fillId="0" borderId="224" xfId="61" applyNumberFormat="1" applyFont="1" applyBorder="1" applyAlignment="1">
      <alignment horizontal="left" vertical="top"/>
    </xf>
    <xf numFmtId="0" fontId="30" fillId="0" borderId="226" xfId="61" applyNumberFormat="1" applyFont="1" applyBorder="1" applyAlignment="1">
      <alignment horizontal="left" vertical="top"/>
    </xf>
    <xf numFmtId="0" fontId="30" fillId="0" borderId="229" xfId="62" applyNumberFormat="1" applyFont="1" applyBorder="1" applyAlignment="1">
      <alignment horizontal="left" vertical="top"/>
    </xf>
    <xf numFmtId="164" fontId="30" fillId="0" borderId="211" xfId="62" applyNumberFormat="1" applyFont="1" applyBorder="1" applyAlignment="1">
      <alignment horizontal="right" vertical="center"/>
    </xf>
    <xf numFmtId="164" fontId="30" fillId="0" borderId="212" xfId="62" applyNumberFormat="1" applyFont="1" applyBorder="1" applyAlignment="1">
      <alignment horizontal="right" vertical="center"/>
    </xf>
    <xf numFmtId="0" fontId="30" fillId="0" borderId="210" xfId="62" applyNumberFormat="1" applyFont="1" applyBorder="1" applyAlignment="1">
      <alignment horizontal="left" vertical="top"/>
    </xf>
    <xf numFmtId="164" fontId="30" fillId="0" borderId="216" xfId="62" applyNumberFormat="1" applyFont="1" applyBorder="1" applyAlignment="1">
      <alignment horizontal="right" vertical="center"/>
    </xf>
    <xf numFmtId="164" fontId="30" fillId="0" borderId="208" xfId="62" applyNumberFormat="1" applyFont="1" applyBorder="1" applyAlignment="1">
      <alignment horizontal="right" vertical="center"/>
    </xf>
    <xf numFmtId="164" fontId="30" fillId="0" borderId="217" xfId="62" applyNumberFormat="1" applyFont="1" applyBorder="1" applyAlignment="1">
      <alignment horizontal="right" vertical="center"/>
    </xf>
    <xf numFmtId="0" fontId="30" fillId="0" borderId="230" xfId="62" applyNumberFormat="1" applyFont="1" applyBorder="1" applyAlignment="1">
      <alignment horizontal="left" vertical="top"/>
    </xf>
    <xf numFmtId="164" fontId="30" fillId="0" borderId="218" xfId="62" applyNumberFormat="1" applyFont="1" applyBorder="1" applyAlignment="1">
      <alignment horizontal="right" vertical="center"/>
    </xf>
    <xf numFmtId="164" fontId="30" fillId="0" borderId="219" xfId="62" applyNumberFormat="1" applyFont="1" applyBorder="1" applyAlignment="1">
      <alignment horizontal="right" vertical="center"/>
    </xf>
    <xf numFmtId="164" fontId="30" fillId="0" borderId="220" xfId="62" applyNumberFormat="1" applyFont="1" applyBorder="1" applyAlignment="1">
      <alignment horizontal="right" vertical="center"/>
    </xf>
    <xf numFmtId="0" fontId="32" fillId="0" borderId="0" xfId="49" applyFont="1" applyBorder="1" applyAlignment="1">
      <alignment vertical="center"/>
    </xf>
    <xf numFmtId="0" fontId="33" fillId="0" borderId="0" xfId="49" applyFont="1" applyAlignment="1"/>
    <xf numFmtId="0" fontId="33" fillId="0" borderId="0" xfId="49" applyFont="1"/>
    <xf numFmtId="0" fontId="29" fillId="0" borderId="56" xfId="62" applyFont="1" applyBorder="1" applyAlignment="1">
      <alignment horizontal="center" vertical="center" wrapText="1"/>
    </xf>
    <xf numFmtId="0" fontId="29" fillId="0" borderId="227" xfId="62" applyFont="1" applyBorder="1" applyAlignment="1">
      <alignment horizontal="center" vertical="center" wrapText="1"/>
    </xf>
    <xf numFmtId="0" fontId="29" fillId="0" borderId="228" xfId="62" applyFont="1" applyBorder="1" applyAlignment="1">
      <alignment horizontal="center" vertical="center" wrapText="1"/>
    </xf>
    <xf numFmtId="164" fontId="30" fillId="0" borderId="213" xfId="62" applyNumberFormat="1" applyFont="1" applyBorder="1" applyAlignment="1">
      <alignment vertical="center"/>
    </xf>
    <xf numFmtId="0" fontId="30" fillId="0" borderId="217" xfId="62" applyFont="1" applyBorder="1" applyAlignment="1">
      <alignment vertical="center" wrapText="1"/>
    </xf>
    <xf numFmtId="164" fontId="30" fillId="0" borderId="217" xfId="62" applyNumberFormat="1" applyFont="1" applyBorder="1" applyAlignment="1">
      <alignment vertical="center"/>
    </xf>
    <xf numFmtId="0" fontId="34" fillId="0" borderId="0" xfId="0" applyFont="1" applyAlignment="1">
      <alignment vertical="top"/>
    </xf>
    <xf numFmtId="0" fontId="35" fillId="0" borderId="0" xfId="0" applyFont="1"/>
    <xf numFmtId="0" fontId="36" fillId="0" borderId="0" xfId="0" applyFont="1"/>
    <xf numFmtId="0" fontId="37" fillId="0" borderId="0" xfId="0" applyFont="1"/>
    <xf numFmtId="165" fontId="29" fillId="0" borderId="158" xfId="1" applyNumberFormat="1" applyFont="1" applyBorder="1" applyAlignment="1">
      <alignment horizontal="right" vertical="center"/>
    </xf>
    <xf numFmtId="165" fontId="29" fillId="0" borderId="100" xfId="1" applyNumberFormat="1" applyFont="1" applyBorder="1" applyAlignment="1">
      <alignment horizontal="right" vertical="center"/>
    </xf>
    <xf numFmtId="165" fontId="29" fillId="0" borderId="240" xfId="1" applyNumberFormat="1" applyFont="1" applyBorder="1" applyAlignment="1">
      <alignment horizontal="right" vertical="center"/>
    </xf>
    <xf numFmtId="165" fontId="29" fillId="0" borderId="75" xfId="1" applyNumberFormat="1" applyFont="1" applyBorder="1" applyAlignment="1">
      <alignment horizontal="right" vertical="center"/>
    </xf>
    <xf numFmtId="165" fontId="29" fillId="0" borderId="241" xfId="1" applyNumberFormat="1" applyFont="1" applyBorder="1" applyAlignment="1">
      <alignment horizontal="right" vertical="center"/>
    </xf>
    <xf numFmtId="165" fontId="29" fillId="0" borderId="59" xfId="1" applyNumberFormat="1" applyFont="1" applyBorder="1" applyAlignment="1">
      <alignment horizontal="right" vertical="center"/>
    </xf>
    <xf numFmtId="165" fontId="29" fillId="0" borderId="103" xfId="1" applyNumberFormat="1" applyFont="1" applyBorder="1" applyAlignment="1">
      <alignment horizontal="right" vertical="center"/>
    </xf>
    <xf numFmtId="165" fontId="29" fillId="0" borderId="60" xfId="1" applyNumberFormat="1" applyFont="1" applyBorder="1" applyAlignment="1">
      <alignment horizontal="right" vertical="center"/>
    </xf>
    <xf numFmtId="165" fontId="29" fillId="0" borderId="239" xfId="1" applyNumberFormat="1" applyFont="1" applyBorder="1" applyAlignment="1">
      <alignment horizontal="right" vertical="center"/>
    </xf>
    <xf numFmtId="166" fontId="29" fillId="0" borderId="103" xfId="1" applyNumberFormat="1" applyFont="1" applyBorder="1" applyAlignment="1">
      <alignment horizontal="right" vertical="center"/>
    </xf>
    <xf numFmtId="165" fontId="29" fillId="0" borderId="115" xfId="1" applyNumberFormat="1" applyFont="1" applyBorder="1" applyAlignment="1">
      <alignment horizontal="right" vertical="center"/>
    </xf>
    <xf numFmtId="166" fontId="29" fillId="0" borderId="239" xfId="1" applyNumberFormat="1" applyFont="1" applyBorder="1" applyAlignment="1">
      <alignment horizontal="right" vertical="center"/>
    </xf>
    <xf numFmtId="165" fontId="29" fillId="0" borderId="238" xfId="1" applyNumberFormat="1" applyFont="1" applyBorder="1" applyAlignment="1">
      <alignment horizontal="right" vertical="center"/>
    </xf>
    <xf numFmtId="165" fontId="29" fillId="0" borderId="177" xfId="1" applyNumberFormat="1" applyFont="1" applyBorder="1" applyAlignment="1">
      <alignment horizontal="right" vertical="center"/>
    </xf>
    <xf numFmtId="166" fontId="29" fillId="0" borderId="177" xfId="1" applyNumberFormat="1" applyFont="1" applyBorder="1" applyAlignment="1">
      <alignment horizontal="right" vertical="center"/>
    </xf>
    <xf numFmtId="165" fontId="29" fillId="0" borderId="234" xfId="1" applyNumberFormat="1" applyFont="1" applyBorder="1" applyAlignment="1">
      <alignment horizontal="right" vertical="center"/>
    </xf>
    <xf numFmtId="165" fontId="29" fillId="0" borderId="245" xfId="1" applyNumberFormat="1" applyFont="1" applyBorder="1" applyAlignment="1">
      <alignment horizontal="right" vertical="center"/>
    </xf>
    <xf numFmtId="165" fontId="29" fillId="0" borderId="242" xfId="1" applyNumberFormat="1" applyFont="1" applyBorder="1" applyAlignment="1">
      <alignment horizontal="right" vertical="center"/>
    </xf>
    <xf numFmtId="165" fontId="29" fillId="0" borderId="243" xfId="1" applyNumberFormat="1" applyFont="1" applyBorder="1" applyAlignment="1">
      <alignment horizontal="right" vertical="center"/>
    </xf>
    <xf numFmtId="166" fontId="29" fillId="0" borderId="243" xfId="1" applyNumberFormat="1" applyFont="1" applyBorder="1" applyAlignment="1">
      <alignment horizontal="right" vertical="center"/>
    </xf>
    <xf numFmtId="165" fontId="29" fillId="0" borderId="244" xfId="1" applyNumberFormat="1" applyFont="1" applyBorder="1" applyAlignment="1">
      <alignment horizontal="right" vertical="center"/>
    </xf>
    <xf numFmtId="165" fontId="29" fillId="0" borderId="247" xfId="1" applyNumberFormat="1" applyFont="1" applyBorder="1" applyAlignment="1">
      <alignment horizontal="right" vertical="center"/>
    </xf>
    <xf numFmtId="167" fontId="21" fillId="0" borderId="244" xfId="0" applyNumberFormat="1" applyFont="1" applyBorder="1"/>
    <xf numFmtId="0" fontId="29" fillId="0" borderId="235" xfId="1" applyNumberFormat="1" applyFont="1" applyBorder="1" applyAlignment="1">
      <alignment horizontal="left" vertical="top"/>
    </xf>
    <xf numFmtId="0" fontId="29" fillId="0" borderId="236" xfId="1" applyNumberFormat="1" applyFont="1" applyBorder="1" applyAlignment="1">
      <alignment horizontal="left" vertical="top"/>
    </xf>
    <xf numFmtId="0" fontId="29" fillId="0" borderId="237" xfId="1" applyNumberFormat="1" applyFont="1" applyBorder="1" applyAlignment="1">
      <alignment horizontal="left" vertical="top"/>
    </xf>
    <xf numFmtId="0" fontId="30" fillId="0" borderId="242" xfId="1" applyFont="1" applyBorder="1" applyAlignment="1">
      <alignment horizontal="center" vertical="center" wrapText="1"/>
    </xf>
    <xf numFmtId="0" fontId="30" fillId="0" borderId="243" xfId="1" applyFont="1" applyBorder="1" applyAlignment="1">
      <alignment horizontal="center" vertical="center" wrapText="1"/>
    </xf>
    <xf numFmtId="0" fontId="30" fillId="0" borderId="244" xfId="1" applyFont="1" applyBorder="1" applyAlignment="1">
      <alignment horizontal="center" vertical="center" wrapText="1"/>
    </xf>
    <xf numFmtId="0" fontId="38" fillId="0" borderId="0" xfId="0" applyFont="1" applyAlignment="1">
      <alignment horizontal="left" readingOrder="1"/>
    </xf>
    <xf numFmtId="0" fontId="39" fillId="0" borderId="0" xfId="49" applyFont="1"/>
    <xf numFmtId="0" fontId="30" fillId="0" borderId="0" xfId="49" applyFont="1" applyBorder="1" applyAlignment="1">
      <alignment horizontal="left" vertical="top" wrapText="1"/>
    </xf>
    <xf numFmtId="0" fontId="37" fillId="0" borderId="0" xfId="0" applyFont="1" applyAlignment="1">
      <alignment vertical="top"/>
    </xf>
    <xf numFmtId="0" fontId="30" fillId="0" borderId="85" xfId="2" applyFont="1" applyBorder="1" applyAlignment="1">
      <alignment horizontal="left" vertical="top" wrapText="1"/>
    </xf>
    <xf numFmtId="164" fontId="30" fillId="0" borderId="75" xfId="2" applyNumberFormat="1" applyFont="1" applyBorder="1" applyAlignment="1">
      <alignment horizontal="right" vertical="center"/>
    </xf>
    <xf numFmtId="164" fontId="30" fillId="0" borderId="76" xfId="2" applyNumberFormat="1" applyFont="1" applyBorder="1" applyAlignment="1">
      <alignment horizontal="right" vertical="center"/>
    </xf>
    <xf numFmtId="0" fontId="30" fillId="0" borderId="86" xfId="2" applyFont="1" applyBorder="1" applyAlignment="1">
      <alignment horizontal="left" vertical="top" wrapText="1"/>
    </xf>
    <xf numFmtId="164" fontId="30" fillId="0" borderId="81" xfId="2" applyNumberFormat="1" applyFont="1" applyBorder="1" applyAlignment="1">
      <alignment horizontal="right" vertical="center"/>
    </xf>
    <xf numFmtId="164" fontId="30" fillId="0" borderId="63" xfId="2" applyNumberFormat="1" applyFont="1" applyBorder="1" applyAlignment="1">
      <alignment horizontal="right" vertical="center"/>
    </xf>
    <xf numFmtId="0" fontId="30" fillId="0" borderId="74" xfId="2" applyFont="1" applyBorder="1" applyAlignment="1">
      <alignment horizontal="left" vertical="top" wrapText="1"/>
    </xf>
    <xf numFmtId="164" fontId="30" fillId="0" borderId="66" xfId="2" applyNumberFormat="1" applyFont="1" applyBorder="1" applyAlignment="1">
      <alignment horizontal="right" vertical="center"/>
    </xf>
    <xf numFmtId="164" fontId="30" fillId="0" borderId="65" xfId="2" applyNumberFormat="1" applyFont="1" applyBorder="1" applyAlignment="1">
      <alignment horizontal="right" vertical="center"/>
    </xf>
    <xf numFmtId="0" fontId="30" fillId="0" borderId="87" xfId="2" applyFont="1" applyBorder="1" applyAlignment="1">
      <alignment horizontal="left" vertical="top" wrapText="1"/>
    </xf>
    <xf numFmtId="164" fontId="30" fillId="0" borderId="84" xfId="2" applyNumberFormat="1" applyFont="1" applyBorder="1" applyAlignment="1">
      <alignment horizontal="right" vertical="center"/>
    </xf>
    <xf numFmtId="164" fontId="30" fillId="0" borderId="82" xfId="2" applyNumberFormat="1" applyFont="1" applyBorder="1" applyAlignment="1">
      <alignment horizontal="right" vertical="center"/>
    </xf>
    <xf numFmtId="0" fontId="30" fillId="0" borderId="85" xfId="3" applyFont="1" applyBorder="1" applyAlignment="1">
      <alignment horizontal="left" vertical="top" wrapText="1"/>
    </xf>
    <xf numFmtId="164" fontId="30" fillId="0" borderId="75" xfId="3" applyNumberFormat="1" applyFont="1" applyBorder="1" applyAlignment="1">
      <alignment horizontal="right" vertical="center"/>
    </xf>
    <xf numFmtId="164" fontId="30" fillId="0" borderId="72" xfId="3" applyNumberFormat="1" applyFont="1" applyBorder="1" applyAlignment="1">
      <alignment horizontal="right" vertical="center"/>
    </xf>
    <xf numFmtId="0" fontId="30" fillId="0" borderId="86" xfId="3" applyFont="1" applyBorder="1" applyAlignment="1">
      <alignment horizontal="left" vertical="top" wrapText="1"/>
    </xf>
    <xf numFmtId="164" fontId="30" fillId="0" borderId="81" xfId="3" applyNumberFormat="1" applyFont="1" applyBorder="1" applyAlignment="1">
      <alignment horizontal="right" vertical="center"/>
    </xf>
    <xf numFmtId="164" fontId="30" fillId="0" borderId="63" xfId="3" applyNumberFormat="1" applyFont="1" applyBorder="1" applyAlignment="1">
      <alignment horizontal="right" vertical="center"/>
    </xf>
    <xf numFmtId="0" fontId="30" fillId="0" borderId="74" xfId="3" applyFont="1" applyBorder="1" applyAlignment="1">
      <alignment horizontal="left" vertical="top" wrapText="1"/>
    </xf>
    <xf numFmtId="164" fontId="30" fillId="0" borderId="66" xfId="3" applyNumberFormat="1" applyFont="1" applyBorder="1" applyAlignment="1">
      <alignment horizontal="right" vertical="center"/>
    </xf>
    <xf numFmtId="164" fontId="30" fillId="0" borderId="65" xfId="3" applyNumberFormat="1" applyFont="1" applyBorder="1" applyAlignment="1">
      <alignment horizontal="right" vertical="center"/>
    </xf>
    <xf numFmtId="0" fontId="30" fillId="0" borderId="87" xfId="3" applyFont="1" applyBorder="1" applyAlignment="1">
      <alignment horizontal="left" vertical="top" wrapText="1"/>
    </xf>
    <xf numFmtId="164" fontId="30" fillId="0" borderId="84" xfId="3" applyNumberFormat="1" applyFont="1" applyBorder="1" applyAlignment="1">
      <alignment horizontal="right" vertical="center"/>
    </xf>
    <xf numFmtId="164" fontId="30" fillId="0" borderId="82" xfId="3" applyNumberFormat="1" applyFont="1" applyBorder="1" applyAlignment="1">
      <alignment horizontal="right" vertical="center"/>
    </xf>
    <xf numFmtId="0" fontId="40" fillId="0" borderId="6" xfId="4" applyFont="1" applyBorder="1" applyAlignment="1">
      <alignment horizontal="center" vertical="center" wrapText="1"/>
    </xf>
    <xf numFmtId="0" fontId="40" fillId="0" borderId="13" xfId="4" applyFont="1" applyBorder="1" applyAlignment="1">
      <alignment horizontal="center" wrapText="1"/>
    </xf>
    <xf numFmtId="0" fontId="40" fillId="0" borderId="25" xfId="4" applyFont="1" applyBorder="1" applyAlignment="1">
      <alignment horizontal="center" wrapText="1"/>
    </xf>
    <xf numFmtId="0" fontId="40" fillId="0" borderId="26" xfId="4" applyFont="1" applyBorder="1" applyAlignment="1">
      <alignment horizontal="center" wrapText="1"/>
    </xf>
    <xf numFmtId="0" fontId="40" fillId="0" borderId="27" xfId="4" applyFont="1" applyBorder="1" applyAlignment="1">
      <alignment horizontal="center" wrapText="1"/>
    </xf>
    <xf numFmtId="0" fontId="30" fillId="0" borderId="2" xfId="4" applyFont="1" applyBorder="1" applyAlignment="1">
      <alignment horizontal="left" vertical="top" wrapText="1"/>
    </xf>
    <xf numFmtId="164" fontId="30" fillId="0" borderId="7" xfId="4" applyNumberFormat="1" applyFont="1" applyBorder="1" applyAlignment="1">
      <alignment horizontal="right" vertical="center"/>
    </xf>
    <xf numFmtId="164" fontId="30" fillId="0" borderId="18" xfId="4" applyNumberFormat="1" applyFont="1" applyBorder="1" applyAlignment="1">
      <alignment horizontal="right" vertical="center"/>
    </xf>
    <xf numFmtId="164" fontId="30" fillId="0" borderId="8" xfId="4" applyNumberFormat="1" applyFont="1" applyBorder="1" applyAlignment="1">
      <alignment horizontal="right" vertical="center"/>
    </xf>
    <xf numFmtId="164" fontId="30" fillId="0" borderId="11" xfId="4" applyNumberFormat="1" applyFont="1" applyBorder="1" applyAlignment="1">
      <alignment horizontal="right" vertical="center"/>
    </xf>
    <xf numFmtId="164" fontId="30" fillId="0" borderId="19" xfId="4" applyNumberFormat="1" applyFont="1" applyBorder="1" applyAlignment="1">
      <alignment horizontal="right" vertical="center"/>
    </xf>
    <xf numFmtId="164" fontId="30" fillId="0" borderId="28" xfId="4" applyNumberFormat="1" applyFont="1" applyBorder="1" applyAlignment="1">
      <alignment horizontal="right" vertical="center"/>
    </xf>
    <xf numFmtId="0" fontId="30" fillId="0" borderId="10" xfId="4" applyFont="1" applyBorder="1" applyAlignment="1">
      <alignment horizontal="left" vertical="top" wrapText="1"/>
    </xf>
    <xf numFmtId="164" fontId="30" fillId="0" borderId="12" xfId="4" applyNumberFormat="1" applyFont="1" applyBorder="1" applyAlignment="1">
      <alignment horizontal="right" vertical="center"/>
    </xf>
    <xf numFmtId="164" fontId="33" fillId="0" borderId="11" xfId="4" applyNumberFormat="1" applyFont="1" applyBorder="1" applyAlignment="1">
      <alignment horizontal="right" vertical="center"/>
    </xf>
    <xf numFmtId="164" fontId="30" fillId="0" borderId="28" xfId="4" applyNumberFormat="1" applyFont="1" applyBorder="1" applyAlignment="1">
      <alignment horizontal="right" vertical="center" wrapText="1"/>
    </xf>
    <xf numFmtId="0" fontId="30" fillId="0" borderId="200" xfId="0" applyFont="1" applyBorder="1" applyAlignment="1">
      <alignment horizontal="center" vertical="center" wrapText="1"/>
    </xf>
    <xf numFmtId="164" fontId="30" fillId="0" borderId="201" xfId="0" applyNumberFormat="1" applyFont="1" applyBorder="1" applyAlignment="1">
      <alignment horizontal="right" vertical="center"/>
    </xf>
    <xf numFmtId="164" fontId="30" fillId="0" borderId="202" xfId="0" applyNumberFormat="1" applyFont="1" applyBorder="1" applyAlignment="1">
      <alignment horizontal="right" vertical="center"/>
    </xf>
    <xf numFmtId="164" fontId="30" fillId="0" borderId="203" xfId="0" applyNumberFormat="1" applyFont="1" applyBorder="1" applyAlignment="1">
      <alignment horizontal="right" vertical="center"/>
    </xf>
    <xf numFmtId="1" fontId="30" fillId="0" borderId="11" xfId="4" applyNumberFormat="1" applyFont="1" applyBorder="1" applyAlignment="1">
      <alignment horizontal="right" vertical="center"/>
    </xf>
    <xf numFmtId="1" fontId="30" fillId="0" borderId="19" xfId="4" applyNumberFormat="1" applyFont="1" applyBorder="1" applyAlignment="1">
      <alignment horizontal="right" vertical="center"/>
    </xf>
    <xf numFmtId="1" fontId="30" fillId="0" borderId="12" xfId="4" applyNumberFormat="1" applyFont="1" applyBorder="1" applyAlignment="1">
      <alignment horizontal="right" vertical="center"/>
    </xf>
    <xf numFmtId="1" fontId="30" fillId="0" borderId="28" xfId="4" applyNumberFormat="1" applyFont="1" applyBorder="1" applyAlignment="1">
      <alignment horizontal="right" vertical="center"/>
    </xf>
    <xf numFmtId="1" fontId="33" fillId="0" borderId="11" xfId="4" applyNumberFormat="1" applyFont="1" applyBorder="1" applyAlignment="1">
      <alignment horizontal="right" vertical="center"/>
    </xf>
    <xf numFmtId="1" fontId="30" fillId="0" borderId="19" xfId="4" applyNumberFormat="1" applyFont="1" applyBorder="1" applyAlignment="1">
      <alignment horizontal="right" vertical="center" wrapText="1"/>
    </xf>
    <xf numFmtId="1" fontId="33" fillId="0" borderId="11" xfId="4" applyNumberFormat="1" applyFont="1" applyBorder="1" applyAlignment="1">
      <alignment horizontal="right" vertical="center" wrapText="1"/>
    </xf>
    <xf numFmtId="0" fontId="30" fillId="0" borderId="200" xfId="4" applyFont="1" applyBorder="1" applyAlignment="1">
      <alignment horizontal="center" vertical="center" wrapText="1"/>
    </xf>
    <xf numFmtId="1" fontId="30" fillId="0" borderId="201" xfId="4" applyNumberFormat="1" applyFont="1" applyBorder="1" applyAlignment="1">
      <alignment horizontal="right" vertical="center"/>
    </xf>
    <xf numFmtId="1" fontId="30" fillId="0" borderId="202" xfId="4" applyNumberFormat="1" applyFont="1" applyBorder="1" applyAlignment="1">
      <alignment horizontal="right" vertical="center"/>
    </xf>
    <xf numFmtId="1" fontId="30" fillId="0" borderId="203" xfId="4" applyNumberFormat="1" applyFont="1" applyBorder="1" applyAlignment="1">
      <alignment horizontal="right" vertical="center"/>
    </xf>
    <xf numFmtId="1" fontId="30" fillId="0" borderId="11" xfId="73" applyNumberFormat="1" applyFont="1" applyBorder="1" applyAlignment="1">
      <alignment horizontal="right" vertical="center"/>
    </xf>
    <xf numFmtId="1" fontId="30" fillId="0" borderId="19" xfId="73" applyNumberFormat="1" applyFont="1" applyBorder="1" applyAlignment="1">
      <alignment horizontal="right" vertical="center"/>
    </xf>
    <xf numFmtId="1" fontId="30" fillId="0" borderId="12" xfId="73" applyNumberFormat="1" applyFont="1" applyBorder="1" applyAlignment="1">
      <alignment horizontal="right" vertical="center"/>
    </xf>
    <xf numFmtId="1" fontId="30" fillId="0" borderId="12" xfId="73" applyNumberFormat="1" applyFont="1" applyBorder="1" applyAlignment="1">
      <alignment horizontal="right" vertical="center" wrapText="1"/>
    </xf>
    <xf numFmtId="1" fontId="30" fillId="0" borderId="28" xfId="4" applyNumberFormat="1" applyFont="1" applyBorder="1" applyAlignment="1">
      <alignment horizontal="right" vertical="center" wrapText="1"/>
    </xf>
    <xf numFmtId="1" fontId="30" fillId="0" borderId="7" xfId="4" applyNumberFormat="1" applyFont="1" applyBorder="1" applyAlignment="1">
      <alignment horizontal="right" vertical="center"/>
    </xf>
    <xf numFmtId="1" fontId="30" fillId="0" borderId="18" xfId="4" applyNumberFormat="1" applyFont="1" applyBorder="1" applyAlignment="1">
      <alignment horizontal="right" vertical="center"/>
    </xf>
    <xf numFmtId="1" fontId="30" fillId="0" borderId="8" xfId="4" applyNumberFormat="1" applyFont="1" applyBorder="1" applyAlignment="1">
      <alignment horizontal="right" vertical="center"/>
    </xf>
    <xf numFmtId="1" fontId="30" fillId="0" borderId="11" xfId="0" applyNumberFormat="1" applyFont="1" applyBorder="1" applyAlignment="1">
      <alignment horizontal="right" vertical="center"/>
    </xf>
    <xf numFmtId="1" fontId="30" fillId="0" borderId="19" xfId="0" applyNumberFormat="1" applyFont="1" applyBorder="1" applyAlignment="1">
      <alignment horizontal="right" vertical="center"/>
    </xf>
    <xf numFmtId="1" fontId="30" fillId="0" borderId="28" xfId="0" applyNumberFormat="1" applyFont="1" applyBorder="1" applyAlignment="1">
      <alignment horizontal="right" vertical="center"/>
    </xf>
    <xf numFmtId="0" fontId="40" fillId="0" borderId="13" xfId="4" applyFont="1" applyBorder="1" applyAlignment="1">
      <alignment horizontal="center" vertical="center" wrapText="1"/>
    </xf>
    <xf numFmtId="0" fontId="40" fillId="0" borderId="25" xfId="4" applyFont="1" applyBorder="1" applyAlignment="1">
      <alignment horizontal="center" vertical="center" wrapText="1"/>
    </xf>
    <xf numFmtId="0" fontId="40" fillId="0" borderId="26" xfId="4" applyFont="1" applyBorder="1" applyAlignment="1">
      <alignment horizontal="center" vertical="center" wrapText="1"/>
    </xf>
    <xf numFmtId="0" fontId="40" fillId="0" borderId="27" xfId="4" applyFont="1" applyBorder="1" applyAlignment="1">
      <alignment horizontal="center" vertical="center" wrapText="1"/>
    </xf>
    <xf numFmtId="0" fontId="40" fillId="0" borderId="6" xfId="5" applyFont="1" applyBorder="1" applyAlignment="1">
      <alignment horizontal="center" vertical="center" wrapText="1"/>
    </xf>
    <xf numFmtId="0" fontId="41" fillId="3" borderId="13" xfId="4" applyFont="1" applyFill="1" applyBorder="1" applyAlignment="1">
      <alignment horizontal="center" wrapText="1"/>
    </xf>
    <xf numFmtId="0" fontId="41" fillId="3" borderId="25" xfId="4" applyFont="1" applyFill="1" applyBorder="1" applyAlignment="1">
      <alignment horizontal="center" wrapText="1"/>
    </xf>
    <xf numFmtId="0" fontId="41" fillId="3" borderId="26" xfId="4" applyFont="1" applyFill="1" applyBorder="1" applyAlignment="1">
      <alignment horizontal="center" wrapText="1"/>
    </xf>
    <xf numFmtId="0" fontId="41" fillId="3" borderId="27" xfId="4" applyFont="1" applyFill="1" applyBorder="1" applyAlignment="1">
      <alignment horizontal="center" wrapText="1"/>
    </xf>
    <xf numFmtId="0" fontId="30" fillId="0" borderId="2" xfId="5" applyFont="1" applyBorder="1" applyAlignment="1">
      <alignment horizontal="left" vertical="top" wrapText="1"/>
    </xf>
    <xf numFmtId="1" fontId="30" fillId="0" borderId="7" xfId="5" applyNumberFormat="1" applyFont="1" applyBorder="1" applyAlignment="1">
      <alignment horizontal="right" vertical="center"/>
    </xf>
    <xf numFmtId="1" fontId="30" fillId="0" borderId="18" xfId="5" applyNumberFormat="1" applyFont="1" applyBorder="1" applyAlignment="1">
      <alignment horizontal="right" vertical="center"/>
    </xf>
    <xf numFmtId="1" fontId="30" fillId="0" borderId="8" xfId="5" applyNumberFormat="1" applyFont="1" applyBorder="1" applyAlignment="1">
      <alignment horizontal="right" vertical="center"/>
    </xf>
    <xf numFmtId="1" fontId="30" fillId="0" borderId="11" xfId="5" applyNumberFormat="1" applyFont="1" applyBorder="1" applyAlignment="1">
      <alignment horizontal="right" vertical="center"/>
    </xf>
    <xf numFmtId="1" fontId="30" fillId="0" borderId="19" xfId="5" applyNumberFormat="1" applyFont="1" applyBorder="1" applyAlignment="1">
      <alignment horizontal="right" vertical="center"/>
    </xf>
    <xf numFmtId="1" fontId="30" fillId="0" borderId="28" xfId="5" applyNumberFormat="1" applyFont="1" applyBorder="1" applyAlignment="1">
      <alignment horizontal="right" vertical="center"/>
    </xf>
    <xf numFmtId="0" fontId="30" fillId="0" borderId="10" xfId="5" applyFont="1" applyBorder="1" applyAlignment="1">
      <alignment horizontal="left" vertical="top" wrapText="1"/>
    </xf>
    <xf numFmtId="1" fontId="30" fillId="0" borderId="12" xfId="5" applyNumberFormat="1" applyFont="1" applyBorder="1" applyAlignment="1">
      <alignment horizontal="right" vertical="center"/>
    </xf>
    <xf numFmtId="1" fontId="33" fillId="0" borderId="11" xfId="5" applyNumberFormat="1" applyFont="1" applyBorder="1" applyAlignment="1">
      <alignment horizontal="right" vertical="center"/>
    </xf>
    <xf numFmtId="1" fontId="30" fillId="0" borderId="19" xfId="5" applyNumberFormat="1" applyFont="1" applyBorder="1" applyAlignment="1">
      <alignment horizontal="right" vertical="center" wrapText="1"/>
    </xf>
    <xf numFmtId="1" fontId="30" fillId="0" borderId="28" xfId="5" applyNumberFormat="1" applyFont="1" applyBorder="1" applyAlignment="1">
      <alignment horizontal="right" vertical="center" wrapText="1"/>
    </xf>
    <xf numFmtId="1" fontId="33" fillId="0" borderId="19" xfId="5" applyNumberFormat="1" applyFont="1" applyBorder="1" applyAlignment="1">
      <alignment horizontal="right" vertical="center" wrapText="1"/>
    </xf>
    <xf numFmtId="0" fontId="30" fillId="0" borderId="200" xfId="5" applyFont="1" applyBorder="1" applyAlignment="1">
      <alignment horizontal="center" vertical="center" wrapText="1"/>
    </xf>
    <xf numFmtId="1" fontId="30" fillId="0" borderId="201" xfId="5" applyNumberFormat="1" applyFont="1" applyBorder="1" applyAlignment="1">
      <alignment horizontal="right" vertical="center"/>
    </xf>
    <xf numFmtId="1" fontId="30" fillId="0" borderId="202" xfId="5" applyNumberFormat="1" applyFont="1" applyBorder="1" applyAlignment="1">
      <alignment horizontal="right" vertical="center"/>
    </xf>
    <xf numFmtId="1" fontId="30" fillId="0" borderId="203" xfId="5" applyNumberFormat="1" applyFont="1" applyBorder="1" applyAlignment="1">
      <alignment horizontal="right" vertical="center"/>
    </xf>
    <xf numFmtId="0" fontId="41" fillId="4" borderId="31" xfId="4" applyFont="1" applyFill="1" applyBorder="1" applyAlignment="1">
      <alignment horizontal="center" wrapText="1"/>
    </xf>
    <xf numFmtId="0" fontId="41" fillId="4" borderId="25" xfId="4" applyFont="1" applyFill="1" applyBorder="1" applyAlignment="1">
      <alignment horizontal="center" wrapText="1"/>
    </xf>
    <xf numFmtId="0" fontId="41" fillId="4" borderId="13" xfId="4" applyFont="1" applyFill="1" applyBorder="1" applyAlignment="1">
      <alignment horizontal="center" wrapText="1"/>
    </xf>
    <xf numFmtId="0" fontId="41" fillId="4" borderId="27" xfId="4" applyFont="1" applyFill="1" applyBorder="1" applyAlignment="1">
      <alignment horizontal="center" wrapText="1"/>
    </xf>
    <xf numFmtId="0" fontId="30" fillId="0" borderId="34" xfId="5" applyFont="1" applyBorder="1" applyAlignment="1">
      <alignment horizontal="left" vertical="top" wrapText="1"/>
    </xf>
    <xf numFmtId="1" fontId="30" fillId="0" borderId="32" xfId="5" applyNumberFormat="1" applyFont="1" applyBorder="1" applyAlignment="1">
      <alignment horizontal="right" vertical="center"/>
    </xf>
    <xf numFmtId="1" fontId="33" fillId="0" borderId="19" xfId="5" applyNumberFormat="1" applyFont="1" applyBorder="1" applyAlignment="1">
      <alignment horizontal="right" vertical="center"/>
    </xf>
    <xf numFmtId="1" fontId="33" fillId="0" borderId="12" xfId="5" applyNumberFormat="1" applyFont="1" applyBorder="1" applyAlignment="1">
      <alignment horizontal="right" vertical="center"/>
    </xf>
    <xf numFmtId="1" fontId="33" fillId="0" borderId="11" xfId="5" applyNumberFormat="1" applyFont="1" applyBorder="1" applyAlignment="1">
      <alignment horizontal="right" vertical="center" wrapText="1"/>
    </xf>
    <xf numFmtId="0" fontId="37" fillId="0" borderId="33" xfId="0" applyFont="1" applyBorder="1" applyAlignment="1">
      <alignment horizontal="center" vertical="center"/>
    </xf>
    <xf numFmtId="0" fontId="40" fillId="0" borderId="6" xfId="0" applyNumberFormat="1" applyFont="1" applyFill="1" applyBorder="1" applyAlignment="1" applyProtection="1">
      <alignment horizontal="center" vertical="center" wrapText="1"/>
    </xf>
    <xf numFmtId="0" fontId="41" fillId="7" borderId="13" xfId="0" applyNumberFormat="1" applyFont="1" applyFill="1" applyBorder="1" applyAlignment="1" applyProtection="1">
      <alignment horizontal="center" wrapText="1"/>
    </xf>
    <xf numFmtId="0" fontId="41" fillId="7" borderId="25" xfId="0" applyNumberFormat="1" applyFont="1" applyFill="1" applyBorder="1" applyAlignment="1" applyProtection="1">
      <alignment horizontal="center" wrapText="1"/>
    </xf>
    <xf numFmtId="0" fontId="41" fillId="7" borderId="26" xfId="0" applyNumberFormat="1" applyFont="1" applyFill="1" applyBorder="1" applyAlignment="1" applyProtection="1">
      <alignment horizontal="center" wrapText="1"/>
    </xf>
    <xf numFmtId="0" fontId="41" fillId="7" borderId="27" xfId="0" applyNumberFormat="1" applyFont="1" applyFill="1" applyBorder="1" applyAlignment="1" applyProtection="1">
      <alignment horizontal="center" wrapText="1"/>
    </xf>
    <xf numFmtId="0" fontId="41" fillId="8" borderId="13" xfId="4" applyFont="1" applyFill="1" applyBorder="1" applyAlignment="1">
      <alignment horizontal="center" wrapText="1"/>
    </xf>
    <xf numFmtId="0" fontId="41" fillId="8" borderId="25" xfId="4" applyFont="1" applyFill="1" applyBorder="1" applyAlignment="1">
      <alignment horizontal="center" wrapText="1"/>
    </xf>
    <xf numFmtId="0" fontId="41" fillId="8" borderId="26" xfId="4" applyFont="1" applyFill="1" applyBorder="1" applyAlignment="1">
      <alignment horizontal="center" wrapText="1"/>
    </xf>
    <xf numFmtId="0" fontId="41" fillId="8" borderId="27" xfId="4" applyFont="1" applyFill="1" applyBorder="1" applyAlignment="1">
      <alignment horizontal="center" wrapText="1"/>
    </xf>
    <xf numFmtId="0" fontId="41" fillId="9" borderId="13" xfId="4" applyFont="1" applyFill="1" applyBorder="1" applyAlignment="1">
      <alignment horizontal="center" wrapText="1"/>
    </xf>
    <xf numFmtId="0" fontId="41" fillId="9" borderId="25" xfId="4" applyFont="1" applyFill="1" applyBorder="1" applyAlignment="1">
      <alignment horizontal="center" wrapText="1"/>
    </xf>
    <xf numFmtId="0" fontId="41" fillId="9" borderId="26" xfId="4" applyFont="1" applyFill="1" applyBorder="1" applyAlignment="1">
      <alignment horizontal="center" wrapText="1"/>
    </xf>
    <xf numFmtId="0" fontId="41" fillId="9" borderId="27" xfId="4" applyFont="1" applyFill="1" applyBorder="1" applyAlignment="1">
      <alignment horizontal="center" wrapText="1"/>
    </xf>
    <xf numFmtId="1" fontId="30" fillId="0" borderId="19" xfId="0" applyNumberFormat="1" applyFont="1" applyBorder="1" applyAlignment="1">
      <alignment horizontal="right" vertical="center" wrapText="1"/>
    </xf>
    <xf numFmtId="0" fontId="30" fillId="0" borderId="6" xfId="6" applyFont="1" applyBorder="1" applyAlignment="1">
      <alignment wrapText="1"/>
    </xf>
    <xf numFmtId="0" fontId="40" fillId="0" borderId="13" xfId="6" applyFont="1" applyBorder="1" applyAlignment="1">
      <alignment horizontal="center" vertical="center" wrapText="1"/>
    </xf>
    <xf numFmtId="0" fontId="40" fillId="0" borderId="25" xfId="6" applyFont="1" applyBorder="1" applyAlignment="1">
      <alignment horizontal="center" vertical="center" wrapText="1"/>
    </xf>
    <xf numFmtId="0" fontId="40" fillId="0" borderId="35" xfId="6" applyFont="1" applyBorder="1" applyAlignment="1">
      <alignment horizontal="center" vertical="center" wrapText="1"/>
    </xf>
    <xf numFmtId="0" fontId="40" fillId="0" borderId="36" xfId="6" applyFont="1" applyBorder="1" applyAlignment="1">
      <alignment horizontal="center" vertical="center" wrapText="1"/>
    </xf>
    <xf numFmtId="0" fontId="40" fillId="0" borderId="16" xfId="6" applyFont="1" applyBorder="1" applyAlignment="1">
      <alignment horizontal="center" vertical="center" wrapText="1"/>
    </xf>
    <xf numFmtId="0" fontId="30" fillId="0" borderId="2" xfId="6" applyFont="1" applyBorder="1" applyAlignment="1">
      <alignment horizontal="left" vertical="top" wrapText="1"/>
    </xf>
    <xf numFmtId="1" fontId="33" fillId="0" borderId="7" xfId="6" applyNumberFormat="1" applyFont="1" applyBorder="1" applyAlignment="1">
      <alignment horizontal="right" vertical="center"/>
    </xf>
    <xf numFmtId="1" fontId="33" fillId="0" borderId="18" xfId="6" applyNumberFormat="1" applyFont="1" applyBorder="1" applyAlignment="1">
      <alignment horizontal="right" vertical="center"/>
    </xf>
    <xf numFmtId="1" fontId="33" fillId="0" borderId="8" xfId="6" applyNumberFormat="1" applyFont="1" applyBorder="1" applyAlignment="1">
      <alignment horizontal="right" vertical="center"/>
    </xf>
    <xf numFmtId="1" fontId="30" fillId="0" borderId="18" xfId="6" applyNumberFormat="1" applyFont="1" applyBorder="1" applyAlignment="1">
      <alignment horizontal="right" vertical="center"/>
    </xf>
    <xf numFmtId="1" fontId="30" fillId="0" borderId="37" xfId="6" applyNumberFormat="1" applyFont="1" applyBorder="1" applyAlignment="1">
      <alignment horizontal="right" vertical="center"/>
    </xf>
    <xf numFmtId="0" fontId="30" fillId="0" borderId="10" xfId="6" applyFont="1" applyBorder="1" applyAlignment="1">
      <alignment horizontal="left" vertical="top" wrapText="1"/>
    </xf>
    <xf numFmtId="1" fontId="33" fillId="0" borderId="11" xfId="6" applyNumberFormat="1" applyFont="1" applyBorder="1" applyAlignment="1">
      <alignment horizontal="right" vertical="center"/>
    </xf>
    <xf numFmtId="1" fontId="33" fillId="0" borderId="19" xfId="6" applyNumberFormat="1" applyFont="1" applyBorder="1" applyAlignment="1">
      <alignment horizontal="right" vertical="center"/>
    </xf>
    <xf numFmtId="1" fontId="33" fillId="0" borderId="12" xfId="6" applyNumberFormat="1" applyFont="1" applyBorder="1" applyAlignment="1">
      <alignment horizontal="right" vertical="center"/>
    </xf>
    <xf numFmtId="1" fontId="30" fillId="0" borderId="19" xfId="6" applyNumberFormat="1" applyFont="1" applyBorder="1" applyAlignment="1">
      <alignment horizontal="right" vertical="center"/>
    </xf>
    <xf numFmtId="1" fontId="30" fillId="0" borderId="28" xfId="6" applyNumberFormat="1" applyFont="1" applyBorder="1" applyAlignment="1">
      <alignment horizontal="right" vertical="center"/>
    </xf>
    <xf numFmtId="1" fontId="33" fillId="0" borderId="19" xfId="6" applyNumberFormat="1" applyFont="1" applyBorder="1" applyAlignment="1">
      <alignment horizontal="right" vertical="center" wrapText="1"/>
    </xf>
    <xf numFmtId="1" fontId="33" fillId="0" borderId="12" xfId="6" applyNumberFormat="1" applyFont="1" applyBorder="1" applyAlignment="1">
      <alignment horizontal="right" vertical="center" wrapText="1"/>
    </xf>
    <xf numFmtId="1" fontId="30" fillId="0" borderId="19" xfId="6" applyNumberFormat="1" applyFont="1" applyBorder="1" applyAlignment="1">
      <alignment horizontal="right" vertical="center" wrapText="1"/>
    </xf>
    <xf numFmtId="1" fontId="30" fillId="0" borderId="28" xfId="6" applyNumberFormat="1" applyFont="1" applyBorder="1" applyAlignment="1">
      <alignment horizontal="right" vertical="center" wrapText="1"/>
    </xf>
    <xf numFmtId="1" fontId="33" fillId="0" borderId="11" xfId="6" applyNumberFormat="1" applyFont="1" applyBorder="1" applyAlignment="1">
      <alignment horizontal="right" vertical="center" wrapText="1"/>
    </xf>
    <xf numFmtId="1" fontId="33" fillId="0" borderId="19" xfId="6" applyNumberFormat="1" applyFont="1" applyBorder="1" applyAlignment="1">
      <alignment vertical="center" wrapText="1"/>
    </xf>
    <xf numFmtId="0" fontId="30" fillId="0" borderId="38" xfId="6" applyFont="1" applyBorder="1" applyAlignment="1">
      <alignment horizontal="left" vertical="top" wrapText="1"/>
    </xf>
    <xf numFmtId="1" fontId="33" fillId="0" borderId="39" xfId="6" applyNumberFormat="1" applyFont="1" applyBorder="1" applyAlignment="1">
      <alignment horizontal="right" vertical="center"/>
    </xf>
    <xf numFmtId="1" fontId="33" fillId="0" borderId="40" xfId="6" applyNumberFormat="1" applyFont="1" applyBorder="1" applyAlignment="1">
      <alignment horizontal="right" vertical="center"/>
    </xf>
    <xf numFmtId="1" fontId="33" fillId="0" borderId="41" xfId="6" applyNumberFormat="1" applyFont="1" applyBorder="1" applyAlignment="1">
      <alignment horizontal="right" vertical="center"/>
    </xf>
    <xf numFmtId="1" fontId="30" fillId="0" borderId="40" xfId="6" applyNumberFormat="1" applyFont="1" applyBorder="1" applyAlignment="1">
      <alignment horizontal="right" vertical="center"/>
    </xf>
    <xf numFmtId="1" fontId="30" fillId="0" borderId="42" xfId="6" applyNumberFormat="1" applyFont="1" applyBorder="1" applyAlignment="1">
      <alignment horizontal="right" vertical="center"/>
    </xf>
    <xf numFmtId="1" fontId="33" fillId="0" borderId="204" xfId="6" applyNumberFormat="1" applyFont="1" applyBorder="1" applyAlignment="1">
      <alignment horizontal="right" vertical="center"/>
    </xf>
    <xf numFmtId="1" fontId="33" fillId="0" borderId="205" xfId="6" applyNumberFormat="1" applyFont="1" applyBorder="1" applyAlignment="1">
      <alignment horizontal="right" vertical="center"/>
    </xf>
    <xf numFmtId="1" fontId="33" fillId="0" borderId="206" xfId="6" applyNumberFormat="1" applyFont="1" applyBorder="1" applyAlignment="1">
      <alignment horizontal="right" vertical="center"/>
    </xf>
    <xf numFmtId="1" fontId="33" fillId="0" borderId="207" xfId="6" applyNumberFormat="1" applyFont="1" applyBorder="1" applyAlignment="1">
      <alignment horizontal="right" vertical="center"/>
    </xf>
    <xf numFmtId="0" fontId="33" fillId="0" borderId="0" xfId="0" applyFont="1"/>
    <xf numFmtId="0" fontId="30" fillId="0" borderId="49" xfId="9" applyFont="1" applyBorder="1" applyAlignment="1">
      <alignment horizontal="center" vertical="top"/>
    </xf>
    <xf numFmtId="0" fontId="30" fillId="0" borderId="50" xfId="9" applyFont="1" applyBorder="1" applyAlignment="1">
      <alignment horizontal="center" vertical="top"/>
    </xf>
    <xf numFmtId="0" fontId="37" fillId="0" borderId="51" xfId="0" applyFont="1" applyBorder="1" applyAlignment="1">
      <alignment horizontal="center"/>
    </xf>
    <xf numFmtId="0" fontId="37" fillId="0" borderId="48" xfId="0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0" fontId="37" fillId="0" borderId="44" xfId="0" applyNumberFormat="1" applyFont="1" applyBorder="1" applyAlignment="1">
      <alignment horizontal="center"/>
    </xf>
    <xf numFmtId="0" fontId="37" fillId="0" borderId="45" xfId="0" applyNumberFormat="1" applyFont="1" applyBorder="1" applyAlignment="1">
      <alignment horizontal="center"/>
    </xf>
    <xf numFmtId="167" fontId="37" fillId="0" borderId="44" xfId="0" applyNumberFormat="1" applyFont="1" applyBorder="1" applyAlignment="1">
      <alignment horizontal="center"/>
    </xf>
    <xf numFmtId="167" fontId="37" fillId="0" borderId="45" xfId="0" applyNumberFormat="1" applyFont="1" applyBorder="1" applyAlignment="1">
      <alignment horizontal="center"/>
    </xf>
    <xf numFmtId="0" fontId="37" fillId="0" borderId="46" xfId="0" applyNumberFormat="1" applyFont="1" applyBorder="1" applyAlignment="1">
      <alignment horizontal="center"/>
    </xf>
    <xf numFmtId="0" fontId="37" fillId="0" borderId="47" xfId="0" applyNumberFormat="1" applyFont="1" applyBorder="1" applyAlignment="1">
      <alignment horizontal="center"/>
    </xf>
    <xf numFmtId="167" fontId="37" fillId="0" borderId="46" xfId="0" applyNumberFormat="1" applyFont="1" applyBorder="1" applyAlignment="1">
      <alignment horizontal="center"/>
    </xf>
    <xf numFmtId="167" fontId="37" fillId="0" borderId="47" xfId="0" applyNumberFormat="1" applyFont="1" applyBorder="1" applyAlignment="1">
      <alignment horizontal="center"/>
    </xf>
    <xf numFmtId="0" fontId="30" fillId="0" borderId="45" xfId="9" applyFont="1" applyBorder="1" applyAlignment="1">
      <alignment horizontal="center" vertical="top"/>
    </xf>
    <xf numFmtId="0" fontId="37" fillId="0" borderId="44" xfId="0" applyFont="1" applyBorder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0" fontId="4" fillId="0" borderId="0" xfId="9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42" fillId="0" borderId="0" xfId="0" applyFont="1"/>
    <xf numFmtId="0" fontId="34" fillId="0" borderId="0" xfId="0" applyFont="1"/>
    <xf numFmtId="0" fontId="30" fillId="0" borderId="49" xfId="11" applyFont="1" applyBorder="1" applyAlignment="1">
      <alignment horizontal="center" vertical="top"/>
    </xf>
    <xf numFmtId="0" fontId="41" fillId="3" borderId="51" xfId="0" applyFont="1" applyFill="1" applyBorder="1" applyAlignment="1">
      <alignment horizontal="center"/>
    </xf>
    <xf numFmtId="0" fontId="41" fillId="3" borderId="48" xfId="0" applyFont="1" applyFill="1" applyBorder="1" applyAlignment="1">
      <alignment horizontal="center" wrapText="1"/>
    </xf>
    <xf numFmtId="0" fontId="41" fillId="3" borderId="29" xfId="0" applyFont="1" applyFill="1" applyBorder="1" applyAlignment="1">
      <alignment horizontal="center" wrapText="1"/>
    </xf>
    <xf numFmtId="0" fontId="37" fillId="0" borderId="45" xfId="0" applyFont="1" applyBorder="1" applyAlignment="1">
      <alignment horizontal="center"/>
    </xf>
    <xf numFmtId="169" fontId="30" fillId="0" borderId="103" xfId="100" applyNumberFormat="1" applyFont="1" applyBorder="1" applyAlignment="1">
      <alignment horizontal="right" vertical="center"/>
    </xf>
    <xf numFmtId="0" fontId="30" fillId="0" borderId="248" xfId="13" applyFont="1" applyBorder="1" applyAlignment="1">
      <alignment horizontal="left" vertical="top" wrapText="1"/>
    </xf>
    <xf numFmtId="0" fontId="30" fillId="0" borderId="249" xfId="13" applyFont="1" applyBorder="1" applyAlignment="1">
      <alignment horizontal="left" vertical="top" wrapText="1"/>
    </xf>
    <xf numFmtId="0" fontId="30" fillId="0" borderId="250" xfId="13" applyFont="1" applyBorder="1" applyAlignment="1">
      <alignment horizontal="left" vertical="top" wrapText="1"/>
    </xf>
    <xf numFmtId="0" fontId="30" fillId="0" borderId="251" xfId="13" applyFont="1" applyBorder="1" applyAlignment="1">
      <alignment horizontal="left" vertical="top" wrapText="1"/>
    </xf>
    <xf numFmtId="169" fontId="30" fillId="0" borderId="252" xfId="100" applyNumberFormat="1" applyFont="1" applyBorder="1" applyAlignment="1">
      <alignment horizontal="right" vertical="center"/>
    </xf>
    <xf numFmtId="169" fontId="30" fillId="0" borderId="253" xfId="100" applyNumberFormat="1" applyFont="1" applyBorder="1" applyAlignment="1">
      <alignment horizontal="right" vertical="center"/>
    </xf>
    <xf numFmtId="169" fontId="30" fillId="0" borderId="254" xfId="100" applyNumberFormat="1" applyFont="1" applyBorder="1" applyAlignment="1">
      <alignment horizontal="right" vertical="center"/>
    </xf>
    <xf numFmtId="169" fontId="30" fillId="0" borderId="255" xfId="100" applyNumberFormat="1" applyFont="1" applyBorder="1" applyAlignment="1">
      <alignment horizontal="right" vertical="center"/>
    </xf>
    <xf numFmtId="169" fontId="30" fillId="0" borderId="256" xfId="100" applyNumberFormat="1" applyFont="1" applyBorder="1" applyAlignment="1">
      <alignment horizontal="right" vertical="center"/>
    </xf>
    <xf numFmtId="169" fontId="30" fillId="0" borderId="253" xfId="13" applyNumberFormat="1" applyFont="1" applyBorder="1" applyAlignment="1">
      <alignment horizontal="right" vertical="center"/>
    </xf>
    <xf numFmtId="169" fontId="30" fillId="0" borderId="256" xfId="13" applyNumberFormat="1" applyFont="1" applyBorder="1" applyAlignment="1">
      <alignment horizontal="right" vertical="center"/>
    </xf>
    <xf numFmtId="0" fontId="30" fillId="0" borderId="257" xfId="13" applyFont="1" applyBorder="1" applyAlignment="1">
      <alignment horizontal="left" vertical="top" wrapText="1"/>
    </xf>
    <xf numFmtId="169" fontId="30" fillId="0" borderId="258" xfId="100" applyNumberFormat="1" applyFont="1" applyBorder="1" applyAlignment="1">
      <alignment horizontal="right" vertical="center"/>
    </xf>
    <xf numFmtId="169" fontId="30" fillId="0" borderId="100" xfId="100" applyNumberFormat="1" applyFont="1" applyBorder="1" applyAlignment="1">
      <alignment horizontal="right" vertical="center"/>
    </xf>
    <xf numFmtId="169" fontId="30" fillId="0" borderId="259" xfId="100" applyNumberFormat="1" applyFont="1" applyBorder="1" applyAlignment="1">
      <alignment horizontal="right" vertical="center"/>
    </xf>
    <xf numFmtId="169" fontId="30" fillId="0" borderId="259" xfId="13" applyNumberFormat="1" applyFont="1" applyBorder="1" applyAlignment="1">
      <alignment horizontal="right" vertical="center"/>
    </xf>
    <xf numFmtId="0" fontId="30" fillId="0" borderId="209" xfId="13" applyFont="1" applyBorder="1" applyAlignment="1">
      <alignment horizontal="center" vertical="center" wrapText="1"/>
    </xf>
    <xf numFmtId="0" fontId="30" fillId="0" borderId="260" xfId="13" applyFont="1" applyBorder="1" applyAlignment="1">
      <alignment horizontal="center" vertical="center" wrapText="1"/>
    </xf>
    <xf numFmtId="0" fontId="30" fillId="0" borderId="261" xfId="13" applyFont="1" applyBorder="1" applyAlignment="1">
      <alignment horizontal="center" vertical="center" wrapText="1"/>
    </xf>
    <xf numFmtId="0" fontId="30" fillId="0" borderId="262" xfId="13" applyFont="1" applyBorder="1" applyAlignment="1">
      <alignment horizontal="center" vertical="center" wrapText="1"/>
    </xf>
    <xf numFmtId="0" fontId="30" fillId="0" borderId="263" xfId="13" applyFont="1" applyBorder="1" applyAlignment="1">
      <alignment horizontal="center" vertical="center" wrapText="1"/>
    </xf>
    <xf numFmtId="0" fontId="30" fillId="0" borderId="264" xfId="13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7" fillId="0" borderId="92" xfId="0" applyFont="1" applyBorder="1"/>
    <xf numFmtId="0" fontId="37" fillId="0" borderId="98" xfId="0" applyFont="1" applyBorder="1" applyAlignment="1">
      <alignment horizontal="left"/>
    </xf>
    <xf numFmtId="0" fontId="37" fillId="0" borderId="99" xfId="0" applyFont="1" applyBorder="1" applyAlignment="1">
      <alignment horizontal="left"/>
    </xf>
    <xf numFmtId="0" fontId="30" fillId="0" borderId="93" xfId="17" applyFont="1" applyBorder="1" applyAlignment="1">
      <alignment horizontal="left" vertical="top" wrapText="1"/>
    </xf>
    <xf numFmtId="2" fontId="30" fillId="0" borderId="75" xfId="17" applyNumberFormat="1" applyFont="1" applyBorder="1" applyAlignment="1">
      <alignment horizontal="right" vertical="center"/>
    </xf>
    <xf numFmtId="2" fontId="30" fillId="0" borderId="76" xfId="17" applyNumberFormat="1" applyFont="1" applyBorder="1" applyAlignment="1">
      <alignment horizontal="right" vertical="center"/>
    </xf>
    <xf numFmtId="0" fontId="30" fillId="0" borderId="107" xfId="17" applyFont="1" applyBorder="1" applyAlignment="1">
      <alignment horizontal="left" vertical="top" wrapText="1"/>
    </xf>
    <xf numFmtId="2" fontId="30" fillId="0" borderId="81" xfId="17" applyNumberFormat="1" applyFont="1" applyBorder="1" applyAlignment="1">
      <alignment horizontal="right" vertical="center"/>
    </xf>
    <xf numFmtId="2" fontId="30" fillId="0" borderId="105" xfId="17" applyNumberFormat="1" applyFont="1" applyBorder="1" applyAlignment="1">
      <alignment horizontal="right" vertical="center"/>
    </xf>
    <xf numFmtId="2" fontId="33" fillId="0" borderId="81" xfId="17" applyNumberFormat="1" applyFont="1" applyBorder="1" applyAlignment="1">
      <alignment horizontal="right" vertical="center"/>
    </xf>
    <xf numFmtId="2" fontId="30" fillId="0" borderId="115" xfId="17" applyNumberFormat="1" applyFont="1" applyBorder="1" applyAlignment="1">
      <alignment horizontal="right" vertical="center"/>
    </xf>
    <xf numFmtId="0" fontId="30" fillId="0" borderId="162" xfId="17" applyFont="1" applyBorder="1" applyAlignment="1">
      <alignment horizontal="left" vertical="top" wrapText="1"/>
    </xf>
    <xf numFmtId="2" fontId="30" fillId="0" borderId="161" xfId="17" applyNumberFormat="1" applyFont="1" applyBorder="1" applyAlignment="1">
      <alignment horizontal="right" vertical="center"/>
    </xf>
    <xf numFmtId="2" fontId="30" fillId="0" borderId="65" xfId="17" applyNumberFormat="1" applyFont="1" applyBorder="1" applyAlignment="1">
      <alignment horizontal="right" vertical="center"/>
    </xf>
    <xf numFmtId="0" fontId="37" fillId="0" borderId="98" xfId="0" applyFont="1" applyBorder="1"/>
    <xf numFmtId="0" fontId="37" fillId="0" borderId="99" xfId="0" applyFont="1" applyBorder="1"/>
    <xf numFmtId="0" fontId="30" fillId="0" borderId="93" xfId="18" applyFont="1" applyBorder="1" applyAlignment="1">
      <alignment horizontal="left" vertical="top" wrapText="1"/>
    </xf>
    <xf numFmtId="2" fontId="30" fillId="0" borderId="75" xfId="18" applyNumberFormat="1" applyFont="1" applyBorder="1" applyAlignment="1">
      <alignment horizontal="right" vertical="center"/>
    </xf>
    <xf numFmtId="2" fontId="30" fillId="0" borderId="76" xfId="18" applyNumberFormat="1" applyFont="1" applyBorder="1" applyAlignment="1">
      <alignment horizontal="right" vertical="center"/>
    </xf>
    <xf numFmtId="0" fontId="30" fillId="0" borderId="107" xfId="18" applyFont="1" applyBorder="1" applyAlignment="1">
      <alignment horizontal="left" vertical="top" wrapText="1"/>
    </xf>
    <xf numFmtId="2" fontId="30" fillId="0" borderId="81" xfId="18" applyNumberFormat="1" applyFont="1" applyBorder="1" applyAlignment="1">
      <alignment horizontal="right" vertical="center"/>
    </xf>
    <xf numFmtId="2" fontId="30" fillId="0" borderId="105" xfId="18" applyNumberFormat="1" applyFont="1" applyBorder="1" applyAlignment="1">
      <alignment horizontal="right" vertical="center"/>
    </xf>
    <xf numFmtId="2" fontId="30" fillId="0" borderId="115" xfId="18" applyNumberFormat="1" applyFont="1" applyBorder="1" applyAlignment="1">
      <alignment horizontal="right" vertical="center"/>
    </xf>
    <xf numFmtId="0" fontId="30" fillId="0" borderId="87" xfId="18" applyFont="1" applyBorder="1" applyAlignment="1">
      <alignment horizontal="left" vertical="top" wrapText="1"/>
    </xf>
    <xf numFmtId="2" fontId="30" fillId="0" borderId="70" xfId="18" applyNumberFormat="1" applyFont="1" applyBorder="1" applyAlignment="1">
      <alignment horizontal="right" vertical="center"/>
    </xf>
    <xf numFmtId="2" fontId="30" fillId="0" borderId="141" xfId="18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2" fontId="30" fillId="0" borderId="186" xfId="18" applyNumberFormat="1" applyFont="1" applyBorder="1" applyAlignment="1">
      <alignment horizontal="right" vertical="center"/>
    </xf>
    <xf numFmtId="2" fontId="30" fillId="0" borderId="65" xfId="18" applyNumberFormat="1" applyFont="1" applyBorder="1" applyAlignment="1">
      <alignment horizontal="right" vertical="center"/>
    </xf>
    <xf numFmtId="167" fontId="30" fillId="0" borderId="75" xfId="19" applyNumberFormat="1" applyFont="1" applyBorder="1" applyAlignment="1">
      <alignment horizontal="right" vertical="center"/>
    </xf>
    <xf numFmtId="167" fontId="30" fillId="0" borderId="100" xfId="19" applyNumberFormat="1" applyFont="1" applyBorder="1" applyAlignment="1">
      <alignment horizontal="right" vertical="center"/>
    </xf>
    <xf numFmtId="167" fontId="30" fillId="0" borderId="75" xfId="21" applyNumberFormat="1" applyFont="1" applyBorder="1" applyAlignment="1">
      <alignment horizontal="right" vertical="center"/>
    </xf>
    <xf numFmtId="167" fontId="30" fillId="0" borderId="76" xfId="21" applyNumberFormat="1" applyFont="1" applyBorder="1" applyAlignment="1">
      <alignment horizontal="right" vertical="center"/>
    </xf>
    <xf numFmtId="167" fontId="30" fillId="0" borderId="81" xfId="19" applyNumberFormat="1" applyFont="1" applyBorder="1" applyAlignment="1">
      <alignment horizontal="right" vertical="center"/>
    </xf>
    <xf numFmtId="167" fontId="30" fillId="0" borderId="103" xfId="19" applyNumberFormat="1" applyFont="1" applyBorder="1" applyAlignment="1">
      <alignment horizontal="right" vertical="center"/>
    </xf>
    <xf numFmtId="167" fontId="30" fillId="0" borderId="81" xfId="21" applyNumberFormat="1" applyFont="1" applyBorder="1" applyAlignment="1">
      <alignment horizontal="right" vertical="center"/>
    </xf>
    <xf numFmtId="167" fontId="30" fillId="0" borderId="105" xfId="21" applyNumberFormat="1" applyFont="1" applyBorder="1" applyAlignment="1">
      <alignment horizontal="right" vertical="center"/>
    </xf>
    <xf numFmtId="167" fontId="30" fillId="0" borderId="115" xfId="19" applyNumberFormat="1" applyFont="1" applyBorder="1" applyAlignment="1">
      <alignment horizontal="right" vertical="center"/>
    </xf>
    <xf numFmtId="167" fontId="30" fillId="0" borderId="176" xfId="21" applyNumberFormat="1" applyFont="1" applyBorder="1" applyAlignment="1">
      <alignment horizontal="right" vertical="center"/>
    </xf>
    <xf numFmtId="167" fontId="30" fillId="0" borderId="175" xfId="21" applyNumberFormat="1" applyFont="1" applyBorder="1" applyAlignment="1">
      <alignment horizontal="right" vertical="center"/>
    </xf>
    <xf numFmtId="167" fontId="30" fillId="0" borderId="189" xfId="19" applyNumberFormat="1" applyFont="1" applyBorder="1" applyAlignment="1">
      <alignment horizontal="right" vertical="center"/>
    </xf>
    <xf numFmtId="167" fontId="30" fillId="0" borderId="66" xfId="21" applyNumberFormat="1" applyFont="1" applyBorder="1" applyAlignment="1">
      <alignment horizontal="right" vertical="center"/>
    </xf>
    <xf numFmtId="167" fontId="30" fillId="0" borderId="65" xfId="21" applyNumberFormat="1" applyFont="1" applyBorder="1" applyAlignment="1">
      <alignment horizontal="right" vertical="center"/>
    </xf>
    <xf numFmtId="167" fontId="30" fillId="0" borderId="84" xfId="19" applyNumberFormat="1" applyFont="1" applyBorder="1" applyAlignment="1">
      <alignment horizontal="right" vertical="center"/>
    </xf>
    <xf numFmtId="167" fontId="30" fillId="0" borderId="82" xfId="19" applyNumberFormat="1" applyFont="1" applyBorder="1" applyAlignment="1">
      <alignment horizontal="right" vertical="center"/>
    </xf>
    <xf numFmtId="167" fontId="30" fillId="0" borderId="0" xfId="21" applyNumberFormat="1" applyFont="1" applyBorder="1" applyAlignment="1">
      <alignment horizontal="right" vertical="center"/>
    </xf>
    <xf numFmtId="0" fontId="30" fillId="0" borderId="93" xfId="19" applyNumberFormat="1" applyFont="1" applyBorder="1" applyAlignment="1">
      <alignment vertical="top"/>
    </xf>
    <xf numFmtId="0" fontId="30" fillId="0" borderId="107" xfId="19" applyNumberFormat="1" applyFont="1" applyBorder="1" applyAlignment="1">
      <alignment vertical="top"/>
    </xf>
    <xf numFmtId="0" fontId="30" fillId="0" borderId="74" xfId="19" applyNumberFormat="1" applyFont="1" applyBorder="1" applyAlignment="1">
      <alignment vertical="top"/>
    </xf>
    <xf numFmtId="167" fontId="30" fillId="0" borderId="75" xfId="20" applyNumberFormat="1" applyFont="1" applyBorder="1" applyAlignment="1">
      <alignment horizontal="right" vertical="center"/>
    </xf>
    <xf numFmtId="167" fontId="30" fillId="0" borderId="100" xfId="20" applyNumberFormat="1" applyFont="1" applyBorder="1" applyAlignment="1">
      <alignment horizontal="right" vertical="center"/>
    </xf>
    <xf numFmtId="167" fontId="30" fillId="0" borderId="114" xfId="22" applyNumberFormat="1" applyFont="1" applyBorder="1" applyAlignment="1">
      <alignment horizontal="right" vertical="center"/>
    </xf>
    <xf numFmtId="167" fontId="30" fillId="0" borderId="81" xfId="20" applyNumberFormat="1" applyFont="1" applyBorder="1" applyAlignment="1">
      <alignment horizontal="right" vertical="center"/>
    </xf>
    <xf numFmtId="167" fontId="30" fillId="0" borderId="103" xfId="20" applyNumberFormat="1" applyFont="1" applyBorder="1" applyAlignment="1">
      <alignment horizontal="right" vertical="center"/>
    </xf>
    <xf numFmtId="167" fontId="30" fillId="0" borderId="101" xfId="22" applyNumberFormat="1" applyFont="1" applyBorder="1" applyAlignment="1">
      <alignment horizontal="right" vertical="center"/>
    </xf>
    <xf numFmtId="167" fontId="30" fillId="0" borderId="115" xfId="20" applyNumberFormat="1" applyFont="1" applyBorder="1" applyAlignment="1">
      <alignment horizontal="right" vertical="center"/>
    </xf>
    <xf numFmtId="167" fontId="30" fillId="0" borderId="132" xfId="22" applyNumberFormat="1" applyFont="1" applyBorder="1" applyAlignment="1">
      <alignment horizontal="right" vertical="center"/>
    </xf>
    <xf numFmtId="167" fontId="30" fillId="0" borderId="65" xfId="22" applyNumberFormat="1" applyFont="1" applyBorder="1" applyAlignment="1">
      <alignment horizontal="right" vertical="center"/>
    </xf>
    <xf numFmtId="167" fontId="30" fillId="0" borderId="66" xfId="20" applyNumberFormat="1" applyFont="1" applyBorder="1" applyAlignment="1">
      <alignment horizontal="right" vertical="center"/>
    </xf>
    <xf numFmtId="167" fontId="30" fillId="0" borderId="65" xfId="20" applyNumberFormat="1" applyFont="1" applyBorder="1" applyAlignment="1">
      <alignment horizontal="right" vertical="center"/>
    </xf>
    <xf numFmtId="167" fontId="30" fillId="0" borderId="0" xfId="22" applyNumberFormat="1" applyFont="1" applyBorder="1" applyAlignment="1">
      <alignment horizontal="right" vertical="center"/>
    </xf>
    <xf numFmtId="0" fontId="30" fillId="0" borderId="0" xfId="20" applyFont="1" applyBorder="1" applyAlignment="1">
      <alignment horizontal="left" vertical="top" wrapText="1"/>
    </xf>
    <xf numFmtId="0" fontId="30" fillId="0" borderId="93" xfId="20" applyNumberFormat="1" applyFont="1" applyBorder="1" applyAlignment="1">
      <alignment vertical="top"/>
    </xf>
    <xf numFmtId="0" fontId="30" fillId="0" borderId="107" xfId="20" applyNumberFormat="1" applyFont="1" applyBorder="1" applyAlignment="1">
      <alignment vertical="top"/>
    </xf>
    <xf numFmtId="0" fontId="30" fillId="0" borderId="74" xfId="20" applyNumberFormat="1" applyFont="1" applyBorder="1" applyAlignment="1">
      <alignment vertical="top"/>
    </xf>
    <xf numFmtId="167" fontId="30" fillId="0" borderId="75" xfId="23" applyNumberFormat="1" applyFont="1" applyBorder="1" applyAlignment="1">
      <alignment horizontal="right" vertical="center"/>
    </xf>
    <xf numFmtId="167" fontId="30" fillId="0" borderId="76" xfId="23" applyNumberFormat="1" applyFont="1" applyBorder="1" applyAlignment="1">
      <alignment horizontal="right" vertical="center"/>
    </xf>
    <xf numFmtId="167" fontId="30" fillId="0" borderId="115" xfId="23" applyNumberFormat="1" applyFont="1" applyBorder="1" applyAlignment="1">
      <alignment horizontal="right" vertical="center"/>
    </xf>
    <xf numFmtId="167" fontId="30" fillId="0" borderId="105" xfId="23" applyNumberFormat="1" applyFont="1" applyBorder="1" applyAlignment="1">
      <alignment horizontal="right" vertical="center"/>
    </xf>
    <xf numFmtId="167" fontId="30" fillId="0" borderId="176" xfId="23" applyNumberFormat="1" applyFont="1" applyBorder="1" applyAlignment="1">
      <alignment horizontal="right" vertical="center"/>
    </xf>
    <xf numFmtId="167" fontId="30" fillId="0" borderId="175" xfId="23" applyNumberFormat="1" applyFont="1" applyBorder="1" applyAlignment="1">
      <alignment horizontal="right" vertical="center"/>
    </xf>
    <xf numFmtId="167" fontId="30" fillId="0" borderId="66" xfId="23" applyNumberFormat="1" applyFont="1" applyBorder="1" applyAlignment="1">
      <alignment horizontal="right" vertical="center"/>
    </xf>
    <xf numFmtId="167" fontId="30" fillId="0" borderId="65" xfId="23" applyNumberFormat="1" applyFont="1" applyBorder="1" applyAlignment="1">
      <alignment horizontal="right" vertical="center"/>
    </xf>
    <xf numFmtId="0" fontId="30" fillId="0" borderId="98" xfId="23" applyFont="1" applyBorder="1" applyAlignment="1">
      <alignment horizontal="center" vertical="center" wrapText="1"/>
    </xf>
    <xf numFmtId="0" fontId="30" fillId="0" borderId="99" xfId="23" applyFont="1" applyBorder="1" applyAlignment="1">
      <alignment horizontal="center" vertical="center" wrapText="1"/>
    </xf>
    <xf numFmtId="0" fontId="30" fillId="0" borderId="92" xfId="23" applyFont="1" applyBorder="1" applyAlignment="1">
      <alignment horizontal="center" vertical="center" wrapText="1"/>
    </xf>
    <xf numFmtId="0" fontId="30" fillId="0" borderId="92" xfId="20" applyFont="1" applyBorder="1" applyAlignment="1">
      <alignment horizontal="center" vertical="center" wrapText="1"/>
    </xf>
    <xf numFmtId="0" fontId="30" fillId="0" borderId="98" xfId="20" applyFont="1" applyBorder="1" applyAlignment="1">
      <alignment horizontal="center" vertical="center" wrapText="1"/>
    </xf>
    <xf numFmtId="0" fontId="30" fillId="0" borderId="108" xfId="20" applyFont="1" applyBorder="1" applyAlignment="1">
      <alignment horizontal="center" vertical="center" wrapText="1"/>
    </xf>
    <xf numFmtId="0" fontId="30" fillId="0" borderId="89" xfId="22" applyFont="1" applyBorder="1" applyAlignment="1">
      <alignment horizontal="center" vertical="center" wrapText="1"/>
    </xf>
    <xf numFmtId="0" fontId="30" fillId="0" borderId="92" xfId="19" applyFont="1" applyBorder="1" applyAlignment="1">
      <alignment horizontal="center" vertical="center" wrapText="1"/>
    </xf>
    <xf numFmtId="0" fontId="30" fillId="0" borderId="113" xfId="19" applyFont="1" applyBorder="1" applyAlignment="1">
      <alignment horizontal="center" vertical="center" wrapText="1"/>
    </xf>
    <xf numFmtId="0" fontId="30" fillId="0" borderId="116" xfId="19" applyFont="1" applyBorder="1" applyAlignment="1">
      <alignment horizontal="center" vertical="center" wrapText="1"/>
    </xf>
    <xf numFmtId="0" fontId="30" fillId="0" borderId="98" xfId="21" applyFont="1" applyBorder="1" applyAlignment="1">
      <alignment horizontal="center" vertical="center" wrapText="1"/>
    </xf>
    <xf numFmtId="0" fontId="30" fillId="0" borderId="99" xfId="21" applyFont="1" applyBorder="1" applyAlignment="1">
      <alignment horizontal="center" vertical="center" wrapText="1"/>
    </xf>
    <xf numFmtId="0" fontId="30" fillId="0" borderId="93" xfId="23" applyNumberFormat="1" applyFont="1" applyBorder="1" applyAlignment="1">
      <alignment vertical="top"/>
    </xf>
    <xf numFmtId="0" fontId="30" fillId="0" borderId="107" xfId="23" applyNumberFormat="1" applyFont="1" applyBorder="1" applyAlignment="1">
      <alignment vertical="top"/>
    </xf>
    <xf numFmtId="0" fontId="30" fillId="0" borderId="74" xfId="23" applyNumberFormat="1" applyFont="1" applyBorder="1" applyAlignment="1">
      <alignment vertical="top"/>
    </xf>
    <xf numFmtId="0" fontId="30" fillId="0" borderId="93" xfId="24" applyNumberFormat="1" applyFont="1" applyBorder="1" applyAlignment="1">
      <alignment horizontal="left" vertical="center" wrapText="1"/>
    </xf>
    <xf numFmtId="0" fontId="30" fillId="0" borderId="75" xfId="48" applyNumberFormat="1" applyFont="1" applyBorder="1" applyAlignment="1">
      <alignment horizontal="right" vertical="center"/>
    </xf>
    <xf numFmtId="0" fontId="30" fillId="0" borderId="100" xfId="24" applyNumberFormat="1" applyFont="1" applyBorder="1" applyAlignment="1">
      <alignment horizontal="right" vertical="center"/>
    </xf>
    <xf numFmtId="171" fontId="30" fillId="0" borderId="76" xfId="24" applyNumberFormat="1" applyFont="1" applyBorder="1" applyAlignment="1">
      <alignment horizontal="right" vertical="center"/>
    </xf>
    <xf numFmtId="0" fontId="30" fillId="0" borderId="107" xfId="24" applyNumberFormat="1" applyFont="1" applyBorder="1" applyAlignment="1">
      <alignment horizontal="left" vertical="center" wrapText="1"/>
    </xf>
    <xf numFmtId="0" fontId="30" fillId="0" borderId="115" xfId="48" applyNumberFormat="1" applyFont="1" applyBorder="1" applyAlignment="1">
      <alignment horizontal="right" vertical="center"/>
    </xf>
    <xf numFmtId="0" fontId="30" fillId="0" borderId="103" xfId="24" applyNumberFormat="1" applyFont="1" applyBorder="1" applyAlignment="1">
      <alignment horizontal="right" vertical="center"/>
    </xf>
    <xf numFmtId="171" fontId="30" fillId="0" borderId="105" xfId="24" applyNumberFormat="1" applyFont="1" applyBorder="1" applyAlignment="1">
      <alignment horizontal="right" vertical="center"/>
    </xf>
    <xf numFmtId="171" fontId="30" fillId="0" borderId="65" xfId="24" applyNumberFormat="1" applyFont="1" applyBorder="1" applyAlignment="1">
      <alignment horizontal="right" vertical="center"/>
    </xf>
    <xf numFmtId="0" fontId="30" fillId="0" borderId="92" xfId="25" applyFont="1" applyBorder="1" applyAlignment="1">
      <alignment horizontal="center" vertical="center" wrapText="1"/>
    </xf>
    <xf numFmtId="0" fontId="30" fillId="0" borderId="119" xfId="24" applyFont="1" applyBorder="1" applyAlignment="1">
      <alignment horizontal="center" vertical="center" wrapText="1"/>
    </xf>
    <xf numFmtId="0" fontId="30" fillId="0" borderId="90" xfId="24" applyFont="1" applyBorder="1" applyAlignment="1">
      <alignment horizontal="center" vertical="center" wrapText="1"/>
    </xf>
    <xf numFmtId="0" fontId="30" fillId="0" borderId="91" xfId="24" applyFont="1" applyBorder="1" applyAlignment="1">
      <alignment horizontal="center" vertical="center" wrapText="1"/>
    </xf>
    <xf numFmtId="0" fontId="30" fillId="0" borderId="92" xfId="27" applyFont="1" applyBorder="1" applyAlignment="1">
      <alignment horizontal="center" wrapText="1"/>
    </xf>
    <xf numFmtId="0" fontId="30" fillId="0" borderId="93" xfId="27" applyNumberFormat="1" applyFont="1" applyBorder="1" applyAlignment="1">
      <alignment horizontal="left" vertical="center" wrapText="1"/>
    </xf>
    <xf numFmtId="0" fontId="30" fillId="0" borderId="75" xfId="27" applyNumberFormat="1" applyFont="1" applyBorder="1" applyAlignment="1">
      <alignment horizontal="right" vertical="center"/>
    </xf>
    <xf numFmtId="0" fontId="30" fillId="0" borderId="100" xfId="27" applyNumberFormat="1" applyFont="1" applyBorder="1" applyAlignment="1">
      <alignment horizontal="right" vertical="center"/>
    </xf>
    <xf numFmtId="171" fontId="30" fillId="0" borderId="76" xfId="27" applyNumberFormat="1" applyFont="1" applyBorder="1" applyAlignment="1">
      <alignment horizontal="right" vertical="center"/>
    </xf>
    <xf numFmtId="0" fontId="30" fillId="0" borderId="107" xfId="27" applyNumberFormat="1" applyFont="1" applyBorder="1" applyAlignment="1">
      <alignment horizontal="left" vertical="center" wrapText="1"/>
    </xf>
    <xf numFmtId="0" fontId="30" fillId="0" borderId="115" xfId="27" applyNumberFormat="1" applyFont="1" applyBorder="1" applyAlignment="1">
      <alignment horizontal="right" vertical="center"/>
    </xf>
    <xf numFmtId="0" fontId="30" fillId="0" borderId="103" xfId="27" applyNumberFormat="1" applyFont="1" applyBorder="1" applyAlignment="1">
      <alignment horizontal="right" vertical="center"/>
    </xf>
    <xf numFmtId="171" fontId="30" fillId="0" borderId="105" xfId="27" applyNumberFormat="1" applyFont="1" applyBorder="1" applyAlignment="1">
      <alignment horizontal="right" vertical="center"/>
    </xf>
    <xf numFmtId="0" fontId="30" fillId="0" borderId="74" xfId="27" applyNumberFormat="1" applyFont="1" applyBorder="1" applyAlignment="1">
      <alignment horizontal="left" vertical="center" wrapText="1"/>
    </xf>
    <xf numFmtId="0" fontId="30" fillId="0" borderId="66" xfId="27" applyNumberFormat="1" applyFont="1" applyBorder="1" applyAlignment="1">
      <alignment horizontal="right" vertical="center"/>
    </xf>
    <xf numFmtId="0" fontId="30" fillId="0" borderId="64" xfId="27" applyNumberFormat="1" applyFont="1" applyBorder="1" applyAlignment="1">
      <alignment horizontal="right" vertical="center"/>
    </xf>
    <xf numFmtId="171" fontId="30" fillId="0" borderId="65" xfId="27" applyNumberFormat="1" applyFont="1" applyBorder="1" applyAlignment="1">
      <alignment horizontal="right" vertical="center"/>
    </xf>
    <xf numFmtId="0" fontId="30" fillId="0" borderId="92" xfId="27" applyFont="1" applyBorder="1" applyAlignment="1">
      <alignment horizontal="center" vertical="center" wrapText="1"/>
    </xf>
    <xf numFmtId="0" fontId="30" fillId="0" borderId="119" xfId="27" applyFont="1" applyBorder="1" applyAlignment="1">
      <alignment horizontal="center" vertical="center" wrapText="1"/>
    </xf>
    <xf numFmtId="0" fontId="30" fillId="0" borderId="90" xfId="27" applyFont="1" applyBorder="1" applyAlignment="1">
      <alignment horizontal="center" vertical="center" wrapText="1"/>
    </xf>
    <xf numFmtId="0" fontId="30" fillId="0" borderId="91" xfId="27" applyFont="1" applyBorder="1" applyAlignment="1">
      <alignment horizontal="center" vertical="center" wrapText="1"/>
    </xf>
    <xf numFmtId="0" fontId="30" fillId="0" borderId="93" xfId="29" applyNumberFormat="1" applyFont="1" applyBorder="1" applyAlignment="1">
      <alignment horizontal="left" vertical="center" wrapText="1"/>
    </xf>
    <xf numFmtId="0" fontId="30" fillId="0" borderId="75" xfId="29" applyNumberFormat="1" applyFont="1" applyBorder="1" applyAlignment="1">
      <alignment horizontal="right" vertical="center"/>
    </xf>
    <xf numFmtId="0" fontId="30" fillId="0" borderId="100" xfId="29" applyNumberFormat="1" applyFont="1" applyBorder="1" applyAlignment="1">
      <alignment horizontal="right" vertical="center"/>
    </xf>
    <xf numFmtId="171" fontId="30" fillId="0" borderId="76" xfId="29" applyNumberFormat="1" applyFont="1" applyBorder="1" applyAlignment="1">
      <alignment horizontal="right" vertical="center"/>
    </xf>
    <xf numFmtId="0" fontId="30" fillId="0" borderId="107" xfId="29" applyNumberFormat="1" applyFont="1" applyBorder="1" applyAlignment="1">
      <alignment horizontal="left" vertical="center" wrapText="1"/>
    </xf>
    <xf numFmtId="0" fontId="30" fillId="0" borderId="115" xfId="29" applyNumberFormat="1" applyFont="1" applyBorder="1" applyAlignment="1">
      <alignment horizontal="right" vertical="center"/>
    </xf>
    <xf numFmtId="0" fontId="30" fillId="0" borderId="103" xfId="29" applyNumberFormat="1" applyFont="1" applyBorder="1" applyAlignment="1">
      <alignment horizontal="right" vertical="center"/>
    </xf>
    <xf numFmtId="171" fontId="30" fillId="0" borderId="105" xfId="29" applyNumberFormat="1" applyFont="1" applyBorder="1" applyAlignment="1">
      <alignment horizontal="right" vertical="center"/>
    </xf>
    <xf numFmtId="0" fontId="30" fillId="0" borderId="74" xfId="29" applyNumberFormat="1" applyFont="1" applyBorder="1" applyAlignment="1">
      <alignment horizontal="left" vertical="center" wrapText="1"/>
    </xf>
    <xf numFmtId="0" fontId="30" fillId="0" borderId="66" xfId="29" applyNumberFormat="1" applyFont="1" applyBorder="1" applyAlignment="1">
      <alignment horizontal="right" vertical="center"/>
    </xf>
    <xf numFmtId="0" fontId="30" fillId="0" borderId="64" xfId="29" applyNumberFormat="1" applyFont="1" applyBorder="1" applyAlignment="1">
      <alignment horizontal="right" vertical="center"/>
    </xf>
    <xf numFmtId="171" fontId="30" fillId="0" borderId="65" xfId="29" applyNumberFormat="1" applyFont="1" applyBorder="1" applyAlignment="1">
      <alignment horizontal="right" vertical="center"/>
    </xf>
    <xf numFmtId="0" fontId="30" fillId="0" borderId="98" xfId="29" applyNumberFormat="1" applyFont="1" applyBorder="1" applyAlignment="1">
      <alignment horizontal="center" vertical="center" wrapText="1"/>
    </xf>
    <xf numFmtId="0" fontId="30" fillId="0" borderId="108" xfId="28" applyFont="1" applyBorder="1" applyAlignment="1">
      <alignment horizontal="center" vertical="center" wrapText="1"/>
    </xf>
    <xf numFmtId="0" fontId="30" fillId="0" borderId="99" xfId="28" applyFont="1" applyBorder="1" applyAlignment="1">
      <alignment horizontal="center" vertical="center" wrapText="1"/>
    </xf>
    <xf numFmtId="0" fontId="30" fillId="0" borderId="93" xfId="30" applyFont="1" applyBorder="1" applyAlignment="1">
      <alignment horizontal="left" vertical="center" wrapText="1"/>
    </xf>
    <xf numFmtId="0" fontId="30" fillId="0" borderId="75" xfId="30" applyNumberFormat="1" applyFont="1" applyBorder="1" applyAlignment="1">
      <alignment horizontal="right" vertical="center"/>
    </xf>
    <xf numFmtId="0" fontId="30" fillId="0" borderId="100" xfId="30" applyNumberFormat="1" applyFont="1" applyBorder="1" applyAlignment="1">
      <alignment horizontal="right" vertical="center"/>
    </xf>
    <xf numFmtId="171" fontId="30" fillId="0" borderId="76" xfId="30" applyNumberFormat="1" applyFont="1" applyBorder="1" applyAlignment="1">
      <alignment horizontal="right" vertical="center"/>
    </xf>
    <xf numFmtId="0" fontId="30" fillId="0" borderId="107" xfId="30" applyFont="1" applyBorder="1" applyAlignment="1">
      <alignment horizontal="left" vertical="center" wrapText="1"/>
    </xf>
    <xf numFmtId="0" fontId="30" fillId="0" borderId="115" xfId="30" applyNumberFormat="1" applyFont="1" applyBorder="1" applyAlignment="1">
      <alignment horizontal="right" vertical="center"/>
    </xf>
    <xf numFmtId="0" fontId="30" fillId="0" borderId="103" xfId="30" applyNumberFormat="1" applyFont="1" applyBorder="1" applyAlignment="1">
      <alignment horizontal="right" vertical="center"/>
    </xf>
    <xf numFmtId="171" fontId="30" fillId="0" borderId="105" xfId="30" applyNumberFormat="1" applyFont="1" applyBorder="1" applyAlignment="1">
      <alignment horizontal="right" vertical="center"/>
    </xf>
    <xf numFmtId="0" fontId="30" fillId="0" borderId="74" xfId="30" applyFont="1" applyBorder="1" applyAlignment="1">
      <alignment horizontal="left" vertical="center" wrapText="1"/>
    </xf>
    <xf numFmtId="0" fontId="30" fillId="0" borderId="66" xfId="30" applyNumberFormat="1" applyFont="1" applyBorder="1" applyAlignment="1">
      <alignment horizontal="right" vertical="center"/>
    </xf>
    <xf numFmtId="0" fontId="30" fillId="0" borderId="64" xfId="30" applyNumberFormat="1" applyFont="1" applyBorder="1" applyAlignment="1">
      <alignment horizontal="right" vertical="center"/>
    </xf>
    <xf numFmtId="171" fontId="30" fillId="0" borderId="65" xfId="30" applyNumberFormat="1" applyFont="1" applyBorder="1" applyAlignment="1">
      <alignment horizontal="right" vertical="center"/>
    </xf>
    <xf numFmtId="0" fontId="30" fillId="0" borderId="93" xfId="31" applyNumberFormat="1" applyFont="1" applyBorder="1" applyAlignment="1">
      <alignment horizontal="left" vertical="center" wrapText="1"/>
    </xf>
    <xf numFmtId="0" fontId="30" fillId="0" borderId="75" xfId="31" applyNumberFormat="1" applyFont="1" applyBorder="1" applyAlignment="1">
      <alignment horizontal="right" vertical="center"/>
    </xf>
    <xf numFmtId="0" fontId="30" fillId="0" borderId="100" xfId="31" applyNumberFormat="1" applyFont="1" applyBorder="1" applyAlignment="1">
      <alignment horizontal="right" vertical="center"/>
    </xf>
    <xf numFmtId="171" fontId="30" fillId="0" borderId="76" xfId="31" applyNumberFormat="1" applyFont="1" applyBorder="1" applyAlignment="1">
      <alignment horizontal="right" vertical="center"/>
    </xf>
    <xf numFmtId="0" fontId="30" fillId="0" borderId="107" xfId="31" applyNumberFormat="1" applyFont="1" applyBorder="1" applyAlignment="1">
      <alignment horizontal="left" vertical="center" wrapText="1"/>
    </xf>
    <xf numFmtId="0" fontId="30" fillId="0" borderId="115" xfId="31" applyNumberFormat="1" applyFont="1" applyBorder="1" applyAlignment="1">
      <alignment horizontal="right" vertical="center"/>
    </xf>
    <xf numFmtId="0" fontId="30" fillId="0" borderId="103" xfId="31" applyNumberFormat="1" applyFont="1" applyBorder="1" applyAlignment="1">
      <alignment horizontal="right" vertical="center"/>
    </xf>
    <xf numFmtId="171" fontId="30" fillId="0" borderId="105" xfId="31" applyNumberFormat="1" applyFont="1" applyBorder="1" applyAlignment="1">
      <alignment horizontal="right" vertical="center"/>
    </xf>
    <xf numFmtId="0" fontId="30" fillId="0" borderId="74" xfId="31" applyNumberFormat="1" applyFont="1" applyBorder="1" applyAlignment="1">
      <alignment horizontal="left" vertical="center" wrapText="1"/>
    </xf>
    <xf numFmtId="0" fontId="30" fillId="0" borderId="66" xfId="31" applyNumberFormat="1" applyFont="1" applyBorder="1" applyAlignment="1">
      <alignment horizontal="right" vertical="center"/>
    </xf>
    <xf numFmtId="0" fontId="30" fillId="0" borderId="64" xfId="31" applyNumberFormat="1" applyFont="1" applyBorder="1" applyAlignment="1">
      <alignment horizontal="right" vertical="center"/>
    </xf>
    <xf numFmtId="171" fontId="30" fillId="0" borderId="65" xfId="31" applyNumberFormat="1" applyFont="1" applyBorder="1" applyAlignment="1">
      <alignment horizontal="right" vertical="center"/>
    </xf>
    <xf numFmtId="0" fontId="30" fillId="0" borderId="98" xfId="30" applyFont="1" applyBorder="1" applyAlignment="1">
      <alignment horizontal="center" vertical="center" wrapText="1"/>
    </xf>
    <xf numFmtId="0" fontId="30" fillId="0" borderId="108" xfId="30" applyFont="1" applyBorder="1" applyAlignment="1">
      <alignment horizontal="center" vertical="center" wrapText="1"/>
    </xf>
    <xf numFmtId="0" fontId="30" fillId="0" borderId="99" xfId="30" applyFont="1" applyBorder="1" applyAlignment="1">
      <alignment horizontal="center" vertical="center" wrapText="1"/>
    </xf>
    <xf numFmtId="0" fontId="30" fillId="0" borderId="93" xfId="32" applyNumberFormat="1" applyFont="1" applyBorder="1" applyAlignment="1">
      <alignment horizontal="left" vertical="center" wrapText="1"/>
    </xf>
    <xf numFmtId="0" fontId="30" fillId="0" borderId="75" xfId="32" applyNumberFormat="1" applyFont="1" applyBorder="1" applyAlignment="1">
      <alignment horizontal="right" vertical="center"/>
    </xf>
    <xf numFmtId="0" fontId="30" fillId="0" borderId="100" xfId="32" applyNumberFormat="1" applyFont="1" applyBorder="1" applyAlignment="1">
      <alignment horizontal="right" vertical="center"/>
    </xf>
    <xf numFmtId="171" fontId="30" fillId="0" borderId="76" xfId="32" applyNumberFormat="1" applyFont="1" applyBorder="1" applyAlignment="1">
      <alignment horizontal="right" vertical="center"/>
    </xf>
    <xf numFmtId="0" fontId="30" fillId="0" borderId="107" xfId="32" applyNumberFormat="1" applyFont="1" applyBorder="1" applyAlignment="1">
      <alignment horizontal="left" vertical="center" wrapText="1"/>
    </xf>
    <xf numFmtId="0" fontId="30" fillId="0" borderId="115" xfId="32" applyNumberFormat="1" applyFont="1" applyBorder="1" applyAlignment="1">
      <alignment horizontal="right" vertical="center"/>
    </xf>
    <xf numFmtId="0" fontId="30" fillId="0" borderId="103" xfId="32" applyNumberFormat="1" applyFont="1" applyBorder="1" applyAlignment="1">
      <alignment horizontal="right" vertical="center"/>
    </xf>
    <xf numFmtId="171" fontId="30" fillId="0" borderId="105" xfId="32" applyNumberFormat="1" applyFont="1" applyBorder="1" applyAlignment="1">
      <alignment horizontal="right" vertical="center"/>
    </xf>
    <xf numFmtId="0" fontId="30" fillId="0" borderId="74" xfId="32" applyNumberFormat="1" applyFont="1" applyBorder="1" applyAlignment="1">
      <alignment horizontal="left" vertical="center" wrapText="1"/>
    </xf>
    <xf numFmtId="0" fontId="30" fillId="0" borderId="66" xfId="32" applyNumberFormat="1" applyFont="1" applyBorder="1" applyAlignment="1">
      <alignment horizontal="right" vertical="center"/>
    </xf>
    <xf numFmtId="0" fontId="30" fillId="0" borderId="64" xfId="32" applyNumberFormat="1" applyFont="1" applyBorder="1" applyAlignment="1">
      <alignment horizontal="right" vertical="center"/>
    </xf>
    <xf numFmtId="171" fontId="30" fillId="0" borderId="65" xfId="32" applyNumberFormat="1" applyFont="1" applyBorder="1" applyAlignment="1">
      <alignment horizontal="right" vertical="center"/>
    </xf>
    <xf numFmtId="0" fontId="30" fillId="0" borderId="93" xfId="33" applyNumberFormat="1" applyFont="1" applyBorder="1" applyAlignment="1">
      <alignment horizontal="left" vertical="center" wrapText="1"/>
    </xf>
    <xf numFmtId="0" fontId="30" fillId="0" borderId="75" xfId="33" applyNumberFormat="1" applyFont="1" applyBorder="1" applyAlignment="1">
      <alignment horizontal="right" vertical="center"/>
    </xf>
    <xf numFmtId="0" fontId="30" fillId="0" borderId="100" xfId="33" applyNumberFormat="1" applyFont="1" applyBorder="1" applyAlignment="1">
      <alignment horizontal="right" vertical="center"/>
    </xf>
    <xf numFmtId="171" fontId="30" fillId="0" borderId="76" xfId="33" applyNumberFormat="1" applyFont="1" applyBorder="1" applyAlignment="1">
      <alignment horizontal="right" vertical="center"/>
    </xf>
    <xf numFmtId="0" fontId="30" fillId="0" borderId="107" xfId="33" applyNumberFormat="1" applyFont="1" applyBorder="1" applyAlignment="1">
      <alignment horizontal="left" vertical="center" wrapText="1"/>
    </xf>
    <xf numFmtId="0" fontId="30" fillId="0" borderId="115" xfId="33" applyNumberFormat="1" applyFont="1" applyBorder="1" applyAlignment="1">
      <alignment horizontal="right" vertical="center"/>
    </xf>
    <xf numFmtId="0" fontId="30" fillId="0" borderId="103" xfId="33" applyNumberFormat="1" applyFont="1" applyBorder="1" applyAlignment="1">
      <alignment horizontal="right" vertical="center"/>
    </xf>
    <xf numFmtId="171" fontId="30" fillId="0" borderId="105" xfId="33" applyNumberFormat="1" applyFont="1" applyBorder="1" applyAlignment="1">
      <alignment horizontal="right" vertical="center"/>
    </xf>
    <xf numFmtId="0" fontId="30" fillId="0" borderId="74" xfId="33" applyNumberFormat="1" applyFont="1" applyBorder="1" applyAlignment="1">
      <alignment horizontal="left" vertical="center" wrapText="1"/>
    </xf>
    <xf numFmtId="0" fontId="30" fillId="0" borderId="66" xfId="33" applyNumberFormat="1" applyFont="1" applyBorder="1" applyAlignment="1">
      <alignment horizontal="right" vertical="center"/>
    </xf>
    <xf numFmtId="0" fontId="30" fillId="0" borderId="64" xfId="33" applyNumberFormat="1" applyFont="1" applyBorder="1" applyAlignment="1">
      <alignment horizontal="right" vertical="center"/>
    </xf>
    <xf numFmtId="171" fontId="30" fillId="0" borderId="65" xfId="33" applyNumberFormat="1" applyFont="1" applyBorder="1" applyAlignment="1">
      <alignment horizontal="right" vertical="center"/>
    </xf>
    <xf numFmtId="0" fontId="30" fillId="0" borderId="93" xfId="34" applyNumberFormat="1" applyFont="1" applyBorder="1" applyAlignment="1">
      <alignment horizontal="left" vertical="center" wrapText="1"/>
    </xf>
    <xf numFmtId="0" fontId="30" fillId="0" borderId="75" xfId="34" applyNumberFormat="1" applyFont="1" applyBorder="1" applyAlignment="1">
      <alignment horizontal="right" vertical="center"/>
    </xf>
    <xf numFmtId="0" fontId="30" fillId="0" borderId="100" xfId="34" applyNumberFormat="1" applyFont="1" applyBorder="1" applyAlignment="1">
      <alignment horizontal="right" vertical="center"/>
    </xf>
    <xf numFmtId="171" fontId="30" fillId="0" borderId="76" xfId="34" applyNumberFormat="1" applyFont="1" applyBorder="1" applyAlignment="1">
      <alignment horizontal="right" vertical="center"/>
    </xf>
    <xf numFmtId="0" fontId="30" fillId="0" borderId="107" xfId="34" applyNumberFormat="1" applyFont="1" applyBorder="1" applyAlignment="1">
      <alignment horizontal="left" vertical="center" wrapText="1"/>
    </xf>
    <xf numFmtId="0" fontId="30" fillId="0" borderId="115" xfId="34" applyNumberFormat="1" applyFont="1" applyBorder="1" applyAlignment="1">
      <alignment horizontal="right" vertical="center"/>
    </xf>
    <xf numFmtId="0" fontId="30" fillId="0" borderId="103" xfId="34" applyNumberFormat="1" applyFont="1" applyBorder="1" applyAlignment="1">
      <alignment horizontal="right" vertical="center"/>
    </xf>
    <xf numFmtId="171" fontId="30" fillId="0" borderId="105" xfId="34" applyNumberFormat="1" applyFont="1" applyBorder="1" applyAlignment="1">
      <alignment horizontal="right" vertical="center"/>
    </xf>
    <xf numFmtId="0" fontId="30" fillId="0" borderId="74" xfId="34" applyNumberFormat="1" applyFont="1" applyBorder="1" applyAlignment="1">
      <alignment horizontal="left" vertical="center" wrapText="1"/>
    </xf>
    <xf numFmtId="0" fontId="30" fillId="0" borderId="66" xfId="34" applyNumberFormat="1" applyFont="1" applyBorder="1" applyAlignment="1">
      <alignment horizontal="right" vertical="center"/>
    </xf>
    <xf numFmtId="0" fontId="30" fillId="0" borderId="64" xfId="34" applyNumberFormat="1" applyFont="1" applyBorder="1" applyAlignment="1">
      <alignment horizontal="right" vertical="center"/>
    </xf>
    <xf numFmtId="171" fontId="30" fillId="0" borderId="65" xfId="34" applyNumberFormat="1" applyFont="1" applyBorder="1" applyAlignment="1">
      <alignment horizontal="right" vertical="center"/>
    </xf>
    <xf numFmtId="0" fontId="30" fillId="0" borderId="119" xfId="30" applyFont="1" applyBorder="1" applyAlignment="1">
      <alignment horizontal="center" wrapText="1"/>
    </xf>
    <xf numFmtId="0" fontId="30" fillId="0" borderId="90" xfId="30" applyFont="1" applyBorder="1" applyAlignment="1">
      <alignment horizontal="center" wrapText="1"/>
    </xf>
    <xf numFmtId="0" fontId="30" fillId="0" borderId="91" xfId="30" applyFont="1" applyBorder="1" applyAlignment="1">
      <alignment horizontal="center" wrapText="1"/>
    </xf>
    <xf numFmtId="0" fontId="30" fillId="0" borderId="93" xfId="35" applyNumberFormat="1" applyFont="1" applyBorder="1" applyAlignment="1">
      <alignment horizontal="left" vertical="center" wrapText="1"/>
    </xf>
    <xf numFmtId="0" fontId="30" fillId="0" borderId="75" xfId="35" applyNumberFormat="1" applyFont="1" applyBorder="1" applyAlignment="1">
      <alignment horizontal="right" vertical="center"/>
    </xf>
    <xf numFmtId="0" fontId="30" fillId="0" borderId="100" xfId="35" applyNumberFormat="1" applyFont="1" applyBorder="1" applyAlignment="1">
      <alignment horizontal="right" vertical="center"/>
    </xf>
    <xf numFmtId="171" fontId="30" fillId="0" borderId="76" xfId="35" applyNumberFormat="1" applyFont="1" applyBorder="1" applyAlignment="1">
      <alignment horizontal="right" vertical="center"/>
    </xf>
    <xf numFmtId="0" fontId="30" fillId="0" borderId="107" xfId="35" applyNumberFormat="1" applyFont="1" applyBorder="1" applyAlignment="1">
      <alignment horizontal="left" vertical="center" wrapText="1"/>
    </xf>
    <xf numFmtId="0" fontId="30" fillId="0" borderId="115" xfId="35" applyNumberFormat="1" applyFont="1" applyBorder="1" applyAlignment="1">
      <alignment horizontal="right" vertical="center"/>
    </xf>
    <xf numFmtId="0" fontId="30" fillId="0" borderId="103" xfId="35" applyNumberFormat="1" applyFont="1" applyBorder="1" applyAlignment="1">
      <alignment horizontal="right" vertical="center"/>
    </xf>
    <xf numFmtId="171" fontId="30" fillId="0" borderId="105" xfId="35" applyNumberFormat="1" applyFont="1" applyBorder="1" applyAlignment="1">
      <alignment horizontal="right" vertical="center"/>
    </xf>
    <xf numFmtId="0" fontId="30" fillId="0" borderId="74" xfId="35" applyNumberFormat="1" applyFont="1" applyBorder="1" applyAlignment="1">
      <alignment horizontal="left" vertical="center" wrapText="1"/>
    </xf>
    <xf numFmtId="0" fontId="30" fillId="0" borderId="66" xfId="35" applyNumberFormat="1" applyFont="1" applyBorder="1" applyAlignment="1">
      <alignment horizontal="right" vertical="center"/>
    </xf>
    <xf numFmtId="0" fontId="30" fillId="0" borderId="64" xfId="35" applyNumberFormat="1" applyFont="1" applyBorder="1" applyAlignment="1">
      <alignment horizontal="right" vertical="center"/>
    </xf>
    <xf numFmtId="171" fontId="30" fillId="0" borderId="65" xfId="35" applyNumberFormat="1" applyFont="1" applyBorder="1" applyAlignment="1">
      <alignment horizontal="right" vertical="center"/>
    </xf>
    <xf numFmtId="0" fontId="30" fillId="0" borderId="119" xfId="30" applyFont="1" applyBorder="1" applyAlignment="1">
      <alignment horizontal="center" vertical="center" wrapText="1"/>
    </xf>
    <xf numFmtId="0" fontId="30" fillId="0" borderId="90" xfId="30" applyFont="1" applyBorder="1" applyAlignment="1">
      <alignment horizontal="center" vertical="center" wrapText="1"/>
    </xf>
    <xf numFmtId="0" fontId="30" fillId="0" borderId="91" xfId="30" applyFont="1" applyBorder="1" applyAlignment="1">
      <alignment horizontal="center" vertical="center" wrapText="1"/>
    </xf>
    <xf numFmtId="0" fontId="30" fillId="0" borderId="93" xfId="36" applyNumberFormat="1" applyFont="1" applyBorder="1" applyAlignment="1">
      <alignment horizontal="left" vertical="center" wrapText="1"/>
    </xf>
    <xf numFmtId="0" fontId="30" fillId="0" borderId="75" xfId="36" applyNumberFormat="1" applyFont="1" applyBorder="1" applyAlignment="1">
      <alignment horizontal="right" vertical="center"/>
    </xf>
    <xf numFmtId="0" fontId="30" fillId="0" borderId="100" xfId="36" applyNumberFormat="1" applyFont="1" applyBorder="1" applyAlignment="1">
      <alignment horizontal="right" vertical="center"/>
    </xf>
    <xf numFmtId="171" fontId="30" fillId="0" borderId="76" xfId="36" applyNumberFormat="1" applyFont="1" applyBorder="1" applyAlignment="1">
      <alignment horizontal="right" vertical="center"/>
    </xf>
    <xf numFmtId="0" fontId="30" fillId="0" borderId="107" xfId="36" applyNumberFormat="1" applyFont="1" applyBorder="1" applyAlignment="1">
      <alignment horizontal="left" vertical="center" wrapText="1"/>
    </xf>
    <xf numFmtId="0" fontId="30" fillId="0" borderId="115" xfId="36" applyNumberFormat="1" applyFont="1" applyBorder="1" applyAlignment="1">
      <alignment horizontal="right" vertical="center"/>
    </xf>
    <xf numFmtId="0" fontId="30" fillId="0" borderId="103" xfId="36" applyNumberFormat="1" applyFont="1" applyBorder="1" applyAlignment="1">
      <alignment horizontal="right" vertical="center"/>
    </xf>
    <xf numFmtId="171" fontId="30" fillId="0" borderId="105" xfId="36" applyNumberFormat="1" applyFont="1" applyBorder="1" applyAlignment="1">
      <alignment horizontal="right" vertical="center"/>
    </xf>
    <xf numFmtId="0" fontId="30" fillId="0" borderId="74" xfId="36" applyNumberFormat="1" applyFont="1" applyBorder="1" applyAlignment="1">
      <alignment horizontal="left" vertical="center" wrapText="1"/>
    </xf>
    <xf numFmtId="0" fontId="30" fillId="0" borderId="66" xfId="36" applyNumberFormat="1" applyFont="1" applyBorder="1" applyAlignment="1">
      <alignment horizontal="right" vertical="center"/>
    </xf>
    <xf numFmtId="0" fontId="30" fillId="0" borderId="64" xfId="36" applyNumberFormat="1" applyFont="1" applyBorder="1" applyAlignment="1">
      <alignment horizontal="right" vertical="center"/>
    </xf>
    <xf numFmtId="171" fontId="30" fillId="0" borderId="65" xfId="36" applyNumberFormat="1" applyFont="1" applyBorder="1" applyAlignment="1">
      <alignment horizontal="right" vertical="center"/>
    </xf>
    <xf numFmtId="0" fontId="30" fillId="0" borderId="93" xfId="37" applyNumberFormat="1" applyFont="1" applyBorder="1" applyAlignment="1">
      <alignment horizontal="left" vertical="center" wrapText="1"/>
    </xf>
    <xf numFmtId="0" fontId="30" fillId="0" borderId="75" xfId="37" applyNumberFormat="1" applyFont="1" applyBorder="1" applyAlignment="1">
      <alignment horizontal="right" vertical="center"/>
    </xf>
    <xf numFmtId="0" fontId="30" fillId="0" borderId="100" xfId="37" applyNumberFormat="1" applyFont="1" applyBorder="1" applyAlignment="1">
      <alignment horizontal="right" vertical="center"/>
    </xf>
    <xf numFmtId="171" fontId="30" fillId="0" borderId="76" xfId="37" applyNumberFormat="1" applyFont="1" applyBorder="1" applyAlignment="1">
      <alignment horizontal="right" vertical="center"/>
    </xf>
    <xf numFmtId="0" fontId="30" fillId="0" borderId="107" xfId="37" applyNumberFormat="1" applyFont="1" applyBorder="1" applyAlignment="1">
      <alignment horizontal="left" vertical="center" wrapText="1"/>
    </xf>
    <xf numFmtId="0" fontId="30" fillId="0" borderId="115" xfId="37" applyNumberFormat="1" applyFont="1" applyBorder="1" applyAlignment="1">
      <alignment horizontal="right" vertical="center"/>
    </xf>
    <xf numFmtId="0" fontId="30" fillId="0" borderId="103" xfId="37" applyNumberFormat="1" applyFont="1" applyBorder="1" applyAlignment="1">
      <alignment horizontal="right" vertical="center"/>
    </xf>
    <xf numFmtId="171" fontId="30" fillId="0" borderId="105" xfId="37" applyNumberFormat="1" applyFont="1" applyBorder="1" applyAlignment="1">
      <alignment horizontal="right" vertical="center"/>
    </xf>
    <xf numFmtId="0" fontId="30" fillId="0" borderId="74" xfId="37" applyNumberFormat="1" applyFont="1" applyBorder="1" applyAlignment="1">
      <alignment horizontal="left" vertical="center" wrapText="1"/>
    </xf>
    <xf numFmtId="0" fontId="30" fillId="0" borderId="66" xfId="37" applyNumberFormat="1" applyFont="1" applyBorder="1" applyAlignment="1">
      <alignment horizontal="right" vertical="center"/>
    </xf>
    <xf numFmtId="0" fontId="30" fillId="0" borderId="64" xfId="37" applyNumberFormat="1" applyFont="1" applyBorder="1" applyAlignment="1">
      <alignment horizontal="right" vertical="center"/>
    </xf>
    <xf numFmtId="171" fontId="30" fillId="0" borderId="65" xfId="37" applyNumberFormat="1" applyFont="1" applyBorder="1" applyAlignment="1">
      <alignment horizontal="right" vertical="center"/>
    </xf>
    <xf numFmtId="0" fontId="30" fillId="0" borderId="93" xfId="38" applyNumberFormat="1" applyFont="1" applyBorder="1" applyAlignment="1">
      <alignment horizontal="left" vertical="center" wrapText="1"/>
    </xf>
    <xf numFmtId="0" fontId="30" fillId="0" borderId="75" xfId="38" applyNumberFormat="1" applyFont="1" applyBorder="1" applyAlignment="1">
      <alignment horizontal="right" vertical="center"/>
    </xf>
    <xf numFmtId="0" fontId="30" fillId="0" borderId="100" xfId="38" applyNumberFormat="1" applyFont="1" applyBorder="1" applyAlignment="1">
      <alignment horizontal="right" vertical="center"/>
    </xf>
    <xf numFmtId="171" fontId="30" fillId="0" borderId="76" xfId="38" applyNumberFormat="1" applyFont="1" applyBorder="1" applyAlignment="1">
      <alignment horizontal="right" vertical="center"/>
    </xf>
    <xf numFmtId="0" fontId="30" fillId="0" borderId="107" xfId="38" applyNumberFormat="1" applyFont="1" applyBorder="1" applyAlignment="1">
      <alignment horizontal="left" vertical="center" wrapText="1"/>
    </xf>
    <xf numFmtId="0" fontId="30" fillId="0" borderId="115" xfId="38" applyNumberFormat="1" applyFont="1" applyBorder="1" applyAlignment="1">
      <alignment horizontal="right" vertical="center"/>
    </xf>
    <xf numFmtId="0" fontId="30" fillId="0" borderId="103" xfId="38" applyNumberFormat="1" applyFont="1" applyBorder="1" applyAlignment="1">
      <alignment horizontal="right" vertical="center"/>
    </xf>
    <xf numFmtId="171" fontId="30" fillId="0" borderId="105" xfId="38" applyNumberFormat="1" applyFont="1" applyBorder="1" applyAlignment="1">
      <alignment horizontal="right" vertical="center"/>
    </xf>
    <xf numFmtId="0" fontId="30" fillId="0" borderId="74" xfId="38" applyNumberFormat="1" applyFont="1" applyBorder="1" applyAlignment="1">
      <alignment horizontal="left" vertical="center" wrapText="1"/>
    </xf>
    <xf numFmtId="0" fontId="30" fillId="0" borderId="66" xfId="38" applyNumberFormat="1" applyFont="1" applyBorder="1" applyAlignment="1">
      <alignment horizontal="right" vertical="center"/>
    </xf>
    <xf numFmtId="0" fontId="30" fillId="0" borderId="64" xfId="38" applyNumberFormat="1" applyFont="1" applyBorder="1" applyAlignment="1">
      <alignment horizontal="right" vertical="center"/>
    </xf>
    <xf numFmtId="171" fontId="30" fillId="0" borderId="65" xfId="38" applyNumberFormat="1" applyFont="1" applyBorder="1" applyAlignment="1">
      <alignment horizontal="right" vertical="center"/>
    </xf>
    <xf numFmtId="0" fontId="30" fillId="0" borderId="93" xfId="39" applyNumberFormat="1" applyFont="1" applyBorder="1" applyAlignment="1">
      <alignment horizontal="left" vertical="center" wrapText="1"/>
    </xf>
    <xf numFmtId="0" fontId="30" fillId="0" borderId="75" xfId="39" applyNumberFormat="1" applyFont="1" applyBorder="1" applyAlignment="1">
      <alignment horizontal="right" vertical="center"/>
    </xf>
    <xf numFmtId="0" fontId="30" fillId="0" borderId="100" xfId="39" applyNumberFormat="1" applyFont="1" applyBorder="1" applyAlignment="1">
      <alignment horizontal="right" vertical="center"/>
    </xf>
    <xf numFmtId="171" fontId="30" fillId="0" borderId="76" xfId="39" applyNumberFormat="1" applyFont="1" applyBorder="1" applyAlignment="1">
      <alignment horizontal="right" vertical="center"/>
    </xf>
    <xf numFmtId="0" fontId="30" fillId="0" borderId="107" xfId="39" applyNumberFormat="1" applyFont="1" applyBorder="1" applyAlignment="1">
      <alignment horizontal="left" vertical="center" wrapText="1"/>
    </xf>
    <xf numFmtId="0" fontId="30" fillId="0" borderId="115" xfId="39" applyNumberFormat="1" applyFont="1" applyBorder="1" applyAlignment="1">
      <alignment horizontal="right" vertical="center"/>
    </xf>
    <xf numFmtId="0" fontId="30" fillId="0" borderId="103" xfId="39" applyNumberFormat="1" applyFont="1" applyBorder="1" applyAlignment="1">
      <alignment horizontal="right" vertical="center"/>
    </xf>
    <xf numFmtId="171" fontId="30" fillId="0" borderId="105" xfId="39" applyNumberFormat="1" applyFont="1" applyBorder="1" applyAlignment="1">
      <alignment horizontal="right" vertical="center"/>
    </xf>
    <xf numFmtId="0" fontId="30" fillId="0" borderId="74" xfId="39" applyNumberFormat="1" applyFont="1" applyBorder="1" applyAlignment="1">
      <alignment horizontal="left" vertical="center" wrapText="1"/>
    </xf>
    <xf numFmtId="0" fontId="30" fillId="0" borderId="66" xfId="39" applyNumberFormat="1" applyFont="1" applyBorder="1" applyAlignment="1">
      <alignment horizontal="right" vertical="center"/>
    </xf>
    <xf numFmtId="0" fontId="30" fillId="0" borderId="64" xfId="39" applyNumberFormat="1" applyFont="1" applyBorder="1" applyAlignment="1">
      <alignment horizontal="right" vertical="center"/>
    </xf>
    <xf numFmtId="171" fontId="30" fillId="0" borderId="65" xfId="39" applyNumberFormat="1" applyFont="1" applyBorder="1" applyAlignment="1">
      <alignment horizontal="right" vertical="center"/>
    </xf>
    <xf numFmtId="0" fontId="35" fillId="0" borderId="103" xfId="0" applyFont="1" applyBorder="1"/>
    <xf numFmtId="0" fontId="35" fillId="0" borderId="115" xfId="0" applyFont="1" applyBorder="1"/>
    <xf numFmtId="0" fontId="37" fillId="0" borderId="69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171" xfId="0" applyFont="1" applyBorder="1" applyAlignment="1">
      <alignment horizontal="left"/>
    </xf>
    <xf numFmtId="0" fontId="37" fillId="0" borderId="184" xfId="0" applyFont="1" applyBorder="1" applyAlignment="1"/>
    <xf numFmtId="0" fontId="37" fillId="0" borderId="167" xfId="0" applyFont="1" applyBorder="1"/>
    <xf numFmtId="0" fontId="37" fillId="0" borderId="166" xfId="0" applyFont="1" applyBorder="1"/>
    <xf numFmtId="0" fontId="37" fillId="0" borderId="168" xfId="0" applyFont="1" applyBorder="1"/>
    <xf numFmtId="0" fontId="37" fillId="0" borderId="194" xfId="0" applyFont="1" applyBorder="1"/>
    <xf numFmtId="0" fontId="37" fillId="0" borderId="172" xfId="0" applyFont="1" applyBorder="1" applyAlignment="1">
      <alignment horizontal="left"/>
    </xf>
    <xf numFmtId="0" fontId="37" fillId="0" borderId="154" xfId="0" applyFont="1" applyBorder="1" applyAlignment="1">
      <alignment horizontal="left"/>
    </xf>
    <xf numFmtId="0" fontId="37" fillId="0" borderId="132" xfId="0" applyFont="1" applyBorder="1" applyAlignment="1">
      <alignment horizontal="left"/>
    </xf>
    <xf numFmtId="0" fontId="37" fillId="0" borderId="185" xfId="0" applyFont="1" applyBorder="1" applyAlignment="1"/>
    <xf numFmtId="0" fontId="37" fillId="0" borderId="153" xfId="0" applyFont="1" applyBorder="1"/>
    <xf numFmtId="0" fontId="37" fillId="0" borderId="103" xfId="0" applyFont="1" applyBorder="1"/>
    <xf numFmtId="0" fontId="37" fillId="0" borderId="68" xfId="0" applyFont="1" applyBorder="1"/>
    <xf numFmtId="0" fontId="37" fillId="0" borderId="115" xfId="0" applyFont="1" applyBorder="1"/>
    <xf numFmtId="0" fontId="37" fillId="0" borderId="30" xfId="0" applyFont="1" applyBorder="1"/>
    <xf numFmtId="0" fontId="37" fillId="0" borderId="79" xfId="0" applyFont="1" applyBorder="1"/>
    <xf numFmtId="0" fontId="37" fillId="0" borderId="82" xfId="0" applyFont="1" applyBorder="1"/>
    <xf numFmtId="0" fontId="37" fillId="0" borderId="164" xfId="0" applyFont="1" applyBorder="1"/>
    <xf numFmtId="0" fontId="37" fillId="0" borderId="65" xfId="0" applyFont="1" applyFill="1" applyBorder="1"/>
    <xf numFmtId="0" fontId="37" fillId="0" borderId="193" xfId="0" applyFont="1" applyBorder="1"/>
    <xf numFmtId="0" fontId="37" fillId="0" borderId="173" xfId="0" applyFont="1" applyBorder="1" applyAlignment="1">
      <alignment horizontal="left"/>
    </xf>
    <xf numFmtId="0" fontId="37" fillId="0" borderId="159" xfId="0" applyFont="1" applyBorder="1" applyAlignment="1">
      <alignment horizontal="left"/>
    </xf>
    <xf numFmtId="0" fontId="37" fillId="0" borderId="102" xfId="0" applyFont="1" applyBorder="1" applyAlignment="1">
      <alignment horizontal="left"/>
    </xf>
    <xf numFmtId="0" fontId="37" fillId="0" borderId="186" xfId="0" applyFont="1" applyBorder="1" applyAlignment="1"/>
    <xf numFmtId="164" fontId="37" fillId="0" borderId="79" xfId="0" applyNumberFormat="1" applyFont="1" applyBorder="1"/>
    <xf numFmtId="164" fontId="37" fillId="0" borderId="163" xfId="0" applyNumberFormat="1" applyFont="1" applyBorder="1"/>
    <xf numFmtId="164" fontId="37" fillId="0" borderId="164" xfId="0" applyNumberFormat="1" applyFont="1" applyBorder="1"/>
    <xf numFmtId="164" fontId="37" fillId="0" borderId="65" xfId="0" applyNumberFormat="1" applyFont="1" applyFill="1" applyBorder="1"/>
    <xf numFmtId="0" fontId="30" fillId="0" borderId="187" xfId="53" applyNumberFormat="1" applyFont="1" applyBorder="1" applyAlignment="1">
      <alignment horizontal="center"/>
    </xf>
    <xf numFmtId="0" fontId="30" fillId="0" borderId="121" xfId="53" applyNumberFormat="1" applyFont="1" applyBorder="1" applyAlignment="1">
      <alignment horizontal="center"/>
    </xf>
    <xf numFmtId="0" fontId="30" fillId="0" borderId="190" xfId="53" applyNumberFormat="1" applyFont="1" applyBorder="1" applyAlignment="1">
      <alignment horizontal="center"/>
    </xf>
    <xf numFmtId="0" fontId="34" fillId="0" borderId="0" xfId="0" applyFont="1" applyAlignment="1">
      <alignment horizontal="left" vertical="top" wrapText="1"/>
    </xf>
    <xf numFmtId="0" fontId="30" fillId="0" borderId="85" xfId="55" applyFont="1" applyBorder="1" applyAlignment="1">
      <alignment horizontal="left" vertical="top" wrapText="1"/>
    </xf>
    <xf numFmtId="0" fontId="35" fillId="0" borderId="73" xfId="0" applyFont="1" applyBorder="1"/>
    <xf numFmtId="0" fontId="35" fillId="0" borderId="71" xfId="0" applyFont="1" applyBorder="1"/>
    <xf numFmtId="171" fontId="33" fillId="0" borderId="72" xfId="57" applyNumberFormat="1" applyFont="1" applyBorder="1" applyAlignment="1">
      <alignment horizontal="right" vertical="center"/>
    </xf>
    <xf numFmtId="0" fontId="30" fillId="0" borderId="107" xfId="55" applyFont="1" applyBorder="1" applyAlignment="1">
      <alignment horizontal="left" vertical="top" wrapText="1"/>
    </xf>
    <xf numFmtId="171" fontId="33" fillId="0" borderId="105" xfId="57" applyNumberFormat="1" applyFont="1" applyBorder="1" applyAlignment="1">
      <alignment horizontal="right" vertical="center"/>
    </xf>
    <xf numFmtId="0" fontId="30" fillId="0" borderId="107" xfId="55" applyFont="1" applyFill="1" applyBorder="1" applyAlignment="1">
      <alignment horizontal="left" vertical="top" wrapText="1"/>
    </xf>
    <xf numFmtId="0" fontId="35" fillId="0" borderId="115" xfId="0" applyFont="1" applyFill="1" applyBorder="1"/>
    <xf numFmtId="0" fontId="35" fillId="0" borderId="103" xfId="0" applyFont="1" applyFill="1" applyBorder="1"/>
    <xf numFmtId="0" fontId="35" fillId="0" borderId="103" xfId="0" applyFont="1" applyBorder="1" applyAlignment="1">
      <alignment horizontal="right"/>
    </xf>
    <xf numFmtId="0" fontId="30" fillId="0" borderId="74" xfId="55" applyFont="1" applyBorder="1" applyAlignment="1">
      <alignment horizontal="left" vertical="top" wrapText="1"/>
    </xf>
    <xf numFmtId="0" fontId="35" fillId="0" borderId="66" xfId="0" applyFont="1" applyBorder="1"/>
    <xf numFmtId="0" fontId="35" fillId="0" borderId="64" xfId="0" applyFont="1" applyBorder="1"/>
    <xf numFmtId="171" fontId="33" fillId="0" borderId="65" xfId="57" applyNumberFormat="1" applyFont="1" applyBorder="1" applyAlignment="1">
      <alignment horizontal="right" vertical="center"/>
    </xf>
    <xf numFmtId="0" fontId="30" fillId="0" borderId="112" xfId="57" applyFont="1" applyBorder="1" applyAlignment="1">
      <alignment horizontal="center" vertical="center" wrapText="1"/>
    </xf>
    <xf numFmtId="0" fontId="30" fillId="0" borderId="117" xfId="57" applyFont="1" applyBorder="1" applyAlignment="1">
      <alignment horizontal="center" vertical="center" wrapText="1"/>
    </xf>
    <xf numFmtId="0" fontId="30" fillId="0" borderId="118" xfId="57" applyFont="1" applyBorder="1" applyAlignment="1">
      <alignment horizontal="center" vertical="center" wrapText="1"/>
    </xf>
    <xf numFmtId="0" fontId="30" fillId="0" borderId="80" xfId="57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167" fontId="30" fillId="0" borderId="73" xfId="58" applyNumberFormat="1" applyFont="1" applyBorder="1" applyAlignment="1">
      <alignment horizontal="right" vertical="center"/>
    </xf>
    <xf numFmtId="167" fontId="30" fillId="0" borderId="72" xfId="58" applyNumberFormat="1" applyFont="1" applyBorder="1" applyAlignment="1">
      <alignment horizontal="right" vertical="center"/>
    </xf>
    <xf numFmtId="167" fontId="30" fillId="0" borderId="81" xfId="58" applyNumberFormat="1" applyFont="1" applyBorder="1" applyAlignment="1">
      <alignment horizontal="right" vertical="center"/>
    </xf>
    <xf numFmtId="167" fontId="30" fillId="0" borderId="105" xfId="58" applyNumberFormat="1" applyFont="1" applyBorder="1" applyAlignment="1">
      <alignment horizontal="right" vertical="center"/>
    </xf>
    <xf numFmtId="167" fontId="30" fillId="0" borderId="105" xfId="58" applyNumberFormat="1" applyFont="1" applyBorder="1" applyAlignment="1">
      <alignment horizontal="right" vertical="center" wrapText="1"/>
    </xf>
    <xf numFmtId="167" fontId="30" fillId="0" borderId="176" xfId="58" applyNumberFormat="1" applyFont="1" applyBorder="1" applyAlignment="1">
      <alignment horizontal="right" vertical="center"/>
    </xf>
    <xf numFmtId="167" fontId="30" fillId="0" borderId="175" xfId="58" applyNumberFormat="1" applyFont="1" applyBorder="1" applyAlignment="1">
      <alignment horizontal="right" vertical="center"/>
    </xf>
    <xf numFmtId="167" fontId="30" fillId="0" borderId="66" xfId="58" applyNumberFormat="1" applyFont="1" applyBorder="1" applyAlignment="1">
      <alignment horizontal="right" vertical="center"/>
    </xf>
    <xf numFmtId="167" fontId="30" fillId="0" borderId="65" xfId="58" applyNumberFormat="1" applyFont="1" applyBorder="1" applyAlignment="1">
      <alignment horizontal="right" vertical="center"/>
    </xf>
    <xf numFmtId="0" fontId="30" fillId="0" borderId="85" xfId="58" applyNumberFormat="1" applyFont="1" applyBorder="1" applyAlignment="1">
      <alignment horizontal="left" vertical="top"/>
    </xf>
    <xf numFmtId="0" fontId="30" fillId="0" borderId="107" xfId="58" applyNumberFormat="1" applyFont="1" applyBorder="1" applyAlignment="1">
      <alignment horizontal="left" vertical="top"/>
    </xf>
    <xf numFmtId="0" fontId="30" fillId="0" borderId="74" xfId="58" applyNumberFormat="1" applyFont="1" applyBorder="1" applyAlignment="1">
      <alignment horizontal="left" vertical="top"/>
    </xf>
    <xf numFmtId="0" fontId="30" fillId="0" borderId="0" xfId="58" applyFont="1" applyFill="1" applyBorder="1" applyAlignment="1">
      <alignment horizontal="left" vertical="top"/>
    </xf>
    <xf numFmtId="0" fontId="30" fillId="0" borderId="93" xfId="59" applyFont="1" applyBorder="1" applyAlignment="1">
      <alignment horizontal="left" vertical="top"/>
    </xf>
    <xf numFmtId="167" fontId="30" fillId="0" borderId="75" xfId="59" applyNumberFormat="1" applyFont="1" applyBorder="1" applyAlignment="1">
      <alignment horizontal="right" vertical="center"/>
    </xf>
    <xf numFmtId="167" fontId="30" fillId="0" borderId="76" xfId="59" applyNumberFormat="1" applyFont="1" applyBorder="1" applyAlignment="1">
      <alignment horizontal="right" vertical="center"/>
    </xf>
    <xf numFmtId="0" fontId="30" fillId="0" borderId="107" xfId="59" applyFont="1" applyBorder="1" applyAlignment="1">
      <alignment horizontal="left" vertical="top"/>
    </xf>
    <xf numFmtId="167" fontId="30" fillId="0" borderId="81" xfId="59" applyNumberFormat="1" applyFont="1" applyBorder="1" applyAlignment="1">
      <alignment horizontal="right" vertical="center"/>
    </xf>
    <xf numFmtId="167" fontId="30" fillId="0" borderId="105" xfId="59" applyNumberFormat="1" applyFont="1" applyBorder="1" applyAlignment="1">
      <alignment horizontal="right" vertical="center"/>
    </xf>
    <xf numFmtId="167" fontId="30" fillId="0" borderId="176" xfId="59" applyNumberFormat="1" applyFont="1" applyBorder="1" applyAlignment="1">
      <alignment horizontal="right" vertical="center"/>
    </xf>
    <xf numFmtId="167" fontId="30" fillId="0" borderId="175" xfId="59" applyNumberFormat="1" applyFont="1" applyBorder="1" applyAlignment="1">
      <alignment horizontal="right" vertical="center"/>
    </xf>
    <xf numFmtId="0" fontId="30" fillId="0" borderId="74" xfId="59" applyFont="1" applyBorder="1" applyAlignment="1">
      <alignment horizontal="left" vertical="top"/>
    </xf>
    <xf numFmtId="167" fontId="30" fillId="0" borderId="66" xfId="59" applyNumberFormat="1" applyFont="1" applyBorder="1" applyAlignment="1">
      <alignment horizontal="right" vertical="center"/>
    </xf>
    <xf numFmtId="167" fontId="30" fillId="0" borderId="65" xfId="59" applyNumberFormat="1" applyFont="1" applyBorder="1" applyAlignment="1">
      <alignment horizontal="right" vertical="center"/>
    </xf>
    <xf numFmtId="0" fontId="30" fillId="0" borderId="93" xfId="59" applyNumberFormat="1" applyFont="1" applyBorder="1" applyAlignment="1">
      <alignment horizontal="left" vertical="top"/>
    </xf>
    <xf numFmtId="0" fontId="30" fillId="0" borderId="107" xfId="59" applyNumberFormat="1" applyFont="1" applyBorder="1" applyAlignment="1">
      <alignment horizontal="left" vertical="top"/>
    </xf>
    <xf numFmtId="0" fontId="30" fillId="0" borderId="74" xfId="59" applyNumberFormat="1" applyFont="1" applyBorder="1" applyAlignment="1">
      <alignment horizontal="left" vertical="top"/>
    </xf>
    <xf numFmtId="0" fontId="37" fillId="0" borderId="112" xfId="0" applyFont="1" applyBorder="1" applyAlignment="1">
      <alignment horizontal="center" vertical="center"/>
    </xf>
    <xf numFmtId="0" fontId="37" fillId="0" borderId="104" xfId="0" applyFont="1" applyBorder="1" applyAlignment="1">
      <alignment horizontal="center" vertical="center"/>
    </xf>
    <xf numFmtId="0" fontId="30" fillId="0" borderId="122" xfId="58" applyFont="1" applyBorder="1" applyAlignment="1">
      <alignment horizontal="center" vertical="center"/>
    </xf>
    <xf numFmtId="0" fontId="30" fillId="0" borderId="93" xfId="40" applyNumberFormat="1" applyFont="1" applyBorder="1" applyAlignment="1">
      <alignment horizontal="left" vertical="center" wrapText="1"/>
    </xf>
    <xf numFmtId="0" fontId="30" fillId="0" borderId="75" xfId="40" applyNumberFormat="1" applyFont="1" applyBorder="1" applyAlignment="1">
      <alignment horizontal="right" vertical="center"/>
    </xf>
    <xf numFmtId="0" fontId="30" fillId="0" borderId="100" xfId="40" applyNumberFormat="1" applyFont="1" applyBorder="1" applyAlignment="1">
      <alignment horizontal="right" vertical="center"/>
    </xf>
    <xf numFmtId="171" fontId="30" fillId="0" borderId="76" xfId="40" applyNumberFormat="1" applyFont="1" applyBorder="1" applyAlignment="1">
      <alignment horizontal="right" vertical="center"/>
    </xf>
    <xf numFmtId="0" fontId="30" fillId="0" borderId="107" xfId="40" applyNumberFormat="1" applyFont="1" applyBorder="1" applyAlignment="1">
      <alignment horizontal="left" vertical="center" wrapText="1"/>
    </xf>
    <xf numFmtId="0" fontId="30" fillId="0" borderId="81" xfId="40" applyNumberFormat="1" applyFont="1" applyBorder="1" applyAlignment="1">
      <alignment horizontal="right" vertical="center"/>
    </xf>
    <xf numFmtId="0" fontId="30" fillId="0" borderId="103" xfId="40" applyNumberFormat="1" applyFont="1" applyBorder="1" applyAlignment="1">
      <alignment horizontal="right" vertical="center"/>
    </xf>
    <xf numFmtId="171" fontId="30" fillId="0" borderId="105" xfId="40" applyNumberFormat="1" applyFont="1" applyBorder="1" applyAlignment="1">
      <alignment horizontal="right" vertical="center"/>
    </xf>
    <xf numFmtId="0" fontId="30" fillId="0" borderId="74" xfId="40" applyNumberFormat="1" applyFont="1" applyBorder="1" applyAlignment="1">
      <alignment horizontal="left" vertical="center" wrapText="1"/>
    </xf>
    <xf numFmtId="0" fontId="30" fillId="0" borderId="66" xfId="40" applyNumberFormat="1" applyFont="1" applyBorder="1" applyAlignment="1">
      <alignment horizontal="right" vertical="center"/>
    </xf>
    <xf numFmtId="0" fontId="30" fillId="0" borderId="64" xfId="40" applyNumberFormat="1" applyFont="1" applyBorder="1" applyAlignment="1">
      <alignment horizontal="right" vertical="center"/>
    </xf>
    <xf numFmtId="171" fontId="30" fillId="0" borderId="65" xfId="40" applyNumberFormat="1" applyFont="1" applyBorder="1" applyAlignment="1">
      <alignment horizontal="right" vertical="center"/>
    </xf>
    <xf numFmtId="0" fontId="30" fillId="0" borderId="93" xfId="43" applyNumberFormat="1" applyFont="1" applyBorder="1" applyAlignment="1">
      <alignment horizontal="left" vertical="center" wrapText="1"/>
    </xf>
    <xf numFmtId="0" fontId="30" fillId="0" borderId="75" xfId="43" applyNumberFormat="1" applyFont="1" applyBorder="1" applyAlignment="1">
      <alignment horizontal="right" vertical="center"/>
    </xf>
    <xf numFmtId="0" fontId="30" fillId="0" borderId="100" xfId="43" applyNumberFormat="1" applyFont="1" applyBorder="1" applyAlignment="1">
      <alignment horizontal="right" vertical="center"/>
    </xf>
    <xf numFmtId="171" fontId="30" fillId="0" borderId="76" xfId="43" applyNumberFormat="1" applyFont="1" applyBorder="1" applyAlignment="1">
      <alignment horizontal="right" vertical="center"/>
    </xf>
    <xf numFmtId="0" fontId="30" fillId="0" borderId="107" xfId="43" applyNumberFormat="1" applyFont="1" applyBorder="1" applyAlignment="1">
      <alignment horizontal="left" vertical="center" wrapText="1"/>
    </xf>
    <xf numFmtId="0" fontId="30" fillId="0" borderId="81" xfId="43" applyNumberFormat="1" applyFont="1" applyBorder="1" applyAlignment="1">
      <alignment horizontal="right" vertical="center"/>
    </xf>
    <xf numFmtId="0" fontId="30" fillId="0" borderId="103" xfId="43" applyNumberFormat="1" applyFont="1" applyBorder="1" applyAlignment="1">
      <alignment horizontal="right" vertical="center"/>
    </xf>
    <xf numFmtId="171" fontId="30" fillId="0" borderId="105" xfId="43" applyNumberFormat="1" applyFont="1" applyBorder="1" applyAlignment="1">
      <alignment horizontal="right" vertical="center"/>
    </xf>
    <xf numFmtId="0" fontId="30" fillId="0" borderId="74" xfId="43" applyNumberFormat="1" applyFont="1" applyBorder="1" applyAlignment="1">
      <alignment horizontal="left" vertical="center" wrapText="1"/>
    </xf>
    <xf numFmtId="0" fontId="30" fillId="0" borderId="66" xfId="43" applyNumberFormat="1" applyFont="1" applyBorder="1" applyAlignment="1">
      <alignment horizontal="right" vertical="center"/>
    </xf>
    <xf numFmtId="0" fontId="30" fillId="0" borderId="64" xfId="43" applyNumberFormat="1" applyFont="1" applyBorder="1" applyAlignment="1">
      <alignment horizontal="right" vertical="center"/>
    </xf>
    <xf numFmtId="171" fontId="30" fillId="0" borderId="65" xfId="43" applyNumberFormat="1" applyFont="1" applyBorder="1" applyAlignment="1">
      <alignment horizontal="right" vertical="center"/>
    </xf>
    <xf numFmtId="0" fontId="30" fillId="0" borderId="93" xfId="45" applyNumberFormat="1" applyFont="1" applyBorder="1" applyAlignment="1">
      <alignment horizontal="left" vertical="center" wrapText="1"/>
    </xf>
    <xf numFmtId="0" fontId="30" fillId="0" borderId="75" xfId="45" applyNumberFormat="1" applyFont="1" applyBorder="1" applyAlignment="1">
      <alignment horizontal="right" vertical="center"/>
    </xf>
    <xf numFmtId="0" fontId="30" fillId="0" borderId="100" xfId="45" applyNumberFormat="1" applyFont="1" applyBorder="1" applyAlignment="1">
      <alignment horizontal="right" vertical="center"/>
    </xf>
    <xf numFmtId="171" fontId="30" fillId="0" borderId="76" xfId="45" applyNumberFormat="1" applyFont="1" applyBorder="1" applyAlignment="1">
      <alignment horizontal="right" vertical="center"/>
    </xf>
    <xf numFmtId="0" fontId="30" fillId="0" borderId="107" xfId="45" applyNumberFormat="1" applyFont="1" applyBorder="1" applyAlignment="1">
      <alignment horizontal="left" vertical="center" wrapText="1"/>
    </xf>
    <xf numFmtId="0" fontId="30" fillId="0" borderId="81" xfId="45" applyNumberFormat="1" applyFont="1" applyBorder="1" applyAlignment="1">
      <alignment horizontal="right" vertical="center"/>
    </xf>
    <xf numFmtId="0" fontId="30" fillId="0" borderId="103" xfId="45" applyNumberFormat="1" applyFont="1" applyBorder="1" applyAlignment="1">
      <alignment horizontal="right" vertical="center"/>
    </xf>
    <xf numFmtId="171" fontId="30" fillId="0" borderId="105" xfId="45" applyNumberFormat="1" applyFont="1" applyBorder="1" applyAlignment="1">
      <alignment horizontal="right" vertical="center"/>
    </xf>
    <xf numFmtId="0" fontId="30" fillId="0" borderId="74" xfId="45" applyNumberFormat="1" applyFont="1" applyBorder="1" applyAlignment="1">
      <alignment horizontal="left" vertical="center" wrapText="1"/>
    </xf>
    <xf numFmtId="0" fontId="30" fillId="0" borderId="66" xfId="45" applyNumberFormat="1" applyFont="1" applyBorder="1" applyAlignment="1">
      <alignment horizontal="right" vertical="center"/>
    </xf>
    <xf numFmtId="0" fontId="30" fillId="0" borderId="64" xfId="45" applyNumberFormat="1" applyFont="1" applyBorder="1" applyAlignment="1">
      <alignment horizontal="right" vertical="center"/>
    </xf>
    <xf numFmtId="171" fontId="30" fillId="0" borderId="65" xfId="45" applyNumberFormat="1" applyFont="1" applyBorder="1" applyAlignment="1">
      <alignment horizontal="right" vertical="center"/>
    </xf>
    <xf numFmtId="0" fontId="30" fillId="0" borderId="120" xfId="53" applyNumberFormat="1" applyFont="1" applyBorder="1" applyAlignment="1">
      <alignment horizontal="center"/>
    </xf>
    <xf numFmtId="164" fontId="30" fillId="0" borderId="188" xfId="116" applyNumberFormat="1" applyFont="1" applyBorder="1" applyAlignment="1">
      <alignment horizontal="right" vertical="center"/>
    </xf>
    <xf numFmtId="164" fontId="30" fillId="0" borderId="166" xfId="116" applyNumberFormat="1" applyFont="1" applyBorder="1" applyAlignment="1">
      <alignment horizontal="right" vertical="center"/>
    </xf>
    <xf numFmtId="164" fontId="30" fillId="0" borderId="195" xfId="116" applyNumberFormat="1" applyFont="1" applyBorder="1" applyAlignment="1">
      <alignment horizontal="right" vertical="center"/>
    </xf>
    <xf numFmtId="164" fontId="30" fillId="0" borderId="189" xfId="116" applyNumberFormat="1" applyFont="1" applyBorder="1" applyAlignment="1">
      <alignment horizontal="right" vertical="center"/>
    </xf>
    <xf numFmtId="164" fontId="30" fillId="0" borderId="103" xfId="116" applyNumberFormat="1" applyFont="1" applyBorder="1" applyAlignment="1">
      <alignment horizontal="right" vertical="center"/>
    </xf>
    <xf numFmtId="164" fontId="30" fillId="0" borderId="64" xfId="116" applyNumberFormat="1" applyFont="1" applyBorder="1" applyAlignment="1">
      <alignment horizontal="right" vertical="center"/>
    </xf>
    <xf numFmtId="164" fontId="30" fillId="0" borderId="65" xfId="116" applyNumberFormat="1" applyFont="1" applyBorder="1" applyAlignment="1">
      <alignment horizontal="right" vertical="center"/>
    </xf>
    <xf numFmtId="164" fontId="30" fillId="0" borderId="196" xfId="116" applyNumberFormat="1" applyFont="1" applyBorder="1" applyAlignment="1">
      <alignment horizontal="right" vertical="center"/>
    </xf>
    <xf numFmtId="164" fontId="30" fillId="0" borderId="197" xfId="116" applyNumberFormat="1" applyFont="1" applyBorder="1" applyAlignment="1">
      <alignment horizontal="right" vertical="center"/>
    </xf>
    <xf numFmtId="164" fontId="30" fillId="0" borderId="199" xfId="116" applyNumberFormat="1" applyFont="1" applyBorder="1" applyAlignment="1">
      <alignment horizontal="right" vertical="center"/>
    </xf>
    <xf numFmtId="164" fontId="30" fillId="0" borderId="198" xfId="116" applyNumberFormat="1" applyFont="1" applyBorder="1" applyAlignment="1">
      <alignment horizontal="right" vertical="center"/>
    </xf>
    <xf numFmtId="0" fontId="37" fillId="0" borderId="163" xfId="0" applyFont="1" applyBorder="1"/>
    <xf numFmtId="167" fontId="30" fillId="0" borderId="75" xfId="58" applyNumberFormat="1" applyFont="1" applyBorder="1" applyAlignment="1">
      <alignment horizontal="right" vertical="center"/>
    </xf>
    <xf numFmtId="167" fontId="30" fillId="0" borderId="76" xfId="58" applyNumberFormat="1" applyFont="1" applyBorder="1" applyAlignment="1">
      <alignment horizontal="right" vertical="center"/>
    </xf>
    <xf numFmtId="167" fontId="30" fillId="0" borderId="115" xfId="58" applyNumberFormat="1" applyFont="1" applyBorder="1" applyAlignment="1">
      <alignment horizontal="right" vertical="center"/>
    </xf>
    <xf numFmtId="0" fontId="30" fillId="0" borderId="93" xfId="58" applyNumberFormat="1" applyFont="1" applyBorder="1" applyAlignment="1">
      <alignment horizontal="left" vertical="top"/>
    </xf>
    <xf numFmtId="0" fontId="30" fillId="0" borderId="87" xfId="58" applyNumberFormat="1" applyFont="1" applyBorder="1" applyAlignment="1">
      <alignment horizontal="left" vertical="top"/>
    </xf>
    <xf numFmtId="0" fontId="37" fillId="0" borderId="92" xfId="0" applyFont="1" applyBorder="1" applyAlignment="1">
      <alignment horizontal="center" vertical="center"/>
    </xf>
    <xf numFmtId="0" fontId="37" fillId="0" borderId="98" xfId="0" applyFont="1" applyBorder="1" applyAlignment="1">
      <alignment horizontal="center" vertical="center"/>
    </xf>
    <xf numFmtId="0" fontId="30" fillId="0" borderId="99" xfId="58" applyFont="1" applyBorder="1" applyAlignment="1">
      <alignment horizontal="center" vertical="center"/>
    </xf>
    <xf numFmtId="0" fontId="30" fillId="0" borderId="178" xfId="59" applyFont="1" applyBorder="1" applyAlignment="1">
      <alignment horizontal="left" vertical="top"/>
    </xf>
    <xf numFmtId="0" fontId="37" fillId="0" borderId="99" xfId="0" applyFont="1" applyBorder="1" applyAlignment="1">
      <alignment horizontal="center" vertical="center"/>
    </xf>
    <xf numFmtId="0" fontId="30" fillId="0" borderId="93" xfId="41" applyNumberFormat="1" applyFont="1" applyBorder="1" applyAlignment="1">
      <alignment horizontal="left" vertical="center" wrapText="1"/>
    </xf>
    <xf numFmtId="0" fontId="30" fillId="0" borderId="75" xfId="41" applyNumberFormat="1" applyFont="1" applyBorder="1" applyAlignment="1">
      <alignment horizontal="right" vertical="center"/>
    </xf>
    <xf numFmtId="0" fontId="30" fillId="0" borderId="100" xfId="41" applyNumberFormat="1" applyFont="1" applyBorder="1" applyAlignment="1">
      <alignment horizontal="right" vertical="center"/>
    </xf>
    <xf numFmtId="171" fontId="30" fillId="0" borderId="76" xfId="41" applyNumberFormat="1" applyFont="1" applyBorder="1" applyAlignment="1">
      <alignment horizontal="right" vertical="center"/>
    </xf>
    <xf numFmtId="0" fontId="30" fillId="0" borderId="107" xfId="41" applyNumberFormat="1" applyFont="1" applyBorder="1" applyAlignment="1">
      <alignment horizontal="left" vertical="center" wrapText="1"/>
    </xf>
    <xf numFmtId="0" fontId="30" fillId="0" borderId="115" xfId="41" applyNumberFormat="1" applyFont="1" applyBorder="1" applyAlignment="1">
      <alignment horizontal="right" vertical="center"/>
    </xf>
    <xf numFmtId="0" fontId="30" fillId="0" borderId="103" xfId="41" applyNumberFormat="1" applyFont="1" applyBorder="1" applyAlignment="1">
      <alignment horizontal="right" vertical="center"/>
    </xf>
    <xf numFmtId="171" fontId="30" fillId="0" borderId="105" xfId="41" applyNumberFormat="1" applyFont="1" applyBorder="1" applyAlignment="1">
      <alignment horizontal="right" vertical="center"/>
    </xf>
    <xf numFmtId="0" fontId="30" fillId="0" borderId="74" xfId="41" applyNumberFormat="1" applyFont="1" applyBorder="1" applyAlignment="1">
      <alignment horizontal="left" vertical="center" wrapText="1"/>
    </xf>
    <xf numFmtId="0" fontId="30" fillId="0" borderId="66" xfId="41" applyNumberFormat="1" applyFont="1" applyBorder="1" applyAlignment="1">
      <alignment horizontal="right" vertical="center"/>
    </xf>
    <xf numFmtId="0" fontId="30" fillId="0" borderId="64" xfId="41" applyNumberFormat="1" applyFont="1" applyBorder="1" applyAlignment="1">
      <alignment horizontal="right" vertical="center"/>
    </xf>
    <xf numFmtId="171" fontId="30" fillId="0" borderId="65" xfId="41" applyNumberFormat="1" applyFont="1" applyBorder="1" applyAlignment="1">
      <alignment horizontal="right" vertical="center"/>
    </xf>
    <xf numFmtId="0" fontId="30" fillId="0" borderId="93" xfId="44" applyNumberFormat="1" applyFont="1" applyBorder="1" applyAlignment="1">
      <alignment horizontal="left" vertical="center" wrapText="1"/>
    </xf>
    <xf numFmtId="0" fontId="30" fillId="0" borderId="75" xfId="44" applyNumberFormat="1" applyFont="1" applyBorder="1" applyAlignment="1">
      <alignment horizontal="right" vertical="center"/>
    </xf>
    <xf numFmtId="0" fontId="30" fillId="0" borderId="100" xfId="44" applyNumberFormat="1" applyFont="1" applyBorder="1" applyAlignment="1">
      <alignment horizontal="right" vertical="center"/>
    </xf>
    <xf numFmtId="171" fontId="30" fillId="0" borderId="76" xfId="44" applyNumberFormat="1" applyFont="1" applyBorder="1" applyAlignment="1">
      <alignment horizontal="right" vertical="center"/>
    </xf>
    <xf numFmtId="0" fontId="30" fillId="0" borderId="107" xfId="44" applyNumberFormat="1" applyFont="1" applyBorder="1" applyAlignment="1">
      <alignment horizontal="left" vertical="center" wrapText="1"/>
    </xf>
    <xf numFmtId="0" fontId="30" fillId="0" borderId="115" xfId="44" applyNumberFormat="1" applyFont="1" applyBorder="1" applyAlignment="1">
      <alignment horizontal="right" vertical="center"/>
    </xf>
    <xf numFmtId="0" fontId="30" fillId="0" borderId="103" xfId="44" applyNumberFormat="1" applyFont="1" applyBorder="1" applyAlignment="1">
      <alignment horizontal="right" vertical="center"/>
    </xf>
    <xf numFmtId="171" fontId="30" fillId="0" borderId="105" xfId="44" applyNumberFormat="1" applyFont="1" applyBorder="1" applyAlignment="1">
      <alignment horizontal="right" vertical="center"/>
    </xf>
    <xf numFmtId="0" fontId="30" fillId="0" borderId="74" xfId="44" applyNumberFormat="1" applyFont="1" applyBorder="1" applyAlignment="1">
      <alignment horizontal="left" vertical="center" wrapText="1"/>
    </xf>
    <xf numFmtId="0" fontId="30" fillId="0" borderId="66" xfId="44" applyNumberFormat="1" applyFont="1" applyBorder="1" applyAlignment="1">
      <alignment horizontal="right" vertical="center"/>
    </xf>
    <xf numFmtId="0" fontId="30" fillId="0" borderId="64" xfId="44" applyNumberFormat="1" applyFont="1" applyBorder="1" applyAlignment="1">
      <alignment horizontal="right" vertical="center"/>
    </xf>
    <xf numFmtId="171" fontId="30" fillId="0" borderId="65" xfId="44" applyNumberFormat="1" applyFont="1" applyBorder="1" applyAlignment="1">
      <alignment horizontal="right" vertical="center"/>
    </xf>
    <xf numFmtId="0" fontId="30" fillId="0" borderId="93" xfId="46" applyNumberFormat="1" applyFont="1" applyBorder="1" applyAlignment="1">
      <alignment horizontal="left" vertical="center" wrapText="1"/>
    </xf>
    <xf numFmtId="0" fontId="30" fillId="0" borderId="75" xfId="46" applyNumberFormat="1" applyFont="1" applyBorder="1" applyAlignment="1">
      <alignment horizontal="right" vertical="center"/>
    </xf>
    <xf numFmtId="0" fontId="30" fillId="0" borderId="100" xfId="46" applyNumberFormat="1" applyFont="1" applyBorder="1" applyAlignment="1">
      <alignment horizontal="right" vertical="center"/>
    </xf>
    <xf numFmtId="171" fontId="30" fillId="0" borderId="76" xfId="46" applyNumberFormat="1" applyFont="1" applyBorder="1" applyAlignment="1">
      <alignment horizontal="right" vertical="center"/>
    </xf>
    <xf numFmtId="0" fontId="30" fillId="0" borderId="107" xfId="46" applyNumberFormat="1" applyFont="1" applyBorder="1" applyAlignment="1">
      <alignment horizontal="left" vertical="center" wrapText="1"/>
    </xf>
    <xf numFmtId="0" fontId="30" fillId="0" borderId="115" xfId="46" applyNumberFormat="1" applyFont="1" applyBorder="1" applyAlignment="1">
      <alignment horizontal="right" vertical="center"/>
    </xf>
    <xf numFmtId="0" fontId="30" fillId="0" borderId="103" xfId="46" applyNumberFormat="1" applyFont="1" applyBorder="1" applyAlignment="1">
      <alignment horizontal="right" vertical="center"/>
    </xf>
    <xf numFmtId="171" fontId="30" fillId="0" borderId="105" xfId="46" applyNumberFormat="1" applyFont="1" applyBorder="1" applyAlignment="1">
      <alignment horizontal="right" vertical="center"/>
    </xf>
    <xf numFmtId="0" fontId="30" fillId="0" borderId="74" xfId="46" applyNumberFormat="1" applyFont="1" applyBorder="1" applyAlignment="1">
      <alignment horizontal="left" vertical="center" wrapText="1"/>
    </xf>
    <xf numFmtId="0" fontId="30" fillId="0" borderId="66" xfId="46" applyNumberFormat="1" applyFont="1" applyBorder="1" applyAlignment="1">
      <alignment horizontal="right" vertical="center"/>
    </xf>
    <xf numFmtId="0" fontId="30" fillId="0" borderId="64" xfId="46" applyNumberFormat="1" applyFont="1" applyBorder="1" applyAlignment="1">
      <alignment horizontal="right" vertical="center"/>
    </xf>
    <xf numFmtId="171" fontId="30" fillId="0" borderId="65" xfId="46" applyNumberFormat="1" applyFont="1" applyBorder="1" applyAlignment="1">
      <alignment horizontal="right" vertical="center"/>
    </xf>
    <xf numFmtId="0" fontId="30" fillId="0" borderId="142" xfId="53" applyFont="1" applyBorder="1" applyAlignment="1">
      <alignment horizontal="center"/>
    </xf>
    <xf numFmtId="1" fontId="37" fillId="0" borderId="165" xfId="0" applyNumberFormat="1" applyFont="1" applyBorder="1"/>
    <xf numFmtId="1" fontId="37" fillId="0" borderId="166" xfId="0" applyNumberFormat="1" applyFont="1" applyBorder="1"/>
    <xf numFmtId="1" fontId="37" fillId="0" borderId="167" xfId="0" applyNumberFormat="1" applyFont="1" applyBorder="1"/>
    <xf numFmtId="1" fontId="37" fillId="0" borderId="168" xfId="0" applyNumberFormat="1" applyFont="1" applyBorder="1"/>
    <xf numFmtId="1" fontId="37" fillId="0" borderId="169" xfId="0" applyNumberFormat="1" applyFont="1" applyBorder="1"/>
    <xf numFmtId="0" fontId="37" fillId="0" borderId="174" xfId="0" applyNumberFormat="1" applyFont="1" applyBorder="1"/>
    <xf numFmtId="0" fontId="37" fillId="0" borderId="100" xfId="0" applyNumberFormat="1" applyFont="1" applyBorder="1"/>
    <xf numFmtId="0" fontId="37" fillId="0" borderId="157" xfId="0" applyNumberFormat="1" applyFont="1" applyBorder="1"/>
    <xf numFmtId="0" fontId="37" fillId="0" borderId="77" xfId="0" applyNumberFormat="1" applyFont="1" applyBorder="1"/>
    <xf numFmtId="0" fontId="37" fillId="0" borderId="30" xfId="0" applyNumberFormat="1" applyFont="1" applyBorder="1"/>
    <xf numFmtId="0" fontId="37" fillId="0" borderId="163" xfId="0" applyNumberFormat="1" applyFont="1" applyBorder="1"/>
    <xf numFmtId="0" fontId="37" fillId="0" borderId="141" xfId="0" applyNumberFormat="1" applyFont="1" applyBorder="1"/>
    <xf numFmtId="0" fontId="37" fillId="0" borderId="164" xfId="0" applyNumberFormat="1" applyFont="1" applyBorder="1"/>
    <xf numFmtId="0" fontId="37" fillId="0" borderId="65" xfId="0" applyFont="1" applyBorder="1"/>
    <xf numFmtId="0" fontId="37" fillId="0" borderId="174" xfId="0" applyFont="1" applyBorder="1"/>
    <xf numFmtId="0" fontId="37" fillId="0" borderId="77" xfId="0" applyFont="1" applyBorder="1"/>
    <xf numFmtId="0" fontId="37" fillId="0" borderId="100" xfId="0" applyFont="1" applyBorder="1"/>
    <xf numFmtId="0" fontId="37" fillId="0" borderId="157" xfId="0" applyFont="1" applyBorder="1"/>
    <xf numFmtId="10" fontId="37" fillId="0" borderId="75" xfId="0" applyNumberFormat="1" applyFont="1" applyBorder="1"/>
    <xf numFmtId="10" fontId="37" fillId="0" borderId="76" xfId="0" applyNumberFormat="1" applyFont="1" applyBorder="1"/>
    <xf numFmtId="10" fontId="37" fillId="0" borderId="115" xfId="0" applyNumberFormat="1" applyFont="1" applyBorder="1"/>
    <xf numFmtId="10" fontId="37" fillId="0" borderId="105" xfId="0" applyNumberFormat="1" applyFont="1" applyBorder="1"/>
    <xf numFmtId="10" fontId="37" fillId="0" borderId="176" xfId="0" applyNumberFormat="1" applyFont="1" applyBorder="1"/>
    <xf numFmtId="10" fontId="37" fillId="0" borderId="175" xfId="0" applyNumberFormat="1" applyFont="1" applyBorder="1"/>
    <xf numFmtId="10" fontId="37" fillId="0" borderId="66" xfId="0" applyNumberFormat="1" applyFont="1" applyBorder="1"/>
    <xf numFmtId="10" fontId="37" fillId="0" borderId="65" xfId="0" applyNumberFormat="1" applyFont="1" applyBorder="1"/>
    <xf numFmtId="0" fontId="37" fillId="0" borderId="93" xfId="0" applyNumberFormat="1" applyFont="1" applyBorder="1" applyAlignment="1">
      <alignment horizontal="left"/>
    </xf>
    <xf numFmtId="0" fontId="37" fillId="0" borderId="107" xfId="0" applyNumberFormat="1" applyFont="1" applyBorder="1" applyAlignment="1">
      <alignment horizontal="left"/>
    </xf>
    <xf numFmtId="0" fontId="37" fillId="0" borderId="74" xfId="0" applyNumberFormat="1" applyFont="1" applyBorder="1" applyAlignment="1">
      <alignment horizontal="left"/>
    </xf>
    <xf numFmtId="0" fontId="39" fillId="0" borderId="0" xfId="60" applyFont="1"/>
    <xf numFmtId="0" fontId="14" fillId="0" borderId="0" xfId="49" applyFont="1" applyBorder="1" applyAlignment="1">
      <alignment horizontal="left" vertical="top" wrapText="1"/>
    </xf>
    <xf numFmtId="0" fontId="30" fillId="0" borderId="0" xfId="49" applyFont="1" applyBorder="1" applyAlignment="1">
      <alignment horizontal="left" vertical="top" wrapText="1"/>
    </xf>
    <xf numFmtId="0" fontId="30" fillId="0" borderId="0" xfId="61" applyFont="1" applyBorder="1" applyAlignment="1">
      <alignment horizontal="left" wrapText="1"/>
    </xf>
    <xf numFmtId="0" fontId="30" fillId="0" borderId="221" xfId="61" applyFont="1" applyBorder="1" applyAlignment="1">
      <alignment horizontal="center" vertical="center" wrapText="1"/>
    </xf>
    <xf numFmtId="0" fontId="30" fillId="0" borderId="223" xfId="61" applyFont="1" applyBorder="1" applyAlignment="1">
      <alignment horizontal="center" vertical="center" wrapText="1"/>
    </xf>
    <xf numFmtId="0" fontId="30" fillId="0" borderId="225" xfId="61" applyFont="1" applyBorder="1" applyAlignment="1">
      <alignment horizontal="center" vertical="center" wrapText="1"/>
    </xf>
    <xf numFmtId="0" fontId="30" fillId="0" borderId="0" xfId="61" applyFont="1" applyBorder="1" applyAlignment="1">
      <alignment horizontal="left" vertical="top" wrapText="1"/>
    </xf>
    <xf numFmtId="0" fontId="32" fillId="0" borderId="0" xfId="49" applyFont="1" applyBorder="1" applyAlignment="1">
      <alignment horizontal="left" vertical="center" wrapText="1"/>
    </xf>
    <xf numFmtId="0" fontId="30" fillId="0" borderId="0" xfId="62" applyFont="1" applyBorder="1" applyAlignment="1">
      <alignment horizontal="left" vertical="top" wrapText="1"/>
    </xf>
    <xf numFmtId="0" fontId="14" fillId="0" borderId="0" xfId="62" applyFont="1" applyBorder="1" applyAlignment="1">
      <alignment horizontal="left" wrapText="1"/>
    </xf>
    <xf numFmtId="0" fontId="30" fillId="0" borderId="221" xfId="62" applyFont="1" applyBorder="1" applyAlignment="1">
      <alignment horizontal="left" vertical="top" wrapText="1"/>
    </xf>
    <xf numFmtId="0" fontId="30" fillId="0" borderId="223" xfId="62" applyFont="1" applyBorder="1" applyAlignment="1">
      <alignment horizontal="left" vertical="top" wrapText="1"/>
    </xf>
    <xf numFmtId="0" fontId="30" fillId="0" borderId="225" xfId="62" applyFont="1" applyBorder="1" applyAlignment="1">
      <alignment horizontal="left" vertical="top" wrapText="1"/>
    </xf>
    <xf numFmtId="0" fontId="29" fillId="0" borderId="232" xfId="1" applyFont="1" applyBorder="1" applyAlignment="1">
      <alignment horizontal="center" vertical="center" wrapText="1"/>
    </xf>
    <xf numFmtId="0" fontId="29" fillId="0" borderId="233" xfId="1" applyFont="1" applyBorder="1" applyAlignment="1">
      <alignment horizontal="center" vertical="center" wrapText="1"/>
    </xf>
    <xf numFmtId="0" fontId="29" fillId="0" borderId="48" xfId="1" applyFont="1" applyBorder="1" applyAlignment="1">
      <alignment horizontal="left" vertical="top" wrapText="1"/>
    </xf>
    <xf numFmtId="0" fontId="29" fillId="0" borderId="246" xfId="1" applyFont="1" applyBorder="1" applyAlignment="1">
      <alignment horizontal="left" vertical="top" wrapText="1"/>
    </xf>
    <xf numFmtId="0" fontId="6" fillId="0" borderId="231" xfId="1" applyFont="1" applyBorder="1" applyAlignment="1">
      <alignment horizontal="center" wrapText="1"/>
    </xf>
    <xf numFmtId="0" fontId="31" fillId="0" borderId="0" xfId="1" applyFont="1" applyBorder="1" applyAlignment="1">
      <alignment horizontal="left" vertical="center" wrapText="1"/>
    </xf>
    <xf numFmtId="0" fontId="30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vertical="top" wrapText="1"/>
    </xf>
    <xf numFmtId="0" fontId="31" fillId="0" borderId="0" xfId="2" applyFont="1" applyBorder="1" applyAlignment="1">
      <alignment horizontal="left" vertical="center" wrapText="1"/>
    </xf>
    <xf numFmtId="0" fontId="30" fillId="0" borderId="0" xfId="3" applyFont="1" applyBorder="1" applyAlignment="1">
      <alignment horizontal="left" vertical="top" wrapText="1"/>
    </xf>
    <xf numFmtId="0" fontId="31" fillId="0" borderId="0" xfId="3" applyFont="1" applyBorder="1" applyAlignment="1">
      <alignment horizontal="left" vertical="center" wrapText="1"/>
    </xf>
    <xf numFmtId="0" fontId="32" fillId="0" borderId="0" xfId="3" applyFont="1" applyBorder="1" applyAlignment="1">
      <alignment horizontal="left" vertical="center" wrapText="1"/>
    </xf>
    <xf numFmtId="0" fontId="14" fillId="0" borderId="0" xfId="73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73" applyFont="1" applyBorder="1" applyAlignment="1">
      <alignment horizontal="center" vertical="center" wrapText="1"/>
    </xf>
    <xf numFmtId="0" fontId="0" fillId="0" borderId="96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0" fontId="0" fillId="0" borderId="89" xfId="0" applyBorder="1" applyAlignment="1">
      <alignment horizontal="center" wrapText="1"/>
    </xf>
    <xf numFmtId="0" fontId="4" fillId="0" borderId="0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left" vertical="top" wrapText="1"/>
    </xf>
    <xf numFmtId="0" fontId="4" fillId="0" borderId="9" xfId="9" applyFont="1" applyBorder="1" applyAlignment="1">
      <alignment horizontal="left" vertical="top" wrapText="1"/>
    </xf>
    <xf numFmtId="0" fontId="4" fillId="0" borderId="1" xfId="8" applyFont="1" applyBorder="1" applyAlignment="1">
      <alignment horizontal="left" vertical="top" wrapText="1"/>
    </xf>
    <xf numFmtId="0" fontId="4" fillId="0" borderId="9" xfId="8" applyFont="1" applyBorder="1" applyAlignment="1">
      <alignment horizontal="left" vertical="top" wrapText="1"/>
    </xf>
    <xf numFmtId="0" fontId="4" fillId="0" borderId="5" xfId="8" applyFont="1" applyBorder="1" applyAlignment="1">
      <alignment horizontal="left" vertical="top" wrapText="1"/>
    </xf>
    <xf numFmtId="0" fontId="4" fillId="0" borderId="15" xfId="8" applyFont="1" applyBorder="1" applyAlignment="1">
      <alignment horizontal="left" vertical="top" wrapText="1"/>
    </xf>
    <xf numFmtId="0" fontId="3" fillId="0" borderId="0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left" wrapText="1"/>
    </xf>
    <xf numFmtId="0" fontId="4" fillId="0" borderId="2" xfId="8" applyFont="1" applyBorder="1" applyAlignment="1">
      <alignment horizontal="left" wrapText="1"/>
    </xf>
    <xf numFmtId="0" fontId="4" fillId="0" borderId="5" xfId="8" applyFont="1" applyBorder="1" applyAlignment="1">
      <alignment horizontal="left" wrapText="1"/>
    </xf>
    <xf numFmtId="0" fontId="4" fillId="0" borderId="6" xfId="8" applyFont="1" applyBorder="1" applyAlignment="1">
      <alignment horizontal="left" wrapText="1"/>
    </xf>
    <xf numFmtId="0" fontId="4" fillId="0" borderId="179" xfId="8" applyFont="1" applyBorder="1" applyAlignment="1">
      <alignment horizontal="center" wrapText="1"/>
    </xf>
    <xf numFmtId="0" fontId="4" fillId="0" borderId="180" xfId="8" applyFont="1" applyBorder="1" applyAlignment="1">
      <alignment horizontal="center" wrapText="1"/>
    </xf>
    <xf numFmtId="0" fontId="4" fillId="0" borderId="181" xfId="8" applyFont="1" applyBorder="1" applyAlignment="1">
      <alignment horizontal="center" wrapText="1"/>
    </xf>
    <xf numFmtId="0" fontId="4" fillId="0" borderId="182" xfId="8" applyFont="1" applyBorder="1" applyAlignment="1">
      <alignment horizontal="center" wrapText="1"/>
    </xf>
    <xf numFmtId="0" fontId="4" fillId="5" borderId="5" xfId="9" applyFont="1" applyFill="1" applyBorder="1" applyAlignment="1">
      <alignment horizontal="left" vertical="top" wrapText="1"/>
    </xf>
    <xf numFmtId="0" fontId="4" fillId="5" borderId="6" xfId="9" applyFont="1" applyFill="1" applyBorder="1" applyAlignment="1">
      <alignment horizontal="left" vertical="top" wrapText="1"/>
    </xf>
    <xf numFmtId="0" fontId="3" fillId="0" borderId="0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left" wrapText="1"/>
    </xf>
    <xf numFmtId="0" fontId="4" fillId="0" borderId="2" xfId="9" applyFont="1" applyBorder="1" applyAlignment="1">
      <alignment horizontal="left" wrapText="1"/>
    </xf>
    <xf numFmtId="0" fontId="4" fillId="0" borderId="5" xfId="9" applyFont="1" applyBorder="1" applyAlignment="1">
      <alignment horizontal="left" wrapText="1"/>
    </xf>
    <xf numFmtId="0" fontId="4" fillId="0" borderId="6" xfId="9" applyFont="1" applyBorder="1" applyAlignment="1">
      <alignment horizontal="left" wrapText="1"/>
    </xf>
    <xf numFmtId="0" fontId="4" fillId="0" borderId="3" xfId="9" applyFont="1" applyBorder="1" applyAlignment="1">
      <alignment horizontal="center" wrapText="1"/>
    </xf>
    <xf numFmtId="0" fontId="4" fillId="0" borderId="21" xfId="9" applyFont="1" applyBorder="1" applyAlignment="1">
      <alignment horizontal="center" wrapText="1"/>
    </xf>
    <xf numFmtId="0" fontId="4" fillId="0" borderId="4" xfId="9" applyFont="1" applyBorder="1" applyAlignment="1">
      <alignment horizontal="center" wrapText="1"/>
    </xf>
    <xf numFmtId="0" fontId="4" fillId="0" borderId="43" xfId="9" applyFont="1" applyBorder="1" applyAlignment="1">
      <alignment horizontal="center" wrapText="1"/>
    </xf>
    <xf numFmtId="0" fontId="3" fillId="0" borderId="0" xfId="10" applyFont="1" applyBorder="1" applyAlignment="1">
      <alignment horizontal="center" vertical="center" wrapText="1"/>
    </xf>
    <xf numFmtId="0" fontId="6" fillId="0" borderId="1" xfId="10" applyFont="1" applyBorder="1" applyAlignment="1">
      <alignment horizontal="left" wrapText="1"/>
    </xf>
    <xf numFmtId="0" fontId="6" fillId="0" borderId="2" xfId="10" applyFont="1" applyBorder="1" applyAlignment="1">
      <alignment horizontal="left" wrapText="1"/>
    </xf>
    <xf numFmtId="0" fontId="6" fillId="0" borderId="5" xfId="10" applyFont="1" applyBorder="1" applyAlignment="1">
      <alignment horizontal="left" wrapText="1"/>
    </xf>
    <xf numFmtId="0" fontId="6" fillId="0" borderId="6" xfId="10" applyFont="1" applyBorder="1" applyAlignment="1">
      <alignment horizontal="left" wrapText="1"/>
    </xf>
    <xf numFmtId="0" fontId="4" fillId="0" borderId="3" xfId="10" applyFont="1" applyBorder="1" applyAlignment="1">
      <alignment horizontal="center" wrapText="1"/>
    </xf>
    <xf numFmtId="0" fontId="6" fillId="0" borderId="21" xfId="10" applyFont="1" applyBorder="1" applyAlignment="1">
      <alignment horizontal="center" wrapText="1"/>
    </xf>
    <xf numFmtId="0" fontId="4" fillId="0" borderId="21" xfId="10" applyFont="1" applyBorder="1" applyAlignment="1">
      <alignment horizontal="center" wrapText="1"/>
    </xf>
    <xf numFmtId="0" fontId="6" fillId="0" borderId="4" xfId="10" applyFont="1" applyBorder="1" applyAlignment="1">
      <alignment horizontal="center" wrapText="1"/>
    </xf>
    <xf numFmtId="0" fontId="6" fillId="5" borderId="5" xfId="10" applyFont="1" applyFill="1" applyBorder="1" applyAlignment="1">
      <alignment horizontal="left" vertical="top" wrapText="1"/>
    </xf>
    <xf numFmtId="0" fontId="6" fillId="5" borderId="6" xfId="10" applyFont="1" applyFill="1" applyBorder="1" applyAlignment="1">
      <alignment horizontal="left" vertical="top" wrapText="1"/>
    </xf>
    <xf numFmtId="0" fontId="6" fillId="0" borderId="1" xfId="10" applyFont="1" applyBorder="1" applyAlignment="1">
      <alignment horizontal="left" vertical="top" wrapText="1"/>
    </xf>
    <xf numFmtId="0" fontId="6" fillId="0" borderId="9" xfId="10" applyFont="1" applyBorder="1" applyAlignment="1">
      <alignment horizontal="left" vertical="top" wrapText="1"/>
    </xf>
    <xf numFmtId="0" fontId="6" fillId="0" borderId="5" xfId="10" applyFont="1" applyBorder="1" applyAlignment="1">
      <alignment horizontal="left" vertical="top" wrapText="1"/>
    </xf>
    <xf numFmtId="0" fontId="6" fillId="0" borderId="0" xfId="10" applyFont="1" applyBorder="1" applyAlignment="1">
      <alignment horizontal="left" vertical="top" wrapText="1"/>
    </xf>
    <xf numFmtId="0" fontId="6" fillId="0" borderId="3" xfId="10" applyFont="1" applyBorder="1" applyAlignment="1">
      <alignment horizontal="center" wrapText="1"/>
    </xf>
    <xf numFmtId="0" fontId="6" fillId="0" borderId="43" xfId="10" applyFont="1" applyBorder="1" applyAlignment="1">
      <alignment horizontal="center" wrapText="1"/>
    </xf>
    <xf numFmtId="0" fontId="4" fillId="5" borderId="5" xfId="76" applyFont="1" applyFill="1" applyBorder="1" applyAlignment="1">
      <alignment horizontal="left" vertical="top" wrapText="1"/>
    </xf>
    <xf numFmtId="0" fontId="4" fillId="5" borderId="6" xfId="76" applyFont="1" applyFill="1" applyBorder="1" applyAlignment="1">
      <alignment horizontal="left" vertical="top" wrapText="1"/>
    </xf>
    <xf numFmtId="0" fontId="3" fillId="0" borderId="0" xfId="76" applyFont="1" applyBorder="1" applyAlignment="1">
      <alignment horizontal="center" vertical="center" wrapText="1"/>
    </xf>
    <xf numFmtId="0" fontId="4" fillId="0" borderId="1" xfId="76" applyFont="1" applyBorder="1" applyAlignment="1">
      <alignment horizontal="left" wrapText="1"/>
    </xf>
    <xf numFmtId="0" fontId="4" fillId="0" borderId="2" xfId="76" applyFont="1" applyBorder="1" applyAlignment="1">
      <alignment horizontal="left" wrapText="1"/>
    </xf>
    <xf numFmtId="0" fontId="4" fillId="0" borderId="5" xfId="76" applyFont="1" applyBorder="1" applyAlignment="1">
      <alignment horizontal="left" wrapText="1"/>
    </xf>
    <xf numFmtId="0" fontId="4" fillId="0" borderId="6" xfId="76" applyFont="1" applyBorder="1" applyAlignment="1">
      <alignment horizontal="left" wrapText="1"/>
    </xf>
    <xf numFmtId="0" fontId="4" fillId="0" borderId="3" xfId="76" applyFont="1" applyBorder="1" applyAlignment="1">
      <alignment horizontal="center" wrapText="1"/>
    </xf>
    <xf numFmtId="0" fontId="4" fillId="0" borderId="21" xfId="76" applyFont="1" applyBorder="1" applyAlignment="1">
      <alignment horizontal="center" wrapText="1"/>
    </xf>
    <xf numFmtId="0" fontId="4" fillId="0" borderId="4" xfId="76" applyFont="1" applyBorder="1" applyAlignment="1">
      <alignment horizontal="center" wrapText="1"/>
    </xf>
    <xf numFmtId="0" fontId="4" fillId="0" borderId="1" xfId="76" applyFont="1" applyBorder="1" applyAlignment="1">
      <alignment horizontal="left" vertical="top" wrapText="1"/>
    </xf>
    <xf numFmtId="0" fontId="4" fillId="0" borderId="9" xfId="76" applyFont="1" applyBorder="1" applyAlignment="1">
      <alignment horizontal="left" vertical="top" wrapText="1"/>
    </xf>
    <xf numFmtId="0" fontId="4" fillId="0" borderId="5" xfId="76" applyFont="1" applyBorder="1" applyAlignment="1">
      <alignment horizontal="left" vertical="top" wrapText="1"/>
    </xf>
    <xf numFmtId="0" fontId="4" fillId="0" borderId="0" xfId="76" applyFont="1" applyBorder="1" applyAlignment="1">
      <alignment horizontal="left" vertical="top" wrapText="1"/>
    </xf>
    <xf numFmtId="0" fontId="4" fillId="0" borderId="190" xfId="76" applyFont="1" applyBorder="1" applyAlignment="1">
      <alignment horizontal="center" wrapText="1"/>
    </xf>
    <xf numFmtId="0" fontId="4" fillId="5" borderId="5" xfId="77" applyFont="1" applyFill="1" applyBorder="1" applyAlignment="1">
      <alignment horizontal="left" vertical="top" wrapText="1"/>
    </xf>
    <xf numFmtId="0" fontId="4" fillId="5" borderId="6" xfId="77" applyFont="1" applyFill="1" applyBorder="1" applyAlignment="1">
      <alignment horizontal="left" vertical="top" wrapText="1"/>
    </xf>
    <xf numFmtId="0" fontId="3" fillId="0" borderId="0" xfId="77" applyFont="1" applyBorder="1" applyAlignment="1">
      <alignment horizontal="center" vertical="center" wrapText="1"/>
    </xf>
    <xf numFmtId="0" fontId="4" fillId="0" borderId="1" xfId="77" applyFont="1" applyBorder="1" applyAlignment="1">
      <alignment horizontal="left" wrapText="1"/>
    </xf>
    <xf numFmtId="0" fontId="4" fillId="0" borderId="2" xfId="77" applyFont="1" applyBorder="1" applyAlignment="1">
      <alignment horizontal="left" wrapText="1"/>
    </xf>
    <xf numFmtId="0" fontId="4" fillId="0" borderId="5" xfId="77" applyFont="1" applyBorder="1" applyAlignment="1">
      <alignment horizontal="left" wrapText="1"/>
    </xf>
    <xf numFmtId="0" fontId="4" fillId="0" borderId="6" xfId="77" applyFont="1" applyBorder="1" applyAlignment="1">
      <alignment horizontal="left" wrapText="1"/>
    </xf>
    <xf numFmtId="0" fontId="4" fillId="0" borderId="3" xfId="77" applyFont="1" applyBorder="1" applyAlignment="1">
      <alignment horizontal="center" wrapText="1"/>
    </xf>
    <xf numFmtId="0" fontId="4" fillId="0" borderId="21" xfId="77" applyFont="1" applyBorder="1" applyAlignment="1">
      <alignment horizontal="center" wrapText="1"/>
    </xf>
    <xf numFmtId="0" fontId="4" fillId="0" borderId="4" xfId="77" applyFont="1" applyBorder="1" applyAlignment="1">
      <alignment horizontal="center" wrapText="1"/>
    </xf>
    <xf numFmtId="0" fontId="4" fillId="0" borderId="1" xfId="77" applyFont="1" applyBorder="1" applyAlignment="1">
      <alignment horizontal="left" vertical="top" wrapText="1"/>
    </xf>
    <xf numFmtId="0" fontId="4" fillId="0" borderId="9" xfId="77" applyFont="1" applyBorder="1" applyAlignment="1">
      <alignment horizontal="left" vertical="top" wrapText="1"/>
    </xf>
    <xf numFmtId="0" fontId="4" fillId="0" borderId="5" xfId="77" applyFont="1" applyBorder="1" applyAlignment="1">
      <alignment horizontal="left" vertical="top" wrapText="1"/>
    </xf>
    <xf numFmtId="0" fontId="4" fillId="0" borderId="0" xfId="77" applyFont="1" applyBorder="1" applyAlignment="1">
      <alignment horizontal="left" vertical="top" wrapText="1"/>
    </xf>
    <xf numFmtId="0" fontId="4" fillId="0" borderId="190" xfId="77" applyFont="1" applyBorder="1" applyAlignment="1">
      <alignment horizontal="center" wrapText="1"/>
    </xf>
    <xf numFmtId="0" fontId="3" fillId="0" borderId="0" xfId="70" applyFont="1" applyBorder="1" applyAlignment="1">
      <alignment horizontal="center" vertical="center" wrapText="1"/>
    </xf>
    <xf numFmtId="0" fontId="6" fillId="0" borderId="1" xfId="11" applyFont="1" applyBorder="1" applyAlignment="1">
      <alignment horizontal="left" wrapText="1"/>
    </xf>
    <xf numFmtId="0" fontId="6" fillId="0" borderId="2" xfId="11" applyFont="1" applyBorder="1" applyAlignment="1">
      <alignment horizontal="left" wrapText="1"/>
    </xf>
    <xf numFmtId="0" fontId="6" fillId="0" borderId="5" xfId="11" applyFont="1" applyBorder="1" applyAlignment="1">
      <alignment horizontal="left" wrapText="1"/>
    </xf>
    <xf numFmtId="0" fontId="6" fillId="0" borderId="6" xfId="11" applyFont="1" applyBorder="1" applyAlignment="1">
      <alignment horizontal="left" wrapText="1"/>
    </xf>
    <xf numFmtId="0" fontId="14" fillId="0" borderId="3" xfId="70" applyFont="1" applyBorder="1" applyAlignment="1">
      <alignment horizontal="center" wrapText="1"/>
    </xf>
    <xf numFmtId="0" fontId="14" fillId="0" borderId="21" xfId="70" applyFont="1" applyBorder="1" applyAlignment="1">
      <alignment horizontal="center" wrapText="1"/>
    </xf>
    <xf numFmtId="0" fontId="4" fillId="0" borderId="21" xfId="12" applyFont="1" applyBorder="1" applyAlignment="1">
      <alignment horizontal="center" wrapText="1"/>
    </xf>
    <xf numFmtId="0" fontId="6" fillId="0" borderId="21" xfId="12" applyFont="1" applyBorder="1" applyAlignment="1">
      <alignment horizontal="center" wrapText="1"/>
    </xf>
    <xf numFmtId="0" fontId="6" fillId="0" borderId="4" xfId="12" applyFont="1" applyBorder="1" applyAlignment="1">
      <alignment horizontal="center" wrapText="1"/>
    </xf>
    <xf numFmtId="0" fontId="6" fillId="0" borderId="1" xfId="11" applyFont="1" applyBorder="1" applyAlignment="1">
      <alignment horizontal="left" vertical="top" wrapText="1"/>
    </xf>
    <xf numFmtId="0" fontId="6" fillId="0" borderId="9" xfId="11" applyFont="1" applyBorder="1" applyAlignment="1">
      <alignment horizontal="left" vertical="top" wrapText="1"/>
    </xf>
    <xf numFmtId="0" fontId="6" fillId="5" borderId="5" xfId="11" applyFont="1" applyFill="1" applyBorder="1" applyAlignment="1">
      <alignment horizontal="left" vertical="top" wrapText="1"/>
    </xf>
    <xf numFmtId="0" fontId="6" fillId="5" borderId="6" xfId="11" applyFont="1" applyFill="1" applyBorder="1" applyAlignment="1">
      <alignment horizontal="left" vertical="top" wrapText="1"/>
    </xf>
    <xf numFmtId="0" fontId="6" fillId="0" borderId="5" xfId="11" applyFont="1" applyBorder="1" applyAlignment="1">
      <alignment horizontal="left" vertical="top" wrapText="1"/>
    </xf>
    <xf numFmtId="0" fontId="6" fillId="0" borderId="0" xfId="11" applyFont="1" applyBorder="1" applyAlignment="1">
      <alignment horizontal="left" vertical="top" wrapText="1"/>
    </xf>
    <xf numFmtId="0" fontId="3" fillId="0" borderId="0" xfId="11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wrapText="1"/>
    </xf>
    <xf numFmtId="0" fontId="6" fillId="0" borderId="43" xfId="12" applyFont="1" applyBorder="1" applyAlignment="1">
      <alignment horizontal="center" wrapText="1"/>
    </xf>
    <xf numFmtId="0" fontId="31" fillId="2" borderId="0" xfId="13" applyFont="1" applyFill="1" applyAlignment="1">
      <alignment horizontal="left" vertical="center"/>
    </xf>
    <xf numFmtId="0" fontId="4" fillId="0" borderId="192" xfId="80" applyFont="1" applyBorder="1" applyAlignment="1">
      <alignment horizontal="left" wrapText="1"/>
    </xf>
    <xf numFmtId="0" fontId="4" fillId="0" borderId="191" xfId="80" applyFont="1" applyBorder="1" applyAlignment="1">
      <alignment horizontal="left" wrapText="1"/>
    </xf>
    <xf numFmtId="0" fontId="4" fillId="0" borderId="1" xfId="80" applyFont="1" applyBorder="1" applyAlignment="1">
      <alignment horizontal="left" vertical="top" wrapText="1"/>
    </xf>
    <xf numFmtId="0" fontId="4" fillId="0" borderId="9" xfId="80" applyFont="1" applyBorder="1" applyAlignment="1">
      <alignment horizontal="left" vertical="top" wrapText="1"/>
    </xf>
    <xf numFmtId="0" fontId="4" fillId="0" borderId="5" xfId="80" applyFont="1" applyBorder="1" applyAlignment="1">
      <alignment horizontal="left" vertical="top" wrapText="1"/>
    </xf>
    <xf numFmtId="0" fontId="3" fillId="0" borderId="0" xfId="80" applyFont="1" applyBorder="1" applyAlignment="1">
      <alignment horizontal="center" vertical="center" wrapText="1"/>
    </xf>
    <xf numFmtId="0" fontId="2" fillId="0" borderId="0" xfId="16" applyFont="1" applyAlignment="1">
      <alignment horizontal="left" vertical="top" wrapText="1"/>
    </xf>
    <xf numFmtId="0" fontId="4" fillId="0" borderId="0" xfId="16" applyFont="1" applyBorder="1" applyAlignment="1">
      <alignment horizontal="left" vertical="top" wrapText="1"/>
    </xf>
    <xf numFmtId="0" fontId="3" fillId="0" borderId="0" xfId="16" applyFont="1" applyBorder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1" fillId="0" borderId="0" xfId="17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" fillId="0" borderId="0" xfId="19" applyFont="1" applyBorder="1" applyAlignment="1">
      <alignment horizontal="left" vertical="center" wrapText="1"/>
    </xf>
    <xf numFmtId="0" fontId="3" fillId="0" borderId="0" xfId="21" applyFont="1" applyBorder="1" applyAlignment="1">
      <alignment horizontal="left" vertical="center" wrapText="1"/>
    </xf>
    <xf numFmtId="0" fontId="31" fillId="0" borderId="0" xfId="19" applyFont="1" applyBorder="1" applyAlignment="1">
      <alignment horizontal="left" vertical="center" wrapText="1"/>
    </xf>
    <xf numFmtId="0" fontId="3" fillId="0" borderId="0" xfId="20" applyFont="1" applyBorder="1" applyAlignment="1">
      <alignment horizontal="left" vertical="center" wrapText="1"/>
    </xf>
    <xf numFmtId="0" fontId="3" fillId="0" borderId="0" xfId="22" applyFont="1" applyBorder="1" applyAlignment="1">
      <alignment horizontal="left" vertical="center" wrapText="1"/>
    </xf>
    <xf numFmtId="0" fontId="31" fillId="0" borderId="0" xfId="20" applyFont="1" applyBorder="1" applyAlignment="1">
      <alignment horizontal="left" vertical="center" wrapText="1"/>
    </xf>
    <xf numFmtId="0" fontId="32" fillId="0" borderId="0" xfId="23" applyFont="1" applyBorder="1" applyAlignment="1">
      <alignment horizontal="left" vertical="center" wrapText="1"/>
    </xf>
    <xf numFmtId="0" fontId="3" fillId="0" borderId="0" xfId="24" applyFont="1" applyBorder="1" applyAlignment="1">
      <alignment horizontal="center" vertical="center" wrapText="1"/>
    </xf>
    <xf numFmtId="0" fontId="6" fillId="0" borderId="15" xfId="24" applyFont="1" applyBorder="1" applyAlignment="1">
      <alignment horizontal="left" vertical="top" wrapText="1"/>
    </xf>
    <xf numFmtId="0" fontId="3" fillId="0" borderId="0" xfId="103" applyFont="1" applyBorder="1" applyAlignment="1">
      <alignment horizontal="center" vertical="center" wrapText="1"/>
    </xf>
    <xf numFmtId="0" fontId="4" fillId="0" borderId="52" xfId="103" applyFont="1" applyBorder="1" applyAlignment="1">
      <alignment horizontal="left" wrapText="1"/>
    </xf>
    <xf numFmtId="0" fontId="32" fillId="0" borderId="0" xfId="24" applyFont="1" applyBorder="1" applyAlignment="1">
      <alignment horizontal="left" vertical="center" wrapText="1"/>
    </xf>
    <xf numFmtId="0" fontId="3" fillId="0" borderId="0" xfId="104" applyFont="1" applyBorder="1" applyAlignment="1">
      <alignment horizontal="center" vertical="center" wrapText="1"/>
    </xf>
    <xf numFmtId="0" fontId="4" fillId="0" borderId="52" xfId="104" applyFont="1" applyBorder="1" applyAlignment="1">
      <alignment horizontal="left" wrapText="1"/>
    </xf>
    <xf numFmtId="0" fontId="3" fillId="0" borderId="0" xfId="27" applyFont="1" applyBorder="1" applyAlignment="1">
      <alignment horizontal="center" vertical="center" wrapText="1"/>
    </xf>
    <xf numFmtId="0" fontId="6" fillId="0" borderId="52" xfId="27" applyFont="1" applyBorder="1" applyAlignment="1">
      <alignment horizontal="left" wrapText="1"/>
    </xf>
    <xf numFmtId="0" fontId="6" fillId="0" borderId="0" xfId="27" applyFont="1" applyBorder="1" applyAlignment="1">
      <alignment horizontal="left" vertical="top" wrapText="1"/>
    </xf>
    <xf numFmtId="0" fontId="32" fillId="0" borderId="0" xfId="27" applyFont="1" applyBorder="1" applyAlignment="1">
      <alignment horizontal="left" vertical="center" wrapText="1"/>
    </xf>
    <xf numFmtId="0" fontId="3" fillId="0" borderId="0" xfId="105" applyFont="1" applyBorder="1" applyAlignment="1">
      <alignment horizontal="center" vertical="center" wrapText="1"/>
    </xf>
    <xf numFmtId="0" fontId="4" fillId="0" borderId="52" xfId="105" applyFont="1" applyBorder="1" applyAlignment="1">
      <alignment horizontal="left" wrapText="1"/>
    </xf>
    <xf numFmtId="0" fontId="3" fillId="0" borderId="0" xfId="28" applyFont="1" applyBorder="1" applyAlignment="1">
      <alignment horizontal="center" vertical="center" wrapText="1"/>
    </xf>
    <xf numFmtId="0" fontId="4" fillId="0" borderId="52" xfId="28" applyFont="1" applyBorder="1" applyAlignment="1">
      <alignment horizontal="left" wrapText="1"/>
    </xf>
    <xf numFmtId="0" fontId="4" fillId="0" borderId="0" xfId="28" applyFont="1" applyBorder="1" applyAlignment="1">
      <alignment horizontal="left" vertical="top" wrapText="1"/>
    </xf>
    <xf numFmtId="0" fontId="32" fillId="0" borderId="0" xfId="28" applyFont="1" applyBorder="1" applyAlignment="1">
      <alignment horizontal="left" vertical="center" wrapText="1"/>
    </xf>
    <xf numFmtId="0" fontId="3" fillId="0" borderId="0" xfId="106" applyFont="1" applyBorder="1" applyAlignment="1">
      <alignment horizontal="center" vertical="center" wrapText="1"/>
    </xf>
    <xf numFmtId="0" fontId="4" fillId="0" borderId="52" xfId="106" applyFont="1" applyBorder="1" applyAlignment="1">
      <alignment horizontal="left" wrapText="1"/>
    </xf>
    <xf numFmtId="0" fontId="3" fillId="0" borderId="0" xfId="30" applyFont="1" applyBorder="1" applyAlignment="1">
      <alignment horizontal="center" vertical="center" wrapText="1"/>
    </xf>
    <xf numFmtId="0" fontId="4" fillId="0" borderId="52" xfId="30" applyFont="1" applyBorder="1" applyAlignment="1">
      <alignment horizontal="left" wrapText="1"/>
    </xf>
    <xf numFmtId="0" fontId="4" fillId="0" borderId="0" xfId="30" applyFont="1" applyBorder="1" applyAlignment="1">
      <alignment horizontal="left" vertical="top" wrapText="1"/>
    </xf>
    <xf numFmtId="0" fontId="32" fillId="0" borderId="0" xfId="30" applyFont="1" applyBorder="1" applyAlignment="1">
      <alignment horizontal="left" vertical="center" wrapText="1"/>
    </xf>
    <xf numFmtId="0" fontId="3" fillId="0" borderId="0" xfId="31" applyFont="1" applyBorder="1" applyAlignment="1">
      <alignment horizontal="center" vertical="center" wrapText="1"/>
    </xf>
    <xf numFmtId="0" fontId="6" fillId="0" borderId="0" xfId="31" applyFont="1" applyBorder="1" applyAlignment="1">
      <alignment horizontal="left" vertical="top" wrapText="1"/>
    </xf>
    <xf numFmtId="0" fontId="3" fillId="0" borderId="0" xfId="107" applyFont="1" applyBorder="1" applyAlignment="1">
      <alignment horizontal="center" vertical="center" wrapText="1"/>
    </xf>
    <xf numFmtId="0" fontId="4" fillId="0" borderId="52" xfId="107" applyFont="1" applyBorder="1" applyAlignment="1">
      <alignment horizontal="left" wrapText="1"/>
    </xf>
    <xf numFmtId="0" fontId="32" fillId="0" borderId="0" xfId="31" applyFont="1" applyBorder="1" applyAlignment="1">
      <alignment horizontal="left" vertical="center" wrapText="1"/>
    </xf>
    <xf numFmtId="0" fontId="3" fillId="0" borderId="0" xfId="108" applyFont="1" applyBorder="1" applyAlignment="1">
      <alignment horizontal="center" vertical="center" wrapText="1"/>
    </xf>
    <xf numFmtId="0" fontId="4" fillId="0" borderId="52" xfId="108" applyFont="1" applyBorder="1" applyAlignment="1">
      <alignment horizontal="left" wrapText="1"/>
    </xf>
    <xf numFmtId="0" fontId="3" fillId="0" borderId="16" xfId="32" applyFont="1" applyBorder="1" applyAlignment="1">
      <alignment horizontal="center" vertical="center" wrapText="1"/>
    </xf>
    <xf numFmtId="0" fontId="6" fillId="0" borderId="15" xfId="32" applyFont="1" applyBorder="1" applyAlignment="1">
      <alignment horizontal="left" vertical="top" wrapText="1"/>
    </xf>
    <xf numFmtId="0" fontId="32" fillId="0" borderId="0" xfId="32" applyFont="1" applyBorder="1" applyAlignment="1">
      <alignment horizontal="left" vertical="center" wrapText="1"/>
    </xf>
    <xf numFmtId="0" fontId="3" fillId="0" borderId="0" xfId="33" applyFont="1" applyBorder="1" applyAlignment="1">
      <alignment horizontal="center" vertical="center" wrapText="1"/>
    </xf>
    <xf numFmtId="0" fontId="6" fillId="0" borderId="0" xfId="33" applyFont="1" applyBorder="1" applyAlignment="1">
      <alignment horizontal="left" vertical="top" wrapText="1"/>
    </xf>
    <xf numFmtId="0" fontId="3" fillId="0" borderId="0" xfId="109" applyFont="1" applyBorder="1" applyAlignment="1">
      <alignment horizontal="center" vertical="center" wrapText="1"/>
    </xf>
    <xf numFmtId="0" fontId="4" fillId="0" borderId="52" xfId="109" applyFont="1" applyBorder="1" applyAlignment="1">
      <alignment horizontal="left" wrapText="1"/>
    </xf>
    <xf numFmtId="0" fontId="32" fillId="0" borderId="79" xfId="33" applyFont="1" applyBorder="1" applyAlignment="1">
      <alignment horizontal="left" vertical="center" wrapText="1"/>
    </xf>
    <xf numFmtId="0" fontId="3" fillId="0" borderId="0" xfId="34" applyNumberFormat="1" applyFont="1" applyBorder="1" applyAlignment="1">
      <alignment horizontal="center" vertical="center" wrapText="1"/>
    </xf>
    <xf numFmtId="0" fontId="6" fillId="0" borderId="0" xfId="34" applyNumberFormat="1" applyFont="1" applyBorder="1" applyAlignment="1">
      <alignment horizontal="left" vertical="top" wrapText="1"/>
    </xf>
    <xf numFmtId="0" fontId="3" fillId="0" borderId="0" xfId="110" applyFont="1" applyBorder="1" applyAlignment="1">
      <alignment horizontal="center" vertical="center" wrapText="1"/>
    </xf>
    <xf numFmtId="0" fontId="4" fillId="0" borderId="52" xfId="110" applyFont="1" applyBorder="1" applyAlignment="1">
      <alignment horizontal="left" wrapText="1"/>
    </xf>
    <xf numFmtId="0" fontId="32" fillId="0" borderId="0" xfId="34" applyNumberFormat="1" applyFont="1" applyBorder="1" applyAlignment="1">
      <alignment horizontal="left" vertical="center" wrapText="1"/>
    </xf>
    <xf numFmtId="0" fontId="3" fillId="0" borderId="0" xfId="35" applyNumberFormat="1" applyFont="1" applyBorder="1" applyAlignment="1">
      <alignment horizontal="center" vertical="center" wrapText="1"/>
    </xf>
    <xf numFmtId="0" fontId="6" fillId="0" borderId="0" xfId="35" applyNumberFormat="1" applyFont="1" applyBorder="1" applyAlignment="1">
      <alignment horizontal="left" vertical="top" wrapText="1"/>
    </xf>
    <xf numFmtId="0" fontId="3" fillId="0" borderId="0" xfId="111" applyFont="1" applyBorder="1" applyAlignment="1">
      <alignment horizontal="center" vertical="center" wrapText="1"/>
    </xf>
    <xf numFmtId="0" fontId="4" fillId="0" borderId="52" xfId="111" applyFont="1" applyBorder="1" applyAlignment="1">
      <alignment horizontal="left" wrapText="1"/>
    </xf>
    <xf numFmtId="0" fontId="32" fillId="0" borderId="0" xfId="35" applyNumberFormat="1" applyFont="1" applyBorder="1" applyAlignment="1">
      <alignment horizontal="left" vertical="center" wrapText="1"/>
    </xf>
    <xf numFmtId="0" fontId="3" fillId="0" borderId="0" xfId="36" applyNumberFormat="1" applyFont="1" applyBorder="1" applyAlignment="1">
      <alignment horizontal="center" vertical="center" wrapText="1"/>
    </xf>
    <xf numFmtId="0" fontId="6" fillId="0" borderId="0" xfId="36" applyNumberFormat="1" applyFont="1" applyBorder="1" applyAlignment="1">
      <alignment horizontal="left" vertical="top" wrapText="1"/>
    </xf>
    <xf numFmtId="0" fontId="3" fillId="0" borderId="0" xfId="112" applyFont="1" applyBorder="1" applyAlignment="1">
      <alignment horizontal="center" vertical="center" wrapText="1"/>
    </xf>
    <xf numFmtId="0" fontId="4" fillId="0" borderId="52" xfId="112" applyFont="1" applyBorder="1" applyAlignment="1">
      <alignment horizontal="left" wrapText="1"/>
    </xf>
    <xf numFmtId="0" fontId="32" fillId="0" borderId="0" xfId="36" applyNumberFormat="1" applyFont="1" applyBorder="1" applyAlignment="1">
      <alignment horizontal="left" vertical="center" wrapText="1"/>
    </xf>
    <xf numFmtId="0" fontId="3" fillId="0" borderId="0" xfId="37" applyNumberFormat="1" applyFont="1" applyBorder="1" applyAlignment="1">
      <alignment horizontal="center" vertical="center" wrapText="1"/>
    </xf>
    <xf numFmtId="0" fontId="6" fillId="0" borderId="0" xfId="37" applyNumberFormat="1" applyFont="1" applyBorder="1" applyAlignment="1">
      <alignment horizontal="left" vertical="top" wrapText="1"/>
    </xf>
    <xf numFmtId="0" fontId="3" fillId="0" borderId="0" xfId="113" applyFont="1" applyBorder="1" applyAlignment="1">
      <alignment horizontal="center" vertical="center" wrapText="1"/>
    </xf>
    <xf numFmtId="0" fontId="4" fillId="0" borderId="52" xfId="113" applyFont="1" applyBorder="1" applyAlignment="1">
      <alignment horizontal="left" wrapText="1"/>
    </xf>
    <xf numFmtId="0" fontId="32" fillId="0" borderId="0" xfId="37" applyNumberFormat="1" applyFont="1" applyBorder="1" applyAlignment="1">
      <alignment horizontal="left" vertical="center" wrapText="1"/>
    </xf>
    <xf numFmtId="0" fontId="3" fillId="0" borderId="0" xfId="38" applyNumberFormat="1" applyFont="1" applyBorder="1" applyAlignment="1">
      <alignment horizontal="center" vertical="center" wrapText="1"/>
    </xf>
    <xf numFmtId="0" fontId="6" fillId="0" borderId="0" xfId="38" applyNumberFormat="1" applyFont="1" applyBorder="1" applyAlignment="1">
      <alignment horizontal="left" vertical="top" wrapText="1"/>
    </xf>
    <xf numFmtId="0" fontId="3" fillId="0" borderId="0" xfId="114" applyFont="1" applyBorder="1" applyAlignment="1">
      <alignment horizontal="center" vertical="center" wrapText="1"/>
    </xf>
    <xf numFmtId="0" fontId="4" fillId="0" borderId="52" xfId="114" applyFont="1" applyBorder="1" applyAlignment="1">
      <alignment horizontal="left" wrapText="1"/>
    </xf>
    <xf numFmtId="0" fontId="32" fillId="0" borderId="0" xfId="38" applyNumberFormat="1" applyFont="1" applyBorder="1" applyAlignment="1">
      <alignment horizontal="left" vertical="center" wrapText="1"/>
    </xf>
    <xf numFmtId="0" fontId="3" fillId="0" borderId="0" xfId="39" applyNumberFormat="1" applyFont="1" applyBorder="1" applyAlignment="1">
      <alignment horizontal="center" vertical="center" wrapText="1"/>
    </xf>
    <xf numFmtId="0" fontId="6" fillId="0" borderId="0" xfId="39" applyNumberFormat="1" applyFont="1" applyBorder="1" applyAlignment="1">
      <alignment horizontal="left" vertical="top" wrapText="1"/>
    </xf>
    <xf numFmtId="0" fontId="3" fillId="0" borderId="0" xfId="115" applyFont="1" applyBorder="1" applyAlignment="1">
      <alignment horizontal="center" vertical="center" wrapText="1"/>
    </xf>
    <xf numFmtId="0" fontId="4" fillId="0" borderId="52" xfId="115" applyFont="1" applyBorder="1" applyAlignment="1">
      <alignment horizontal="left" wrapText="1"/>
    </xf>
    <xf numFmtId="0" fontId="32" fillId="0" borderId="0" xfId="39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0" fillId="0" borderId="109" xfId="53" applyFont="1" applyBorder="1" applyAlignment="1">
      <alignment horizontal="center" vertical="center" wrapText="1"/>
    </xf>
    <xf numFmtId="0" fontId="30" fillId="0" borderId="123" xfId="53" applyFont="1" applyBorder="1" applyAlignment="1">
      <alignment horizontal="center" vertical="center" wrapText="1"/>
    </xf>
    <xf numFmtId="0" fontId="30" fillId="0" borderId="124" xfId="53" applyFont="1" applyBorder="1" applyAlignment="1">
      <alignment horizontal="center" vertical="center" wrapText="1"/>
    </xf>
    <xf numFmtId="0" fontId="30" fillId="0" borderId="0" xfId="54" applyFont="1" applyBorder="1" applyAlignment="1">
      <alignment horizontal="center" wrapText="1"/>
    </xf>
    <xf numFmtId="0" fontId="30" fillId="0" borderId="10" xfId="54" applyFont="1" applyBorder="1" applyAlignment="1">
      <alignment horizontal="center" wrapText="1"/>
    </xf>
    <xf numFmtId="0" fontId="30" fillId="0" borderId="16" xfId="54" applyFont="1" applyBorder="1" applyAlignment="1">
      <alignment horizontal="center" wrapText="1"/>
    </xf>
    <xf numFmtId="0" fontId="30" fillId="0" borderId="6" xfId="54" applyFont="1" applyBorder="1" applyAlignment="1">
      <alignment horizontal="center" wrapText="1"/>
    </xf>
    <xf numFmtId="0" fontId="3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57" applyFont="1" applyBorder="1" applyAlignment="1">
      <alignment horizontal="center" vertical="center" wrapText="1"/>
    </xf>
    <xf numFmtId="0" fontId="3" fillId="0" borderId="0" xfId="125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2" fillId="0" borderId="0" xfId="57" applyFont="1" applyBorder="1" applyAlignment="1">
      <alignment horizontal="left" vertical="center" wrapText="1"/>
    </xf>
    <xf numFmtId="0" fontId="3" fillId="0" borderId="0" xfId="126" applyFont="1" applyBorder="1" applyAlignment="1">
      <alignment horizontal="center" vertical="center" wrapText="1"/>
    </xf>
    <xf numFmtId="0" fontId="3" fillId="0" borderId="0" xfId="40" applyFont="1" applyBorder="1" applyAlignment="1">
      <alignment horizontal="center" vertical="center" wrapText="1"/>
    </xf>
    <xf numFmtId="0" fontId="3" fillId="0" borderId="16" xfId="40" applyFont="1" applyBorder="1" applyAlignment="1">
      <alignment horizontal="center" vertical="center" wrapText="1"/>
    </xf>
    <xf numFmtId="0" fontId="6" fillId="0" borderId="15" xfId="40" applyFont="1" applyBorder="1" applyAlignment="1">
      <alignment horizontal="left" vertical="top" wrapText="1"/>
    </xf>
    <xf numFmtId="0" fontId="3" fillId="0" borderId="0" xfId="118" applyFont="1" applyBorder="1" applyAlignment="1">
      <alignment horizontal="center" vertical="center" wrapText="1"/>
    </xf>
    <xf numFmtId="0" fontId="4" fillId="0" borderId="52" xfId="118" applyFont="1" applyBorder="1" applyAlignment="1">
      <alignment horizontal="left" wrapText="1"/>
    </xf>
    <xf numFmtId="0" fontId="6" fillId="0" borderId="0" xfId="40" applyFont="1" applyBorder="1" applyAlignment="1">
      <alignment horizontal="left" vertical="top" wrapText="1"/>
    </xf>
    <xf numFmtId="0" fontId="32" fillId="0" borderId="0" xfId="40" applyFont="1" applyBorder="1" applyAlignment="1">
      <alignment horizontal="left" vertical="center" wrapText="1"/>
    </xf>
    <xf numFmtId="0" fontId="3" fillId="0" borderId="0" xfId="42" applyFont="1" applyBorder="1" applyAlignment="1">
      <alignment horizontal="center" vertical="center" wrapText="1"/>
    </xf>
    <xf numFmtId="0" fontId="4" fillId="0" borderId="0" xfId="42" applyFont="1" applyBorder="1" applyAlignment="1">
      <alignment horizontal="left" vertical="top" wrapText="1"/>
    </xf>
    <xf numFmtId="0" fontId="3" fillId="0" borderId="0" xfId="120" applyFont="1" applyBorder="1" applyAlignment="1">
      <alignment horizontal="center" vertical="center" wrapText="1"/>
    </xf>
    <xf numFmtId="0" fontId="4" fillId="0" borderId="52" xfId="120" applyFont="1" applyBorder="1" applyAlignment="1">
      <alignment horizontal="left" wrapText="1"/>
    </xf>
    <xf numFmtId="0" fontId="32" fillId="0" borderId="0" xfId="42" applyFont="1" applyBorder="1" applyAlignment="1">
      <alignment horizontal="left" vertical="center" wrapText="1"/>
    </xf>
    <xf numFmtId="0" fontId="3" fillId="0" borderId="0" xfId="45" applyNumberFormat="1" applyFont="1" applyBorder="1" applyAlignment="1">
      <alignment horizontal="center" vertical="center" wrapText="1"/>
    </xf>
    <xf numFmtId="0" fontId="6" fillId="0" borderId="0" xfId="45" applyNumberFormat="1" applyFont="1" applyBorder="1" applyAlignment="1">
      <alignment horizontal="left" vertical="top" wrapText="1"/>
    </xf>
    <xf numFmtId="0" fontId="3" fillId="0" borderId="0" xfId="121" applyFont="1" applyBorder="1" applyAlignment="1">
      <alignment horizontal="center" vertical="center" wrapText="1"/>
    </xf>
    <xf numFmtId="0" fontId="4" fillId="0" borderId="52" xfId="121" applyFont="1" applyBorder="1" applyAlignment="1">
      <alignment horizontal="left" wrapText="1"/>
    </xf>
    <xf numFmtId="0" fontId="32" fillId="0" borderId="0" xfId="45" applyNumberFormat="1" applyFont="1" applyBorder="1" applyAlignment="1">
      <alignment horizontal="left" vertical="center" wrapText="1"/>
    </xf>
    <xf numFmtId="0" fontId="30" fillId="0" borderId="183" xfId="53" applyFont="1" applyBorder="1" applyAlignment="1">
      <alignment horizontal="center" wrapText="1"/>
    </xf>
    <xf numFmtId="0" fontId="30" fillId="0" borderId="111" xfId="53" applyFont="1" applyBorder="1" applyAlignment="1">
      <alignment horizontal="center" wrapText="1"/>
    </xf>
    <xf numFmtId="0" fontId="30" fillId="0" borderId="122" xfId="53" applyFont="1" applyBorder="1" applyAlignment="1">
      <alignment horizontal="center" wrapText="1"/>
    </xf>
    <xf numFmtId="0" fontId="37" fillId="0" borderId="78" xfId="0" applyFont="1" applyBorder="1" applyAlignment="1">
      <alignment horizontal="left"/>
    </xf>
    <xf numFmtId="0" fontId="37" fillId="0" borderId="79" xfId="0" applyFont="1" applyBorder="1" applyAlignment="1">
      <alignment horizontal="left"/>
    </xf>
    <xf numFmtId="0" fontId="37" fillId="0" borderId="141" xfId="0" applyFont="1" applyBorder="1" applyAlignment="1">
      <alignment horizontal="left"/>
    </xf>
    <xf numFmtId="0" fontId="37" fillId="0" borderId="170" xfId="0" applyFont="1" applyBorder="1" applyAlignment="1">
      <alignment horizontal="left"/>
    </xf>
    <xf numFmtId="0" fontId="37" fillId="0" borderId="153" xfId="0" applyFont="1" applyBorder="1" applyAlignment="1">
      <alignment horizontal="left"/>
    </xf>
    <xf numFmtId="0" fontId="37" fillId="0" borderId="101" xfId="0" applyFont="1" applyBorder="1" applyAlignment="1">
      <alignment horizontal="left"/>
    </xf>
    <xf numFmtId="0" fontId="30" fillId="0" borderId="0" xfId="54" applyFont="1" applyBorder="1" applyAlignment="1">
      <alignment horizontal="left" wrapText="1"/>
    </xf>
    <xf numFmtId="0" fontId="30" fillId="0" borderId="10" xfId="54" applyFont="1" applyBorder="1" applyAlignment="1">
      <alignment horizontal="left" wrapText="1"/>
    </xf>
    <xf numFmtId="0" fontId="30" fillId="0" borderId="16" xfId="54" applyFont="1" applyBorder="1" applyAlignment="1">
      <alignment horizontal="left" wrapText="1"/>
    </xf>
    <xf numFmtId="0" fontId="30" fillId="0" borderId="6" xfId="54" applyFont="1" applyBorder="1" applyAlignment="1">
      <alignment horizontal="left" wrapText="1"/>
    </xf>
    <xf numFmtId="0" fontId="37" fillId="0" borderId="165" xfId="0" applyFont="1" applyBorder="1" applyAlignment="1">
      <alignment horizontal="left"/>
    </xf>
    <xf numFmtId="0" fontId="37" fillId="0" borderId="167" xfId="0" applyFont="1" applyBorder="1" applyAlignment="1">
      <alignment horizontal="left"/>
    </xf>
    <xf numFmtId="0" fontId="37" fillId="0" borderId="169" xfId="0" applyFont="1" applyBorder="1" applyAlignment="1">
      <alignment horizontal="left"/>
    </xf>
    <xf numFmtId="0" fontId="30" fillId="0" borderId="0" xfId="83" applyFont="1" applyBorder="1" applyAlignment="1">
      <alignment horizontal="left" vertical="top" wrapText="1"/>
    </xf>
    <xf numFmtId="0" fontId="4" fillId="0" borderId="0" xfId="52" applyFont="1" applyBorder="1" applyAlignment="1">
      <alignment horizontal="left" vertical="top" wrapText="1"/>
    </xf>
    <xf numFmtId="0" fontId="4" fillId="0" borderId="1" xfId="52" applyFont="1" applyBorder="1" applyAlignment="1">
      <alignment horizontal="left" wrapText="1"/>
    </xf>
    <xf numFmtId="0" fontId="4" fillId="0" borderId="15" xfId="52" applyFont="1" applyBorder="1" applyAlignment="1">
      <alignment horizontal="left" wrapText="1"/>
    </xf>
    <xf numFmtId="0" fontId="4" fillId="0" borderId="2" xfId="52" applyFont="1" applyBorder="1" applyAlignment="1">
      <alignment horizontal="left" wrapText="1"/>
    </xf>
    <xf numFmtId="0" fontId="4" fillId="0" borderId="5" xfId="52" applyFont="1" applyBorder="1" applyAlignment="1">
      <alignment horizontal="left" wrapText="1"/>
    </xf>
    <xf numFmtId="0" fontId="4" fillId="0" borderId="16" xfId="52" applyFont="1" applyBorder="1" applyAlignment="1">
      <alignment horizontal="left" wrapText="1"/>
    </xf>
    <xf numFmtId="0" fontId="4" fillId="0" borderId="6" xfId="52" applyFont="1" applyBorder="1" applyAlignment="1">
      <alignment horizontal="left" wrapText="1"/>
    </xf>
    <xf numFmtId="0" fontId="4" fillId="0" borderId="3" xfId="52" applyFont="1" applyBorder="1" applyAlignment="1">
      <alignment horizontal="center" wrapText="1"/>
    </xf>
    <xf numFmtId="0" fontId="4" fillId="0" borderId="4" xfId="52" applyFont="1" applyBorder="1" applyAlignment="1">
      <alignment horizontal="center" wrapText="1"/>
    </xf>
    <xf numFmtId="0" fontId="4" fillId="0" borderId="1" xfId="52" applyFont="1" applyBorder="1" applyAlignment="1">
      <alignment horizontal="left" vertical="top" wrapText="1"/>
    </xf>
    <xf numFmtId="0" fontId="4" fillId="0" borderId="9" xfId="52" applyFont="1" applyBorder="1" applyAlignment="1">
      <alignment horizontal="left" vertical="top" wrapText="1"/>
    </xf>
    <xf numFmtId="0" fontId="4" fillId="0" borderId="5" xfId="52" applyFont="1" applyBorder="1" applyAlignment="1">
      <alignment horizontal="left" vertical="top" wrapText="1"/>
    </xf>
    <xf numFmtId="0" fontId="3" fillId="0" borderId="0" xfId="52" applyFont="1" applyBorder="1" applyAlignment="1">
      <alignment horizontal="center" vertical="center" wrapText="1"/>
    </xf>
    <xf numFmtId="0" fontId="3" fillId="0" borderId="0" xfId="41" applyNumberFormat="1" applyFont="1" applyBorder="1" applyAlignment="1">
      <alignment horizontal="center" vertical="center" wrapText="1"/>
    </xf>
    <xf numFmtId="0" fontId="6" fillId="0" borderId="0" xfId="41" applyNumberFormat="1" applyFont="1" applyBorder="1" applyAlignment="1">
      <alignment horizontal="left" vertical="top" wrapText="1"/>
    </xf>
    <xf numFmtId="0" fontId="3" fillId="0" borderId="0" xfId="119" applyFont="1" applyBorder="1" applyAlignment="1">
      <alignment horizontal="center" vertical="center" wrapText="1"/>
    </xf>
    <xf numFmtId="0" fontId="4" fillId="0" borderId="52" xfId="119" applyFont="1" applyBorder="1" applyAlignment="1">
      <alignment horizontal="left" wrapText="1"/>
    </xf>
    <xf numFmtId="0" fontId="32" fillId="0" borderId="0" xfId="41" applyNumberFormat="1" applyFont="1" applyBorder="1" applyAlignment="1">
      <alignment horizontal="left" vertical="center" wrapText="1"/>
    </xf>
    <xf numFmtId="0" fontId="3" fillId="0" borderId="0" xfId="44" applyFont="1" applyBorder="1" applyAlignment="1">
      <alignment horizontal="center" vertical="center" wrapText="1"/>
    </xf>
    <xf numFmtId="0" fontId="6" fillId="0" borderId="0" xfId="44" applyFont="1" applyBorder="1" applyAlignment="1">
      <alignment horizontal="left" vertical="top" wrapText="1"/>
    </xf>
    <xf numFmtId="0" fontId="3" fillId="0" borderId="0" xfId="122" applyFont="1" applyBorder="1" applyAlignment="1">
      <alignment horizontal="center" vertical="center" wrapText="1"/>
    </xf>
    <xf numFmtId="0" fontId="4" fillId="0" borderId="52" xfId="122" applyFont="1" applyBorder="1" applyAlignment="1">
      <alignment horizontal="left" wrapText="1"/>
    </xf>
    <xf numFmtId="0" fontId="32" fillId="0" borderId="0" xfId="44" applyFont="1" applyBorder="1" applyAlignment="1">
      <alignment horizontal="left" vertical="center" wrapText="1"/>
    </xf>
    <xf numFmtId="0" fontId="3" fillId="0" borderId="0" xfId="46" applyNumberFormat="1" applyFont="1" applyBorder="1" applyAlignment="1">
      <alignment horizontal="center" vertical="center" wrapText="1"/>
    </xf>
    <xf numFmtId="0" fontId="6" fillId="0" borderId="0" xfId="46" applyNumberFormat="1" applyFont="1" applyBorder="1" applyAlignment="1">
      <alignment horizontal="left" vertical="top" wrapText="1"/>
    </xf>
    <xf numFmtId="0" fontId="3" fillId="0" borderId="0" xfId="123" applyFont="1" applyBorder="1" applyAlignment="1">
      <alignment horizontal="center" vertical="center" wrapText="1"/>
    </xf>
    <xf numFmtId="0" fontId="4" fillId="0" borderId="52" xfId="123" applyFont="1" applyBorder="1" applyAlignment="1">
      <alignment horizontal="left" wrapText="1"/>
    </xf>
    <xf numFmtId="0" fontId="32" fillId="0" borderId="0" xfId="46" applyNumberFormat="1" applyFont="1" applyBorder="1" applyAlignment="1">
      <alignment horizontal="left" vertical="center" wrapText="1"/>
    </xf>
    <xf numFmtId="0" fontId="37" fillId="0" borderId="174" xfId="0" applyFont="1" applyBorder="1" applyAlignment="1">
      <alignment horizontal="left"/>
    </xf>
    <xf numFmtId="0" fontId="37" fillId="0" borderId="157" xfId="0" applyFont="1" applyBorder="1" applyAlignment="1">
      <alignment horizontal="left"/>
    </xf>
    <xf numFmtId="0" fontId="37" fillId="0" borderId="114" xfId="0" applyFont="1" applyBorder="1" applyAlignment="1">
      <alignment horizontal="left"/>
    </xf>
    <xf numFmtId="0" fontId="30" fillId="0" borderId="109" xfId="53" applyFont="1" applyBorder="1" applyAlignment="1">
      <alignment horizontal="center" wrapText="1"/>
    </xf>
    <xf numFmtId="0" fontId="30" fillId="0" borderId="123" xfId="53" applyFont="1" applyBorder="1" applyAlignment="1">
      <alignment horizontal="center" wrapText="1"/>
    </xf>
    <xf numFmtId="0" fontId="30" fillId="0" borderId="124" xfId="53" applyFont="1" applyBorder="1" applyAlignment="1">
      <alignment horizontal="center" wrapText="1"/>
    </xf>
    <xf numFmtId="0" fontId="30" fillId="0" borderId="0" xfId="117" applyFont="1" applyBorder="1" applyAlignment="1">
      <alignment horizontal="left" vertical="top" wrapText="1"/>
    </xf>
    <xf numFmtId="0" fontId="30" fillId="0" borderId="88" xfId="2" applyFont="1" applyBorder="1" applyAlignment="1">
      <alignment horizontal="center" vertical="center" wrapText="1"/>
    </xf>
    <xf numFmtId="0" fontId="30" fillId="0" borderId="89" xfId="2" applyFont="1" applyBorder="1" applyAlignment="1">
      <alignment horizontal="center" vertical="center" wrapText="1"/>
    </xf>
    <xf numFmtId="0" fontId="30" fillId="0" borderId="83" xfId="2" applyFont="1" applyBorder="1" applyAlignment="1">
      <alignment horizontal="center" vertical="center" wrapText="1"/>
    </xf>
    <xf numFmtId="0" fontId="30" fillId="0" borderId="90" xfId="3" applyFont="1" applyBorder="1" applyAlignment="1">
      <alignment horizontal="center" vertical="center" wrapText="1"/>
    </xf>
    <xf numFmtId="0" fontId="30" fillId="0" borderId="91" xfId="3" applyFont="1" applyBorder="1" applyAlignment="1">
      <alignment horizontal="center" vertical="center" wrapText="1"/>
    </xf>
    <xf numFmtId="0" fontId="30" fillId="0" borderId="83" xfId="3" applyFont="1" applyBorder="1" applyAlignment="1">
      <alignment horizontal="center" vertical="center" wrapText="1"/>
    </xf>
  </cellXfs>
  <cellStyles count="128">
    <cellStyle name="Hyperlink" xfId="47" builtinId="8"/>
    <cellStyle name="Hyperlink 2" xfId="50"/>
    <cellStyle name="Normal" xfId="0" builtinId="0"/>
    <cellStyle name="Normal 2" xfId="49"/>
    <cellStyle name="Normal 2 2" xfId="84"/>
    <cellStyle name="Normal 3" xfId="51"/>
    <cellStyle name="Normal 3 2" xfId="85"/>
    <cellStyle name="Normal 4" xfId="60"/>
    <cellStyle name="Normal 4 2" xfId="86"/>
    <cellStyle name="Normal_Figure 10 DATA" xfId="27"/>
    <cellStyle name="Normal_Figure 10 DATA for chart" xfId="104"/>
    <cellStyle name="Normal_Figure 10 DATA for chart_1" xfId="96"/>
    <cellStyle name="Normal_Figure 10 DATA_1" xfId="81"/>
    <cellStyle name="Normal_Figure 11 DATA" xfId="29"/>
    <cellStyle name="Normal_Figure 11 DATA for chart" xfId="105"/>
    <cellStyle name="Normal_Figure 12" xfId="30"/>
    <cellStyle name="Normal_Figure 12 DATA for chart" xfId="106"/>
    <cellStyle name="Normal_Figure 13 DATA" xfId="31"/>
    <cellStyle name="Normal_Figure 13 DATA for chart" xfId="107"/>
    <cellStyle name="Normal_Figure 14 DATA" xfId="32"/>
    <cellStyle name="Normal_Figure 14 DATA for chart" xfId="108"/>
    <cellStyle name="Normal_Figure 15 DATA" xfId="33"/>
    <cellStyle name="Normal_Figure 15 DATA for chart" xfId="109"/>
    <cellStyle name="Normal_Figure 16 DATA" xfId="34"/>
    <cellStyle name="Normal_Figure 16 DATA for chart" xfId="110"/>
    <cellStyle name="Normal_Figure 17 DATA" xfId="35"/>
    <cellStyle name="Normal_Figure 17 DATA for chart" xfId="111"/>
    <cellStyle name="Normal_Figure 18 DATA" xfId="36"/>
    <cellStyle name="Normal_Figure 18 DATA for chart" xfId="112"/>
    <cellStyle name="Normal_Figure 19 DATA" xfId="37"/>
    <cellStyle name="Normal_Figure 19 DATA for chart" xfId="113"/>
    <cellStyle name="Normal_Figure 1a DATA" xfId="61"/>
    <cellStyle name="Normal_Figure 1b DATA" xfId="62"/>
    <cellStyle name="Normal_Figure 1c DATA" xfId="1"/>
    <cellStyle name="Normal_Figure 1c DATA_1" xfId="63"/>
    <cellStyle name="Normal_Figure 20 DATA" xfId="38"/>
    <cellStyle name="Normal_Figure 20 DATA for chart" xfId="114"/>
    <cellStyle name="Normal_Figure 21 DATA" xfId="39"/>
    <cellStyle name="Normal_Figure 21 DATA for chart" xfId="115"/>
    <cellStyle name="Normal_Figure 22b DATA for chart 06-10" xfId="125"/>
    <cellStyle name="Normal_Figure 22c DATA for chart" xfId="126"/>
    <cellStyle name="Normal_Figure 22d DATA for chart 2" xfId="127"/>
    <cellStyle name="Normal_Figure 22d DATA for chart_1" xfId="124"/>
    <cellStyle name="Normal_Figure 22h DATA for chart" xfId="118"/>
    <cellStyle name="Normal_Figure 22i DATA for chart" xfId="120"/>
    <cellStyle name="Normal_Figure 22j DATA for chart" xfId="121"/>
    <cellStyle name="Normal_Figure 23a DATA" xfId="82"/>
    <cellStyle name="Normal_Figure 23a DATA_1" xfId="116"/>
    <cellStyle name="Normal_Figure 23b DATA" xfId="83"/>
    <cellStyle name="Normal_Figure 23d DATA for chart" xfId="119"/>
    <cellStyle name="Normal_Figure 23e DATA for chart" xfId="122"/>
    <cellStyle name="Normal_Figure 23f DATA for chart" xfId="123"/>
    <cellStyle name="Normal_Figure 24 DATA" xfId="40"/>
    <cellStyle name="Normal_Figure 24b DATA" xfId="117"/>
    <cellStyle name="Normal_Figure 25 DATA" xfId="41"/>
    <cellStyle name="Normal_Figure 26 DATA" xfId="42"/>
    <cellStyle name="Normal_Figure 26 DATA_1" xfId="43"/>
    <cellStyle name="Normal_Figure 27 DATA" xfId="44"/>
    <cellStyle name="Normal_Figure 28 DATA" xfId="45"/>
    <cellStyle name="Normal_Figure 29 DATA" xfId="46"/>
    <cellStyle name="Normal_Figure 2a DATA" xfId="2"/>
    <cellStyle name="Normal_Figure 2b DATA" xfId="3"/>
    <cellStyle name="Normal_Figure 2c DATA" xfId="64"/>
    <cellStyle name="Normal_Figure 2e DATA" xfId="65"/>
    <cellStyle name="Normal_Figure 3 DATA" xfId="7"/>
    <cellStyle name="Normal_Figure 3 DATA_1" xfId="88"/>
    <cellStyle name="Normal_Figure 4 DATA" xfId="13"/>
    <cellStyle name="Normal_Figure 4 DATA_1" xfId="100"/>
    <cellStyle name="Normal_Figure 5a DATA" xfId="14"/>
    <cellStyle name="Normal_Figure 5a-d DATA" xfId="15"/>
    <cellStyle name="Normal_Figure 5a-d DATA_2" xfId="78"/>
    <cellStyle name="Normal_Figure 5a-e DATA" xfId="79"/>
    <cellStyle name="Normal_Figure 5a-f DATA" xfId="80"/>
    <cellStyle name="Normal_Figure 6 DATA" xfId="16"/>
    <cellStyle name="Normal_Figure 6 DATA_1" xfId="71"/>
    <cellStyle name="Normal_Figure 7a DATA" xfId="17"/>
    <cellStyle name="Normal_Figure 7a DATA_2" xfId="92"/>
    <cellStyle name="Normal_Figure 7b DATA" xfId="18"/>
    <cellStyle name="Normal_Figure 7b DATA_1" xfId="72"/>
    <cellStyle name="Normal_Figure 7b DATA_2" xfId="101"/>
    <cellStyle name="Normal_Figure 7c DATA" xfId="93"/>
    <cellStyle name="Normal_Figure 7c DATA_1" xfId="102"/>
    <cellStyle name="Normal_Figure 8a" xfId="19"/>
    <cellStyle name="Normal_Figure 8b DATA" xfId="21"/>
    <cellStyle name="Normal_Figure 8d DATA" xfId="22"/>
    <cellStyle name="Normal_Figure 8e DATA" xfId="23"/>
    <cellStyle name="Normal_Figure 9 DATA" xfId="24"/>
    <cellStyle name="Normal_Figure 9 DATA for chart" xfId="95"/>
    <cellStyle name="Normal_Figure 9 DATA for chart_1" xfId="103"/>
    <cellStyle name="Normal_Figure 9 DATA_1" xfId="48"/>
    <cellStyle name="Normal_Figure 9 DATA_2" xfId="94"/>
    <cellStyle name="Normal_Hip Comps 1 yr DATA" xfId="59"/>
    <cellStyle name="Normal_Hip Comps 90 days DATA" xfId="58"/>
    <cellStyle name="Normal_hiprev_7y DATA." xfId="57"/>
    <cellStyle name="Normal_Renal Failure Data" xfId="52"/>
    <cellStyle name="Normal_Rev1y" xfId="53"/>
    <cellStyle name="Normal_Rev3y" xfId="54"/>
    <cellStyle name="Normal_Rev5y" xfId="56"/>
    <cellStyle name="Normal_Rev7y" xfId="55"/>
    <cellStyle name="Normal_Sheet1" xfId="25"/>
    <cellStyle name="Normal_Sheet10" xfId="20"/>
    <cellStyle name="Normal_Sheet3" xfId="26"/>
    <cellStyle name="Normal_Sheet3 2" xfId="91"/>
    <cellStyle name="Normal_Sheet5" xfId="28"/>
    <cellStyle name="Normal_Table 1a" xfId="73"/>
    <cellStyle name="Normal_Table 1a DATA" xfId="4"/>
    <cellStyle name="Normal_Table 1c" xfId="5"/>
    <cellStyle name="Normal_Table 1f" xfId="74"/>
    <cellStyle name="Normal_Table 2" xfId="6"/>
    <cellStyle name="Normal_Table 2_1" xfId="66"/>
    <cellStyle name="Normal_Table 2_2" xfId="87"/>
    <cellStyle name="Normal_Table 3a" xfId="75"/>
    <cellStyle name="Normal_Table 3a DATA" xfId="9"/>
    <cellStyle name="Normal_Table 3a DATA_1" xfId="89"/>
    <cellStyle name="Normal_Table 3b DATA" xfId="10"/>
    <cellStyle name="Normal_Table 3b DATA_1" xfId="90"/>
    <cellStyle name="Normal_Table 3b DATA_2" xfId="97"/>
    <cellStyle name="Normal_Table 3c DATA" xfId="11"/>
    <cellStyle name="Normal_Table 3c DATA_1" xfId="67"/>
    <cellStyle name="Normal_Table 3c DATA_2" xfId="98"/>
    <cellStyle name="Normal_Table 3d DATA" xfId="12"/>
    <cellStyle name="Normal_Table 3d DATA_1" xfId="68"/>
    <cellStyle name="Normal_Table 3d DATA_2" xfId="76"/>
    <cellStyle name="Normal_Table 3e DATA" xfId="69"/>
    <cellStyle name="Normal_Table 3e DATA_1" xfId="77"/>
    <cellStyle name="Normal_Table 3f DATA" xfId="70"/>
    <cellStyle name="Normal_Table 3f DATA_1" xfId="99"/>
    <cellStyle name="Normal_Tables 3a-d DATA" xfId="8"/>
  </cellStyles>
  <dxfs count="328"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top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textRotation="0" wrapText="0" indent="0" relativeIndent="255" justifyLastLine="0" shrinkToFit="0" mergeCell="0" readingOrder="0"/>
      <border diagonalUp="0" diagonalDown="0" outline="0"/>
    </dxf>
    <dxf>
      <border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top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textRotation="0" wrapText="0" indent="0" relativeIndent="255" justifyLastLine="0" shrinkToFit="0" mergeCell="0" readingOrder="0"/>
      <border diagonalUp="0" diagonalDown="0" outline="0"/>
    </dxf>
    <dxf>
      <border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top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textRotation="0" wrapText="0" indent="0" relativeIndent="255" justifyLastLine="0" shrinkToFit="0" mergeCell="0" readingOrder="0"/>
      <border diagonalUp="0" diagonalDown="0" outline="0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top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textRotation="0" indent="0" relativeIndent="0" justifyLastLine="0" shrinkToFit="0" mergeCell="0" readingOrder="0"/>
      <border diagonalUp="0" diagonalDown="0" outline="0"/>
    </dxf>
    <dxf>
      <border>
        <bottom style="medium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%"/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top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textRotation="0" indent="0" relativeIndent="0" justifyLastLine="0" shrinkToFit="0" mergeCell="0" readingOrder="0"/>
      <border diagonalUp="0" diagonalDown="0" outline="0"/>
    </dxf>
    <dxf>
      <border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7" formatCode="0.0%"/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top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textRotation="0" indent="0" relativeIndent="255" justifyLastLine="0" shrinkToFit="0" mergeCell="0" readingOrder="0"/>
      <border diagonalUp="0" diagonalDown="0" outline="0"/>
    </dxf>
    <dxf>
      <border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alignment textRotation="0" indent="0" relativeIndent="0" justifyLastLine="0" shrinkToFit="0" mergeCell="0" readingOrder="0"/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indent="0" relativeIndent="0" justifyLastLine="0" shrinkToFit="0" mergeCell="0" readingOrder="0"/>
    </dxf>
    <dxf>
      <border outline="0"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bottom" textRotation="0" wrapText="1" indent="0" relativeIndent="0" justifyLastLine="0" shrinkToFit="0" mergeCell="0" readingOrder="0"/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ck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</dxf>
    <dxf>
      <border>
        <top style="medium">
          <color rgb="FF000000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rgb="FFFFFFFF"/>
        <name val="Arial"/>
        <scheme val="none"/>
      </font>
      <alignment textRotation="0" indent="0" relativeIndent="0" justifyLastLine="0" shrinkToFit="0" mergeCell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indent="0" relativeIndent="0" justifyLastLine="0" shrinkToFit="0" mergeCell="0" readingOrder="0"/>
      <border diagonalUp="0" diagonalDown="0" outline="0"/>
    </dxf>
    <dxf>
      <border outline="0">
        <bottom style="thick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 style="medium">
          <color rgb="FF000000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rgb="FF000000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rgb="FF000000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ck">
          <color indexed="8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ck">
          <color indexed="8"/>
        </right>
        <top style="medium">
          <color rgb="FF000000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</dxf>
    <dxf>
      <border>
        <top style="medium">
          <color rgb="FF000000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rgb="FFFFFFFF"/>
        <name val="Arial"/>
        <scheme val="none"/>
      </font>
      <alignment textRotation="0" indent="0" relativeIndent="0" justifyLastLine="0" shrinkToFit="0" mergeCell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indent="0" relativeIndent="0" justifyLastLine="0" shrinkToFit="0" mergeCell="0" readingOrder="0"/>
      <border diagonalUp="0" diagonalDown="0" outline="0"/>
    </dxf>
    <dxf>
      <border outline="0">
        <bottom style="thick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ck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</dxf>
    <dxf>
      <border>
        <top style="medium">
          <color rgb="FF000000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rgb="FFFFFFFF"/>
        <name val="Arial"/>
        <scheme val="none"/>
      </font>
      <alignment textRotation="0" indent="0" relativeIndent="0" justifyLastLine="0" shrinkToFit="0" mergeCell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indent="0" relativeIndent="0" justifyLastLine="0" shrinkToFit="0" mergeCell="0" readingOrder="0"/>
      <border diagonalUp="0" diagonalDown="0" outline="0"/>
    </dxf>
    <dxf>
      <border outline="0">
        <bottom style="thick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ck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</dxf>
    <dxf>
      <border>
        <top style="medium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alignment textRotation="0" indent="0" relativeIndent="0" justifyLastLine="0" shrinkToFit="0" mergeCell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indent="0" relativeIndent="0" justifyLastLine="0" shrinkToFit="0" mergeCell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5"/>
          <bgColor theme="5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ck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</dxf>
    <dxf>
      <border>
        <top style="medium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alignment textRotation="0" indent="0" relativeIndent="0" justifyLastLine="0" shrinkToFit="0" mergeCell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indent="0" relativeIndent="0" justifyLastLine="0" shrinkToFit="0" mergeCell="0" readingOrder="0"/>
      <border diagonalUp="0" diagonalDown="0" outline="0"/>
    </dxf>
    <dxf>
      <border outline="0">
        <bottom style="thick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ck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</dxf>
    <dxf>
      <border>
        <top style="medium">
          <color rgb="FF000000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rgb="FFFFFFFF"/>
        <name val="Arial"/>
        <scheme val="none"/>
      </font>
      <alignment textRotation="0" indent="0" relativeIndent="0" justifyLastLine="0" shrinkToFit="0" mergeCell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indent="0" relativeIndent="0" justifyLastLine="0" shrinkToFit="0" mergeCell="0" readingOrder="0"/>
      <border diagonalUp="0" diagonalDown="0" outline="0"/>
    </dxf>
    <dxf>
      <border outline="0">
        <bottom style="thick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rgb="FF000000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rgb="FF000000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rgb="FF000000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rgb="FF000000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ck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rgb="FF000000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rgb="FF000000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ck">
          <color indexed="8"/>
        </right>
        <top style="medium">
          <color rgb="FF000000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</dxf>
    <dxf>
      <border>
        <top style="medium">
          <color rgb="FF000000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rgb="FFFFFFFF"/>
        <name val="Arial"/>
        <scheme val="none"/>
      </font>
      <alignment textRotation="0" indent="0" relativeIndent="0" justifyLastLine="0" shrinkToFit="0" mergeCell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indent="0" relativeIndent="0" justifyLastLine="0" shrinkToFit="0" mergeCell="0" readingOrder="0"/>
      <border diagonalUp="0" diagonalDown="0" outline="0"/>
    </dxf>
    <dxf>
      <border outline="0">
        <bottom style="thick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ck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</dxf>
    <dxf>
      <border>
        <top style="medium">
          <color rgb="FF000000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rgb="FFFFFFFF"/>
        <name val="Arial"/>
        <scheme val="none"/>
      </font>
      <alignment textRotation="0" indent="0" relativeIndent="0" justifyLastLine="0" shrinkToFit="0" mergeCell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indent="0" relativeIndent="0" justifyLastLine="0" shrinkToFit="0" mergeCell="0" readingOrder="0"/>
      <border diagonalUp="0" diagonalDown="0" outline="0"/>
    </dxf>
    <dxf>
      <border outline="0">
        <bottom style="thick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ck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" formatCode="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</dxf>
    <dxf>
      <border>
        <top style="medium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alignment textRotation="0" indent="0" relativeIndent="0" justifyLastLine="0" shrinkToFit="0" mergeCell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indent="0" relativeIndent="0" justifyLastLine="0" shrinkToFit="0" mergeCell="0" readingOrder="0"/>
      <border diagonalUp="0" diagonalDown="0" outline="0"/>
    </dxf>
    <dxf>
      <border outline="0"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/>
        <top/>
        <bottom/>
      </border>
    </dxf>
    <dxf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ck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</dxf>
    <dxf>
      <border>
        <top style="medium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alignment textRotation="0" indent="0" relativeIndent="0" justifyLastLine="0" shrinkToFit="0" mergeCell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indent="0" relativeIndent="0" justifyLastLine="0" shrinkToFit="0" mergeCell="0" readingOrder="0"/>
      <border diagonalUp="0" diagonalDown="0" outline="0"/>
    </dxf>
    <dxf>
      <border outline="0"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0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worksheet" Target="worksheets/sheet164.xml"/><Relationship Id="rId16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1ab DATA'!$D$2</c:f>
              <c:strCache>
                <c:ptCount val="1"/>
                <c:pt idx="0">
                  <c:v>Hip arthroplasty</c:v>
                </c:pt>
              </c:strCache>
            </c:strRef>
          </c:tx>
          <c:marker>
            <c:symbol val="diamond"/>
            <c:size val="4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Pos val="t"/>
            <c:showVal val="1"/>
          </c:dLbls>
          <c:cat>
            <c:numRef>
              <c:f>'Figure 1ab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1ab DATA'!$D$3:$D$19</c:f>
              <c:numCache>
                <c:formatCode>###0</c:formatCode>
                <c:ptCount val="17"/>
                <c:pt idx="0">
                  <c:v>4219</c:v>
                </c:pt>
                <c:pt idx="1">
                  <c:v>4285</c:v>
                </c:pt>
                <c:pt idx="2">
                  <c:v>4683</c:v>
                </c:pt>
                <c:pt idx="3">
                  <c:v>5121</c:v>
                </c:pt>
                <c:pt idx="4">
                  <c:v>5909</c:v>
                </c:pt>
                <c:pt idx="5">
                  <c:v>6686</c:v>
                </c:pt>
                <c:pt idx="6">
                  <c:v>6557</c:v>
                </c:pt>
                <c:pt idx="7">
                  <c:v>6797</c:v>
                </c:pt>
                <c:pt idx="8">
                  <c:v>7169</c:v>
                </c:pt>
                <c:pt idx="9">
                  <c:v>6929</c:v>
                </c:pt>
                <c:pt idx="10">
                  <c:v>7240</c:v>
                </c:pt>
                <c:pt idx="11">
                  <c:v>7509</c:v>
                </c:pt>
                <c:pt idx="12">
                  <c:v>7666</c:v>
                </c:pt>
                <c:pt idx="13">
                  <c:v>7823</c:v>
                </c:pt>
                <c:pt idx="14">
                  <c:v>7972</c:v>
                </c:pt>
                <c:pt idx="15">
                  <c:v>7893</c:v>
                </c:pt>
                <c:pt idx="16">
                  <c:v>7786</c:v>
                </c:pt>
              </c:numCache>
            </c:numRef>
          </c:val>
        </c:ser>
        <c:ser>
          <c:idx val="1"/>
          <c:order val="1"/>
          <c:tx>
            <c:strRef>
              <c:f>'Figure 1ab DATA'!$E$2</c:f>
              <c:strCache>
                <c:ptCount val="1"/>
                <c:pt idx="0">
                  <c:v>Knee arthroplasty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Pos val="b"/>
            <c:showVal val="1"/>
          </c:dLbls>
          <c:cat>
            <c:numRef>
              <c:f>'Figure 1ab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1ab DATA'!$E$3:$E$19</c:f>
              <c:numCache>
                <c:formatCode>###0</c:formatCode>
                <c:ptCount val="17"/>
                <c:pt idx="0">
                  <c:v>3343</c:v>
                </c:pt>
                <c:pt idx="1">
                  <c:v>3414</c:v>
                </c:pt>
                <c:pt idx="2">
                  <c:v>3767</c:v>
                </c:pt>
                <c:pt idx="3">
                  <c:v>4356</c:v>
                </c:pt>
                <c:pt idx="4">
                  <c:v>5280</c:v>
                </c:pt>
                <c:pt idx="5">
                  <c:v>6253</c:v>
                </c:pt>
                <c:pt idx="6">
                  <c:v>6225</c:v>
                </c:pt>
                <c:pt idx="7">
                  <c:v>6353</c:v>
                </c:pt>
                <c:pt idx="8">
                  <c:v>6899</c:v>
                </c:pt>
                <c:pt idx="9">
                  <c:v>6659</c:v>
                </c:pt>
                <c:pt idx="10">
                  <c:v>6800</c:v>
                </c:pt>
                <c:pt idx="11">
                  <c:v>7549</c:v>
                </c:pt>
                <c:pt idx="12">
                  <c:v>7227</c:v>
                </c:pt>
                <c:pt idx="13">
                  <c:v>7889</c:v>
                </c:pt>
                <c:pt idx="14">
                  <c:v>7936</c:v>
                </c:pt>
                <c:pt idx="15">
                  <c:v>7612</c:v>
                </c:pt>
                <c:pt idx="16">
                  <c:v>7282</c:v>
                </c:pt>
              </c:numCache>
            </c:numRef>
          </c:val>
        </c:ser>
        <c:marker val="1"/>
        <c:axId val="63912576"/>
        <c:axId val="63943040"/>
      </c:lineChart>
      <c:catAx>
        <c:axId val="63912576"/>
        <c:scaling>
          <c:orientation val="minMax"/>
        </c:scaling>
        <c:axPos val="b"/>
        <c:numFmt formatCode="General" sourceLinked="1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63943040"/>
        <c:crosses val="autoZero"/>
        <c:auto val="1"/>
        <c:lblAlgn val="ctr"/>
        <c:lblOffset val="100"/>
      </c:catAx>
      <c:valAx>
        <c:axId val="639430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</a:t>
                </a:r>
              </a:p>
              <a:p>
                <a:pPr>
                  <a:defRPr/>
                </a:pPr>
                <a:r>
                  <a:rPr lang="en-GB"/>
                  <a:t>operations</a:t>
                </a:r>
              </a:p>
            </c:rich>
          </c:tx>
          <c:layout/>
        </c:title>
        <c:numFmt formatCode="###0" sourceLinked="1"/>
        <c:tickLblPos val="nextTo"/>
        <c:crossAx val="63912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'Figure 2d DATA'!$C$2</c:f>
              <c:strCache>
                <c:ptCount val="1"/>
                <c:pt idx="0">
                  <c:v>Elbow primary arthroplasties 2016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9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Pos val="outEnd"/>
            <c:showVal val="1"/>
          </c:dLbls>
          <c:cat>
            <c:strRef>
              <c:f>'Figure 2d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2d DATA'!$C$3:$C$18</c:f>
              <c:numCache>
                <c:formatCode>###0</c:formatCode>
                <c:ptCount val="16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15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2d DATA'!$D$2</c:f>
              <c:strCache>
                <c:ptCount val="1"/>
                <c:pt idx="0">
                  <c:v>Elbow primary arthroplasties 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8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Pos val="outEnd"/>
            <c:showVal val="1"/>
          </c:dLbls>
          <c:cat>
            <c:strRef>
              <c:f>'Figure 2d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2d DATA'!$D$3:$D$18</c:f>
              <c:numCache>
                <c:formatCode>###0</c:formatCode>
                <c:ptCount val="1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16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Val val="1"/>
        </c:dLbls>
        <c:axId val="69460736"/>
        <c:axId val="69462272"/>
      </c:barChart>
      <c:catAx>
        <c:axId val="6946073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9462272"/>
        <c:crosses val="autoZero"/>
        <c:auto val="1"/>
        <c:lblAlgn val="ctr"/>
        <c:lblOffset val="100"/>
      </c:catAx>
      <c:valAx>
        <c:axId val="694622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Number of operations</a:t>
                </a:r>
              </a:p>
            </c:rich>
          </c:tx>
          <c:layout/>
        </c:title>
        <c:numFmt formatCode="###0" sourceLinked="1"/>
        <c:tickLblPos val="nextTo"/>
        <c:crossAx val="6946073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'Figure 2e DATA'!$C$2</c:f>
              <c:strCache>
                <c:ptCount val="1"/>
                <c:pt idx="0">
                  <c:v>Ankle primary arthroplasties 2016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9"/>
              <c:delete val="1"/>
            </c:dLbl>
            <c:dLbl>
              <c:idx val="13"/>
              <c:delete val="1"/>
            </c:dLbl>
            <c:dLblPos val="outEnd"/>
            <c:showVal val="1"/>
          </c:dLbls>
          <c:cat>
            <c:strRef>
              <c:f>'Figure 2e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2e DATA'!$C$3:$C$18</c:f>
              <c:numCache>
                <c:formatCode>###0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8</c:v>
                </c:pt>
                <c:pt idx="8">
                  <c:v>10</c:v>
                </c:pt>
                <c:pt idx="9">
                  <c:v>0</c:v>
                </c:pt>
                <c:pt idx="10">
                  <c:v>12</c:v>
                </c:pt>
                <c:pt idx="11">
                  <c:v>20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</c:ser>
        <c:ser>
          <c:idx val="1"/>
          <c:order val="1"/>
          <c:tx>
            <c:strRef>
              <c:f>'Figure 2e DATA'!$D$2</c:f>
              <c:strCache>
                <c:ptCount val="1"/>
                <c:pt idx="0">
                  <c:v>Ankle primary arthroplasties 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Pos val="outEnd"/>
            <c:showVal val="1"/>
          </c:dLbls>
          <c:cat>
            <c:strRef>
              <c:f>'Figure 2e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2e DATA'!$D$3:$D$18</c:f>
              <c:numCache>
                <c:formatCode>###0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11</c:v>
                </c:pt>
                <c:pt idx="8">
                  <c:v>7</c:v>
                </c:pt>
                <c:pt idx="9">
                  <c:v>0</c:v>
                </c:pt>
                <c:pt idx="10">
                  <c:v>7</c:v>
                </c:pt>
                <c:pt idx="11">
                  <c:v>37</c:v>
                </c:pt>
                <c:pt idx="12">
                  <c:v>0</c:v>
                </c:pt>
                <c:pt idx="13">
                  <c:v>0</c:v>
                </c:pt>
                <c:pt idx="14">
                  <c:v>13</c:v>
                </c:pt>
                <c:pt idx="15">
                  <c:v>0</c:v>
                </c:pt>
              </c:numCache>
            </c:numRef>
          </c:val>
        </c:ser>
        <c:axId val="69561344"/>
        <c:axId val="69563136"/>
      </c:barChart>
      <c:catAx>
        <c:axId val="6956134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9563136"/>
        <c:crosses val="autoZero"/>
        <c:auto val="1"/>
        <c:lblAlgn val="ctr"/>
        <c:lblOffset val="100"/>
      </c:catAx>
      <c:valAx>
        <c:axId val="695631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Number of operations</a:t>
                </a:r>
              </a:p>
            </c:rich>
          </c:tx>
          <c:layout/>
        </c:title>
        <c:numFmt formatCode="###0" sourceLinked="1"/>
        <c:tickLblPos val="nextTo"/>
        <c:crossAx val="695613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3 DATA'!$B$2</c:f>
              <c:strCache>
                <c:ptCount val="1"/>
                <c:pt idx="0">
                  <c:v>Hip arthroplasties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'Figure 3 DATA'!$A$4:$A$20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3 DATA'!$C$4:$C$20</c:f>
              <c:numCache>
                <c:formatCode>0.00%</c:formatCode>
                <c:ptCount val="17"/>
                <c:pt idx="0">
                  <c:v>4.2190092438966584E-2</c:v>
                </c:pt>
                <c:pt idx="1">
                  <c:v>3.7572928821470244E-2</c:v>
                </c:pt>
                <c:pt idx="2">
                  <c:v>2.7332906256673072E-2</c:v>
                </c:pt>
                <c:pt idx="3">
                  <c:v>2.7924233548135131E-2</c:v>
                </c:pt>
                <c:pt idx="4">
                  <c:v>3.1815874090370622E-2</c:v>
                </c:pt>
                <c:pt idx="5">
                  <c:v>2.7819323960514505E-2</c:v>
                </c:pt>
                <c:pt idx="6">
                  <c:v>3.4314473082202229E-2</c:v>
                </c:pt>
                <c:pt idx="7">
                  <c:v>4.7962336324849197E-2</c:v>
                </c:pt>
                <c:pt idx="8">
                  <c:v>3.8778072255544707E-2</c:v>
                </c:pt>
                <c:pt idx="9">
                  <c:v>4.4162216770096699E-2</c:v>
                </c:pt>
                <c:pt idx="10">
                  <c:v>4.2265193370165745E-2</c:v>
                </c:pt>
                <c:pt idx="11">
                  <c:v>3.6622719403382603E-2</c:v>
                </c:pt>
                <c:pt idx="12">
                  <c:v>3.3524654317766765E-2</c:v>
                </c:pt>
                <c:pt idx="13">
                  <c:v>3.6558864885593761E-2</c:v>
                </c:pt>
                <c:pt idx="14">
                  <c:v>4.5408931259407925E-2</c:v>
                </c:pt>
                <c:pt idx="15">
                  <c:v>4.0162169010515648E-2</c:v>
                </c:pt>
                <c:pt idx="16">
                  <c:v>4.2126894425892632E-2</c:v>
                </c:pt>
              </c:numCache>
            </c:numRef>
          </c:val>
        </c:ser>
        <c:ser>
          <c:idx val="1"/>
          <c:order val="1"/>
          <c:tx>
            <c:strRef>
              <c:f>'Figure 3 DATA'!$D$2</c:f>
              <c:strCache>
                <c:ptCount val="1"/>
                <c:pt idx="0">
                  <c:v>Hip revisions 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'Figure 3 DATA'!$A$4:$A$20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3 DATA'!$E$4:$E$20</c:f>
              <c:numCache>
                <c:formatCode>###0.0%</c:formatCode>
                <c:ptCount val="17"/>
                <c:pt idx="0">
                  <c:v>0.43979721166032953</c:v>
                </c:pt>
                <c:pt idx="1">
                  <c:v>0.45336787564766839</c:v>
                </c:pt>
                <c:pt idx="2">
                  <c:v>0.43539325842696625</c:v>
                </c:pt>
                <c:pt idx="3">
                  <c:v>0.39726027397260277</c:v>
                </c:pt>
                <c:pt idx="4">
                  <c:v>0.35388739946380698</c:v>
                </c:pt>
                <c:pt idx="5">
                  <c:v>0.378698224852071</c:v>
                </c:pt>
                <c:pt idx="6">
                  <c:v>0.34801762114537449</c:v>
                </c:pt>
                <c:pt idx="7">
                  <c:v>0.36284153005464481</c:v>
                </c:pt>
                <c:pt idx="8">
                  <c:v>0.37525354969574037</c:v>
                </c:pt>
                <c:pt idx="9">
                  <c:v>0.4049586776859504</c:v>
                </c:pt>
                <c:pt idx="10">
                  <c:v>0.40134529147982062</c:v>
                </c:pt>
                <c:pt idx="11">
                  <c:v>0.3827549947423764</c:v>
                </c:pt>
                <c:pt idx="12">
                  <c:v>0.39667705088265831</c:v>
                </c:pt>
                <c:pt idx="13">
                  <c:v>0.30424528301886794</c:v>
                </c:pt>
                <c:pt idx="14">
                  <c:v>0.39375750300120044</c:v>
                </c:pt>
                <c:pt idx="15">
                  <c:v>0.4020356234096692</c:v>
                </c:pt>
                <c:pt idx="16">
                  <c:v>0.44144144144144143</c:v>
                </c:pt>
              </c:numCache>
            </c:numRef>
          </c:val>
        </c:ser>
        <c:ser>
          <c:idx val="2"/>
          <c:order val="2"/>
          <c:tx>
            <c:strRef>
              <c:f>'Figure 3 DATA'!$F$2</c:f>
              <c:strCache>
                <c:ptCount val="1"/>
                <c:pt idx="0">
                  <c:v>Knee arthroplasties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'Figure 3 DATA'!$A$4:$A$20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3 DATA'!$G$4:$G$20</c:f>
              <c:numCache>
                <c:formatCode>###0.0%</c:formatCode>
                <c:ptCount val="17"/>
                <c:pt idx="0">
                  <c:v>4.5767274902781929E-2</c:v>
                </c:pt>
                <c:pt idx="1">
                  <c:v>3.7492677211482132E-2</c:v>
                </c:pt>
                <c:pt idx="2">
                  <c:v>4.0350411468011681E-2</c:v>
                </c:pt>
                <c:pt idx="3">
                  <c:v>4.1322314049586771E-2</c:v>
                </c:pt>
                <c:pt idx="4">
                  <c:v>3.6174242424242421E-2</c:v>
                </c:pt>
                <c:pt idx="5">
                  <c:v>2.2069406684791303E-2</c:v>
                </c:pt>
                <c:pt idx="6">
                  <c:v>2.7309236947791166E-2</c:v>
                </c:pt>
                <c:pt idx="7">
                  <c:v>2.9120100739807964E-2</c:v>
                </c:pt>
                <c:pt idx="8">
                  <c:v>3.2468473691839396E-2</c:v>
                </c:pt>
                <c:pt idx="9">
                  <c:v>3.0485057816488963E-2</c:v>
                </c:pt>
                <c:pt idx="10">
                  <c:v>2.9264705882352939E-2</c:v>
                </c:pt>
                <c:pt idx="11">
                  <c:v>2.9275400715326531E-2</c:v>
                </c:pt>
                <c:pt idx="12">
                  <c:v>2.47682302476823E-2</c:v>
                </c:pt>
                <c:pt idx="13">
                  <c:v>2.2689821270122958E-2</c:v>
                </c:pt>
                <c:pt idx="14">
                  <c:v>2.0791330645161289E-2</c:v>
                </c:pt>
                <c:pt idx="15">
                  <c:v>2.1150814503415657E-2</c:v>
                </c:pt>
                <c:pt idx="16">
                  <c:v>2.5542433397418293E-2</c:v>
                </c:pt>
              </c:numCache>
            </c:numRef>
          </c:val>
        </c:ser>
        <c:ser>
          <c:idx val="3"/>
          <c:order val="3"/>
          <c:tx>
            <c:strRef>
              <c:f>'Figure 3 DATA'!$H$2</c:f>
              <c:strCache>
                <c:ptCount val="1"/>
                <c:pt idx="0">
                  <c:v>Knee revisions 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'Figure 3 DATA'!$A$4:$A$20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3 DATA'!$I$4:$I$20</c:f>
              <c:numCache>
                <c:formatCode>###0.0%</c:formatCode>
                <c:ptCount val="17"/>
                <c:pt idx="0">
                  <c:v>0.78714859437751006</c:v>
                </c:pt>
                <c:pt idx="1">
                  <c:v>0.79461279461279455</c:v>
                </c:pt>
                <c:pt idx="2">
                  <c:v>0.82624113475177308</c:v>
                </c:pt>
                <c:pt idx="3">
                  <c:v>0.68152866242038213</c:v>
                </c:pt>
                <c:pt idx="4">
                  <c:v>0.78247734138972813</c:v>
                </c:pt>
                <c:pt idx="5">
                  <c:v>0.62962962962962965</c:v>
                </c:pt>
                <c:pt idx="6">
                  <c:v>0.69010416666666674</c:v>
                </c:pt>
                <c:pt idx="7">
                  <c:v>0.66952789699570814</c:v>
                </c:pt>
                <c:pt idx="8">
                  <c:v>0.48677248677248675</c:v>
                </c:pt>
                <c:pt idx="9">
                  <c:v>0.59217877094972071</c:v>
                </c:pt>
                <c:pt idx="10">
                  <c:v>0.49015748031496065</c:v>
                </c:pt>
                <c:pt idx="11">
                  <c:v>0.71621621621621623</c:v>
                </c:pt>
                <c:pt idx="12">
                  <c:v>0.50635593220338981</c:v>
                </c:pt>
                <c:pt idx="13">
                  <c:v>0.58158995815899583</c:v>
                </c:pt>
                <c:pt idx="14">
                  <c:v>0.55555555555555558</c:v>
                </c:pt>
                <c:pt idx="15">
                  <c:v>0.52777777777777779</c:v>
                </c:pt>
                <c:pt idx="16">
                  <c:v>0.4427645788336933</c:v>
                </c:pt>
              </c:numCache>
            </c:numRef>
          </c:val>
        </c:ser>
        <c:ser>
          <c:idx val="4"/>
          <c:order val="4"/>
          <c:tx>
            <c:strRef>
              <c:f>'Figure 3 DATA'!$B$24:$C$24</c:f>
              <c:strCache>
                <c:ptCount val="1"/>
                <c:pt idx="0">
                  <c:v>Shoulder arthroplasties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'Figure 3 DATA'!$C$26:$C$42</c:f>
              <c:numCache>
                <c:formatCode>0.00%</c:formatCode>
                <c:ptCount val="17"/>
                <c:pt idx="0">
                  <c:v>0.65384615384615385</c:v>
                </c:pt>
                <c:pt idx="1">
                  <c:v>0.70149253731343275</c:v>
                </c:pt>
                <c:pt idx="2">
                  <c:v>0.65198237885462562</c:v>
                </c:pt>
                <c:pt idx="3">
                  <c:v>0.6133333333333334</c:v>
                </c:pt>
                <c:pt idx="4">
                  <c:v>0.72426470588235292</c:v>
                </c:pt>
                <c:pt idx="5">
                  <c:v>0.55942028985507253</c:v>
                </c:pt>
                <c:pt idx="6">
                  <c:v>0.54768392370572205</c:v>
                </c:pt>
                <c:pt idx="7">
                  <c:v>0.47532467532467537</c:v>
                </c:pt>
                <c:pt idx="8">
                  <c:v>0.55198019801980192</c:v>
                </c:pt>
                <c:pt idx="9">
                  <c:v>0.57537688442211055</c:v>
                </c:pt>
                <c:pt idx="10">
                  <c:v>0.61809045226130654</c:v>
                </c:pt>
                <c:pt idx="11">
                  <c:v>0.52391799544419138</c:v>
                </c:pt>
                <c:pt idx="12">
                  <c:v>0.52714932126696834</c:v>
                </c:pt>
                <c:pt idx="13">
                  <c:v>0.46610169491525427</c:v>
                </c:pt>
                <c:pt idx="14">
                  <c:v>0.44805194805194803</c:v>
                </c:pt>
                <c:pt idx="15">
                  <c:v>0.51002227171492209</c:v>
                </c:pt>
                <c:pt idx="16">
                  <c:v>0.46724890829694327</c:v>
                </c:pt>
              </c:numCache>
            </c:numRef>
          </c:val>
        </c:ser>
        <c:ser>
          <c:idx val="5"/>
          <c:order val="5"/>
          <c:tx>
            <c:strRef>
              <c:f>'Figure 3 DATA'!$D$24:$E$24</c:f>
              <c:strCache>
                <c:ptCount val="1"/>
                <c:pt idx="0">
                  <c:v>Shoulder revisions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'Figure 3 DATA'!$E$26:$E$42</c:f>
              <c:numCache>
                <c:formatCode>###0.0%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marker val="1"/>
        <c:axId val="70094208"/>
        <c:axId val="70108672"/>
      </c:lineChart>
      <c:catAx>
        <c:axId val="70094208"/>
        <c:scaling>
          <c:orientation val="minMax"/>
        </c:scaling>
        <c:axPos val="b"/>
        <c:numFmt formatCode="General" sourceLinked="1"/>
        <c:tickLblPos val="nextTo"/>
        <c:crossAx val="70108672"/>
        <c:crosses val="autoZero"/>
        <c:auto val="1"/>
        <c:lblAlgn val="ctr"/>
        <c:lblOffset val="100"/>
      </c:catAx>
      <c:valAx>
        <c:axId val="70108672"/>
        <c:scaling>
          <c:orientation val="minMax"/>
          <c:max val="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Percentage of operations</a:t>
                </a:r>
              </a:p>
            </c:rich>
          </c:tx>
          <c:layout/>
        </c:title>
        <c:numFmt formatCode="0%" sourceLinked="0"/>
        <c:tickLblPos val="nextTo"/>
        <c:crossAx val="7009420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4 DATA'!$C$2</c:f>
              <c:strCache>
                <c:ptCount val="1"/>
                <c:pt idx="0">
                  <c:v>Hip arthroplasty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showVal val="1"/>
          </c:dLbls>
          <c:cat>
            <c:numRef>
              <c:f>'Figure 4 DATA'!$B$3:$B$19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4 DATA'!$C$3:$C$19</c:f>
              <c:numCache>
                <c:formatCode>###0.0</c:formatCode>
                <c:ptCount val="17"/>
                <c:pt idx="0">
                  <c:v>67.243659634984468</c:v>
                </c:pt>
                <c:pt idx="1">
                  <c:v>67.158226371061843</c:v>
                </c:pt>
                <c:pt idx="2">
                  <c:v>67.04398889600688</c:v>
                </c:pt>
                <c:pt idx="3">
                  <c:v>67.538176137472973</c:v>
                </c:pt>
                <c:pt idx="4">
                  <c:v>66.848197664579203</c:v>
                </c:pt>
                <c:pt idx="5">
                  <c:v>66.928656895004693</c:v>
                </c:pt>
                <c:pt idx="6">
                  <c:v>67.137562909867356</c:v>
                </c:pt>
                <c:pt idx="7">
                  <c:v>67.016919229071533</c:v>
                </c:pt>
                <c:pt idx="8">
                  <c:v>67.142279257916286</c:v>
                </c:pt>
                <c:pt idx="9">
                  <c:v>66.955693462259887</c:v>
                </c:pt>
                <c:pt idx="10">
                  <c:v>66.983839779005706</c:v>
                </c:pt>
                <c:pt idx="11">
                  <c:v>66.843387934478358</c:v>
                </c:pt>
                <c:pt idx="12">
                  <c:v>67.017479780850636</c:v>
                </c:pt>
                <c:pt idx="13">
                  <c:v>67.139460565001002</c:v>
                </c:pt>
                <c:pt idx="14">
                  <c:v>66.892624184645896</c:v>
                </c:pt>
                <c:pt idx="15">
                  <c:v>67.231344229063708</c:v>
                </c:pt>
                <c:pt idx="16">
                  <c:v>67.286539943488251</c:v>
                </c:pt>
              </c:numCache>
            </c:numRef>
          </c:val>
        </c:ser>
        <c:ser>
          <c:idx val="1"/>
          <c:order val="1"/>
          <c:tx>
            <c:strRef>
              <c:f>'Figure 4 DATA'!$D$2</c:f>
              <c:strCache>
                <c:ptCount val="1"/>
                <c:pt idx="0">
                  <c:v>Hip revision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rgbClr val="4F81BD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showVal val="1"/>
          </c:dLbls>
          <c:cat>
            <c:numRef>
              <c:f>'Figure 4 DATA'!$B$3:$B$19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4 DATA'!$D$3:$D$19</c:f>
              <c:numCache>
                <c:formatCode>###0.0</c:formatCode>
                <c:ptCount val="17"/>
                <c:pt idx="0">
                  <c:v>69.965779467680647</c:v>
                </c:pt>
                <c:pt idx="1">
                  <c:v>70.427461139896494</c:v>
                </c:pt>
                <c:pt idx="2">
                  <c:v>70.0407303370786</c:v>
                </c:pt>
                <c:pt idx="3">
                  <c:v>70.50809464508086</c:v>
                </c:pt>
                <c:pt idx="4">
                  <c:v>70.075067024128657</c:v>
                </c:pt>
                <c:pt idx="5">
                  <c:v>69.35739644970414</c:v>
                </c:pt>
                <c:pt idx="6">
                  <c:v>70.216960352422959</c:v>
                </c:pt>
                <c:pt idx="7">
                  <c:v>70.613114754098348</c:v>
                </c:pt>
                <c:pt idx="8">
                  <c:v>70.249492900608445</c:v>
                </c:pt>
                <c:pt idx="9">
                  <c:v>69.863046044864234</c:v>
                </c:pt>
                <c:pt idx="10">
                  <c:v>69.267937219730996</c:v>
                </c:pt>
                <c:pt idx="11">
                  <c:v>69.362776025236528</c:v>
                </c:pt>
                <c:pt idx="12">
                  <c:v>69.683281412253265</c:v>
                </c:pt>
                <c:pt idx="13">
                  <c:v>70.990566037735888</c:v>
                </c:pt>
                <c:pt idx="14">
                  <c:v>70.192076830732276</c:v>
                </c:pt>
                <c:pt idx="15">
                  <c:v>70.68320610687033</c:v>
                </c:pt>
                <c:pt idx="16">
                  <c:v>70.656370656370711</c:v>
                </c:pt>
              </c:numCache>
            </c:numRef>
          </c:val>
        </c:ser>
        <c:ser>
          <c:idx val="2"/>
          <c:order val="2"/>
          <c:tx>
            <c:strRef>
              <c:f>'Figure 4 DATA'!$E$2</c:f>
              <c:strCache>
                <c:ptCount val="1"/>
                <c:pt idx="0">
                  <c:v>Knee arthroplasty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showVal val="1"/>
          </c:dLbls>
          <c:cat>
            <c:numRef>
              <c:f>'Figure 4 DATA'!$B$3:$B$19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4 DATA'!$E$3:$E$19</c:f>
              <c:numCache>
                <c:formatCode>###0.0</c:formatCode>
                <c:ptCount val="17"/>
                <c:pt idx="0">
                  <c:v>69.239006880047953</c:v>
                </c:pt>
                <c:pt idx="1">
                  <c:v>69.263913298184022</c:v>
                </c:pt>
                <c:pt idx="2">
                  <c:v>69.036899389434694</c:v>
                </c:pt>
                <c:pt idx="3">
                  <c:v>69.219696969696543</c:v>
                </c:pt>
                <c:pt idx="4">
                  <c:v>69.392613636363919</c:v>
                </c:pt>
                <c:pt idx="5">
                  <c:v>68.999360307052441</c:v>
                </c:pt>
                <c:pt idx="6">
                  <c:v>68.953895582329565</c:v>
                </c:pt>
                <c:pt idx="7">
                  <c:v>68.709113804501612</c:v>
                </c:pt>
                <c:pt idx="8">
                  <c:v>68.586026960429038</c:v>
                </c:pt>
                <c:pt idx="9">
                  <c:v>68.363568103318784</c:v>
                </c:pt>
                <c:pt idx="10">
                  <c:v>68.398823529412184</c:v>
                </c:pt>
                <c:pt idx="11">
                  <c:v>68.320439793349777</c:v>
                </c:pt>
                <c:pt idx="12">
                  <c:v>68.105161201051374</c:v>
                </c:pt>
                <c:pt idx="13">
                  <c:v>68.19330713651955</c:v>
                </c:pt>
                <c:pt idx="14">
                  <c:v>68.113785282258505</c:v>
                </c:pt>
                <c:pt idx="15">
                  <c:v>68.26904887020477</c:v>
                </c:pt>
                <c:pt idx="16">
                  <c:v>68.19458939851701</c:v>
                </c:pt>
              </c:numCache>
            </c:numRef>
          </c:val>
        </c:ser>
        <c:ser>
          <c:idx val="3"/>
          <c:order val="3"/>
          <c:tx>
            <c:strRef>
              <c:f>'Figure 4 DATA'!$F$2</c:f>
              <c:strCache>
                <c:ptCount val="1"/>
                <c:pt idx="0">
                  <c:v>Knee revision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showVal val="1"/>
          </c:dLbls>
          <c:cat>
            <c:numRef>
              <c:f>'Figure 4 DATA'!$B$3:$B$19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4 DATA'!$F$3:$F$19</c:f>
              <c:numCache>
                <c:formatCode>###0.0</c:formatCode>
                <c:ptCount val="17"/>
                <c:pt idx="0">
                  <c:v>70.56224899598395</c:v>
                </c:pt>
                <c:pt idx="1">
                  <c:v>69.952861952861952</c:v>
                </c:pt>
                <c:pt idx="2">
                  <c:v>69.886524822695065</c:v>
                </c:pt>
                <c:pt idx="3">
                  <c:v>69.961783439490432</c:v>
                </c:pt>
                <c:pt idx="4">
                  <c:v>69.398791540785481</c:v>
                </c:pt>
                <c:pt idx="5">
                  <c:v>69.622222222222206</c:v>
                </c:pt>
                <c:pt idx="6">
                  <c:v>69.479166666666629</c:v>
                </c:pt>
                <c:pt idx="7">
                  <c:v>70.184549356223272</c:v>
                </c:pt>
                <c:pt idx="8">
                  <c:v>70.042328042328037</c:v>
                </c:pt>
                <c:pt idx="9">
                  <c:v>69.160148975791401</c:v>
                </c:pt>
                <c:pt idx="10">
                  <c:v>69.403543307086593</c:v>
                </c:pt>
                <c:pt idx="11">
                  <c:v>69.076576576576599</c:v>
                </c:pt>
                <c:pt idx="12">
                  <c:v>67.957627118644126</c:v>
                </c:pt>
                <c:pt idx="13">
                  <c:v>68.520920502092125</c:v>
                </c:pt>
                <c:pt idx="14">
                  <c:v>69.02096436058693</c:v>
                </c:pt>
                <c:pt idx="15">
                  <c:v>68.423076923077019</c:v>
                </c:pt>
                <c:pt idx="16">
                  <c:v>67.91792656587468</c:v>
                </c:pt>
              </c:numCache>
            </c:numRef>
          </c:val>
        </c:ser>
        <c:ser>
          <c:idx val="4"/>
          <c:order val="4"/>
          <c:tx>
            <c:strRef>
              <c:f>'Figure 4 DATA'!$G$2</c:f>
              <c:strCache>
                <c:ptCount val="1"/>
                <c:pt idx="0">
                  <c:v>Shoulder arthroplasty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showVal val="1"/>
          </c:dLbls>
          <c:val>
            <c:numRef>
              <c:f>'Figure 4 DATA'!$G$3:$G$19</c:f>
              <c:numCache>
                <c:formatCode>###0.0</c:formatCode>
                <c:ptCount val="17"/>
                <c:pt idx="0">
                  <c:v>66.508547008547097</c:v>
                </c:pt>
                <c:pt idx="1">
                  <c:v>63.542288557213929</c:v>
                </c:pt>
                <c:pt idx="2">
                  <c:v>65.044052863436107</c:v>
                </c:pt>
                <c:pt idx="3">
                  <c:v>66.11999999999999</c:v>
                </c:pt>
                <c:pt idx="4">
                  <c:v>66.474264705882334</c:v>
                </c:pt>
                <c:pt idx="5">
                  <c:v>67.637681159420254</c:v>
                </c:pt>
                <c:pt idx="6">
                  <c:v>68.891008174386954</c:v>
                </c:pt>
                <c:pt idx="7">
                  <c:v>68.171428571428621</c:v>
                </c:pt>
                <c:pt idx="8">
                  <c:v>69.457920792079236</c:v>
                </c:pt>
                <c:pt idx="9">
                  <c:v>68.871859296482398</c:v>
                </c:pt>
                <c:pt idx="10">
                  <c:v>68.100502512562841</c:v>
                </c:pt>
                <c:pt idx="11">
                  <c:v>68.510250569476099</c:v>
                </c:pt>
                <c:pt idx="12">
                  <c:v>68.957013574660593</c:v>
                </c:pt>
                <c:pt idx="13">
                  <c:v>69.665254237288124</c:v>
                </c:pt>
                <c:pt idx="14">
                  <c:v>69.1233766233766</c:v>
                </c:pt>
                <c:pt idx="15">
                  <c:v>69.300668151447709</c:v>
                </c:pt>
                <c:pt idx="16">
                  <c:v>70.493449781659393</c:v>
                </c:pt>
              </c:numCache>
            </c:numRef>
          </c:val>
        </c:ser>
        <c:ser>
          <c:idx val="5"/>
          <c:order val="5"/>
          <c:tx>
            <c:strRef>
              <c:f>'Figure 4 DATA'!$H$2</c:f>
              <c:strCache>
                <c:ptCount val="1"/>
                <c:pt idx="0">
                  <c:v>Shoulder revision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-1.7156862745098041E-2"/>
                  <c:y val="-1.99376947040498E-2"/>
                </c:manualLayout>
              </c:layout>
              <c:showVal val="1"/>
            </c:dLbl>
            <c:showVal val="1"/>
          </c:dLbls>
          <c:val>
            <c:numRef>
              <c:f>'Figure 4 DATA'!$H$3:$H$19</c:f>
              <c:numCache>
                <c:formatCode>###0.0</c:formatCode>
                <c:ptCount val="17"/>
                <c:pt idx="0">
                  <c:v>64.833333333333329</c:v>
                </c:pt>
                <c:pt idx="1">
                  <c:v>61.666666666666671</c:v>
                </c:pt>
                <c:pt idx="2">
                  <c:v>60.63636363636364</c:v>
                </c:pt>
                <c:pt idx="3">
                  <c:v>61.437500000000007</c:v>
                </c:pt>
                <c:pt idx="4">
                  <c:v>61.153846153846153</c:v>
                </c:pt>
                <c:pt idx="5">
                  <c:v>67.666666666666657</c:v>
                </c:pt>
                <c:pt idx="6">
                  <c:v>61.75</c:v>
                </c:pt>
                <c:pt idx="7">
                  <c:v>65.13333333333334</c:v>
                </c:pt>
                <c:pt idx="8">
                  <c:v>66.320000000000007</c:v>
                </c:pt>
                <c:pt idx="9">
                  <c:v>67.454545454545439</c:v>
                </c:pt>
                <c:pt idx="10">
                  <c:v>63.689655172413786</c:v>
                </c:pt>
                <c:pt idx="11">
                  <c:v>65.333333333333357</c:v>
                </c:pt>
                <c:pt idx="12">
                  <c:v>63.84</c:v>
                </c:pt>
                <c:pt idx="13">
                  <c:v>65.400000000000006</c:v>
                </c:pt>
                <c:pt idx="14">
                  <c:v>64.075000000000017</c:v>
                </c:pt>
                <c:pt idx="15">
                  <c:v>67.047619047619023</c:v>
                </c:pt>
                <c:pt idx="16">
                  <c:v>67.309523809523824</c:v>
                </c:pt>
              </c:numCache>
            </c:numRef>
          </c:val>
        </c:ser>
        <c:marker val="1"/>
        <c:axId val="79484032"/>
        <c:axId val="79485568"/>
      </c:lineChart>
      <c:catAx>
        <c:axId val="79484032"/>
        <c:scaling>
          <c:orientation val="minMax"/>
        </c:scaling>
        <c:axPos val="b"/>
        <c:numFmt formatCode="General" sourceLinked="1"/>
        <c:tickLblPos val="nextTo"/>
        <c:crossAx val="79485568"/>
        <c:crosses val="autoZero"/>
        <c:auto val="1"/>
        <c:lblAlgn val="ctr"/>
        <c:lblOffset val="100"/>
      </c:catAx>
      <c:valAx>
        <c:axId val="79485568"/>
        <c:scaling>
          <c:orientation val="minMax"/>
          <c:min val="6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 Average Age (years)</a:t>
                </a:r>
              </a:p>
            </c:rich>
          </c:tx>
          <c:layout/>
        </c:title>
        <c:numFmt formatCode="#,##0" sourceLinked="0"/>
        <c:tickLblPos val="nextTo"/>
        <c:crossAx val="794840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dLbls>
            <c:numFmt formatCode="0.0%" sourceLinked="0"/>
            <c:showVal val="1"/>
          </c:dLbls>
          <c:cat>
            <c:strRef>
              <c:f>'Figure 5a-f DATA'!$B$4:$B$9</c:f>
              <c:strCache>
                <c:ptCount val="6"/>
                <c:pt idx="0">
                  <c:v>Other</c:v>
                </c:pt>
                <c:pt idx="1">
                  <c:v>Inflammatory arthritis</c:v>
                </c:pt>
                <c:pt idx="2">
                  <c:v>Osteonecrosis</c:v>
                </c:pt>
                <c:pt idx="3">
                  <c:v>Secondary Osteoarthritis</c:v>
                </c:pt>
                <c:pt idx="4">
                  <c:v>Fracture</c:v>
                </c:pt>
                <c:pt idx="5">
                  <c:v>Osteoarthritis</c:v>
                </c:pt>
              </c:strCache>
            </c:strRef>
          </c:cat>
          <c:val>
            <c:numRef>
              <c:f>'Figure 5a-f DATA'!$G$4:$G$9</c:f>
              <c:numCache>
                <c:formatCode>General</c:formatCode>
                <c:ptCount val="6"/>
                <c:pt idx="0">
                  <c:v>1.0531723606473158E-2</c:v>
                </c:pt>
                <c:pt idx="1">
                  <c:v>1.1816080143847931E-2</c:v>
                </c:pt>
                <c:pt idx="2">
                  <c:v>1.6311328024659646E-2</c:v>
                </c:pt>
                <c:pt idx="3">
                  <c:v>1.7980991523246854E-2</c:v>
                </c:pt>
                <c:pt idx="4">
                  <c:v>7.1410223478037493E-2</c:v>
                </c:pt>
                <c:pt idx="5">
                  <c:v>0.87066529668636006</c:v>
                </c:pt>
              </c:numCache>
            </c:numRef>
          </c:val>
        </c:ser>
        <c:axId val="82820096"/>
        <c:axId val="82825984"/>
      </c:barChart>
      <c:catAx>
        <c:axId val="82820096"/>
        <c:scaling>
          <c:orientation val="minMax"/>
        </c:scaling>
        <c:axPos val="l"/>
        <c:tickLblPos val="nextTo"/>
        <c:crossAx val="82825984"/>
        <c:crosses val="autoZero"/>
        <c:auto val="1"/>
        <c:lblAlgn val="ctr"/>
        <c:lblOffset val="100"/>
      </c:catAx>
      <c:valAx>
        <c:axId val="82825984"/>
        <c:scaling>
          <c:orientation val="minMax"/>
        </c:scaling>
        <c:delete val="1"/>
        <c:axPos val="b"/>
        <c:numFmt formatCode="General" sourceLinked="1"/>
        <c:tickLblPos val="none"/>
        <c:crossAx val="82820096"/>
        <c:crosses val="autoZero"/>
        <c:crossBetween val="between"/>
      </c:valAx>
    </c:plotArea>
    <c:plotVisOnly val="1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dLbls>
            <c:numFmt formatCode="0.0%" sourceLinked="0"/>
            <c:showVal val="1"/>
          </c:dLbls>
          <c:cat>
            <c:strRef>
              <c:f>'Figure 5a-f DATA'!$I$4:$I$7</c:f>
              <c:strCache>
                <c:ptCount val="4"/>
                <c:pt idx="0">
                  <c:v>Fracture</c:v>
                </c:pt>
                <c:pt idx="1">
                  <c:v>Other</c:v>
                </c:pt>
                <c:pt idx="2">
                  <c:v>Inflammatory arthritis</c:v>
                </c:pt>
                <c:pt idx="3">
                  <c:v>Osteoarthritis</c:v>
                </c:pt>
              </c:strCache>
            </c:strRef>
          </c:cat>
          <c:val>
            <c:numRef>
              <c:f>'Figure 5a-f DATA'!$N$4:$N$7</c:f>
              <c:numCache>
                <c:formatCode>General</c:formatCode>
                <c:ptCount val="4"/>
                <c:pt idx="0">
                  <c:v>6.0422960725075529E-3</c:v>
                </c:pt>
                <c:pt idx="1">
                  <c:v>1.0024718483932984E-2</c:v>
                </c:pt>
                <c:pt idx="2">
                  <c:v>1.2084592145015106E-2</c:v>
                </c:pt>
                <c:pt idx="3">
                  <c:v>0.97171106838780563</c:v>
                </c:pt>
              </c:numCache>
            </c:numRef>
          </c:val>
        </c:ser>
        <c:axId val="82911616"/>
        <c:axId val="82913152"/>
      </c:barChart>
      <c:catAx>
        <c:axId val="82911616"/>
        <c:scaling>
          <c:orientation val="minMax"/>
        </c:scaling>
        <c:axPos val="l"/>
        <c:numFmt formatCode="###0" sourceLinked="1"/>
        <c:tickLblPos val="nextTo"/>
        <c:crossAx val="82913152"/>
        <c:crosses val="autoZero"/>
        <c:auto val="1"/>
        <c:lblAlgn val="ctr"/>
        <c:lblOffset val="100"/>
      </c:catAx>
      <c:valAx>
        <c:axId val="82913152"/>
        <c:scaling>
          <c:orientation val="minMax"/>
        </c:scaling>
        <c:delete val="1"/>
        <c:axPos val="b"/>
        <c:numFmt formatCode="General" sourceLinked="1"/>
        <c:tickLblPos val="none"/>
        <c:crossAx val="82911616"/>
        <c:crosses val="autoZero"/>
        <c:crossBetween val="between"/>
      </c:valAx>
    </c:plotArea>
    <c:plotVisOnly val="1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B050"/>
            </a:solidFill>
          </c:spPr>
          <c:dLbls>
            <c:numFmt formatCode="0.0%" sourceLinked="0"/>
            <c:showVal val="1"/>
          </c:dLbls>
          <c:cat>
            <c:strRef>
              <c:f>'Figure 5a-f DATA'!$P$4:$P$8</c:f>
              <c:strCache>
                <c:ptCount val="5"/>
                <c:pt idx="0">
                  <c:v>Osteonecrosis</c:v>
                </c:pt>
                <c:pt idx="1">
                  <c:v>Inflammatory arthritis</c:v>
                </c:pt>
                <c:pt idx="2">
                  <c:v>Fracture</c:v>
                </c:pt>
                <c:pt idx="3">
                  <c:v>Osteoarthritis</c:v>
                </c:pt>
                <c:pt idx="4">
                  <c:v>Other</c:v>
                </c:pt>
              </c:strCache>
            </c:strRef>
          </c:cat>
          <c:val>
            <c:numRef>
              <c:f>'Figure 5a-f DATA'!$U$4:$U$8</c:f>
              <c:numCache>
                <c:formatCode>General</c:formatCode>
                <c:ptCount val="5"/>
                <c:pt idx="0">
                  <c:v>3.0567685589519653E-2</c:v>
                </c:pt>
                <c:pt idx="1">
                  <c:v>0.1091703056768559</c:v>
                </c:pt>
                <c:pt idx="2">
                  <c:v>0.12445414847161572</c:v>
                </c:pt>
                <c:pt idx="3">
                  <c:v>0.32096069868995636</c:v>
                </c:pt>
                <c:pt idx="4">
                  <c:v>0.41266375545851502</c:v>
                </c:pt>
              </c:numCache>
            </c:numRef>
          </c:val>
        </c:ser>
        <c:axId val="82990592"/>
        <c:axId val="82992128"/>
      </c:barChart>
      <c:catAx>
        <c:axId val="82990592"/>
        <c:scaling>
          <c:orientation val="minMax"/>
        </c:scaling>
        <c:axPos val="l"/>
        <c:numFmt formatCode="###0" sourceLinked="1"/>
        <c:tickLblPos val="nextTo"/>
        <c:crossAx val="82992128"/>
        <c:crosses val="autoZero"/>
        <c:auto val="1"/>
        <c:lblAlgn val="ctr"/>
        <c:lblOffset val="100"/>
      </c:catAx>
      <c:valAx>
        <c:axId val="82992128"/>
        <c:scaling>
          <c:orientation val="minMax"/>
        </c:scaling>
        <c:delete val="1"/>
        <c:axPos val="b"/>
        <c:numFmt formatCode="General" sourceLinked="1"/>
        <c:tickLblPos val="none"/>
        <c:crossAx val="82990592"/>
        <c:crosses val="autoZero"/>
        <c:crossBetween val="between"/>
      </c:valAx>
    </c:plotArea>
    <c:plotVisOnly val="1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dLbls>
            <c:numFmt formatCode="0.0%" sourceLinked="0"/>
            <c:showVal val="1"/>
          </c:dLbls>
          <c:cat>
            <c:strRef>
              <c:f>'Figure 5a-f DATA'!$B$17:$B$28</c:f>
              <c:strCache>
                <c:ptCount val="12"/>
                <c:pt idx="0">
                  <c:v>Mech comp oth internal orthopaedic devs implants &amp; grafts</c:v>
                </c:pt>
                <c:pt idx="1">
                  <c:v>Other primary coxarthrosis</c:v>
                </c:pt>
                <c:pt idx="2">
                  <c:v>Mech comp of internal fixation device of bones of limb</c:v>
                </c:pt>
                <c:pt idx="3">
                  <c:v>Pain in joint</c:v>
                </c:pt>
                <c:pt idx="4">
                  <c:v>Coxarthrosis, unspecified</c:v>
                </c:pt>
                <c:pt idx="5">
                  <c:v>Fracture of neck of femur</c:v>
                </c:pt>
                <c:pt idx="6">
                  <c:v>Oth comps int orthopaedic prosth devs implants &amp; grafts</c:v>
                </c:pt>
                <c:pt idx="7">
                  <c:v>Other specified orthopaedic follow-up care</c:v>
                </c:pt>
                <c:pt idx="8">
                  <c:v>Other</c:v>
                </c:pt>
                <c:pt idx="9">
                  <c:v>Infect and inflammatory reaction due to internal joint pros</c:v>
                </c:pt>
                <c:pt idx="10">
                  <c:v>Fract bone fllg ins orthopae implt jnt prosthesis/bone plate</c:v>
                </c:pt>
                <c:pt idx="11">
                  <c:v>Mechanical complication of internal joint prosthesis</c:v>
                </c:pt>
              </c:strCache>
            </c:strRef>
          </c:cat>
          <c:val>
            <c:numRef>
              <c:f>'Figure 5a-f DATA'!$G$17:$G$28</c:f>
              <c:numCache>
                <c:formatCode>General</c:formatCode>
                <c:ptCount val="12"/>
                <c:pt idx="0">
                  <c:v>9.0090090090090089E-3</c:v>
                </c:pt>
                <c:pt idx="1">
                  <c:v>1.0296010296010296E-2</c:v>
                </c:pt>
                <c:pt idx="2">
                  <c:v>1.1583011583011582E-2</c:v>
                </c:pt>
                <c:pt idx="3">
                  <c:v>1.2870012870012871E-2</c:v>
                </c:pt>
                <c:pt idx="4">
                  <c:v>1.5444015444015444E-2</c:v>
                </c:pt>
                <c:pt idx="5">
                  <c:v>2.5740025740025742E-2</c:v>
                </c:pt>
                <c:pt idx="6">
                  <c:v>3.0888030888030889E-2</c:v>
                </c:pt>
                <c:pt idx="7">
                  <c:v>7.3359073359073365E-2</c:v>
                </c:pt>
                <c:pt idx="8">
                  <c:v>8.4942084942084981E-2</c:v>
                </c:pt>
                <c:pt idx="9">
                  <c:v>0.11068211068211069</c:v>
                </c:pt>
                <c:pt idx="10">
                  <c:v>0.12226512226512228</c:v>
                </c:pt>
                <c:pt idx="11">
                  <c:v>0.4929214929214929</c:v>
                </c:pt>
              </c:numCache>
            </c:numRef>
          </c:val>
        </c:ser>
        <c:axId val="83012224"/>
        <c:axId val="88420736"/>
      </c:barChart>
      <c:catAx>
        <c:axId val="83012224"/>
        <c:scaling>
          <c:orientation val="minMax"/>
        </c:scaling>
        <c:axPos val="l"/>
        <c:numFmt formatCode="General" sourceLinked="1"/>
        <c:tickLblPos val="nextTo"/>
        <c:crossAx val="88420736"/>
        <c:crosses val="autoZero"/>
        <c:auto val="1"/>
        <c:lblAlgn val="ctr"/>
        <c:lblOffset val="100"/>
      </c:catAx>
      <c:valAx>
        <c:axId val="88420736"/>
        <c:scaling>
          <c:orientation val="minMax"/>
        </c:scaling>
        <c:delete val="1"/>
        <c:axPos val="b"/>
        <c:numFmt formatCode="General" sourceLinked="1"/>
        <c:tickLblPos val="none"/>
        <c:crossAx val="83012224"/>
        <c:crosses val="autoZero"/>
        <c:crossBetween val="between"/>
      </c:valAx>
    </c:plotArea>
    <c:plotVisOnly val="1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dLbls>
            <c:numFmt formatCode="0.0%" sourceLinked="0"/>
            <c:showVal val="1"/>
          </c:dLbls>
          <c:cat>
            <c:strRef>
              <c:f>'Figure 5a-f DATA'!$I$17:$I$25</c:f>
              <c:strCache>
                <c:ptCount val="9"/>
                <c:pt idx="0">
                  <c:v>Other primary gonarthrosis</c:v>
                </c:pt>
                <c:pt idx="1">
                  <c:v>Pain in joint</c:v>
                </c:pt>
                <c:pt idx="2">
                  <c:v>Fract bone fllg ins orthopae implt jnt prosthesis/bone plate</c:v>
                </c:pt>
                <c:pt idx="3">
                  <c:v>Gonarthrosis, unspecified</c:v>
                </c:pt>
                <c:pt idx="4">
                  <c:v>Other specified orthopaedic follow-up care</c:v>
                </c:pt>
                <c:pt idx="5">
                  <c:v>Oth comps int orthopaedic prosth devs implants &amp; grafts</c:v>
                </c:pt>
                <c:pt idx="6">
                  <c:v>Other</c:v>
                </c:pt>
                <c:pt idx="7">
                  <c:v>Infect and inflammatory reaction due to internal joint pros</c:v>
                </c:pt>
                <c:pt idx="8">
                  <c:v>Mechanical complication of internal joint prosthesis</c:v>
                </c:pt>
              </c:strCache>
            </c:strRef>
          </c:cat>
          <c:val>
            <c:numRef>
              <c:f>'Figure 5a-f DATA'!$N$17:$N$25</c:f>
              <c:numCache>
                <c:formatCode>General</c:formatCode>
                <c:ptCount val="9"/>
                <c:pt idx="0">
                  <c:v>2.3758099352051837E-2</c:v>
                </c:pt>
                <c:pt idx="1">
                  <c:v>2.3758099352051837E-2</c:v>
                </c:pt>
                <c:pt idx="2">
                  <c:v>4.1036717062634988E-2</c:v>
                </c:pt>
                <c:pt idx="3">
                  <c:v>4.9676025917926567E-2</c:v>
                </c:pt>
                <c:pt idx="4">
                  <c:v>7.5593952483801297E-2</c:v>
                </c:pt>
                <c:pt idx="5">
                  <c:v>8.2073434125269976E-2</c:v>
                </c:pt>
                <c:pt idx="6">
                  <c:v>9.7192224622030227E-2</c:v>
                </c:pt>
                <c:pt idx="7">
                  <c:v>0.10583153347732183</c:v>
                </c:pt>
                <c:pt idx="8">
                  <c:v>0.5010799136069114</c:v>
                </c:pt>
              </c:numCache>
            </c:numRef>
          </c:val>
        </c:ser>
        <c:axId val="88481792"/>
        <c:axId val="88483328"/>
      </c:barChart>
      <c:catAx>
        <c:axId val="88481792"/>
        <c:scaling>
          <c:orientation val="minMax"/>
        </c:scaling>
        <c:axPos val="l"/>
        <c:numFmt formatCode="###0.0" sourceLinked="1"/>
        <c:tickLblPos val="nextTo"/>
        <c:crossAx val="88483328"/>
        <c:crosses val="autoZero"/>
        <c:auto val="1"/>
        <c:lblAlgn val="ctr"/>
        <c:lblOffset val="100"/>
      </c:catAx>
      <c:valAx>
        <c:axId val="88483328"/>
        <c:scaling>
          <c:orientation val="minMax"/>
        </c:scaling>
        <c:delete val="1"/>
        <c:axPos val="b"/>
        <c:numFmt formatCode="General" sourceLinked="1"/>
        <c:tickLblPos val="none"/>
        <c:crossAx val="88481792"/>
        <c:crosses val="autoZero"/>
        <c:crossBetween val="between"/>
      </c:valAx>
    </c:plotArea>
    <c:plotVisOnly val="1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B050"/>
            </a:solidFill>
          </c:spPr>
          <c:dLbls>
            <c:numFmt formatCode="0.0%" sourceLinked="0"/>
            <c:showVal val="1"/>
          </c:dLbls>
          <c:cat>
            <c:strRef>
              <c:f>'Figure 5a-f DATA'!$P$17:$P$18</c:f>
              <c:strCache>
                <c:ptCount val="2"/>
                <c:pt idx="0">
                  <c:v>Other</c:v>
                </c:pt>
                <c:pt idx="1">
                  <c:v>Mechanical complication of internal joint prosthesis</c:v>
                </c:pt>
              </c:strCache>
            </c:strRef>
          </c:cat>
          <c:val>
            <c:numRef>
              <c:f>'Figure 5a-f DATA'!$U$17:$U$18</c:f>
              <c:numCache>
                <c:formatCode>General</c:formatCode>
                <c:ptCount val="2"/>
                <c:pt idx="0">
                  <c:v>0.47600000000000003</c:v>
                </c:pt>
                <c:pt idx="1">
                  <c:v>0.52380952380952384</c:v>
                </c:pt>
              </c:numCache>
            </c:numRef>
          </c:val>
        </c:ser>
        <c:axId val="88519808"/>
        <c:axId val="88521344"/>
      </c:barChart>
      <c:catAx>
        <c:axId val="88519808"/>
        <c:scaling>
          <c:orientation val="minMax"/>
        </c:scaling>
        <c:axPos val="l"/>
        <c:numFmt formatCode="General" sourceLinked="1"/>
        <c:tickLblPos val="nextTo"/>
        <c:crossAx val="88521344"/>
        <c:crosses val="autoZero"/>
        <c:auto val="1"/>
        <c:lblAlgn val="ctr"/>
        <c:lblOffset val="100"/>
      </c:catAx>
      <c:valAx>
        <c:axId val="88521344"/>
        <c:scaling>
          <c:orientation val="minMax"/>
        </c:scaling>
        <c:delete val="1"/>
        <c:axPos val="b"/>
        <c:numFmt formatCode="General" sourceLinked="1"/>
        <c:tickLblPos val="none"/>
        <c:crossAx val="88519808"/>
        <c:crosses val="autoZero"/>
        <c:crossBetween val="between"/>
      </c:valAx>
    </c:plotArea>
    <c:plotVisOnly val="1"/>
  </c:chart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1ab DATA'!$F$2</c:f>
              <c:strCache>
                <c:ptCount val="1"/>
                <c:pt idx="0">
                  <c:v>Shoulder arthroplasty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4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34"/>
              <c:layout>
                <c:manualLayout>
                  <c:x val="-3.359849690377946E-3"/>
                  <c:y val="-2.6938693261261151E-2"/>
                </c:manualLayout>
              </c:layout>
              <c:showVal val="1"/>
            </c:dLbl>
            <c:showVal val="1"/>
          </c:dLbls>
          <c:cat>
            <c:numRef>
              <c:f>'Figure 1ab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1ab DATA'!$F$3:$F$19</c:f>
              <c:numCache>
                <c:formatCode>###0</c:formatCode>
                <c:ptCount val="17"/>
                <c:pt idx="0">
                  <c:v>234</c:v>
                </c:pt>
                <c:pt idx="1">
                  <c:v>201</c:v>
                </c:pt>
                <c:pt idx="2">
                  <c:v>227</c:v>
                </c:pt>
                <c:pt idx="3">
                  <c:v>225</c:v>
                </c:pt>
                <c:pt idx="4">
                  <c:v>272</c:v>
                </c:pt>
                <c:pt idx="5">
                  <c:v>345</c:v>
                </c:pt>
                <c:pt idx="6">
                  <c:v>367</c:v>
                </c:pt>
                <c:pt idx="7">
                  <c:v>385</c:v>
                </c:pt>
                <c:pt idx="8">
                  <c:v>404</c:v>
                </c:pt>
                <c:pt idx="9">
                  <c:v>398</c:v>
                </c:pt>
                <c:pt idx="10">
                  <c:v>398</c:v>
                </c:pt>
                <c:pt idx="11">
                  <c:v>439</c:v>
                </c:pt>
                <c:pt idx="12">
                  <c:v>442</c:v>
                </c:pt>
                <c:pt idx="13">
                  <c:v>472</c:v>
                </c:pt>
                <c:pt idx="14">
                  <c:v>462</c:v>
                </c:pt>
                <c:pt idx="15">
                  <c:v>449</c:v>
                </c:pt>
                <c:pt idx="16">
                  <c:v>458</c:v>
                </c:pt>
              </c:numCache>
            </c:numRef>
          </c:val>
        </c:ser>
        <c:ser>
          <c:idx val="1"/>
          <c:order val="1"/>
          <c:tx>
            <c:strRef>
              <c:f>'Figure 1ab DATA'!$G$2</c:f>
              <c:strCache>
                <c:ptCount val="1"/>
                <c:pt idx="0">
                  <c:v>Elbow arthroplasty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Pos val="t"/>
            <c:showVal val="1"/>
          </c:dLbls>
          <c:cat>
            <c:numRef>
              <c:f>'Figure 1ab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1ab DATA'!$G$3:$G$19</c:f>
              <c:numCache>
                <c:formatCode>###0</c:formatCode>
                <c:ptCount val="17"/>
                <c:pt idx="0">
                  <c:v>53</c:v>
                </c:pt>
                <c:pt idx="1">
                  <c:v>60</c:v>
                </c:pt>
                <c:pt idx="2">
                  <c:v>53</c:v>
                </c:pt>
                <c:pt idx="3">
                  <c:v>73</c:v>
                </c:pt>
                <c:pt idx="4">
                  <c:v>68</c:v>
                </c:pt>
                <c:pt idx="5">
                  <c:v>83</c:v>
                </c:pt>
                <c:pt idx="6">
                  <c:v>60</c:v>
                </c:pt>
                <c:pt idx="7">
                  <c:v>52</c:v>
                </c:pt>
                <c:pt idx="8">
                  <c:v>64</c:v>
                </c:pt>
                <c:pt idx="9">
                  <c:v>42</c:v>
                </c:pt>
                <c:pt idx="10">
                  <c:v>45</c:v>
                </c:pt>
                <c:pt idx="11">
                  <c:v>57</c:v>
                </c:pt>
                <c:pt idx="12">
                  <c:v>62</c:v>
                </c:pt>
                <c:pt idx="13">
                  <c:v>53</c:v>
                </c:pt>
                <c:pt idx="14">
                  <c:v>59</c:v>
                </c:pt>
                <c:pt idx="15">
                  <c:v>44</c:v>
                </c:pt>
                <c:pt idx="16">
                  <c:v>49</c:v>
                </c:pt>
              </c:numCache>
            </c:numRef>
          </c:val>
        </c:ser>
        <c:ser>
          <c:idx val="2"/>
          <c:order val="2"/>
          <c:tx>
            <c:strRef>
              <c:f>'Figure 1ab DATA'!$H$2</c:f>
              <c:strCache>
                <c:ptCount val="1"/>
                <c:pt idx="0">
                  <c:v>Ankle arthroplasty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1.1199498967926487E-3"/>
                  <c:y val="4.4897822102102124E-3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showVal val="1"/>
          </c:dLbls>
          <c:cat>
            <c:numRef>
              <c:f>'Figure 1ab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1ab DATA'!$H$3:$H$19</c:f>
              <c:numCache>
                <c:formatCode>###0</c:formatCode>
                <c:ptCount val="17"/>
                <c:pt idx="0">
                  <c:v>14</c:v>
                </c:pt>
                <c:pt idx="1">
                  <c:v>25</c:v>
                </c:pt>
                <c:pt idx="2">
                  <c:v>21</c:v>
                </c:pt>
                <c:pt idx="3">
                  <c:v>22</c:v>
                </c:pt>
                <c:pt idx="4">
                  <c:v>24</c:v>
                </c:pt>
                <c:pt idx="5">
                  <c:v>47</c:v>
                </c:pt>
                <c:pt idx="6">
                  <c:v>43</c:v>
                </c:pt>
                <c:pt idx="7">
                  <c:v>47</c:v>
                </c:pt>
                <c:pt idx="8">
                  <c:v>39</c:v>
                </c:pt>
                <c:pt idx="9">
                  <c:v>42</c:v>
                </c:pt>
                <c:pt idx="10">
                  <c:v>47</c:v>
                </c:pt>
                <c:pt idx="11">
                  <c:v>60</c:v>
                </c:pt>
                <c:pt idx="12">
                  <c:v>54</c:v>
                </c:pt>
                <c:pt idx="13">
                  <c:v>47</c:v>
                </c:pt>
                <c:pt idx="14">
                  <c:v>64</c:v>
                </c:pt>
                <c:pt idx="15">
                  <c:v>74</c:v>
                </c:pt>
                <c:pt idx="16">
                  <c:v>101</c:v>
                </c:pt>
              </c:numCache>
            </c:numRef>
          </c:val>
        </c:ser>
        <c:marker val="1"/>
        <c:axId val="67140992"/>
        <c:axId val="65873024"/>
      </c:lineChart>
      <c:catAx>
        <c:axId val="67140992"/>
        <c:scaling>
          <c:orientation val="minMax"/>
        </c:scaling>
        <c:axPos val="b"/>
        <c:numFmt formatCode="General" sourceLinked="1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65873024"/>
        <c:crosses val="autoZero"/>
        <c:auto val="1"/>
        <c:lblAlgn val="ctr"/>
        <c:lblOffset val="100"/>
      </c:catAx>
      <c:valAx>
        <c:axId val="658730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</a:t>
                </a:r>
              </a:p>
              <a:p>
                <a:pPr>
                  <a:defRPr/>
                </a:pPr>
                <a:r>
                  <a:rPr lang="en-GB"/>
                  <a:t>operations</a:t>
                </a:r>
              </a:p>
            </c:rich>
          </c:tx>
          <c:layout/>
        </c:title>
        <c:numFmt formatCode="###0" sourceLinked="1"/>
        <c:tickLblPos val="nextTo"/>
        <c:crossAx val="67140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6 DATA'!$B$2</c:f>
              <c:strCache>
                <c:ptCount val="1"/>
                <c:pt idx="0">
                  <c:v>Hip arthroplasty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showVal val="1"/>
          </c:dLbls>
          <c:cat>
            <c:strRef>
              <c:f>'Figure 6 DATA'!$A$3:$A$19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'Figure 6 DATA'!$B$3:$B$19</c:f>
              <c:numCache>
                <c:formatCode>0.0</c:formatCode>
                <c:ptCount val="17"/>
                <c:pt idx="0">
                  <c:v>10.273233730058243</c:v>
                </c:pt>
                <c:pt idx="1">
                  <c:v>10.172854992473658</c:v>
                </c:pt>
                <c:pt idx="2">
                  <c:v>9.7671981776765371</c:v>
                </c:pt>
                <c:pt idx="3">
                  <c:v>9.0719751809720783</c:v>
                </c:pt>
                <c:pt idx="4">
                  <c:v>8.6085326669046776</c:v>
                </c:pt>
                <c:pt idx="5">
                  <c:v>7.9295216978143808</c:v>
                </c:pt>
                <c:pt idx="6">
                  <c:v>7.3725684141114405</c:v>
                </c:pt>
                <c:pt idx="7">
                  <c:v>6.8412397216951293</c:v>
                </c:pt>
                <c:pt idx="8">
                  <c:v>6.6118938158089868</c:v>
                </c:pt>
                <c:pt idx="9">
                  <c:v>6.3202360615002329</c:v>
                </c:pt>
                <c:pt idx="10">
                  <c:v>5.843809804210216</c:v>
                </c:pt>
                <c:pt idx="11">
                  <c:v>5.6726987745796524</c:v>
                </c:pt>
                <c:pt idx="12">
                  <c:v>5.3019184988096901</c:v>
                </c:pt>
                <c:pt idx="13">
                  <c:v>5.1777383712999594</c:v>
                </c:pt>
                <c:pt idx="14">
                  <c:v>5.0608415974269629</c:v>
                </c:pt>
                <c:pt idx="15">
                  <c:v>4.7112292177705095</c:v>
                </c:pt>
                <c:pt idx="16">
                  <c:v>4.271287678844284</c:v>
                </c:pt>
              </c:numCache>
            </c:numRef>
          </c:val>
        </c:ser>
        <c:ser>
          <c:idx val="1"/>
          <c:order val="1"/>
          <c:tx>
            <c:strRef>
              <c:f>'Figure 6 DATA'!$C$2</c:f>
              <c:strCache>
                <c:ptCount val="1"/>
                <c:pt idx="0">
                  <c:v>Knee arthroplasty</c:v>
                </c:pt>
              </c:strCache>
            </c:strRef>
          </c:tx>
          <c:marker>
            <c:symbol val="triangle"/>
            <c:size val="7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-8.5784313725490863E-3"/>
                  <c:y val="-2.3076923076923255E-2"/>
                </c:manualLayout>
              </c:layout>
              <c:showVal val="1"/>
            </c:dLbl>
            <c:showVal val="1"/>
          </c:dLbls>
          <c:cat>
            <c:strRef>
              <c:f>'Figure 6 DATA'!$A$3:$A$19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'Figure 6 DATA'!$C$3:$C$19</c:f>
              <c:numCache>
                <c:formatCode>0.0</c:formatCode>
                <c:ptCount val="17"/>
                <c:pt idx="0">
                  <c:v>10.202121212121211</c:v>
                </c:pt>
                <c:pt idx="1">
                  <c:v>9.8256853396901072</c:v>
                </c:pt>
                <c:pt idx="2">
                  <c:v>9.4709521247982789</c:v>
                </c:pt>
                <c:pt idx="3">
                  <c:v>8.7461127871896025</c:v>
                </c:pt>
                <c:pt idx="4">
                  <c:v>8.3218677940046124</c:v>
                </c:pt>
                <c:pt idx="5">
                  <c:v>7.6861443832955647</c:v>
                </c:pt>
                <c:pt idx="6">
                  <c:v>7.3175247685561153</c:v>
                </c:pt>
                <c:pt idx="7">
                  <c:v>6.8267153748411689</c:v>
                </c:pt>
                <c:pt idx="8">
                  <c:v>6.5343266140812153</c:v>
                </c:pt>
                <c:pt idx="9">
                  <c:v>6.3340399757722592</c:v>
                </c:pt>
                <c:pt idx="10">
                  <c:v>5.7109166419460102</c:v>
                </c:pt>
                <c:pt idx="11">
                  <c:v>5.4865261472785489</c:v>
                </c:pt>
                <c:pt idx="12">
                  <c:v>5.571328963882304</c:v>
                </c:pt>
                <c:pt idx="13">
                  <c:v>5.2513409961685822</c:v>
                </c:pt>
                <c:pt idx="14">
                  <c:v>4.9877090724784594</c:v>
                </c:pt>
                <c:pt idx="15">
                  <c:v>4.8635703918722788</c:v>
                </c:pt>
                <c:pt idx="16">
                  <c:v>4.4255495644960599</c:v>
                </c:pt>
              </c:numCache>
            </c:numRef>
          </c:val>
        </c:ser>
        <c:ser>
          <c:idx val="2"/>
          <c:order val="2"/>
          <c:tx>
            <c:strRef>
              <c:f>'Figure 6 DATA'!$D$2</c:f>
              <c:strCache>
                <c:ptCount val="1"/>
                <c:pt idx="0">
                  <c:v>Shoulder arthroplasty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showVal val="1"/>
          </c:dLbls>
          <c:val>
            <c:numRef>
              <c:f>'Figure 6 DATA'!$D$3:$D$19</c:f>
              <c:numCache>
                <c:formatCode>0.0</c:formatCode>
                <c:ptCount val="17"/>
                <c:pt idx="0">
                  <c:v>6.2181818181818178</c:v>
                </c:pt>
                <c:pt idx="1">
                  <c:v>6.0279720279720284</c:v>
                </c:pt>
                <c:pt idx="2">
                  <c:v>5.4722222222222223</c:v>
                </c:pt>
                <c:pt idx="3">
                  <c:v>6.2450331125827816</c:v>
                </c:pt>
                <c:pt idx="4">
                  <c:v>5.2459016393442619</c:v>
                </c:pt>
                <c:pt idx="5">
                  <c:v>5</c:v>
                </c:pt>
                <c:pt idx="6">
                  <c:v>4.3934426229508201</c:v>
                </c:pt>
                <c:pt idx="7">
                  <c:v>4.2007575757575761</c:v>
                </c:pt>
                <c:pt idx="8">
                  <c:v>4.6996336996336998</c:v>
                </c:pt>
                <c:pt idx="9">
                  <c:v>3.6411149825783973</c:v>
                </c:pt>
                <c:pt idx="10">
                  <c:v>3.6</c:v>
                </c:pt>
                <c:pt idx="11">
                  <c:v>3.716417910447761</c:v>
                </c:pt>
                <c:pt idx="12">
                  <c:v>3.5532544378698225</c:v>
                </c:pt>
                <c:pt idx="13">
                  <c:v>3.4482758620689653</c:v>
                </c:pt>
                <c:pt idx="14">
                  <c:v>3.2742382271468142</c:v>
                </c:pt>
                <c:pt idx="15">
                  <c:v>3.3352272727272729</c:v>
                </c:pt>
                <c:pt idx="16">
                  <c:v>3.2388059701492535</c:v>
                </c:pt>
              </c:numCache>
            </c:numRef>
          </c:val>
        </c:ser>
        <c:marker val="1"/>
        <c:axId val="88556288"/>
        <c:axId val="88557824"/>
      </c:lineChart>
      <c:catAx>
        <c:axId val="88556288"/>
        <c:scaling>
          <c:orientation val="minMax"/>
        </c:scaling>
        <c:axPos val="b"/>
        <c:tickLblPos val="nextTo"/>
        <c:crossAx val="88557824"/>
        <c:crosses val="autoZero"/>
        <c:auto val="1"/>
        <c:lblAlgn val="ctr"/>
        <c:lblOffset val="100"/>
      </c:catAx>
      <c:valAx>
        <c:axId val="88557824"/>
        <c:scaling>
          <c:orientation val="minMax"/>
          <c:max val="11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Mean</a:t>
                </a:r>
                <a:r>
                  <a:rPr lang="en-GB" b="0" baseline="0"/>
                  <a:t> length of stay (days)</a:t>
                </a:r>
                <a:endParaRPr lang="en-GB" b="0"/>
              </a:p>
            </c:rich>
          </c:tx>
          <c:layout/>
        </c:title>
        <c:numFmt formatCode="0.0" sourceLinked="1"/>
        <c:tickLblPos val="nextTo"/>
        <c:crossAx val="8855628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/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7a DATA'!$C$2</c:f>
              <c:strCache>
                <c:ptCount val="1"/>
                <c:pt idx="0">
                  <c:v>Pre-operative</c:v>
                </c:pt>
              </c:strCache>
            </c:strRef>
          </c:tx>
          <c:spPr>
            <a:solidFill>
              <a:srgbClr val="002060"/>
            </a:solidFill>
          </c:spPr>
          <c:cat>
            <c:strRef>
              <c:f>'Figure 7a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hospitals</c:v>
                </c:pt>
              </c:strCache>
            </c:strRef>
          </c:cat>
          <c:val>
            <c:numRef>
              <c:f>'Figure 7a DATA'!$C$3:$C$18</c:f>
              <c:numCache>
                <c:formatCode>0.00</c:formatCode>
                <c:ptCount val="16"/>
                <c:pt idx="0">
                  <c:v>0.38958333333333334</c:v>
                </c:pt>
                <c:pt idx="1">
                  <c:v>1.2345679012345678E-2</c:v>
                </c:pt>
                <c:pt idx="2">
                  <c:v>0.31515151515151513</c:v>
                </c:pt>
                <c:pt idx="3">
                  <c:v>0.34554973821989526</c:v>
                </c:pt>
                <c:pt idx="4">
                  <c:v>0</c:v>
                </c:pt>
                <c:pt idx="5">
                  <c:v>0.63410301953818826</c:v>
                </c:pt>
                <c:pt idx="6">
                  <c:v>0</c:v>
                </c:pt>
                <c:pt idx="7">
                  <c:v>6.8846815834767636E-2</c:v>
                </c:pt>
                <c:pt idx="8">
                  <c:v>0.23786407766990292</c:v>
                </c:pt>
                <c:pt idx="9">
                  <c:v>7.2992700729927001E-2</c:v>
                </c:pt>
                <c:pt idx="10">
                  <c:v>1.238390092879257E-2</c:v>
                </c:pt>
                <c:pt idx="11">
                  <c:v>3.5812672176308541E-2</c:v>
                </c:pt>
                <c:pt idx="12">
                  <c:v>3.3762057877813507E-2</c:v>
                </c:pt>
                <c:pt idx="13">
                  <c:v>1</c:v>
                </c:pt>
                <c:pt idx="14">
                  <c:v>0.48117647058823532</c:v>
                </c:pt>
                <c:pt idx="15">
                  <c:v>5.9523809523809521E-3</c:v>
                </c:pt>
              </c:numCache>
            </c:numRef>
          </c:val>
        </c:ser>
        <c:ser>
          <c:idx val="1"/>
          <c:order val="1"/>
          <c:tx>
            <c:strRef>
              <c:f>'Figure 7a DATA'!$D$2</c:f>
              <c:strCache>
                <c:ptCount val="1"/>
                <c:pt idx="0">
                  <c:v>Post-operative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'Figure 7a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hospitals</c:v>
                </c:pt>
              </c:strCache>
            </c:strRef>
          </c:cat>
          <c:val>
            <c:numRef>
              <c:f>'Figure 7a DATA'!$D$3:$D$18</c:f>
              <c:numCache>
                <c:formatCode>0.00</c:formatCode>
                <c:ptCount val="16"/>
                <c:pt idx="0">
                  <c:v>4.4333333333333336</c:v>
                </c:pt>
                <c:pt idx="1">
                  <c:v>4.1481481481481479</c:v>
                </c:pt>
                <c:pt idx="2">
                  <c:v>3.8303030303030301</c:v>
                </c:pt>
                <c:pt idx="3">
                  <c:v>3.8638743455497382</c:v>
                </c:pt>
                <c:pt idx="4">
                  <c:v>4.1927710843373491</c:v>
                </c:pt>
                <c:pt idx="5">
                  <c:v>4.5950266429840143</c:v>
                </c:pt>
                <c:pt idx="6">
                  <c:v>4.7750865051903117</c:v>
                </c:pt>
                <c:pt idx="7">
                  <c:v>4.6626506024096388</c:v>
                </c:pt>
                <c:pt idx="8">
                  <c:v>4.8689320388349513</c:v>
                </c:pt>
                <c:pt idx="9">
                  <c:v>3.9343065693430659</c:v>
                </c:pt>
                <c:pt idx="10">
                  <c:v>5.0650154798761609</c:v>
                </c:pt>
                <c:pt idx="11">
                  <c:v>4.1597796143250685</c:v>
                </c:pt>
                <c:pt idx="12">
                  <c:v>4.003215434083601</c:v>
                </c:pt>
                <c:pt idx="13">
                  <c:v>4.4285714285714288</c:v>
                </c:pt>
                <c:pt idx="14">
                  <c:v>2.9917647058823529</c:v>
                </c:pt>
                <c:pt idx="15">
                  <c:v>3.4523809523809526</c:v>
                </c:pt>
              </c:numCache>
            </c:numRef>
          </c:val>
        </c:ser>
        <c:overlap val="100"/>
        <c:axId val="80527744"/>
        <c:axId val="80529280"/>
      </c:barChart>
      <c:catAx>
        <c:axId val="8052774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0529280"/>
        <c:crosses val="autoZero"/>
        <c:auto val="1"/>
        <c:lblAlgn val="ctr"/>
        <c:lblOffset val="100"/>
      </c:catAx>
      <c:valAx>
        <c:axId val="80529280"/>
        <c:scaling>
          <c:orientation val="minMax"/>
          <c:max val="10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b="0"/>
                  <a:t>Mean length </a:t>
                </a:r>
              </a:p>
              <a:p>
                <a:pPr>
                  <a:defRPr/>
                </a:pPr>
                <a:r>
                  <a:rPr lang="en-GB" b="0"/>
                  <a:t>of stay (days)</a:t>
                </a:r>
              </a:p>
            </c:rich>
          </c:tx>
          <c:layout/>
        </c:title>
        <c:numFmt formatCode="0.00" sourceLinked="1"/>
        <c:tickLblPos val="nextTo"/>
        <c:crossAx val="805277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7b DATA'!$C$2</c:f>
              <c:strCache>
                <c:ptCount val="1"/>
                <c:pt idx="0">
                  <c:v>Pre-operative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'Figure 7b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hospitals</c:v>
                </c:pt>
              </c:strCache>
            </c:strRef>
          </c:cat>
          <c:val>
            <c:numRef>
              <c:f>'Figure 7b DATA'!$C$3:$C$18</c:f>
              <c:numCache>
                <c:formatCode>0.00</c:formatCode>
                <c:ptCount val="16"/>
                <c:pt idx="0">
                  <c:v>0.2145748987854251</c:v>
                </c:pt>
                <c:pt idx="1">
                  <c:v>1.1363636363636364E-2</c:v>
                </c:pt>
                <c:pt idx="2">
                  <c:v>0.38036809815950923</c:v>
                </c:pt>
                <c:pt idx="3">
                  <c:v>0.23842592592592593</c:v>
                </c:pt>
                <c:pt idx="4">
                  <c:v>9.5238095238095247E-3</c:v>
                </c:pt>
                <c:pt idx="5">
                  <c:v>0.60231660231660233</c:v>
                </c:pt>
                <c:pt idx="6">
                  <c:v>4.8780487804878049E-3</c:v>
                </c:pt>
                <c:pt idx="7">
                  <c:v>1.1363636363636364E-2</c:v>
                </c:pt>
                <c:pt idx="8">
                  <c:v>0.15330188679245282</c:v>
                </c:pt>
                <c:pt idx="9">
                  <c:v>7.4168797953964194E-2</c:v>
                </c:pt>
                <c:pt idx="10">
                  <c:v>1.2755102040816327E-2</c:v>
                </c:pt>
                <c:pt idx="11">
                  <c:v>2.9629629629629628E-3</c:v>
                </c:pt>
                <c:pt idx="12">
                  <c:v>7.020872865275142E-2</c:v>
                </c:pt>
                <c:pt idx="13">
                  <c:v>1.0249999999999999</c:v>
                </c:pt>
                <c:pt idx="14">
                  <c:v>0.47545830869308103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7b DATA'!$D$2</c:f>
              <c:strCache>
                <c:ptCount val="1"/>
                <c:pt idx="0">
                  <c:v>Post-operative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'Figure 7b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hospitals</c:v>
                </c:pt>
              </c:strCache>
            </c:strRef>
          </c:cat>
          <c:val>
            <c:numRef>
              <c:f>'Figure 7b DATA'!$D$3:$D$18</c:f>
              <c:numCache>
                <c:formatCode>0.00</c:formatCode>
                <c:ptCount val="16"/>
                <c:pt idx="0">
                  <c:v>4.2004048582995948</c:v>
                </c:pt>
                <c:pt idx="1">
                  <c:v>4.2215909090909092</c:v>
                </c:pt>
                <c:pt idx="2">
                  <c:v>4.1717791411042944</c:v>
                </c:pt>
                <c:pt idx="3">
                  <c:v>4.1574074074074074</c:v>
                </c:pt>
                <c:pt idx="4">
                  <c:v>4.2523809523809524</c:v>
                </c:pt>
                <c:pt idx="5">
                  <c:v>4.5888030888030888</c:v>
                </c:pt>
                <c:pt idx="6">
                  <c:v>4.8195121951219511</c:v>
                </c:pt>
                <c:pt idx="7">
                  <c:v>4.4223484848484844</c:v>
                </c:pt>
                <c:pt idx="8">
                  <c:v>5.2146226415094343</c:v>
                </c:pt>
                <c:pt idx="9">
                  <c:v>4.5191815856777495</c:v>
                </c:pt>
                <c:pt idx="10">
                  <c:v>5.4566326530612246</c:v>
                </c:pt>
                <c:pt idx="11">
                  <c:v>4.463703703703704</c:v>
                </c:pt>
                <c:pt idx="12">
                  <c:v>4.2163187855787481</c:v>
                </c:pt>
                <c:pt idx="13">
                  <c:v>5.0750000000000002</c:v>
                </c:pt>
                <c:pt idx="14">
                  <c:v>3.2377291543465403</c:v>
                </c:pt>
                <c:pt idx="15">
                  <c:v>3.2530864197530862</c:v>
                </c:pt>
              </c:numCache>
            </c:numRef>
          </c:val>
        </c:ser>
        <c:overlap val="100"/>
        <c:axId val="88853120"/>
        <c:axId val="88863104"/>
      </c:barChart>
      <c:catAx>
        <c:axId val="8885312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8863104"/>
        <c:crosses val="autoZero"/>
        <c:auto val="1"/>
        <c:lblAlgn val="ctr"/>
        <c:lblOffset val="100"/>
      </c:catAx>
      <c:valAx>
        <c:axId val="88863104"/>
        <c:scaling>
          <c:orientation val="minMax"/>
          <c:max val="10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Mean length</a:t>
                </a:r>
                <a:r>
                  <a:rPr lang="en-GB" baseline="0"/>
                  <a:t> </a:t>
                </a:r>
              </a:p>
              <a:p>
                <a:pPr>
                  <a:defRPr/>
                </a:pPr>
                <a:r>
                  <a:rPr lang="en-GB" baseline="0"/>
                  <a:t>of stay (days)</a:t>
                </a:r>
                <a:endParaRPr lang="en-GB"/>
              </a:p>
            </c:rich>
          </c:tx>
          <c:layout/>
        </c:title>
        <c:numFmt formatCode="0.00" sourceLinked="1"/>
        <c:tickLblPos val="nextTo"/>
        <c:crossAx val="888531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7c DATA'!$C$2</c:f>
              <c:strCache>
                <c:ptCount val="1"/>
                <c:pt idx="0">
                  <c:v>Pre-operative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'Figure 7c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hospitals</c:v>
                </c:pt>
              </c:strCache>
            </c:strRef>
          </c:cat>
          <c:val>
            <c:numRef>
              <c:f>'Figure 7c DATA'!$C$3:$C$18</c:f>
              <c:numCache>
                <c:formatCode>0.00</c:formatCode>
                <c:ptCount val="16"/>
                <c:pt idx="0">
                  <c:v>0.32142857142857145</c:v>
                </c:pt>
                <c:pt idx="1">
                  <c:v>0</c:v>
                </c:pt>
                <c:pt idx="2">
                  <c:v>0.3</c:v>
                </c:pt>
                <c:pt idx="3">
                  <c:v>0.14285714285714285</c:v>
                </c:pt>
                <c:pt idx="4">
                  <c:v>0</c:v>
                </c:pt>
                <c:pt idx="5">
                  <c:v>0.45098039215686275</c:v>
                </c:pt>
                <c:pt idx="6">
                  <c:v>3.8461538461538464E-2</c:v>
                </c:pt>
                <c:pt idx="7">
                  <c:v>6.8181818181818177E-2</c:v>
                </c:pt>
                <c:pt idx="8">
                  <c:v>7.407407407407407E-2</c:v>
                </c:pt>
                <c:pt idx="9">
                  <c:v>0.125</c:v>
                </c:pt>
                <c:pt idx="10">
                  <c:v>0</c:v>
                </c:pt>
                <c:pt idx="11">
                  <c:v>4.0816326530612242E-2</c:v>
                </c:pt>
                <c:pt idx="12">
                  <c:v>9.6774193548387094E-2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7c DATA'!$D$2</c:f>
              <c:strCache>
                <c:ptCount val="1"/>
                <c:pt idx="0">
                  <c:v>Post-operative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'Figure 7c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hospitals</c:v>
                </c:pt>
              </c:strCache>
            </c:strRef>
          </c:cat>
          <c:val>
            <c:numRef>
              <c:f>'Figure 7c DATA'!$D$3:$D$18</c:f>
              <c:numCache>
                <c:formatCode>0.00</c:formatCode>
                <c:ptCount val="16"/>
                <c:pt idx="0">
                  <c:v>2.9285714285714284</c:v>
                </c:pt>
                <c:pt idx="1">
                  <c:v>1.625</c:v>
                </c:pt>
                <c:pt idx="2">
                  <c:v>4.9000000000000004</c:v>
                </c:pt>
                <c:pt idx="3">
                  <c:v>2.0714285714285716</c:v>
                </c:pt>
                <c:pt idx="4">
                  <c:v>3.1428571428571428</c:v>
                </c:pt>
                <c:pt idx="5">
                  <c:v>2</c:v>
                </c:pt>
                <c:pt idx="6">
                  <c:v>5.7307692307692308</c:v>
                </c:pt>
                <c:pt idx="7">
                  <c:v>2.6818181818181817</c:v>
                </c:pt>
                <c:pt idx="8">
                  <c:v>3.2592592592592591</c:v>
                </c:pt>
                <c:pt idx="9">
                  <c:v>3.25</c:v>
                </c:pt>
                <c:pt idx="10">
                  <c:v>3.7894736842105261</c:v>
                </c:pt>
                <c:pt idx="11">
                  <c:v>2.7142857142857144</c:v>
                </c:pt>
                <c:pt idx="12">
                  <c:v>3.193548387096774</c:v>
                </c:pt>
                <c:pt idx="13">
                  <c:v>4.333333333333333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89019136"/>
        <c:axId val="89020672"/>
      </c:barChart>
      <c:catAx>
        <c:axId val="8901913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9020672"/>
        <c:crosses val="autoZero"/>
        <c:auto val="1"/>
        <c:lblAlgn val="ctr"/>
        <c:lblOffset val="100"/>
      </c:catAx>
      <c:valAx>
        <c:axId val="89020672"/>
        <c:scaling>
          <c:orientation val="minMax"/>
          <c:max val="10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Mean length </a:t>
                </a:r>
              </a:p>
              <a:p>
                <a:pPr>
                  <a:defRPr/>
                </a:pPr>
                <a:r>
                  <a:rPr lang="en-GB"/>
                  <a:t>of stay (days)</a:t>
                </a:r>
              </a:p>
            </c:rich>
          </c:tx>
          <c:layout/>
        </c:title>
        <c:numFmt formatCode="0.00" sourceLinked="1"/>
        <c:tickLblPos val="nextTo"/>
        <c:crossAx val="8901913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8a-b DATA'!$C$2</c:f>
              <c:strCache>
                <c:ptCount val="1"/>
                <c:pt idx="0">
                  <c:v>DVT/PE within 90 days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'Figure 8a-b DATA'!$B$3:$B$20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8a-b DATA'!$C$3:$C$20</c:f>
              <c:numCache>
                <c:formatCode>0.0%</c:formatCode>
                <c:ptCount val="18"/>
                <c:pt idx="0">
                  <c:v>2.1672616012238653E-2</c:v>
                </c:pt>
                <c:pt idx="1">
                  <c:v>1.4080901177675371E-2</c:v>
                </c:pt>
                <c:pt idx="2">
                  <c:v>1.4224028448056895E-2</c:v>
                </c:pt>
                <c:pt idx="3">
                  <c:v>1.3828070984097718E-2</c:v>
                </c:pt>
                <c:pt idx="4">
                  <c:v>1.4402003757044458E-2</c:v>
                </c:pt>
                <c:pt idx="5">
                  <c:v>1.113305799964087E-2</c:v>
                </c:pt>
                <c:pt idx="6">
                  <c:v>1.3550135501355014E-2</c:v>
                </c:pt>
                <c:pt idx="7">
                  <c:v>1.0617120106171201E-2</c:v>
                </c:pt>
                <c:pt idx="8">
                  <c:v>1.3022074003493726E-2</c:v>
                </c:pt>
                <c:pt idx="9">
                  <c:v>9.685590821040084E-3</c:v>
                </c:pt>
                <c:pt idx="10">
                  <c:v>9.6950742767787333E-3</c:v>
                </c:pt>
                <c:pt idx="11">
                  <c:v>8.1493554600681577E-3</c:v>
                </c:pt>
                <c:pt idx="12">
                  <c:v>6.3091482649842269E-3</c:v>
                </c:pt>
                <c:pt idx="13">
                  <c:v>7.9017920135459295E-3</c:v>
                </c:pt>
                <c:pt idx="14">
                  <c:v>8.113311331133112E-3</c:v>
                </c:pt>
                <c:pt idx="15">
                  <c:v>7.5737084122261293E-3</c:v>
                </c:pt>
                <c:pt idx="16">
                  <c:v>7.9823837049270568E-3</c:v>
                </c:pt>
                <c:pt idx="17">
                  <c:v>7.6933836900265774E-3</c:v>
                </c:pt>
              </c:numCache>
            </c:numRef>
          </c:val>
        </c:ser>
        <c:ser>
          <c:idx val="1"/>
          <c:order val="1"/>
          <c:tx>
            <c:strRef>
              <c:f>'Figure 8a-b DATA'!$D$2</c:f>
              <c:strCache>
                <c:ptCount val="1"/>
                <c:pt idx="0">
                  <c:v>Death within 90 days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'Figure 8a-b DATA'!$B$3:$B$20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8a-b DATA'!$D$3:$D$20</c:f>
              <c:numCache>
                <c:formatCode>0.0%</c:formatCode>
                <c:ptCount val="18"/>
                <c:pt idx="0">
                  <c:v>8.1591024987251407E-3</c:v>
                </c:pt>
                <c:pt idx="1">
                  <c:v>7.4244751664106498E-3</c:v>
                </c:pt>
                <c:pt idx="2">
                  <c:v>9.9060198120396233E-3</c:v>
                </c:pt>
                <c:pt idx="3">
                  <c:v>6.453099792578936E-3</c:v>
                </c:pt>
                <c:pt idx="4">
                  <c:v>4.8006679190148198E-3</c:v>
                </c:pt>
                <c:pt idx="5">
                  <c:v>6.4643562578559884E-3</c:v>
                </c:pt>
                <c:pt idx="6">
                  <c:v>6.0577076358998882E-3</c:v>
                </c:pt>
                <c:pt idx="7">
                  <c:v>6.1380225613802252E-3</c:v>
                </c:pt>
                <c:pt idx="8">
                  <c:v>5.3993965380339844E-3</c:v>
                </c:pt>
                <c:pt idx="9">
                  <c:v>3.5762181493071078E-3</c:v>
                </c:pt>
                <c:pt idx="10">
                  <c:v>4.2220484753713837E-3</c:v>
                </c:pt>
                <c:pt idx="11">
                  <c:v>2.2225514891094978E-3</c:v>
                </c:pt>
                <c:pt idx="12">
                  <c:v>3.2979638657872094E-3</c:v>
                </c:pt>
                <c:pt idx="13">
                  <c:v>2.6809651474530832E-3</c:v>
                </c:pt>
                <c:pt idx="14">
                  <c:v>2.6127612761276124E-3</c:v>
                </c:pt>
                <c:pt idx="15">
                  <c:v>2.4344062753583985E-3</c:v>
                </c:pt>
                <c:pt idx="16">
                  <c:v>2.8901734104046246E-3</c:v>
                </c:pt>
                <c:pt idx="17">
                  <c:v>2.2380752552804591E-3</c:v>
                </c:pt>
              </c:numCache>
            </c:numRef>
          </c:val>
        </c:ser>
        <c:marker val="1"/>
        <c:axId val="88962560"/>
        <c:axId val="88964480"/>
      </c:lineChart>
      <c:catAx>
        <c:axId val="88962560"/>
        <c:scaling>
          <c:orientation val="minMax"/>
        </c:scaling>
        <c:axPos val="b"/>
        <c:numFmt formatCode="General" sourceLinked="1"/>
        <c:tickLblPos val="nextTo"/>
        <c:crossAx val="88964480"/>
        <c:crosses val="autoZero"/>
        <c:auto val="1"/>
        <c:lblAlgn val="ctr"/>
        <c:lblOffset val="100"/>
      </c:catAx>
      <c:valAx>
        <c:axId val="8896448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Complication </a:t>
                </a:r>
              </a:p>
              <a:p>
                <a:pPr>
                  <a:defRPr/>
                </a:pPr>
                <a:r>
                  <a:rPr lang="en-GB"/>
                  <a:t>Rate (%)</a:t>
                </a:r>
              </a:p>
            </c:rich>
          </c:tx>
          <c:layout/>
        </c:title>
        <c:numFmt formatCode="0.0%" sourceLinked="1"/>
        <c:tickLblPos val="nextTo"/>
        <c:crossAx val="8896256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8a-b DATA'!$E$2</c:f>
              <c:strCache>
                <c:ptCount val="1"/>
                <c:pt idx="0">
                  <c:v>Dislocation within a year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'Figure 8a-b DATA'!$B$3:$B$19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8a-b DATA'!$E$3:$E$19</c:f>
              <c:numCache>
                <c:formatCode>0.0%</c:formatCode>
                <c:ptCount val="17"/>
                <c:pt idx="0">
                  <c:v>1.1983681795002549E-2</c:v>
                </c:pt>
                <c:pt idx="1">
                  <c:v>1.6385048643113159E-2</c:v>
                </c:pt>
                <c:pt idx="2">
                  <c:v>1.5748031496062992E-2</c:v>
                </c:pt>
                <c:pt idx="3">
                  <c:v>1.0601521087808249E-2</c:v>
                </c:pt>
                <c:pt idx="4">
                  <c:v>8.1402629931120844E-3</c:v>
                </c:pt>
                <c:pt idx="5">
                  <c:v>8.4395762255342083E-3</c:v>
                </c:pt>
                <c:pt idx="6">
                  <c:v>9.5648015303682436E-3</c:v>
                </c:pt>
                <c:pt idx="7">
                  <c:v>7.9628400796283999E-3</c:v>
                </c:pt>
                <c:pt idx="8">
                  <c:v>8.0990948070509775E-3</c:v>
                </c:pt>
                <c:pt idx="9">
                  <c:v>9.8345999105945454E-3</c:v>
                </c:pt>
                <c:pt idx="10">
                  <c:v>9.2259577795152457E-3</c:v>
                </c:pt>
                <c:pt idx="11">
                  <c:v>9.4828863535338578E-3</c:v>
                </c:pt>
                <c:pt idx="12">
                  <c:v>1.0037281330656725E-2</c:v>
                </c:pt>
                <c:pt idx="13">
                  <c:v>8.6073091576125312E-3</c:v>
                </c:pt>
                <c:pt idx="14">
                  <c:v>7.8382838283828377E-3</c:v>
                </c:pt>
                <c:pt idx="15">
                  <c:v>7.7089532053015962E-3</c:v>
                </c:pt>
                <c:pt idx="16">
                  <c:v>6.4684833470960634E-3</c:v>
                </c:pt>
              </c:numCache>
            </c:numRef>
          </c:val>
        </c:ser>
        <c:ser>
          <c:idx val="1"/>
          <c:order val="1"/>
          <c:tx>
            <c:strRef>
              <c:f>'Figure 8a-b DATA'!$F$2</c:f>
              <c:strCache>
                <c:ptCount val="1"/>
                <c:pt idx="0">
                  <c:v>Infection within a year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'Figure 8a-b DATA'!$B$3:$B$19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8a-b DATA'!$F$3:$F$19</c:f>
              <c:numCache>
                <c:formatCode>0.0%</c:formatCode>
                <c:ptCount val="17"/>
                <c:pt idx="0">
                  <c:v>8.9240183579806214E-3</c:v>
                </c:pt>
                <c:pt idx="1">
                  <c:v>1.1264720942140295E-2</c:v>
                </c:pt>
                <c:pt idx="2">
                  <c:v>8.6360172720345435E-3</c:v>
                </c:pt>
                <c:pt idx="3">
                  <c:v>1.175386033648306E-2</c:v>
                </c:pt>
                <c:pt idx="4">
                  <c:v>1.2106032143602587E-2</c:v>
                </c:pt>
                <c:pt idx="5">
                  <c:v>7.5417489674986541E-3</c:v>
                </c:pt>
                <c:pt idx="6">
                  <c:v>9.2459748126893036E-3</c:v>
                </c:pt>
                <c:pt idx="7">
                  <c:v>1.227604512276045E-2</c:v>
                </c:pt>
                <c:pt idx="8">
                  <c:v>1.1116404637128792E-2</c:v>
                </c:pt>
                <c:pt idx="9">
                  <c:v>9.8345999105945454E-3</c:v>
                </c:pt>
                <c:pt idx="10">
                  <c:v>8.1313526192337768E-3</c:v>
                </c:pt>
                <c:pt idx="11">
                  <c:v>1.2594458438287152E-2</c:v>
                </c:pt>
                <c:pt idx="12">
                  <c:v>1.0897619730427301E-2</c:v>
                </c:pt>
                <c:pt idx="13">
                  <c:v>1.1429377733878934E-2</c:v>
                </c:pt>
                <c:pt idx="14">
                  <c:v>8.8008800880088004E-3</c:v>
                </c:pt>
                <c:pt idx="15">
                  <c:v>6.8974844468487964E-3</c:v>
                </c:pt>
                <c:pt idx="16">
                  <c:v>9.0834021469859624E-3</c:v>
                </c:pt>
              </c:numCache>
            </c:numRef>
          </c:val>
        </c:ser>
        <c:marker val="1"/>
        <c:axId val="80404864"/>
        <c:axId val="80406784"/>
      </c:lineChart>
      <c:catAx>
        <c:axId val="80404864"/>
        <c:scaling>
          <c:orientation val="minMax"/>
        </c:scaling>
        <c:axPos val="b"/>
        <c:numFmt formatCode="General" sourceLinked="1"/>
        <c:tickLblPos val="nextTo"/>
        <c:crossAx val="80406784"/>
        <c:crosses val="autoZero"/>
        <c:auto val="1"/>
        <c:lblAlgn val="ctr"/>
        <c:lblOffset val="100"/>
      </c:catAx>
      <c:valAx>
        <c:axId val="804067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Complication Rate (%)</a:t>
                </a:r>
              </a:p>
            </c:rich>
          </c:tx>
          <c:layout/>
        </c:title>
        <c:numFmt formatCode="0.0%" sourceLinked="1"/>
        <c:tickLblPos val="nextTo"/>
        <c:crossAx val="80404864"/>
        <c:crosses val="autoZero"/>
        <c:crossBetween val="between"/>
        <c:majorUnit val="5.0000000000000114E-3"/>
      </c:valAx>
    </c:plotArea>
    <c:legend>
      <c:legendPos val="b"/>
      <c:layout/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8c-d DATA'!$C$2</c:f>
              <c:strCache>
                <c:ptCount val="1"/>
                <c:pt idx="0">
                  <c:v>DVT/PE within 90 days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'Figure 8c-d DATA'!$B$3:$B$20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8c-d DATA'!$C$3:$C$20</c:f>
              <c:numCache>
                <c:formatCode>0.0%</c:formatCode>
                <c:ptCount val="18"/>
                <c:pt idx="0">
                  <c:v>1.9647696476964769E-2</c:v>
                </c:pt>
                <c:pt idx="1">
                  <c:v>1.5629884338855891E-2</c:v>
                </c:pt>
                <c:pt idx="2">
                  <c:v>1.3129770992366412E-2</c:v>
                </c:pt>
                <c:pt idx="3">
                  <c:v>1.2107870115575124E-2</c:v>
                </c:pt>
                <c:pt idx="4">
                  <c:v>1.278711816244376E-2</c:v>
                </c:pt>
                <c:pt idx="5">
                  <c:v>1.0948191593352884E-2</c:v>
                </c:pt>
                <c:pt idx="6">
                  <c:v>1.1019736842105263E-2</c:v>
                </c:pt>
                <c:pt idx="7">
                  <c:v>1.397796415063312E-2</c:v>
                </c:pt>
                <c:pt idx="8">
                  <c:v>9.8450613298902527E-3</c:v>
                </c:pt>
                <c:pt idx="9">
                  <c:v>1.2688108586603717E-2</c:v>
                </c:pt>
                <c:pt idx="10">
                  <c:v>7.4923547400611622E-3</c:v>
                </c:pt>
                <c:pt idx="11">
                  <c:v>8.529103695944935E-3</c:v>
                </c:pt>
                <c:pt idx="12">
                  <c:v>9.5751854349291968E-3</c:v>
                </c:pt>
                <c:pt idx="13">
                  <c:v>6.91114245416079E-3</c:v>
                </c:pt>
                <c:pt idx="14">
                  <c:v>8.548115529076545E-3</c:v>
                </c:pt>
                <c:pt idx="15">
                  <c:v>8.9709086248878633E-3</c:v>
                </c:pt>
                <c:pt idx="16">
                  <c:v>7.4866310160427805E-3</c:v>
                </c:pt>
                <c:pt idx="17">
                  <c:v>7.6912319955251022E-3</c:v>
                </c:pt>
              </c:numCache>
            </c:numRef>
          </c:val>
        </c:ser>
        <c:ser>
          <c:idx val="1"/>
          <c:order val="1"/>
          <c:tx>
            <c:strRef>
              <c:f>'Figure 8c-d DATA'!$D$2</c:f>
              <c:strCache>
                <c:ptCount val="1"/>
                <c:pt idx="0">
                  <c:v>Death within 90 days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'Figure 8c-d DATA'!$B$3:$B$20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8c-d DATA'!$D$3:$D$20</c:f>
              <c:numCache>
                <c:formatCode>0.0%</c:formatCode>
                <c:ptCount val="18"/>
                <c:pt idx="0">
                  <c:v>6.0975609756097563E-3</c:v>
                </c:pt>
                <c:pt idx="1">
                  <c:v>7.8149421694279457E-3</c:v>
                </c:pt>
                <c:pt idx="2">
                  <c:v>4.2748091603053437E-3</c:v>
                </c:pt>
                <c:pt idx="3">
                  <c:v>5.5035773252614193E-3</c:v>
                </c:pt>
                <c:pt idx="4">
                  <c:v>6.1567605967321817E-3</c:v>
                </c:pt>
                <c:pt idx="5">
                  <c:v>5.083088954056696E-3</c:v>
                </c:pt>
                <c:pt idx="6">
                  <c:v>3.2894736842105266E-3</c:v>
                </c:pt>
                <c:pt idx="7">
                  <c:v>4.440059200789344E-3</c:v>
                </c:pt>
                <c:pt idx="8">
                  <c:v>2.259522272433828E-3</c:v>
                </c:pt>
                <c:pt idx="9">
                  <c:v>3.8359398052522867E-3</c:v>
                </c:pt>
                <c:pt idx="10">
                  <c:v>2.2935779816513763E-3</c:v>
                </c:pt>
                <c:pt idx="11">
                  <c:v>3.4415681580128683E-3</c:v>
                </c:pt>
                <c:pt idx="12">
                  <c:v>3.6412677006068777E-3</c:v>
                </c:pt>
                <c:pt idx="13">
                  <c:v>2.5387870239774331E-3</c:v>
                </c:pt>
                <c:pt idx="14">
                  <c:v>2.3313042352026939E-3</c:v>
                </c:pt>
                <c:pt idx="15">
                  <c:v>2.1786492374727671E-3</c:v>
                </c:pt>
                <c:pt idx="16">
                  <c:v>1.8716577540106951E-3</c:v>
                </c:pt>
                <c:pt idx="17">
                  <c:v>2.2374493077891204E-3</c:v>
                </c:pt>
              </c:numCache>
            </c:numRef>
          </c:val>
        </c:ser>
        <c:marker val="1"/>
        <c:axId val="88754432"/>
        <c:axId val="88781184"/>
      </c:lineChart>
      <c:catAx>
        <c:axId val="88754432"/>
        <c:scaling>
          <c:orientation val="minMax"/>
        </c:scaling>
        <c:axPos val="b"/>
        <c:numFmt formatCode="General" sourceLinked="1"/>
        <c:tickLblPos val="nextTo"/>
        <c:crossAx val="88781184"/>
        <c:crosses val="autoZero"/>
        <c:auto val="1"/>
        <c:lblAlgn val="ctr"/>
        <c:lblOffset val="100"/>
      </c:catAx>
      <c:valAx>
        <c:axId val="887811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Complication Rate (%)</a:t>
                </a:r>
              </a:p>
            </c:rich>
          </c:tx>
          <c:layout/>
        </c:title>
        <c:numFmt formatCode="0.0%" sourceLinked="1"/>
        <c:tickLblPos val="nextTo"/>
        <c:crossAx val="887544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8c-d DATA'!$E$2</c:f>
              <c:strCache>
                <c:ptCount val="1"/>
                <c:pt idx="0">
                  <c:v>Infection within a year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'Figure 8c-d DATA'!$B$3:$B$19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8c-d DATA'!$E$3:$E$19</c:f>
              <c:numCache>
                <c:formatCode>0.0%</c:formatCode>
                <c:ptCount val="17"/>
                <c:pt idx="0">
                  <c:v>1.3888888888888888E-2</c:v>
                </c:pt>
                <c:pt idx="1">
                  <c:v>1.9381056580181306E-2</c:v>
                </c:pt>
                <c:pt idx="2">
                  <c:v>1.8931297709923665E-2</c:v>
                </c:pt>
                <c:pt idx="3">
                  <c:v>1.8436984039625758E-2</c:v>
                </c:pt>
                <c:pt idx="4">
                  <c:v>1.5865498460809851E-2</c:v>
                </c:pt>
                <c:pt idx="5">
                  <c:v>1.5835777126099706E-2</c:v>
                </c:pt>
                <c:pt idx="6">
                  <c:v>1.5460526315789473E-2</c:v>
                </c:pt>
                <c:pt idx="7">
                  <c:v>1.3649070876500575E-2</c:v>
                </c:pt>
                <c:pt idx="8">
                  <c:v>1.3718528082633958E-2</c:v>
                </c:pt>
                <c:pt idx="9">
                  <c:v>1.416347005016229E-2</c:v>
                </c:pt>
                <c:pt idx="10">
                  <c:v>1.039755351681957E-2</c:v>
                </c:pt>
                <c:pt idx="11">
                  <c:v>1.0773604668562023E-2</c:v>
                </c:pt>
                <c:pt idx="12">
                  <c:v>1.1598111935266353E-2</c:v>
                </c:pt>
                <c:pt idx="13">
                  <c:v>9.4499294781382227E-3</c:v>
                </c:pt>
                <c:pt idx="14">
                  <c:v>1.1008936666234943E-2</c:v>
                </c:pt>
                <c:pt idx="15">
                  <c:v>8.3301294373958733E-3</c:v>
                </c:pt>
                <c:pt idx="16">
                  <c:v>9.4919786096256693E-3</c:v>
                </c:pt>
              </c:numCache>
            </c:numRef>
          </c:val>
        </c:ser>
        <c:marker val="1"/>
        <c:axId val="89391104"/>
        <c:axId val="89393024"/>
      </c:lineChart>
      <c:catAx>
        <c:axId val="89391104"/>
        <c:scaling>
          <c:orientation val="minMax"/>
        </c:scaling>
        <c:axPos val="b"/>
        <c:numFmt formatCode="General" sourceLinked="1"/>
        <c:tickLblPos val="nextTo"/>
        <c:crossAx val="89393024"/>
        <c:crosses val="autoZero"/>
        <c:auto val="1"/>
        <c:lblAlgn val="ctr"/>
        <c:lblOffset val="100"/>
      </c:catAx>
      <c:valAx>
        <c:axId val="893930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Complication Rate (%)</a:t>
                </a:r>
              </a:p>
            </c:rich>
          </c:tx>
          <c:layout/>
        </c:title>
        <c:numFmt formatCode="0.0%" sourceLinked="1"/>
        <c:tickLblPos val="nextTo"/>
        <c:crossAx val="8939110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8e DATA'!$C$2</c:f>
              <c:strCache>
                <c:ptCount val="1"/>
                <c:pt idx="0">
                  <c:v>Hip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'Figure 8e DATA'!$B$3:$B$20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8e DATA'!$C$3:$C$20</c:f>
              <c:numCache>
                <c:formatCode>0.0%</c:formatCode>
                <c:ptCount val="18"/>
                <c:pt idx="0">
                  <c:v>2.5497195308516064E-3</c:v>
                </c:pt>
                <c:pt idx="1">
                  <c:v>3.0721966205837174E-3</c:v>
                </c:pt>
                <c:pt idx="2">
                  <c:v>5.3340106680213363E-3</c:v>
                </c:pt>
                <c:pt idx="3">
                  <c:v>3.9179534454943541E-3</c:v>
                </c:pt>
                <c:pt idx="4">
                  <c:v>5.4268419954080572E-3</c:v>
                </c:pt>
                <c:pt idx="5">
                  <c:v>4.3095708385706586E-3</c:v>
                </c:pt>
                <c:pt idx="6">
                  <c:v>6.6953610712577718E-3</c:v>
                </c:pt>
                <c:pt idx="7">
                  <c:v>6.3039150630391505E-3</c:v>
                </c:pt>
                <c:pt idx="8">
                  <c:v>5.2405907575035727E-3</c:v>
                </c:pt>
                <c:pt idx="9">
                  <c:v>4.9172999552972727E-3</c:v>
                </c:pt>
                <c:pt idx="10">
                  <c:v>7.0367474589523062E-3</c:v>
                </c:pt>
                <c:pt idx="11">
                  <c:v>7.7048451622462591E-3</c:v>
                </c:pt>
                <c:pt idx="12">
                  <c:v>9.7505018640665336E-3</c:v>
                </c:pt>
                <c:pt idx="13">
                  <c:v>8.4662057287992094E-3</c:v>
                </c:pt>
                <c:pt idx="14">
                  <c:v>1.155115511551155E-2</c:v>
                </c:pt>
                <c:pt idx="15">
                  <c:v>1.5147416824452259E-2</c:v>
                </c:pt>
                <c:pt idx="16">
                  <c:v>2.2846132672722268E-2</c:v>
                </c:pt>
                <c:pt idx="17">
                  <c:v>2.2100993145894532E-2</c:v>
                </c:pt>
              </c:numCache>
            </c:numRef>
          </c:val>
        </c:ser>
        <c:ser>
          <c:idx val="1"/>
          <c:order val="1"/>
          <c:tx>
            <c:strRef>
              <c:f>'Figure 8e DATA'!$D$2</c:f>
              <c:strCache>
                <c:ptCount val="1"/>
                <c:pt idx="0">
                  <c:v>Knee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'Figure 8e DATA'!$B$3:$B$20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8e DATA'!$D$3:$D$20</c:f>
              <c:numCache>
                <c:formatCode>0.0%</c:formatCode>
                <c:ptCount val="18"/>
                <c:pt idx="0">
                  <c:v>2.3712737127371277E-3</c:v>
                </c:pt>
                <c:pt idx="1">
                  <c:v>3.7511722413254137E-3</c:v>
                </c:pt>
                <c:pt idx="2">
                  <c:v>3.3587786259541984E-3</c:v>
                </c:pt>
                <c:pt idx="3">
                  <c:v>5.5035773252614193E-3</c:v>
                </c:pt>
                <c:pt idx="4">
                  <c:v>4.2623727208145864E-3</c:v>
                </c:pt>
                <c:pt idx="5">
                  <c:v>3.7145650048875855E-3</c:v>
                </c:pt>
                <c:pt idx="6">
                  <c:v>5.4276315789473679E-3</c:v>
                </c:pt>
                <c:pt idx="7">
                  <c:v>6.084525571452064E-3</c:v>
                </c:pt>
                <c:pt idx="8">
                  <c:v>4.519044544867656E-3</c:v>
                </c:pt>
                <c:pt idx="9">
                  <c:v>3.6884036588964299E-3</c:v>
                </c:pt>
                <c:pt idx="10">
                  <c:v>7.1865443425076451E-3</c:v>
                </c:pt>
                <c:pt idx="11">
                  <c:v>6.8831363160257366E-3</c:v>
                </c:pt>
                <c:pt idx="12">
                  <c:v>8.2265677680377607E-3</c:v>
                </c:pt>
                <c:pt idx="13">
                  <c:v>1.1142454160789845E-2</c:v>
                </c:pt>
                <c:pt idx="14">
                  <c:v>1.1786038077969175E-2</c:v>
                </c:pt>
                <c:pt idx="15">
                  <c:v>1.6916570549788543E-2</c:v>
                </c:pt>
                <c:pt idx="16">
                  <c:v>2.3529411764705882E-2</c:v>
                </c:pt>
                <c:pt idx="17">
                  <c:v>2.1395609005733465E-2</c:v>
                </c:pt>
              </c:numCache>
            </c:numRef>
          </c:val>
        </c:ser>
        <c:marker val="1"/>
        <c:axId val="89463040"/>
        <c:axId val="89489792"/>
      </c:lineChart>
      <c:catAx>
        <c:axId val="89463040"/>
        <c:scaling>
          <c:orientation val="minMax"/>
        </c:scaling>
        <c:axPos val="b"/>
        <c:numFmt formatCode="General" sourceLinked="1"/>
        <c:tickLblPos val="nextTo"/>
        <c:crossAx val="89489792"/>
        <c:crosses val="autoZero"/>
        <c:auto val="1"/>
        <c:lblAlgn val="ctr"/>
        <c:lblOffset val="100"/>
      </c:catAx>
      <c:valAx>
        <c:axId val="8948979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Complication Rate (%)</a:t>
                </a:r>
              </a:p>
            </c:rich>
          </c:tx>
          <c:layout/>
        </c:title>
        <c:numFmt formatCode="0.0%" sourceLinked="1"/>
        <c:tickLblPos val="nextTo"/>
        <c:crossAx val="8946304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9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4.9589160330912485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4.2211006450463863E-2"/>
                  <c:y val="-2.7413628851949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6.4323833259575594E-2"/>
                  <c:y val="-4.2228443666763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layout>
                <c:manualLayout>
                  <c:x val="-4.7685488262427427E-3"/>
                  <c:y val="-2.24753572470110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4.3649239873691223E-2"/>
                  <c:y val="-3.2351900456887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3.0368060651706823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4.4679502174783545E-2"/>
                  <c:y val="-3.70370370370370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2.4998469142451123E-2"/>
                  <c:y val="-3.70370370370370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l"/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5.0116605950699604E-2"/>
                  <c:y val="-3.2351900456887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9 DATA for chart'!$C$3:$C$18</c:f>
              <c:numCache>
                <c:formatCode>General</c:formatCode>
                <c:ptCount val="16"/>
                <c:pt idx="0">
                  <c:v>377</c:v>
                </c:pt>
                <c:pt idx="1">
                  <c:v>172</c:v>
                </c:pt>
                <c:pt idx="2">
                  <c:v>200</c:v>
                </c:pt>
                <c:pt idx="3">
                  <c:v>419</c:v>
                </c:pt>
                <c:pt idx="4">
                  <c:v>178</c:v>
                </c:pt>
                <c:pt idx="5">
                  <c:v>654</c:v>
                </c:pt>
                <c:pt idx="6">
                  <c:v>345</c:v>
                </c:pt>
                <c:pt idx="7">
                  <c:v>609</c:v>
                </c:pt>
                <c:pt idx="8">
                  <c:v>374</c:v>
                </c:pt>
                <c:pt idx="9">
                  <c:v>405</c:v>
                </c:pt>
                <c:pt idx="10">
                  <c:v>352</c:v>
                </c:pt>
                <c:pt idx="11">
                  <c:v>736</c:v>
                </c:pt>
                <c:pt idx="12">
                  <c:v>732</c:v>
                </c:pt>
                <c:pt idx="13">
                  <c:v>51</c:v>
                </c:pt>
                <c:pt idx="14">
                  <c:v>1610</c:v>
                </c:pt>
                <c:pt idx="15">
                  <c:v>52</c:v>
                </c:pt>
              </c:numCache>
            </c:numRef>
          </c:xVal>
          <c:yVal>
            <c:numRef>
              <c:f>'Figure 9 DATA for chart'!$H$3:$H$18</c:f>
              <c:numCache>
                <c:formatCode>General</c:formatCode>
                <c:ptCount val="16"/>
                <c:pt idx="0">
                  <c:v>1.0709081265292897</c:v>
                </c:pt>
                <c:pt idx="1">
                  <c:v>0</c:v>
                </c:pt>
                <c:pt idx="2">
                  <c:v>0.49750245047610564</c:v>
                </c:pt>
                <c:pt idx="3">
                  <c:v>1.4504412185551125</c:v>
                </c:pt>
                <c:pt idx="4">
                  <c:v>0</c:v>
                </c:pt>
                <c:pt idx="5">
                  <c:v>0.30762362738489185</c:v>
                </c:pt>
                <c:pt idx="6">
                  <c:v>2.0299489051377471</c:v>
                </c:pt>
                <c:pt idx="7">
                  <c:v>1.3339976965349785</c:v>
                </c:pt>
                <c:pt idx="8">
                  <c:v>0.5475784793907319</c:v>
                </c:pt>
                <c:pt idx="9">
                  <c:v>0.76507144397128934</c:v>
                </c:pt>
                <c:pt idx="10">
                  <c:v>0</c:v>
                </c:pt>
                <c:pt idx="11">
                  <c:v>0.38772286870712214</c:v>
                </c:pt>
                <c:pt idx="12">
                  <c:v>0.69320745277130558</c:v>
                </c:pt>
                <c:pt idx="13">
                  <c:v>0</c:v>
                </c:pt>
                <c:pt idx="14">
                  <c:v>0.38078666962569196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9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9 DATA for chart'!$O$3:$O$29</c:f>
              <c:numCache>
                <c:formatCode>###0</c:formatCode>
                <c:ptCount val="27"/>
                <c:pt idx="0">
                  <c:v>19</c:v>
                </c:pt>
                <c:pt idx="1">
                  <c:v>55</c:v>
                </c:pt>
                <c:pt idx="2">
                  <c:v>103</c:v>
                </c:pt>
                <c:pt idx="3">
                  <c:v>160</c:v>
                </c:pt>
                <c:pt idx="4">
                  <c:v>222</c:v>
                </c:pt>
                <c:pt idx="5">
                  <c:v>290</c:v>
                </c:pt>
                <c:pt idx="6">
                  <c:v>361</c:v>
                </c:pt>
                <c:pt idx="7">
                  <c:v>435</c:v>
                </c:pt>
                <c:pt idx="8">
                  <c:v>512</c:v>
                </c:pt>
                <c:pt idx="9">
                  <c:v>591</c:v>
                </c:pt>
                <c:pt idx="10">
                  <c:v>672</c:v>
                </c:pt>
                <c:pt idx="11">
                  <c:v>755</c:v>
                </c:pt>
                <c:pt idx="12">
                  <c:v>840</c:v>
                </c:pt>
                <c:pt idx="13">
                  <c:v>925</c:v>
                </c:pt>
                <c:pt idx="14">
                  <c:v>1012</c:v>
                </c:pt>
                <c:pt idx="15">
                  <c:v>1100</c:v>
                </c:pt>
                <c:pt idx="16">
                  <c:v>1190</c:v>
                </c:pt>
                <c:pt idx="17">
                  <c:v>1280</c:v>
                </c:pt>
                <c:pt idx="18">
                  <c:v>1370</c:v>
                </c:pt>
                <c:pt idx="19">
                  <c:v>1462</c:v>
                </c:pt>
                <c:pt idx="20">
                  <c:v>1555</c:v>
                </c:pt>
                <c:pt idx="21">
                  <c:v>1648</c:v>
                </c:pt>
                <c:pt idx="22">
                  <c:v>1742</c:v>
                </c:pt>
                <c:pt idx="23">
                  <c:v>1836</c:v>
                </c:pt>
                <c:pt idx="24">
                  <c:v>1931</c:v>
                </c:pt>
              </c:numCache>
            </c:numRef>
          </c:xVal>
          <c:yVal>
            <c:numRef>
              <c:f>'Figure 9 DATA for chart'!$P$3:$P$29</c:f>
              <c:numCache>
                <c:formatCode>###0</c:formatCode>
                <c:ptCount val="27"/>
                <c:pt idx="0">
                  <c:v>11.111111111111111</c:v>
                </c:pt>
                <c:pt idx="1">
                  <c:v>5.5555555555555554</c:v>
                </c:pt>
                <c:pt idx="2">
                  <c:v>3.9215686274509802</c:v>
                </c:pt>
                <c:pt idx="3">
                  <c:v>3.1446540880503147</c:v>
                </c:pt>
                <c:pt idx="4">
                  <c:v>2.7149321266968327</c:v>
                </c:pt>
                <c:pt idx="5">
                  <c:v>2.422145328719723</c:v>
                </c:pt>
                <c:pt idx="6">
                  <c:v>2.2222222222222223</c:v>
                </c:pt>
                <c:pt idx="7">
                  <c:v>2.0737327188940093</c:v>
                </c:pt>
                <c:pt idx="8">
                  <c:v>1.9569471624266144</c:v>
                </c:pt>
                <c:pt idx="9">
                  <c:v>1.8644067796610171</c:v>
                </c:pt>
                <c:pt idx="10">
                  <c:v>1.7883755588673622</c:v>
                </c:pt>
                <c:pt idx="11">
                  <c:v>1.7241379310344827</c:v>
                </c:pt>
                <c:pt idx="12">
                  <c:v>1.6686531585220501</c:v>
                </c:pt>
                <c:pt idx="13">
                  <c:v>1.6233766233766231</c:v>
                </c:pt>
                <c:pt idx="14">
                  <c:v>1.5825914935707219</c:v>
                </c:pt>
                <c:pt idx="15">
                  <c:v>1.5468607825295724</c:v>
                </c:pt>
                <c:pt idx="16">
                  <c:v>1.5138772077375946</c:v>
                </c:pt>
                <c:pt idx="17">
                  <c:v>1.4855355746677092</c:v>
                </c:pt>
                <c:pt idx="18">
                  <c:v>1.4609203798392989</c:v>
                </c:pt>
                <c:pt idx="19">
                  <c:v>1.4373716632443532</c:v>
                </c:pt>
                <c:pt idx="20">
                  <c:v>1.4157014157014158</c:v>
                </c:pt>
                <c:pt idx="21">
                  <c:v>1.3964784456587735</c:v>
                </c:pt>
                <c:pt idx="22">
                  <c:v>1.3785180930499714</c:v>
                </c:pt>
                <c:pt idx="23">
                  <c:v>1.3623978201634876</c:v>
                </c:pt>
                <c:pt idx="24">
                  <c:v>1.3471502590673576</c:v>
                </c:pt>
              </c:numCache>
            </c:numRef>
          </c:yVal>
        </c:ser>
        <c:ser>
          <c:idx val="2"/>
          <c:order val="2"/>
          <c:tx>
            <c:strRef>
              <c:f>'Figure 9 DATA for chart'!$I$2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9 DATA for chart'!$J$3:$J$18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9 DATA for chart'!$I$3:$I$18</c:f>
              <c:numCache>
                <c:formatCode>General</c:formatCode>
                <c:ptCount val="16"/>
                <c:pt idx="0">
                  <c:v>0.81126885783346769</c:v>
                </c:pt>
                <c:pt idx="1">
                  <c:v>0.81126885783346769</c:v>
                </c:pt>
                <c:pt idx="2">
                  <c:v>0.81126885783346769</c:v>
                </c:pt>
                <c:pt idx="3">
                  <c:v>0.81126885783346769</c:v>
                </c:pt>
                <c:pt idx="4">
                  <c:v>0.81126885783346769</c:v>
                </c:pt>
                <c:pt idx="5">
                  <c:v>0.81126885783346769</c:v>
                </c:pt>
                <c:pt idx="6">
                  <c:v>0.81126885783346769</c:v>
                </c:pt>
                <c:pt idx="7">
                  <c:v>0.81126885783346769</c:v>
                </c:pt>
                <c:pt idx="8">
                  <c:v>0.81126885783346769</c:v>
                </c:pt>
                <c:pt idx="9">
                  <c:v>0.81126885783346769</c:v>
                </c:pt>
                <c:pt idx="10">
                  <c:v>0.81126885783346769</c:v>
                </c:pt>
                <c:pt idx="11">
                  <c:v>0.81126885783346769</c:v>
                </c:pt>
                <c:pt idx="12">
                  <c:v>0.81126885783346769</c:v>
                </c:pt>
                <c:pt idx="13">
                  <c:v>0.81126885783346769</c:v>
                </c:pt>
                <c:pt idx="14">
                  <c:v>0.81126885783346769</c:v>
                </c:pt>
                <c:pt idx="15">
                  <c:v>0.81126885783346769</c:v>
                </c:pt>
              </c:numCache>
            </c:numRef>
          </c:yVal>
        </c:ser>
        <c:axId val="88660224"/>
        <c:axId val="88695168"/>
      </c:scatterChart>
      <c:valAx>
        <c:axId val="88660224"/>
        <c:scaling>
          <c:orientation val="minMax"/>
          <c:max val="17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  <c:layout/>
        </c:title>
        <c:numFmt formatCode="General" sourceLinked="1"/>
        <c:tickLblPos val="nextTo"/>
        <c:crossAx val="88695168"/>
        <c:crosses val="autoZero"/>
        <c:crossBetween val="midCat"/>
      </c:valAx>
      <c:valAx>
        <c:axId val="88695168"/>
        <c:scaling>
          <c:orientation val="minMax"/>
          <c:max val="3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  <c:layout/>
        </c:title>
        <c:numFmt formatCode="General" sourceLinked="0"/>
        <c:tickLblPos val="nextTo"/>
        <c:crossAx val="8866022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2"/>
          <c:order val="0"/>
          <c:tx>
            <c:strRef>
              <c:f>'Figure 1cd DATA'!$D$2</c:f>
              <c:strCache>
                <c:ptCount val="1"/>
                <c:pt idx="0">
                  <c:v>Hip revision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triangle"/>
            <c:size val="4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Pos val="t"/>
            <c:showVal val="1"/>
          </c:dLbls>
          <c:cat>
            <c:numRef>
              <c:f>'Figure 1cd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1cd DATA'!$D$3:$D$19</c:f>
              <c:numCache>
                <c:formatCode>###0</c:formatCode>
                <c:ptCount val="17"/>
                <c:pt idx="0">
                  <c:v>789</c:v>
                </c:pt>
                <c:pt idx="1">
                  <c:v>772</c:v>
                </c:pt>
                <c:pt idx="2">
                  <c:v>712</c:v>
                </c:pt>
                <c:pt idx="3">
                  <c:v>803</c:v>
                </c:pt>
                <c:pt idx="4">
                  <c:v>746</c:v>
                </c:pt>
                <c:pt idx="5">
                  <c:v>845</c:v>
                </c:pt>
                <c:pt idx="6">
                  <c:v>908</c:v>
                </c:pt>
                <c:pt idx="7">
                  <c:v>915</c:v>
                </c:pt>
                <c:pt idx="8">
                  <c:v>986</c:v>
                </c:pt>
                <c:pt idx="9">
                  <c:v>847</c:v>
                </c:pt>
                <c:pt idx="10">
                  <c:v>892</c:v>
                </c:pt>
                <c:pt idx="11">
                  <c:v>951</c:v>
                </c:pt>
                <c:pt idx="12">
                  <c:v>963</c:v>
                </c:pt>
                <c:pt idx="13">
                  <c:v>848</c:v>
                </c:pt>
                <c:pt idx="14">
                  <c:v>833</c:v>
                </c:pt>
                <c:pt idx="15">
                  <c:v>786</c:v>
                </c:pt>
                <c:pt idx="16">
                  <c:v>777</c:v>
                </c:pt>
              </c:numCache>
            </c:numRef>
          </c:val>
        </c:ser>
        <c:ser>
          <c:idx val="3"/>
          <c:order val="1"/>
          <c:tx>
            <c:strRef>
              <c:f>'Figure 1cd DATA'!$E$2</c:f>
              <c:strCache>
                <c:ptCount val="1"/>
                <c:pt idx="0">
                  <c:v>Knee revision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Pos val="t"/>
            <c:showVal val="1"/>
          </c:dLbls>
          <c:cat>
            <c:numRef>
              <c:f>'Figure 1cd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1cd DATA'!$E$3:$E$19</c:f>
              <c:numCache>
                <c:formatCode>###0</c:formatCode>
                <c:ptCount val="17"/>
                <c:pt idx="0">
                  <c:v>249</c:v>
                </c:pt>
                <c:pt idx="1">
                  <c:v>297</c:v>
                </c:pt>
                <c:pt idx="2">
                  <c:v>282</c:v>
                </c:pt>
                <c:pt idx="3">
                  <c:v>314</c:v>
                </c:pt>
                <c:pt idx="4">
                  <c:v>331</c:v>
                </c:pt>
                <c:pt idx="5">
                  <c:v>405</c:v>
                </c:pt>
                <c:pt idx="6">
                  <c:v>384</c:v>
                </c:pt>
                <c:pt idx="7">
                  <c:v>466</c:v>
                </c:pt>
                <c:pt idx="8">
                  <c:v>567</c:v>
                </c:pt>
                <c:pt idx="9">
                  <c:v>537</c:v>
                </c:pt>
                <c:pt idx="10">
                  <c:v>508</c:v>
                </c:pt>
                <c:pt idx="11">
                  <c:v>444</c:v>
                </c:pt>
                <c:pt idx="12">
                  <c:v>472</c:v>
                </c:pt>
                <c:pt idx="13">
                  <c:v>478</c:v>
                </c:pt>
                <c:pt idx="14">
                  <c:v>477</c:v>
                </c:pt>
                <c:pt idx="15">
                  <c:v>468</c:v>
                </c:pt>
                <c:pt idx="16">
                  <c:v>463</c:v>
                </c:pt>
              </c:numCache>
            </c:numRef>
          </c:val>
        </c:ser>
        <c:marker val="1"/>
        <c:axId val="67213568"/>
        <c:axId val="67260416"/>
      </c:lineChart>
      <c:catAx>
        <c:axId val="67213568"/>
        <c:scaling>
          <c:orientation val="minMax"/>
        </c:scaling>
        <c:axPos val="b"/>
        <c:numFmt formatCode="General" sourceLinked="1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67260416"/>
        <c:crosses val="autoZero"/>
        <c:auto val="1"/>
        <c:lblAlgn val="ctr"/>
        <c:lblOffset val="100"/>
      </c:catAx>
      <c:valAx>
        <c:axId val="672604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</a:t>
                </a:r>
              </a:p>
              <a:p>
                <a:pPr>
                  <a:defRPr/>
                </a:pPr>
                <a:r>
                  <a:rPr lang="en-GB" baseline="0"/>
                  <a:t>operations</a:t>
                </a:r>
                <a:endParaRPr lang="en-GB"/>
              </a:p>
            </c:rich>
          </c:tx>
          <c:layout/>
        </c:title>
        <c:numFmt formatCode="###0" sourceLinked="1"/>
        <c:tickLblPos val="nextTo"/>
        <c:crossAx val="67213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9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'Figure 9 DATA for chart'!$C$3:$C$18</c:f>
              <c:numCache>
                <c:formatCode>General</c:formatCode>
                <c:ptCount val="16"/>
                <c:pt idx="0">
                  <c:v>377</c:v>
                </c:pt>
                <c:pt idx="1">
                  <c:v>172</c:v>
                </c:pt>
                <c:pt idx="2">
                  <c:v>200</c:v>
                </c:pt>
                <c:pt idx="3">
                  <c:v>419</c:v>
                </c:pt>
                <c:pt idx="4">
                  <c:v>178</c:v>
                </c:pt>
                <c:pt idx="5">
                  <c:v>654</c:v>
                </c:pt>
                <c:pt idx="6">
                  <c:v>345</c:v>
                </c:pt>
                <c:pt idx="7">
                  <c:v>609</c:v>
                </c:pt>
                <c:pt idx="8">
                  <c:v>374</c:v>
                </c:pt>
                <c:pt idx="9">
                  <c:v>405</c:v>
                </c:pt>
                <c:pt idx="10">
                  <c:v>352</c:v>
                </c:pt>
                <c:pt idx="11">
                  <c:v>736</c:v>
                </c:pt>
                <c:pt idx="12">
                  <c:v>732</c:v>
                </c:pt>
                <c:pt idx="13">
                  <c:v>51</c:v>
                </c:pt>
                <c:pt idx="14">
                  <c:v>1610</c:v>
                </c:pt>
                <c:pt idx="15">
                  <c:v>52</c:v>
                </c:pt>
              </c:numCache>
            </c:numRef>
          </c:xVal>
          <c:yVal>
            <c:numRef>
              <c:f>'Figure 9 DATA for chart'!$H$3:$H$18</c:f>
              <c:numCache>
                <c:formatCode>General</c:formatCode>
                <c:ptCount val="16"/>
                <c:pt idx="0">
                  <c:v>1.0709081265292897</c:v>
                </c:pt>
                <c:pt idx="1">
                  <c:v>0</c:v>
                </c:pt>
                <c:pt idx="2">
                  <c:v>0.49750245047610564</c:v>
                </c:pt>
                <c:pt idx="3">
                  <c:v>1.4504412185551125</c:v>
                </c:pt>
                <c:pt idx="4">
                  <c:v>0</c:v>
                </c:pt>
                <c:pt idx="5">
                  <c:v>0.30762362738489185</c:v>
                </c:pt>
                <c:pt idx="6">
                  <c:v>2.0299489051377471</c:v>
                </c:pt>
                <c:pt idx="7">
                  <c:v>1.3339976965349785</c:v>
                </c:pt>
                <c:pt idx="8">
                  <c:v>0.5475784793907319</c:v>
                </c:pt>
                <c:pt idx="9">
                  <c:v>0.76507144397128934</c:v>
                </c:pt>
                <c:pt idx="10">
                  <c:v>0</c:v>
                </c:pt>
                <c:pt idx="11">
                  <c:v>0.38772286870712214</c:v>
                </c:pt>
                <c:pt idx="12">
                  <c:v>0.69320745277130558</c:v>
                </c:pt>
                <c:pt idx="13">
                  <c:v>0</c:v>
                </c:pt>
                <c:pt idx="14">
                  <c:v>0.38078666962569196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9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'Figure 9 DATA for chart'!$O$3:$O$29</c:f>
              <c:numCache>
                <c:formatCode>###0</c:formatCode>
                <c:ptCount val="27"/>
                <c:pt idx="0">
                  <c:v>19</c:v>
                </c:pt>
                <c:pt idx="1">
                  <c:v>55</c:v>
                </c:pt>
                <c:pt idx="2">
                  <c:v>103</c:v>
                </c:pt>
                <c:pt idx="3">
                  <c:v>160</c:v>
                </c:pt>
                <c:pt idx="4">
                  <c:v>222</c:v>
                </c:pt>
                <c:pt idx="5">
                  <c:v>290</c:v>
                </c:pt>
                <c:pt idx="6">
                  <c:v>361</c:v>
                </c:pt>
                <c:pt idx="7">
                  <c:v>435</c:v>
                </c:pt>
                <c:pt idx="8">
                  <c:v>512</c:v>
                </c:pt>
                <c:pt idx="9">
                  <c:v>591</c:v>
                </c:pt>
                <c:pt idx="10">
                  <c:v>672</c:v>
                </c:pt>
                <c:pt idx="11">
                  <c:v>755</c:v>
                </c:pt>
                <c:pt idx="12">
                  <c:v>840</c:v>
                </c:pt>
                <c:pt idx="13">
                  <c:v>925</c:v>
                </c:pt>
                <c:pt idx="14">
                  <c:v>1012</c:v>
                </c:pt>
                <c:pt idx="15">
                  <c:v>1100</c:v>
                </c:pt>
                <c:pt idx="16">
                  <c:v>1190</c:v>
                </c:pt>
                <c:pt idx="17">
                  <c:v>1280</c:v>
                </c:pt>
                <c:pt idx="18">
                  <c:v>1370</c:v>
                </c:pt>
                <c:pt idx="19">
                  <c:v>1462</c:v>
                </c:pt>
                <c:pt idx="20">
                  <c:v>1555</c:v>
                </c:pt>
                <c:pt idx="21">
                  <c:v>1648</c:v>
                </c:pt>
                <c:pt idx="22">
                  <c:v>1742</c:v>
                </c:pt>
                <c:pt idx="23">
                  <c:v>1836</c:v>
                </c:pt>
                <c:pt idx="24">
                  <c:v>1931</c:v>
                </c:pt>
              </c:numCache>
            </c:numRef>
          </c:xVal>
          <c:yVal>
            <c:numRef>
              <c:f>'Figure 9 DATA for chart'!$P$3:$P$29</c:f>
              <c:numCache>
                <c:formatCode>###0</c:formatCode>
                <c:ptCount val="27"/>
                <c:pt idx="0">
                  <c:v>11.111111111111111</c:v>
                </c:pt>
                <c:pt idx="1">
                  <c:v>5.5555555555555554</c:v>
                </c:pt>
                <c:pt idx="2">
                  <c:v>3.9215686274509802</c:v>
                </c:pt>
                <c:pt idx="3">
                  <c:v>3.1446540880503147</c:v>
                </c:pt>
                <c:pt idx="4">
                  <c:v>2.7149321266968327</c:v>
                </c:pt>
                <c:pt idx="5">
                  <c:v>2.422145328719723</c:v>
                </c:pt>
                <c:pt idx="6">
                  <c:v>2.2222222222222223</c:v>
                </c:pt>
                <c:pt idx="7">
                  <c:v>2.0737327188940093</c:v>
                </c:pt>
                <c:pt idx="8">
                  <c:v>1.9569471624266144</c:v>
                </c:pt>
                <c:pt idx="9">
                  <c:v>1.8644067796610171</c:v>
                </c:pt>
                <c:pt idx="10">
                  <c:v>1.7883755588673622</c:v>
                </c:pt>
                <c:pt idx="11">
                  <c:v>1.7241379310344827</c:v>
                </c:pt>
                <c:pt idx="12">
                  <c:v>1.6686531585220501</c:v>
                </c:pt>
                <c:pt idx="13">
                  <c:v>1.6233766233766231</c:v>
                </c:pt>
                <c:pt idx="14">
                  <c:v>1.5825914935707219</c:v>
                </c:pt>
                <c:pt idx="15">
                  <c:v>1.5468607825295724</c:v>
                </c:pt>
                <c:pt idx="16">
                  <c:v>1.5138772077375946</c:v>
                </c:pt>
                <c:pt idx="17">
                  <c:v>1.4855355746677092</c:v>
                </c:pt>
                <c:pt idx="18">
                  <c:v>1.4609203798392989</c:v>
                </c:pt>
                <c:pt idx="19">
                  <c:v>1.4373716632443532</c:v>
                </c:pt>
                <c:pt idx="20">
                  <c:v>1.4157014157014158</c:v>
                </c:pt>
                <c:pt idx="21">
                  <c:v>1.3964784456587735</c:v>
                </c:pt>
                <c:pt idx="22">
                  <c:v>1.3785180930499714</c:v>
                </c:pt>
                <c:pt idx="23">
                  <c:v>1.3623978201634876</c:v>
                </c:pt>
                <c:pt idx="24">
                  <c:v>1.3471502590673576</c:v>
                </c:pt>
              </c:numCache>
            </c:numRef>
          </c:yVal>
        </c:ser>
        <c:ser>
          <c:idx val="2"/>
          <c:order val="2"/>
          <c:tx>
            <c:strRef>
              <c:f>'Figure 9 DATA for chart'!$I$2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'Figure 9 DATA for chart'!$J$3:$J$18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9 DATA for chart'!$I$3:$I$18</c:f>
              <c:numCache>
                <c:formatCode>General</c:formatCode>
                <c:ptCount val="16"/>
                <c:pt idx="0">
                  <c:v>0.81126885783346769</c:v>
                </c:pt>
                <c:pt idx="1">
                  <c:v>0.81126885783346769</c:v>
                </c:pt>
                <c:pt idx="2">
                  <c:v>0.81126885783346769</c:v>
                </c:pt>
                <c:pt idx="3">
                  <c:v>0.81126885783346769</c:v>
                </c:pt>
                <c:pt idx="4">
                  <c:v>0.81126885783346769</c:v>
                </c:pt>
                <c:pt idx="5">
                  <c:v>0.81126885783346769</c:v>
                </c:pt>
                <c:pt idx="6">
                  <c:v>0.81126885783346769</c:v>
                </c:pt>
                <c:pt idx="7">
                  <c:v>0.81126885783346769</c:v>
                </c:pt>
                <c:pt idx="8">
                  <c:v>0.81126885783346769</c:v>
                </c:pt>
                <c:pt idx="9">
                  <c:v>0.81126885783346769</c:v>
                </c:pt>
                <c:pt idx="10">
                  <c:v>0.81126885783346769</c:v>
                </c:pt>
                <c:pt idx="11">
                  <c:v>0.81126885783346769</c:v>
                </c:pt>
                <c:pt idx="12">
                  <c:v>0.81126885783346769</c:v>
                </c:pt>
                <c:pt idx="13">
                  <c:v>0.81126885783346769</c:v>
                </c:pt>
                <c:pt idx="14">
                  <c:v>0.81126885783346769</c:v>
                </c:pt>
                <c:pt idx="15">
                  <c:v>0.81126885783346769</c:v>
                </c:pt>
              </c:numCache>
            </c:numRef>
          </c:yVal>
        </c:ser>
        <c:axId val="90982272"/>
        <c:axId val="90983808"/>
      </c:scatterChart>
      <c:valAx>
        <c:axId val="90982272"/>
        <c:scaling>
          <c:orientation val="minMax"/>
        </c:scaling>
        <c:axPos val="b"/>
        <c:numFmt formatCode="General" sourceLinked="1"/>
        <c:tickLblPos val="nextTo"/>
        <c:crossAx val="90983808"/>
        <c:crosses val="autoZero"/>
        <c:crossBetween val="midCat"/>
      </c:valAx>
      <c:valAx>
        <c:axId val="90983808"/>
        <c:scaling>
          <c:orientation val="minMax"/>
        </c:scaling>
        <c:axPos val="l"/>
        <c:majorGridlines/>
        <c:numFmt formatCode="General" sourceLinked="1"/>
        <c:tickLblPos val="nextTo"/>
        <c:crossAx val="909822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10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7.3597063226058914E-3"/>
                  <c:y val="7.40740740740740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3.1171446966555213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t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b"/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layout>
                <c:manualLayout>
                  <c:x val="-4.2925535418634968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t"/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10 DATA for chart'!$C$3:$C$18</c:f>
              <c:numCache>
                <c:formatCode>General</c:formatCode>
                <c:ptCount val="16"/>
                <c:pt idx="0">
                  <c:v>377</c:v>
                </c:pt>
                <c:pt idx="1">
                  <c:v>172</c:v>
                </c:pt>
                <c:pt idx="2">
                  <c:v>200</c:v>
                </c:pt>
                <c:pt idx="3">
                  <c:v>419</c:v>
                </c:pt>
                <c:pt idx="4">
                  <c:v>178</c:v>
                </c:pt>
                <c:pt idx="5">
                  <c:v>654</c:v>
                </c:pt>
                <c:pt idx="6">
                  <c:v>345</c:v>
                </c:pt>
                <c:pt idx="7">
                  <c:v>609</c:v>
                </c:pt>
                <c:pt idx="8">
                  <c:v>374</c:v>
                </c:pt>
                <c:pt idx="9">
                  <c:v>405</c:v>
                </c:pt>
                <c:pt idx="10">
                  <c:v>352</c:v>
                </c:pt>
                <c:pt idx="11">
                  <c:v>736</c:v>
                </c:pt>
                <c:pt idx="12">
                  <c:v>732</c:v>
                </c:pt>
                <c:pt idx="13">
                  <c:v>51</c:v>
                </c:pt>
                <c:pt idx="14">
                  <c:v>1610</c:v>
                </c:pt>
                <c:pt idx="15">
                  <c:v>52</c:v>
                </c:pt>
              </c:numCache>
            </c:numRef>
          </c:xVal>
          <c:yVal>
            <c:numRef>
              <c:f>'Figure 10 DATA for chart'!$H$3:$H$18</c:f>
              <c:numCache>
                <c:formatCode>General</c:formatCode>
                <c:ptCount val="16"/>
                <c:pt idx="0">
                  <c:v>0.26932422942132933</c:v>
                </c:pt>
                <c:pt idx="1">
                  <c:v>1.7095588879885972</c:v>
                </c:pt>
                <c:pt idx="2">
                  <c:v>1.923314473820039</c:v>
                </c:pt>
                <c:pt idx="3">
                  <c:v>0.72630738624858449</c:v>
                </c:pt>
                <c:pt idx="4">
                  <c:v>0</c:v>
                </c:pt>
                <c:pt idx="5">
                  <c:v>0.92213440270898861</c:v>
                </c:pt>
                <c:pt idx="6">
                  <c:v>1.1506906622896418</c:v>
                </c:pt>
                <c:pt idx="7">
                  <c:v>1.4735153698589236</c:v>
                </c:pt>
                <c:pt idx="8">
                  <c:v>1.0825690450868011</c:v>
                </c:pt>
                <c:pt idx="9">
                  <c:v>0.24964888851069553</c:v>
                </c:pt>
                <c:pt idx="10">
                  <c:v>0.55535264056674438</c:v>
                </c:pt>
                <c:pt idx="11">
                  <c:v>1.3244834425197716</c:v>
                </c:pt>
                <c:pt idx="12">
                  <c:v>1.0775229439142557</c:v>
                </c:pt>
                <c:pt idx="13">
                  <c:v>1.9888408675143856</c:v>
                </c:pt>
                <c:pt idx="14">
                  <c:v>0.56016403641872992</c:v>
                </c:pt>
                <c:pt idx="15">
                  <c:v>1.7558435890773685</c:v>
                </c:pt>
              </c:numCache>
            </c:numRef>
          </c:yVal>
        </c:ser>
        <c:ser>
          <c:idx val="1"/>
          <c:order val="1"/>
          <c:tx>
            <c:strRef>
              <c:f>'Figure 10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10 DATA for chart'!$O$3:$O$32</c:f>
              <c:numCache>
                <c:formatCode>###0</c:formatCode>
                <c:ptCount val="30"/>
                <c:pt idx="0">
                  <c:v>17</c:v>
                </c:pt>
                <c:pt idx="1">
                  <c:v>48</c:v>
                </c:pt>
                <c:pt idx="2">
                  <c:v>89</c:v>
                </c:pt>
                <c:pt idx="3">
                  <c:v>138</c:v>
                </c:pt>
                <c:pt idx="4">
                  <c:v>192</c:v>
                </c:pt>
                <c:pt idx="5">
                  <c:v>250</c:v>
                </c:pt>
                <c:pt idx="6">
                  <c:v>312</c:v>
                </c:pt>
                <c:pt idx="7">
                  <c:v>376</c:v>
                </c:pt>
                <c:pt idx="8">
                  <c:v>443</c:v>
                </c:pt>
                <c:pt idx="9">
                  <c:v>511</c:v>
                </c:pt>
                <c:pt idx="10">
                  <c:v>581</c:v>
                </c:pt>
                <c:pt idx="11">
                  <c:v>653</c:v>
                </c:pt>
                <c:pt idx="12">
                  <c:v>726</c:v>
                </c:pt>
                <c:pt idx="13">
                  <c:v>800</c:v>
                </c:pt>
                <c:pt idx="14">
                  <c:v>875</c:v>
                </c:pt>
                <c:pt idx="15">
                  <c:v>951</c:v>
                </c:pt>
                <c:pt idx="16">
                  <c:v>1028</c:v>
                </c:pt>
                <c:pt idx="17">
                  <c:v>1106</c:v>
                </c:pt>
                <c:pt idx="18">
                  <c:v>1185</c:v>
                </c:pt>
                <c:pt idx="19">
                  <c:v>1264</c:v>
                </c:pt>
                <c:pt idx="20">
                  <c:v>1344</c:v>
                </c:pt>
                <c:pt idx="21">
                  <c:v>1424</c:v>
                </c:pt>
                <c:pt idx="22">
                  <c:v>1505</c:v>
                </c:pt>
                <c:pt idx="23">
                  <c:v>1587</c:v>
                </c:pt>
                <c:pt idx="24">
                  <c:v>1669</c:v>
                </c:pt>
                <c:pt idx="25">
                  <c:v>1751</c:v>
                </c:pt>
                <c:pt idx="26">
                  <c:v>1834</c:v>
                </c:pt>
                <c:pt idx="27">
                  <c:v>1918</c:v>
                </c:pt>
              </c:numCache>
            </c:numRef>
          </c:xVal>
          <c:yVal>
            <c:numRef>
              <c:f>'Figure 10 DATA for chart'!$P$3:$P$32</c:f>
              <c:numCache>
                <c:formatCode>###0</c:formatCode>
                <c:ptCount val="30"/>
                <c:pt idx="0">
                  <c:v>12.5</c:v>
                </c:pt>
                <c:pt idx="1">
                  <c:v>6.3829787234042552</c:v>
                </c:pt>
                <c:pt idx="2">
                  <c:v>4.5454545454545459</c:v>
                </c:pt>
                <c:pt idx="3">
                  <c:v>3.6496350364963499</c:v>
                </c:pt>
                <c:pt idx="4">
                  <c:v>3.1413612565445024</c:v>
                </c:pt>
                <c:pt idx="5">
                  <c:v>2.8112449799196786</c:v>
                </c:pt>
                <c:pt idx="6">
                  <c:v>2.572347266881029</c:v>
                </c:pt>
                <c:pt idx="7">
                  <c:v>2.4</c:v>
                </c:pt>
                <c:pt idx="8">
                  <c:v>2.2624434389140271</c:v>
                </c:pt>
                <c:pt idx="9">
                  <c:v>2.1568627450980391</c:v>
                </c:pt>
                <c:pt idx="10">
                  <c:v>2.0689655172413794</c:v>
                </c:pt>
                <c:pt idx="11">
                  <c:v>1.9938650306748467</c:v>
                </c:pt>
                <c:pt idx="12">
                  <c:v>1.9310344827586208</c:v>
                </c:pt>
                <c:pt idx="13">
                  <c:v>1.877346683354193</c:v>
                </c:pt>
                <c:pt idx="14">
                  <c:v>1.8306636155606408</c:v>
                </c:pt>
                <c:pt idx="15">
                  <c:v>1.7894736842105261</c:v>
                </c:pt>
                <c:pt idx="16">
                  <c:v>1.7526777020447908</c:v>
                </c:pt>
                <c:pt idx="17">
                  <c:v>1.7194570135746607</c:v>
                </c:pt>
                <c:pt idx="18">
                  <c:v>1.6891891891891893</c:v>
                </c:pt>
                <c:pt idx="19">
                  <c:v>1.66270783847981</c:v>
                </c:pt>
                <c:pt idx="20">
                  <c:v>1.6381236038719285</c:v>
                </c:pt>
                <c:pt idx="21">
                  <c:v>1.6163035839775124</c:v>
                </c:pt>
                <c:pt idx="22">
                  <c:v>1.5957446808510638</c:v>
                </c:pt>
                <c:pt idx="23">
                  <c:v>1.5762925598991173</c:v>
                </c:pt>
                <c:pt idx="24">
                  <c:v>1.5587529976019185</c:v>
                </c:pt>
                <c:pt idx="25">
                  <c:v>1.5428571428571429</c:v>
                </c:pt>
                <c:pt idx="26">
                  <c:v>1.5275504637206765</c:v>
                </c:pt>
                <c:pt idx="27">
                  <c:v>1.5127803860198226</c:v>
                </c:pt>
              </c:numCache>
            </c:numRef>
          </c:yVal>
        </c:ser>
        <c:ser>
          <c:idx val="2"/>
          <c:order val="2"/>
          <c:tx>
            <c:strRef>
              <c:f>'Figure 10 DATA for chart'!$I$2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10 DATA for chart'!$J$3:$J$18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10 DATA for chart'!$I$3:$I$18</c:f>
              <c:numCache>
                <c:formatCode>General</c:formatCode>
                <c:ptCount val="16"/>
                <c:pt idx="0">
                  <c:v>0.93907148612230162</c:v>
                </c:pt>
                <c:pt idx="1">
                  <c:v>0.93907148612230162</c:v>
                </c:pt>
                <c:pt idx="2">
                  <c:v>0.93907148612230162</c:v>
                </c:pt>
                <c:pt idx="3">
                  <c:v>0.93907148612230162</c:v>
                </c:pt>
                <c:pt idx="4">
                  <c:v>0.93907148612230162</c:v>
                </c:pt>
                <c:pt idx="5">
                  <c:v>0.93907148612230162</c:v>
                </c:pt>
                <c:pt idx="6">
                  <c:v>0.93907148612230162</c:v>
                </c:pt>
                <c:pt idx="7">
                  <c:v>0.93907148612230162</c:v>
                </c:pt>
                <c:pt idx="8">
                  <c:v>0.93907148612230162</c:v>
                </c:pt>
                <c:pt idx="9">
                  <c:v>0.93907148612230162</c:v>
                </c:pt>
                <c:pt idx="10">
                  <c:v>0.93907148612230162</c:v>
                </c:pt>
                <c:pt idx="11">
                  <c:v>0.93907148612230162</c:v>
                </c:pt>
                <c:pt idx="12">
                  <c:v>0.93907148612230162</c:v>
                </c:pt>
                <c:pt idx="13">
                  <c:v>0.93907148612230162</c:v>
                </c:pt>
                <c:pt idx="14">
                  <c:v>0.93907148612230162</c:v>
                </c:pt>
                <c:pt idx="15">
                  <c:v>0.93907148612230162</c:v>
                </c:pt>
              </c:numCache>
            </c:numRef>
          </c:yVal>
        </c:ser>
        <c:axId val="91321472"/>
        <c:axId val="91323392"/>
      </c:scatterChart>
      <c:valAx>
        <c:axId val="91321472"/>
        <c:scaling>
          <c:orientation val="minMax"/>
          <c:max val="17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  <c:layout/>
        </c:title>
        <c:numFmt formatCode="General" sourceLinked="1"/>
        <c:tickLblPos val="nextTo"/>
        <c:crossAx val="91323392"/>
        <c:crosses val="autoZero"/>
        <c:crossBetween val="midCat"/>
      </c:valAx>
      <c:valAx>
        <c:axId val="91323392"/>
        <c:scaling>
          <c:orientation val="minMax"/>
          <c:max val="3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  <c:layout/>
        </c:title>
        <c:numFmt formatCode="General" sourceLinked="0"/>
        <c:tickLblPos val="nextTo"/>
        <c:crossAx val="91321472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11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1.8923717320054701E-2"/>
                  <c:y val="-2.24753572470110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layout>
                <c:manualLayout>
                  <c:x val="-6.5550450980009611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3.6277943462388177E-3"/>
                  <c:y val="-5.19140662972684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4.156708043927209E-2"/>
                  <c:y val="-2.00062214445416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1.4210414583267697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t"/>
              <c:showVal val="1"/>
            </c:dLbl>
            <c:dLbl>
              <c:idx val="7"/>
              <c:layout>
                <c:manualLayout>
                  <c:x val="-9.2870318304401026E-2"/>
                  <c:y val="-5.19140662972684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3.6418280119694751E-2"/>
                  <c:y val="-2.7413628851949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5.9540024149881812E-2"/>
                  <c:y val="-5.19140662972684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3.3112593655160477E-2"/>
                  <c:y val="2.44382229999027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3.4170575585053813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11 DATA for chart'!$C$3:$C$18</c:f>
              <c:numCache>
                <c:formatCode>General</c:formatCode>
                <c:ptCount val="16"/>
                <c:pt idx="0">
                  <c:v>435</c:v>
                </c:pt>
                <c:pt idx="1">
                  <c:v>137</c:v>
                </c:pt>
                <c:pt idx="2">
                  <c:v>182</c:v>
                </c:pt>
                <c:pt idx="3">
                  <c:v>456</c:v>
                </c:pt>
                <c:pt idx="4">
                  <c:v>198</c:v>
                </c:pt>
                <c:pt idx="5">
                  <c:v>595</c:v>
                </c:pt>
                <c:pt idx="6">
                  <c:v>512</c:v>
                </c:pt>
                <c:pt idx="7">
                  <c:v>587</c:v>
                </c:pt>
                <c:pt idx="8">
                  <c:v>392</c:v>
                </c:pt>
                <c:pt idx="9">
                  <c:v>340</c:v>
                </c:pt>
                <c:pt idx="10">
                  <c:v>409</c:v>
                </c:pt>
                <c:pt idx="11">
                  <c:v>812</c:v>
                </c:pt>
                <c:pt idx="12">
                  <c:v>526</c:v>
                </c:pt>
                <c:pt idx="13">
                  <c:v>65</c:v>
                </c:pt>
                <c:pt idx="14">
                  <c:v>1752</c:v>
                </c:pt>
                <c:pt idx="15">
                  <c:v>82</c:v>
                </c:pt>
              </c:numCache>
            </c:numRef>
          </c:xVal>
          <c:yVal>
            <c:numRef>
              <c:f>'Figure 11 DATA for chart'!$H$3:$H$18</c:f>
              <c:numCache>
                <c:formatCode>General</c:formatCode>
                <c:ptCount val="16"/>
                <c:pt idx="0">
                  <c:v>1.3800184429459257</c:v>
                </c:pt>
                <c:pt idx="1">
                  <c:v>1.3950506114305836</c:v>
                </c:pt>
                <c:pt idx="2">
                  <c:v>2.2742728248463804</c:v>
                </c:pt>
                <c:pt idx="3">
                  <c:v>1.2526385979129031</c:v>
                </c:pt>
                <c:pt idx="4">
                  <c:v>0.48905531704974842</c:v>
                </c:pt>
                <c:pt idx="5">
                  <c:v>0.50298182740393893</c:v>
                </c:pt>
                <c:pt idx="6">
                  <c:v>0.5712449075869338</c:v>
                </c:pt>
                <c:pt idx="7">
                  <c:v>2.2574717115434333</c:v>
                </c:pt>
                <c:pt idx="8">
                  <c:v>1.2543966631449204</c:v>
                </c:pt>
                <c:pt idx="9">
                  <c:v>1.1968338551615758</c:v>
                </c:pt>
                <c:pt idx="10">
                  <c:v>1.1913250284269514</c:v>
                </c:pt>
                <c:pt idx="11">
                  <c:v>1.2534778316436705</c:v>
                </c:pt>
                <c:pt idx="12">
                  <c:v>0.19313177194205189</c:v>
                </c:pt>
                <c:pt idx="13">
                  <c:v>1.5303705391808586</c:v>
                </c:pt>
                <c:pt idx="14">
                  <c:v>0.39582641819568953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11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11 DATA for chart'!$O$3:$O$33</c:f>
              <c:numCache>
                <c:formatCode>###0</c:formatCode>
                <c:ptCount val="31"/>
                <c:pt idx="0">
                  <c:v>16</c:v>
                </c:pt>
                <c:pt idx="1">
                  <c:v>45</c:v>
                </c:pt>
                <c:pt idx="2">
                  <c:v>84</c:v>
                </c:pt>
                <c:pt idx="3">
                  <c:v>130</c:v>
                </c:pt>
                <c:pt idx="4">
                  <c:v>181</c:v>
                </c:pt>
                <c:pt idx="5">
                  <c:v>236</c:v>
                </c:pt>
                <c:pt idx="6">
                  <c:v>294</c:v>
                </c:pt>
                <c:pt idx="7">
                  <c:v>355</c:v>
                </c:pt>
                <c:pt idx="8">
                  <c:v>417</c:v>
                </c:pt>
                <c:pt idx="9">
                  <c:v>482</c:v>
                </c:pt>
                <c:pt idx="10">
                  <c:v>548</c:v>
                </c:pt>
                <c:pt idx="11">
                  <c:v>615</c:v>
                </c:pt>
                <c:pt idx="12">
                  <c:v>684</c:v>
                </c:pt>
                <c:pt idx="13">
                  <c:v>754</c:v>
                </c:pt>
                <c:pt idx="14">
                  <c:v>824</c:v>
                </c:pt>
                <c:pt idx="15">
                  <c:v>896</c:v>
                </c:pt>
                <c:pt idx="16">
                  <c:v>969</c:v>
                </c:pt>
                <c:pt idx="17">
                  <c:v>1042</c:v>
                </c:pt>
                <c:pt idx="18">
                  <c:v>1116</c:v>
                </c:pt>
                <c:pt idx="19">
                  <c:v>1191</c:v>
                </c:pt>
                <c:pt idx="20">
                  <c:v>1266</c:v>
                </c:pt>
                <c:pt idx="21">
                  <c:v>1342</c:v>
                </c:pt>
                <c:pt idx="22">
                  <c:v>1418</c:v>
                </c:pt>
                <c:pt idx="23">
                  <c:v>1495</c:v>
                </c:pt>
                <c:pt idx="24">
                  <c:v>1572</c:v>
                </c:pt>
                <c:pt idx="25">
                  <c:v>1650</c:v>
                </c:pt>
                <c:pt idx="26">
                  <c:v>1728</c:v>
                </c:pt>
                <c:pt idx="27">
                  <c:v>1806</c:v>
                </c:pt>
                <c:pt idx="28">
                  <c:v>1885</c:v>
                </c:pt>
                <c:pt idx="29">
                  <c:v>1965</c:v>
                </c:pt>
              </c:numCache>
            </c:numRef>
          </c:xVal>
          <c:yVal>
            <c:numRef>
              <c:f>'Figure 11 DATA for chart'!$P$3:$P$33</c:f>
              <c:numCache>
                <c:formatCode>###0</c:formatCode>
                <c:ptCount val="31"/>
                <c:pt idx="0">
                  <c:v>13.333333333333334</c:v>
                </c:pt>
                <c:pt idx="1">
                  <c:v>6.8181818181818175</c:v>
                </c:pt>
                <c:pt idx="2">
                  <c:v>4.8192771084337354</c:v>
                </c:pt>
                <c:pt idx="3">
                  <c:v>3.8759689922480618</c:v>
                </c:pt>
                <c:pt idx="4">
                  <c:v>3.3333333333333335</c:v>
                </c:pt>
                <c:pt idx="5">
                  <c:v>2.9787234042553195</c:v>
                </c:pt>
                <c:pt idx="6">
                  <c:v>2.7303754266211606</c:v>
                </c:pt>
                <c:pt idx="7">
                  <c:v>2.5423728813559325</c:v>
                </c:pt>
                <c:pt idx="8">
                  <c:v>2.4038461538461542</c:v>
                </c:pt>
                <c:pt idx="9">
                  <c:v>2.2869022869022873</c:v>
                </c:pt>
                <c:pt idx="10">
                  <c:v>2.1937842778793417</c:v>
                </c:pt>
                <c:pt idx="11">
                  <c:v>2.1172638436482085</c:v>
                </c:pt>
                <c:pt idx="12">
                  <c:v>2.0497803806734991</c:v>
                </c:pt>
                <c:pt idx="13">
                  <c:v>1.9920318725099602</c:v>
                </c:pt>
                <c:pt idx="14">
                  <c:v>1.9441069258809234</c:v>
                </c:pt>
                <c:pt idx="15">
                  <c:v>1.8994413407821229</c:v>
                </c:pt>
                <c:pt idx="16">
                  <c:v>1.859504132231405</c:v>
                </c:pt>
                <c:pt idx="17">
                  <c:v>1.8251681075888568</c:v>
                </c:pt>
                <c:pt idx="18">
                  <c:v>1.7937219730941705</c:v>
                </c:pt>
                <c:pt idx="19">
                  <c:v>1.7647058823529411</c:v>
                </c:pt>
                <c:pt idx="20">
                  <c:v>1.7391304347826086</c:v>
                </c:pt>
                <c:pt idx="21">
                  <c:v>1.7151379567486951</c:v>
                </c:pt>
                <c:pt idx="22">
                  <c:v>1.6937191249117856</c:v>
                </c:pt>
                <c:pt idx="23">
                  <c:v>1.6733601070950468</c:v>
                </c:pt>
                <c:pt idx="24">
                  <c:v>1.6549968173138128</c:v>
                </c:pt>
                <c:pt idx="25">
                  <c:v>1.6373559733171621</c:v>
                </c:pt>
                <c:pt idx="26">
                  <c:v>1.6213086276780544</c:v>
                </c:pt>
                <c:pt idx="27">
                  <c:v>1.6066481994459834</c:v>
                </c:pt>
                <c:pt idx="28">
                  <c:v>1.5923566878980893</c:v>
                </c:pt>
                <c:pt idx="29">
                  <c:v>1.5784114052953158</c:v>
                </c:pt>
              </c:numCache>
            </c:numRef>
          </c:yVal>
        </c:ser>
        <c:ser>
          <c:idx val="2"/>
          <c:order val="2"/>
          <c:tx>
            <c:strRef>
              <c:f>'Figure 11 DATA for chart'!$I$2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11 DATA for chart'!$J$3:$J$18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11 DATA for chart'!$I$3:$I$18</c:f>
              <c:numCache>
                <c:formatCode>General</c:formatCode>
                <c:ptCount val="16"/>
                <c:pt idx="0">
                  <c:v>0.99709403076594949</c:v>
                </c:pt>
                <c:pt idx="1">
                  <c:v>0.99709403076594949</c:v>
                </c:pt>
                <c:pt idx="2">
                  <c:v>0.99709403076594949</c:v>
                </c:pt>
                <c:pt idx="3">
                  <c:v>0.99709403076594949</c:v>
                </c:pt>
                <c:pt idx="4">
                  <c:v>0.99709403076594949</c:v>
                </c:pt>
                <c:pt idx="5">
                  <c:v>0.99709403076594949</c:v>
                </c:pt>
                <c:pt idx="6">
                  <c:v>0.99709403076594949</c:v>
                </c:pt>
                <c:pt idx="7">
                  <c:v>0.99709403076594949</c:v>
                </c:pt>
                <c:pt idx="8">
                  <c:v>0.99709403076594949</c:v>
                </c:pt>
                <c:pt idx="9">
                  <c:v>0.99709403076594949</c:v>
                </c:pt>
                <c:pt idx="10">
                  <c:v>0.99709403076594949</c:v>
                </c:pt>
                <c:pt idx="11">
                  <c:v>0.99709403076594949</c:v>
                </c:pt>
                <c:pt idx="12">
                  <c:v>0.99709403076594949</c:v>
                </c:pt>
                <c:pt idx="13">
                  <c:v>0.99709403076594949</c:v>
                </c:pt>
                <c:pt idx="14">
                  <c:v>0.99709403076594949</c:v>
                </c:pt>
                <c:pt idx="15">
                  <c:v>0.99709403076594949</c:v>
                </c:pt>
              </c:numCache>
            </c:numRef>
          </c:yVal>
        </c:ser>
        <c:axId val="91423872"/>
        <c:axId val="91425792"/>
      </c:scatterChart>
      <c:valAx>
        <c:axId val="91423872"/>
        <c:scaling>
          <c:orientation val="minMax"/>
          <c:max val="18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91425792"/>
        <c:crosses val="autoZero"/>
        <c:crossBetween val="midCat"/>
      </c:valAx>
      <c:valAx>
        <c:axId val="91425792"/>
        <c:scaling>
          <c:orientation val="minMax"/>
          <c:max val="3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91423872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12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3.8549600847003679E-2"/>
                  <c:y val="-2.00062214445416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layout>
                <c:manualLayout>
                  <c:x val="-2.5072066205677392E-2"/>
                  <c:y val="-4.2228443666763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2.5706913314056442E-2"/>
                  <c:y val="-2.00062214445416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5.0153404482312314E-2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3.5062915830651034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5.1518040842313824E-2"/>
                  <c:y val="2.4691358024691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4.257899176659416E-2"/>
                  <c:y val="-3.2351900456887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3.6418280119694751E-2"/>
                  <c:y val="-3.2351900456887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6.7954621712061182E-3"/>
                  <c:y val="-2.00062214445416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3.5571913892595092E-2"/>
                  <c:y val="-2.71604938271604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layout>
                <c:manualLayout>
                  <c:x val="-4.6765042051739314E-3"/>
                  <c:y val="-2.72227082725772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3.4170575585053486E-2"/>
                  <c:y val="-4.96358510741712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Lbl>
              <c:idx val="15"/>
              <c:delete val="1"/>
            </c:dLbl>
            <c:delete val="1"/>
            <c:dLblPos val="t"/>
          </c:dLbls>
          <c:xVal>
            <c:numRef>
              <c:f>'Figure 12 DATA for chart'!$C$3:$C$18</c:f>
              <c:numCache>
                <c:formatCode>General</c:formatCode>
                <c:ptCount val="16"/>
                <c:pt idx="0">
                  <c:v>478</c:v>
                </c:pt>
                <c:pt idx="1">
                  <c:v>162</c:v>
                </c:pt>
                <c:pt idx="2">
                  <c:v>165</c:v>
                </c:pt>
                <c:pt idx="3">
                  <c:v>381</c:v>
                </c:pt>
                <c:pt idx="4">
                  <c:v>166</c:v>
                </c:pt>
                <c:pt idx="5">
                  <c:v>562</c:v>
                </c:pt>
                <c:pt idx="6">
                  <c:v>283</c:v>
                </c:pt>
                <c:pt idx="7">
                  <c:v>573</c:v>
                </c:pt>
                <c:pt idx="8">
                  <c:v>411</c:v>
                </c:pt>
                <c:pt idx="9">
                  <c:v>411</c:v>
                </c:pt>
                <c:pt idx="10">
                  <c:v>320</c:v>
                </c:pt>
                <c:pt idx="11">
                  <c:v>715</c:v>
                </c:pt>
                <c:pt idx="12">
                  <c:v>621</c:v>
                </c:pt>
                <c:pt idx="13">
                  <c:v>49</c:v>
                </c:pt>
                <c:pt idx="14">
                  <c:v>1684</c:v>
                </c:pt>
                <c:pt idx="15">
                  <c:v>168</c:v>
                </c:pt>
              </c:numCache>
            </c:numRef>
          </c:xVal>
          <c:yVal>
            <c:numRef>
              <c:f>'Figure 12 DATA for chart'!$G$3:$G$18</c:f>
              <c:numCache>
                <c:formatCode>General</c:formatCode>
                <c:ptCount val="16"/>
                <c:pt idx="0">
                  <c:v>1.0635427078101807</c:v>
                </c:pt>
                <c:pt idx="1">
                  <c:v>0.60425804204548084</c:v>
                </c:pt>
                <c:pt idx="2">
                  <c:v>0</c:v>
                </c:pt>
                <c:pt idx="3">
                  <c:v>1.0854722043126146</c:v>
                </c:pt>
                <c:pt idx="4">
                  <c:v>0</c:v>
                </c:pt>
                <c:pt idx="5">
                  <c:v>0.35498972853224309</c:v>
                </c:pt>
                <c:pt idx="6">
                  <c:v>1.0601485844929521</c:v>
                </c:pt>
                <c:pt idx="7">
                  <c:v>1.2459749732253647</c:v>
                </c:pt>
                <c:pt idx="8">
                  <c:v>0.73650562292653277</c:v>
                </c:pt>
                <c:pt idx="9">
                  <c:v>0.72692264439337317</c:v>
                </c:pt>
                <c:pt idx="10">
                  <c:v>1.2733625353507356</c:v>
                </c:pt>
                <c:pt idx="11">
                  <c:v>0.6810259447052216</c:v>
                </c:pt>
                <c:pt idx="12">
                  <c:v>1.1083234928135706</c:v>
                </c:pt>
                <c:pt idx="13">
                  <c:v>0</c:v>
                </c:pt>
                <c:pt idx="14">
                  <c:v>0.60691282989315354</c:v>
                </c:pt>
                <c:pt idx="15">
                  <c:v>0.61145046477541609</c:v>
                </c:pt>
              </c:numCache>
            </c:numRef>
          </c:yVal>
        </c:ser>
        <c:ser>
          <c:idx val="1"/>
          <c:order val="1"/>
          <c:tx>
            <c:strRef>
              <c:f>'Figure 12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12 DATA for chart'!$O$3:$O$25</c:f>
              <c:numCache>
                <c:formatCode>###0</c:formatCode>
                <c:ptCount val="23"/>
                <c:pt idx="0">
                  <c:v>20</c:v>
                </c:pt>
                <c:pt idx="1">
                  <c:v>57</c:v>
                </c:pt>
                <c:pt idx="2">
                  <c:v>106</c:v>
                </c:pt>
                <c:pt idx="3">
                  <c:v>165</c:v>
                </c:pt>
                <c:pt idx="4">
                  <c:v>229</c:v>
                </c:pt>
                <c:pt idx="5">
                  <c:v>299</c:v>
                </c:pt>
                <c:pt idx="6">
                  <c:v>373</c:v>
                </c:pt>
                <c:pt idx="7">
                  <c:v>449</c:v>
                </c:pt>
                <c:pt idx="8">
                  <c:v>529</c:v>
                </c:pt>
                <c:pt idx="9">
                  <c:v>611</c:v>
                </c:pt>
                <c:pt idx="10">
                  <c:v>695</c:v>
                </c:pt>
                <c:pt idx="11">
                  <c:v>780</c:v>
                </c:pt>
                <c:pt idx="12">
                  <c:v>867</c:v>
                </c:pt>
                <c:pt idx="13">
                  <c:v>956</c:v>
                </c:pt>
                <c:pt idx="14">
                  <c:v>1046</c:v>
                </c:pt>
                <c:pt idx="15">
                  <c:v>1137</c:v>
                </c:pt>
                <c:pt idx="16">
                  <c:v>1229</c:v>
                </c:pt>
                <c:pt idx="17">
                  <c:v>1322</c:v>
                </c:pt>
                <c:pt idx="18">
                  <c:v>1416</c:v>
                </c:pt>
                <c:pt idx="19">
                  <c:v>1511</c:v>
                </c:pt>
                <c:pt idx="20">
                  <c:v>1606</c:v>
                </c:pt>
                <c:pt idx="21">
                  <c:v>1702</c:v>
                </c:pt>
                <c:pt idx="22">
                  <c:v>1799</c:v>
                </c:pt>
              </c:numCache>
            </c:numRef>
          </c:xVal>
          <c:yVal>
            <c:numRef>
              <c:f>'Figure 12 DATA for chart'!$P$3:$P$25</c:f>
              <c:numCache>
                <c:formatCode>###0</c:formatCode>
                <c:ptCount val="23"/>
                <c:pt idx="0">
                  <c:v>10.526315789473683</c:v>
                </c:pt>
                <c:pt idx="1">
                  <c:v>5.3571428571428568</c:v>
                </c:pt>
                <c:pt idx="2">
                  <c:v>3.8095238095238098</c:v>
                </c:pt>
                <c:pt idx="3">
                  <c:v>3.0487804878048781</c:v>
                </c:pt>
                <c:pt idx="4">
                  <c:v>2.6315789473684208</c:v>
                </c:pt>
                <c:pt idx="5">
                  <c:v>2.348993288590604</c:v>
                </c:pt>
                <c:pt idx="6">
                  <c:v>2.1505376344086025</c:v>
                </c:pt>
                <c:pt idx="7">
                  <c:v>2.0089285714285716</c:v>
                </c:pt>
                <c:pt idx="8">
                  <c:v>1.893939393939394</c:v>
                </c:pt>
                <c:pt idx="9">
                  <c:v>1.8032786885245904</c:v>
                </c:pt>
                <c:pt idx="10">
                  <c:v>1.7291066282420751</c:v>
                </c:pt>
                <c:pt idx="11">
                  <c:v>1.6688061617458279</c:v>
                </c:pt>
                <c:pt idx="12">
                  <c:v>1.6166281755196306</c:v>
                </c:pt>
                <c:pt idx="13">
                  <c:v>1.5706806282722512</c:v>
                </c:pt>
                <c:pt idx="14">
                  <c:v>1.5311004784688995</c:v>
                </c:pt>
                <c:pt idx="15">
                  <c:v>1.4964788732394365</c:v>
                </c:pt>
                <c:pt idx="16">
                  <c:v>1.4657980456026058</c:v>
                </c:pt>
                <c:pt idx="17">
                  <c:v>1.4383043149129449</c:v>
                </c:pt>
                <c:pt idx="18">
                  <c:v>1.4134275618374559</c:v>
                </c:pt>
                <c:pt idx="19">
                  <c:v>1.3907284768211921</c:v>
                </c:pt>
                <c:pt idx="20">
                  <c:v>1.3707165109034267</c:v>
                </c:pt>
                <c:pt idx="21">
                  <c:v>1.352145796590241</c:v>
                </c:pt>
                <c:pt idx="22">
                  <c:v>1.3348164627363739</c:v>
                </c:pt>
              </c:numCache>
            </c:numRef>
          </c:yVal>
        </c:ser>
        <c:ser>
          <c:idx val="2"/>
          <c:order val="2"/>
          <c:tx>
            <c:strRef>
              <c:f>'Figure 12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12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12 DATA for chart'!$H$3:$H$18</c:f>
              <c:numCache>
                <c:formatCode>General</c:formatCode>
                <c:ptCount val="16"/>
                <c:pt idx="0">
                  <c:v>0.78522450785224518</c:v>
                </c:pt>
                <c:pt idx="1">
                  <c:v>0.78522450785224518</c:v>
                </c:pt>
                <c:pt idx="2">
                  <c:v>0.78522450785224518</c:v>
                </c:pt>
                <c:pt idx="3">
                  <c:v>0.78522450785224518</c:v>
                </c:pt>
                <c:pt idx="4">
                  <c:v>0.78522450785224518</c:v>
                </c:pt>
                <c:pt idx="5">
                  <c:v>0.78522450785224518</c:v>
                </c:pt>
                <c:pt idx="6">
                  <c:v>0.78522450785224518</c:v>
                </c:pt>
                <c:pt idx="7">
                  <c:v>0.78522450785224518</c:v>
                </c:pt>
                <c:pt idx="8">
                  <c:v>0.78522450785224518</c:v>
                </c:pt>
                <c:pt idx="9">
                  <c:v>0.78522450785224518</c:v>
                </c:pt>
                <c:pt idx="10">
                  <c:v>0.78522450785224518</c:v>
                </c:pt>
                <c:pt idx="11">
                  <c:v>0.78522450785224518</c:v>
                </c:pt>
                <c:pt idx="12">
                  <c:v>0.78522450785224518</c:v>
                </c:pt>
                <c:pt idx="13">
                  <c:v>0.78522450785224518</c:v>
                </c:pt>
                <c:pt idx="14">
                  <c:v>0.78522450785224518</c:v>
                </c:pt>
                <c:pt idx="15">
                  <c:v>0.78522450785224518</c:v>
                </c:pt>
              </c:numCache>
            </c:numRef>
          </c:yVal>
        </c:ser>
        <c:axId val="79996800"/>
        <c:axId val="91176960"/>
      </c:scatterChart>
      <c:valAx>
        <c:axId val="79996800"/>
        <c:scaling>
          <c:orientation val="minMax"/>
          <c:max val="175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91176960"/>
        <c:crosses val="autoZero"/>
        <c:crossBetween val="midCat"/>
      </c:valAx>
      <c:valAx>
        <c:axId val="91176960"/>
        <c:scaling>
          <c:orientation val="minMax"/>
          <c:max val="3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79996800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13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2.9963276803963639E-2"/>
                  <c:y val="1.25988140371342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layout>
                <c:manualLayout>
                  <c:x val="-2.4011766258045211E-3"/>
                  <c:y val="7.15427238261887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4.156708043927209E-2"/>
                  <c:y val="-2.6907553222513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8.0773259810961659E-3"/>
                  <c:y val="2.21600077768058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8.341000498953316E-2"/>
                  <c:y val="9.87654320987674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4.6258844927897086E-2"/>
                  <c:y val="-2.9882764654418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2.5378720635785907E-2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layout>
                <c:manualLayout>
                  <c:x val="-7.0070778739991469E-3"/>
                  <c:y val="-1.75370856420725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r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t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13 DATA for chart'!$C$3:$C$18</c:f>
              <c:numCache>
                <c:formatCode>General</c:formatCode>
                <c:ptCount val="16"/>
                <c:pt idx="0">
                  <c:v>493</c:v>
                </c:pt>
                <c:pt idx="1">
                  <c:v>176</c:v>
                </c:pt>
                <c:pt idx="2">
                  <c:v>163</c:v>
                </c:pt>
                <c:pt idx="3">
                  <c:v>426</c:v>
                </c:pt>
                <c:pt idx="4">
                  <c:v>206</c:v>
                </c:pt>
                <c:pt idx="5">
                  <c:v>514</c:v>
                </c:pt>
                <c:pt idx="6">
                  <c:v>404</c:v>
                </c:pt>
                <c:pt idx="7">
                  <c:v>525</c:v>
                </c:pt>
                <c:pt idx="8">
                  <c:v>419</c:v>
                </c:pt>
                <c:pt idx="9">
                  <c:v>391</c:v>
                </c:pt>
                <c:pt idx="10">
                  <c:v>358</c:v>
                </c:pt>
                <c:pt idx="11">
                  <c:v>671</c:v>
                </c:pt>
                <c:pt idx="12">
                  <c:v>525</c:v>
                </c:pt>
                <c:pt idx="13">
                  <c:v>40</c:v>
                </c:pt>
                <c:pt idx="14">
                  <c:v>1678</c:v>
                </c:pt>
                <c:pt idx="15">
                  <c:v>162</c:v>
                </c:pt>
              </c:numCache>
            </c:numRef>
          </c:xVal>
          <c:yVal>
            <c:numRef>
              <c:f>'Figure 13 DATA for chart'!$G$3:$G$18</c:f>
              <c:numCache>
                <c:formatCode>General</c:formatCode>
                <c:ptCount val="16"/>
                <c:pt idx="0">
                  <c:v>1.0102030828236044</c:v>
                </c:pt>
                <c:pt idx="1">
                  <c:v>1.7506317472775634</c:v>
                </c:pt>
                <c:pt idx="2">
                  <c:v>0.60550395433847415</c:v>
                </c:pt>
                <c:pt idx="3">
                  <c:v>0.72296442683210405</c:v>
                </c:pt>
                <c:pt idx="4">
                  <c:v>0</c:v>
                </c:pt>
                <c:pt idx="5">
                  <c:v>1.1870998496586398</c:v>
                </c:pt>
                <c:pt idx="6">
                  <c:v>0.73370280639764252</c:v>
                </c:pt>
                <c:pt idx="7">
                  <c:v>1.3138254496845423</c:v>
                </c:pt>
                <c:pt idx="8">
                  <c:v>0.94673400201598379</c:v>
                </c:pt>
                <c:pt idx="9">
                  <c:v>0</c:v>
                </c:pt>
                <c:pt idx="10">
                  <c:v>1.1402793859792171</c:v>
                </c:pt>
                <c:pt idx="11">
                  <c:v>0.88445108001572503</c:v>
                </c:pt>
                <c:pt idx="12">
                  <c:v>0.18183206981828345</c:v>
                </c:pt>
                <c:pt idx="13">
                  <c:v>0</c:v>
                </c:pt>
                <c:pt idx="14">
                  <c:v>0.59855588280199257</c:v>
                </c:pt>
                <c:pt idx="15">
                  <c:v>1.2461158402925041</c:v>
                </c:pt>
              </c:numCache>
            </c:numRef>
          </c:yVal>
        </c:ser>
        <c:ser>
          <c:idx val="1"/>
          <c:order val="1"/>
          <c:tx>
            <c:strRef>
              <c:f>'Figure 13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13 DATA for chart'!$O$3:$O$28</c:f>
              <c:numCache>
                <c:formatCode>###0</c:formatCode>
                <c:ptCount val="26"/>
                <c:pt idx="0">
                  <c:v>20</c:v>
                </c:pt>
                <c:pt idx="1">
                  <c:v>56</c:v>
                </c:pt>
                <c:pt idx="2">
                  <c:v>105</c:v>
                </c:pt>
                <c:pt idx="3">
                  <c:v>163</c:v>
                </c:pt>
                <c:pt idx="4">
                  <c:v>227</c:v>
                </c:pt>
                <c:pt idx="5">
                  <c:v>296</c:v>
                </c:pt>
                <c:pt idx="6">
                  <c:v>368</c:v>
                </c:pt>
                <c:pt idx="7">
                  <c:v>444</c:v>
                </c:pt>
                <c:pt idx="8">
                  <c:v>523</c:v>
                </c:pt>
                <c:pt idx="9">
                  <c:v>603</c:v>
                </c:pt>
                <c:pt idx="10">
                  <c:v>686</c:v>
                </c:pt>
                <c:pt idx="11">
                  <c:v>771</c:v>
                </c:pt>
                <c:pt idx="12">
                  <c:v>857</c:v>
                </c:pt>
                <c:pt idx="13">
                  <c:v>945</c:v>
                </c:pt>
                <c:pt idx="14">
                  <c:v>1033</c:v>
                </c:pt>
                <c:pt idx="15">
                  <c:v>1123</c:v>
                </c:pt>
                <c:pt idx="16">
                  <c:v>1214</c:v>
                </c:pt>
                <c:pt idx="17">
                  <c:v>1306</c:v>
                </c:pt>
                <c:pt idx="18">
                  <c:v>1399</c:v>
                </c:pt>
                <c:pt idx="19">
                  <c:v>1493</c:v>
                </c:pt>
                <c:pt idx="20">
                  <c:v>1587</c:v>
                </c:pt>
                <c:pt idx="21">
                  <c:v>1682</c:v>
                </c:pt>
                <c:pt idx="22">
                  <c:v>1778</c:v>
                </c:pt>
                <c:pt idx="23">
                  <c:v>1874</c:v>
                </c:pt>
                <c:pt idx="24">
                  <c:v>1971</c:v>
                </c:pt>
              </c:numCache>
            </c:numRef>
          </c:xVal>
          <c:yVal>
            <c:numRef>
              <c:f>'Figure 13 DATA for chart'!$P$3:$P$28</c:f>
              <c:numCache>
                <c:formatCode>###0</c:formatCode>
                <c:ptCount val="26"/>
                <c:pt idx="0">
                  <c:v>10.526315789473683</c:v>
                </c:pt>
                <c:pt idx="1">
                  <c:v>5.4545454545454541</c:v>
                </c:pt>
                <c:pt idx="2">
                  <c:v>3.8461538461538463</c:v>
                </c:pt>
                <c:pt idx="3">
                  <c:v>3.0864197530864197</c:v>
                </c:pt>
                <c:pt idx="4">
                  <c:v>2.6548672566371683</c:v>
                </c:pt>
                <c:pt idx="5">
                  <c:v>2.3728813559322033</c:v>
                </c:pt>
                <c:pt idx="6">
                  <c:v>2.1798365122615802</c:v>
                </c:pt>
                <c:pt idx="7">
                  <c:v>2.0316027088036117</c:v>
                </c:pt>
                <c:pt idx="8">
                  <c:v>1.9157088122605364</c:v>
                </c:pt>
                <c:pt idx="9">
                  <c:v>1.8272425249169437</c:v>
                </c:pt>
                <c:pt idx="10">
                  <c:v>1.7518248175182483</c:v>
                </c:pt>
                <c:pt idx="11">
                  <c:v>1.6883116883116882</c:v>
                </c:pt>
                <c:pt idx="12">
                  <c:v>1.6355140186915886</c:v>
                </c:pt>
                <c:pt idx="13">
                  <c:v>1.5889830508474576</c:v>
                </c:pt>
                <c:pt idx="14">
                  <c:v>1.5503875968992249</c:v>
                </c:pt>
                <c:pt idx="15">
                  <c:v>1.5151515151515151</c:v>
                </c:pt>
                <c:pt idx="16">
                  <c:v>1.4839241549876341</c:v>
                </c:pt>
                <c:pt idx="17">
                  <c:v>1.4559386973180077</c:v>
                </c:pt>
                <c:pt idx="18">
                  <c:v>1.4306151645207439</c:v>
                </c:pt>
                <c:pt idx="19">
                  <c:v>1.4075067024128687</c:v>
                </c:pt>
                <c:pt idx="20">
                  <c:v>1.3871374527112232</c:v>
                </c:pt>
                <c:pt idx="21">
                  <c:v>1.3682331945270672</c:v>
                </c:pt>
                <c:pt idx="22">
                  <c:v>1.3505908835115363</c:v>
                </c:pt>
                <c:pt idx="23">
                  <c:v>1.3347570742124935</c:v>
                </c:pt>
                <c:pt idx="24">
                  <c:v>1.3197969543147208</c:v>
                </c:pt>
              </c:numCache>
            </c:numRef>
          </c:yVal>
        </c:ser>
        <c:ser>
          <c:idx val="2"/>
          <c:order val="2"/>
          <c:tx>
            <c:strRef>
              <c:f>'Figure 13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13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13 DATA for chart'!$H$3:$H$18</c:f>
              <c:numCache>
                <c:formatCode>General</c:formatCode>
                <c:ptCount val="16"/>
                <c:pt idx="0">
                  <c:v>0.79473754866425017</c:v>
                </c:pt>
                <c:pt idx="1">
                  <c:v>0.79473754866425017</c:v>
                </c:pt>
                <c:pt idx="2">
                  <c:v>0.79473754866425017</c:v>
                </c:pt>
                <c:pt idx="3">
                  <c:v>0.79473754866425017</c:v>
                </c:pt>
                <c:pt idx="4">
                  <c:v>0.79473754866425017</c:v>
                </c:pt>
                <c:pt idx="5">
                  <c:v>0.79473754866425017</c:v>
                </c:pt>
                <c:pt idx="6">
                  <c:v>0.79473754866425017</c:v>
                </c:pt>
                <c:pt idx="7">
                  <c:v>0.79473754866425017</c:v>
                </c:pt>
                <c:pt idx="8">
                  <c:v>0.79473754866425017</c:v>
                </c:pt>
                <c:pt idx="9">
                  <c:v>0.79473754866425017</c:v>
                </c:pt>
                <c:pt idx="10">
                  <c:v>0.79473754866425017</c:v>
                </c:pt>
                <c:pt idx="11">
                  <c:v>0.79473754866425017</c:v>
                </c:pt>
                <c:pt idx="12">
                  <c:v>0.79473754866425017</c:v>
                </c:pt>
                <c:pt idx="13">
                  <c:v>0.79473754866425017</c:v>
                </c:pt>
                <c:pt idx="14">
                  <c:v>0.79473754866425017</c:v>
                </c:pt>
                <c:pt idx="15">
                  <c:v>0.79473754866425017</c:v>
                </c:pt>
              </c:numCache>
            </c:numRef>
          </c:yVal>
        </c:ser>
        <c:axId val="93095040"/>
        <c:axId val="93096960"/>
      </c:scatterChart>
      <c:valAx>
        <c:axId val="93095040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93096960"/>
        <c:crosses val="autoZero"/>
        <c:crossBetween val="midCat"/>
      </c:valAx>
      <c:valAx>
        <c:axId val="93096960"/>
        <c:scaling>
          <c:orientation val="minMax"/>
          <c:max val="3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93095040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14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2.9776869544086474E-3"/>
                  <c:y val="4.68494216000777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4.5890859611766796E-2"/>
                  <c:y val="2.19690871974336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6.4323833259575594E-2"/>
                  <c:y val="-3.9759307864294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2.4480295593622216E-2"/>
                  <c:y val="-2.24753572470110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3.4207374116666404E-2"/>
                  <c:y val="-2.9882764654418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6.3275123400640204E-2"/>
                  <c:y val="1.20923495674151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6.3486739103433623E-2"/>
                  <c:y val="1.45616797900262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4.5032227207462923E-2"/>
                  <c:y val="-2.9882764654418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1.4339161151877102E-2"/>
                  <c:y val="-2.24753572470110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5.8313406429447566E-2"/>
                  <c:y val="4.68513658014969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1.9619798730383067E-2"/>
                  <c:y val="-2.7413628851949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layout>
                <c:manualLayout>
                  <c:x val="-4.6765042051738924E-3"/>
                  <c:y val="-5.191406629726930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3.9077143050862954E-2"/>
                  <c:y val="3.67839020122485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14 DATA for chart'!$C$3:$C$18</c:f>
              <c:numCache>
                <c:formatCode>General</c:formatCode>
                <c:ptCount val="16"/>
                <c:pt idx="0">
                  <c:v>478</c:v>
                </c:pt>
                <c:pt idx="1">
                  <c:v>162</c:v>
                </c:pt>
                <c:pt idx="2">
                  <c:v>165</c:v>
                </c:pt>
                <c:pt idx="3">
                  <c:v>381</c:v>
                </c:pt>
                <c:pt idx="4">
                  <c:v>166</c:v>
                </c:pt>
                <c:pt idx="5">
                  <c:v>562</c:v>
                </c:pt>
                <c:pt idx="6">
                  <c:v>283</c:v>
                </c:pt>
                <c:pt idx="7">
                  <c:v>573</c:v>
                </c:pt>
                <c:pt idx="8">
                  <c:v>411</c:v>
                </c:pt>
                <c:pt idx="9">
                  <c:v>411</c:v>
                </c:pt>
                <c:pt idx="10">
                  <c:v>320</c:v>
                </c:pt>
                <c:pt idx="11">
                  <c:v>715</c:v>
                </c:pt>
                <c:pt idx="12">
                  <c:v>621</c:v>
                </c:pt>
                <c:pt idx="13">
                  <c:v>49</c:v>
                </c:pt>
                <c:pt idx="14">
                  <c:v>1684</c:v>
                </c:pt>
                <c:pt idx="15">
                  <c:v>168</c:v>
                </c:pt>
              </c:numCache>
            </c:numRef>
          </c:xVal>
          <c:yVal>
            <c:numRef>
              <c:f>'Figure 14 DATA for chart'!$G$3:$G$18</c:f>
              <c:numCache>
                <c:formatCode>General</c:formatCode>
                <c:ptCount val="16"/>
                <c:pt idx="0">
                  <c:v>0.22849758363090747</c:v>
                </c:pt>
                <c:pt idx="1">
                  <c:v>0.54317006956702363</c:v>
                </c:pt>
                <c:pt idx="2">
                  <c:v>0</c:v>
                </c:pt>
                <c:pt idx="3">
                  <c:v>0</c:v>
                </c:pt>
                <c:pt idx="4">
                  <c:v>0.57736227342028279</c:v>
                </c:pt>
                <c:pt idx="5">
                  <c:v>0.16729315108454493</c:v>
                </c:pt>
                <c:pt idx="6">
                  <c:v>0.33041785752377978</c:v>
                </c:pt>
                <c:pt idx="7">
                  <c:v>0</c:v>
                </c:pt>
                <c:pt idx="8">
                  <c:v>0</c:v>
                </c:pt>
                <c:pt idx="9">
                  <c:v>0.23307802451799056</c:v>
                </c:pt>
                <c:pt idx="10">
                  <c:v>0.3586366899079898</c:v>
                </c:pt>
                <c:pt idx="11">
                  <c:v>0.34329212397331871</c:v>
                </c:pt>
                <c:pt idx="12">
                  <c:v>0.14508207408714882</c:v>
                </c:pt>
                <c:pt idx="13">
                  <c:v>2.520210375159623</c:v>
                </c:pt>
                <c:pt idx="14">
                  <c:v>0.28132263652349221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14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14 DATA for chart'!$O$3:$O$13</c:f>
              <c:numCache>
                <c:formatCode>###0</c:formatCode>
                <c:ptCount val="11"/>
                <c:pt idx="0">
                  <c:v>4</c:v>
                </c:pt>
                <c:pt idx="1">
                  <c:v>59</c:v>
                </c:pt>
                <c:pt idx="2">
                  <c:v>171</c:v>
                </c:pt>
                <c:pt idx="3">
                  <c:v>322</c:v>
                </c:pt>
                <c:pt idx="4">
                  <c:v>499</c:v>
                </c:pt>
                <c:pt idx="5">
                  <c:v>696</c:v>
                </c:pt>
                <c:pt idx="6">
                  <c:v>909</c:v>
                </c:pt>
                <c:pt idx="7">
                  <c:v>1133</c:v>
                </c:pt>
                <c:pt idx="8">
                  <c:v>1367</c:v>
                </c:pt>
                <c:pt idx="9">
                  <c:v>1609</c:v>
                </c:pt>
                <c:pt idx="10">
                  <c:v>1859</c:v>
                </c:pt>
              </c:numCache>
            </c:numRef>
          </c:xVal>
          <c:yVal>
            <c:numRef>
              <c:f>'Figure 14 DATA for chart'!$P$3:$P$13</c:f>
              <c:numCache>
                <c:formatCode>###0</c:formatCode>
                <c:ptCount val="11"/>
                <c:pt idx="0">
                  <c:v>33.333333333333329</c:v>
                </c:pt>
                <c:pt idx="1">
                  <c:v>3.4482758620689653</c:v>
                </c:pt>
                <c:pt idx="2">
                  <c:v>1.7647058823529411</c:v>
                </c:pt>
                <c:pt idx="3">
                  <c:v>1.2461059190031152</c:v>
                </c:pt>
                <c:pt idx="4">
                  <c:v>1.0040160642570282</c:v>
                </c:pt>
                <c:pt idx="5" formatCode="####">
                  <c:v>0.86330935251798557</c:v>
                </c:pt>
                <c:pt idx="6" formatCode="####">
                  <c:v>0.77092511013215859</c:v>
                </c:pt>
                <c:pt idx="7" formatCode="####">
                  <c:v>0.70671378091872794</c:v>
                </c:pt>
                <c:pt idx="8" formatCode="####">
                  <c:v>0.65885797950219627</c:v>
                </c:pt>
                <c:pt idx="9" formatCode="####">
                  <c:v>0.62189054726368165</c:v>
                </c:pt>
                <c:pt idx="10" formatCode="####">
                  <c:v>0.59203444564047358</c:v>
                </c:pt>
              </c:numCache>
            </c:numRef>
          </c:yVal>
        </c:ser>
        <c:ser>
          <c:idx val="2"/>
          <c:order val="2"/>
          <c:tx>
            <c:strRef>
              <c:f>'Figure 14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14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14 DATA for chart'!$H$3:$H$18</c:f>
              <c:numCache>
                <c:formatCode>General</c:formatCode>
                <c:ptCount val="16"/>
                <c:pt idx="0">
                  <c:v>0.25713337757133375</c:v>
                </c:pt>
                <c:pt idx="1">
                  <c:v>0.25713337757133375</c:v>
                </c:pt>
                <c:pt idx="2">
                  <c:v>0.25713337757133375</c:v>
                </c:pt>
                <c:pt idx="3">
                  <c:v>0.25713337757133375</c:v>
                </c:pt>
                <c:pt idx="4">
                  <c:v>0.25713337757133375</c:v>
                </c:pt>
                <c:pt idx="5">
                  <c:v>0.25713337757133375</c:v>
                </c:pt>
                <c:pt idx="6">
                  <c:v>0.25713337757133375</c:v>
                </c:pt>
                <c:pt idx="7">
                  <c:v>0.25713337757133375</c:v>
                </c:pt>
                <c:pt idx="8">
                  <c:v>0.25713337757133375</c:v>
                </c:pt>
                <c:pt idx="9">
                  <c:v>0.25713337757133375</c:v>
                </c:pt>
                <c:pt idx="10">
                  <c:v>0.25713337757133375</c:v>
                </c:pt>
                <c:pt idx="11">
                  <c:v>0.25713337757133375</c:v>
                </c:pt>
                <c:pt idx="12">
                  <c:v>0.25713337757133375</c:v>
                </c:pt>
                <c:pt idx="13">
                  <c:v>0.25713337757133375</c:v>
                </c:pt>
                <c:pt idx="14">
                  <c:v>0.25713337757133375</c:v>
                </c:pt>
                <c:pt idx="15">
                  <c:v>0.25713337757133375</c:v>
                </c:pt>
              </c:numCache>
            </c:numRef>
          </c:yVal>
        </c:ser>
        <c:axId val="91149440"/>
        <c:axId val="91151360"/>
      </c:scatterChart>
      <c:valAx>
        <c:axId val="91149440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91151360"/>
        <c:crosses val="autoZero"/>
        <c:crossBetween val="midCat"/>
      </c:valAx>
      <c:valAx>
        <c:axId val="91151360"/>
        <c:scaling>
          <c:orientation val="minMax"/>
          <c:max val="2.6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91149440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15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1.2790628717883208E-2"/>
                  <c:y val="1.70308155924953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layout>
                <c:manualLayout>
                  <c:x val="-1.3440736109713363E-2"/>
                  <c:y val="-2.7413628851949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6.7326052568392636E-2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6.3275123400640204E-2"/>
                  <c:y val="-7.66054243219597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9.1698946673423112E-2"/>
                  <c:y val="-5.19140662972684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3.7672520884857084E-2"/>
                  <c:y val="5.65369884320018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4.2551465305938764E-2"/>
                  <c:y val="1.45616797900262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4.9727082386407002E-2"/>
                  <c:y val="1.70308155924953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5.7645044647919155E-2"/>
                  <c:y val="-2.7413628851949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-4.5538424331305356E-3"/>
                  <c:y val="-1.25988140371342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r"/>
              <c:showVal val="1"/>
            </c:dLbl>
            <c:dLbl>
              <c:idx val="12"/>
              <c:layout>
                <c:manualLayout>
                  <c:x val="-9.5829750869111333E-3"/>
                  <c:y val="-5.45741226791094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4.5210135068961967E-2"/>
                  <c:y val="-3.9759307864294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layout>
                <c:manualLayout>
                  <c:x val="-2.5259149554061812E-2"/>
                  <c:y val="-1.75370856420724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r"/>
              <c:showVal val="1"/>
            </c:dLbl>
            <c:delete val="1"/>
            <c:dLblPos val="t"/>
          </c:dLbls>
          <c:xVal>
            <c:numRef>
              <c:f>'Figure 15 DATA for chart'!$C$3:$C$18</c:f>
              <c:numCache>
                <c:formatCode>General</c:formatCode>
                <c:ptCount val="16"/>
                <c:pt idx="0">
                  <c:v>493</c:v>
                </c:pt>
                <c:pt idx="1">
                  <c:v>176</c:v>
                </c:pt>
                <c:pt idx="2">
                  <c:v>163</c:v>
                </c:pt>
                <c:pt idx="3">
                  <c:v>426</c:v>
                </c:pt>
                <c:pt idx="4">
                  <c:v>206</c:v>
                </c:pt>
                <c:pt idx="5">
                  <c:v>514</c:v>
                </c:pt>
                <c:pt idx="6">
                  <c:v>404</c:v>
                </c:pt>
                <c:pt idx="7">
                  <c:v>525</c:v>
                </c:pt>
                <c:pt idx="8">
                  <c:v>419</c:v>
                </c:pt>
                <c:pt idx="9">
                  <c:v>391</c:v>
                </c:pt>
                <c:pt idx="10">
                  <c:v>358</c:v>
                </c:pt>
                <c:pt idx="11">
                  <c:v>671</c:v>
                </c:pt>
                <c:pt idx="12">
                  <c:v>525</c:v>
                </c:pt>
                <c:pt idx="13">
                  <c:v>40</c:v>
                </c:pt>
                <c:pt idx="14">
                  <c:v>1678</c:v>
                </c:pt>
                <c:pt idx="15">
                  <c:v>162</c:v>
                </c:pt>
              </c:numCache>
            </c:numRef>
          </c:xVal>
          <c:yVal>
            <c:numRef>
              <c:f>'Figure 15 DATA for chart'!$G$3:$G$18</c:f>
              <c:numCache>
                <c:formatCode>General</c:formatCode>
                <c:ptCount val="16"/>
                <c:pt idx="0">
                  <c:v>0.2024143828072836</c:v>
                </c:pt>
                <c:pt idx="1">
                  <c:v>0</c:v>
                </c:pt>
                <c:pt idx="2">
                  <c:v>0.68377094767999791</c:v>
                </c:pt>
                <c:pt idx="3">
                  <c:v>0</c:v>
                </c:pt>
                <c:pt idx="4">
                  <c:v>0.46189745079553851</c:v>
                </c:pt>
                <c:pt idx="5">
                  <c:v>0.37662091970011213</c:v>
                </c:pt>
                <c:pt idx="6">
                  <c:v>0.27608490133459074</c:v>
                </c:pt>
                <c:pt idx="7">
                  <c:v>0.39519541128641494</c:v>
                </c:pt>
                <c:pt idx="8">
                  <c:v>0.24859301993016103</c:v>
                </c:pt>
                <c:pt idx="9">
                  <c:v>0.48663907528100431</c:v>
                </c:pt>
                <c:pt idx="10">
                  <c:v>0</c:v>
                </c:pt>
                <c:pt idx="11">
                  <c:v>0.30468191532312078</c:v>
                </c:pt>
                <c:pt idx="12">
                  <c:v>0.32302820068764837</c:v>
                </c:pt>
                <c:pt idx="13">
                  <c:v>0</c:v>
                </c:pt>
                <c:pt idx="14">
                  <c:v>6.3034240809122982E-2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15 DATA for chart'!$O$2</c:f>
              <c:strCache>
                <c:ptCount val="1"/>
                <c:pt idx="0">
                  <c:v>x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15 DATA for chart'!$O$3:$O$13</c:f>
              <c:numCache>
                <c:formatCode>###0</c:formatCode>
                <c:ptCount val="11"/>
                <c:pt idx="0">
                  <c:v>5</c:v>
                </c:pt>
                <c:pt idx="1">
                  <c:v>68</c:v>
                </c:pt>
                <c:pt idx="2">
                  <c:v>197</c:v>
                </c:pt>
                <c:pt idx="3">
                  <c:v>371</c:v>
                </c:pt>
                <c:pt idx="4">
                  <c:v>576</c:v>
                </c:pt>
                <c:pt idx="5">
                  <c:v>803</c:v>
                </c:pt>
                <c:pt idx="6">
                  <c:v>1048</c:v>
                </c:pt>
                <c:pt idx="7">
                  <c:v>1307</c:v>
                </c:pt>
                <c:pt idx="8">
                  <c:v>1577</c:v>
                </c:pt>
                <c:pt idx="9">
                  <c:v>1856</c:v>
                </c:pt>
              </c:numCache>
            </c:numRef>
          </c:xVal>
          <c:yVal>
            <c:numRef>
              <c:f>'Figure 15 DATA for chart'!$P$3:$P$13</c:f>
              <c:numCache>
                <c:formatCode>###0</c:formatCode>
                <c:ptCount val="11"/>
                <c:pt idx="0">
                  <c:v>25</c:v>
                </c:pt>
                <c:pt idx="1">
                  <c:v>2.9850746268656714</c:v>
                </c:pt>
                <c:pt idx="2">
                  <c:v>1.5306122448979591</c:v>
                </c:pt>
                <c:pt idx="3">
                  <c:v>1.0810810810810811</c:v>
                </c:pt>
                <c:pt idx="4" formatCode="####">
                  <c:v>0.86956521739130432</c:v>
                </c:pt>
                <c:pt idx="5" formatCode="####">
                  <c:v>0.74812967581047385</c:v>
                </c:pt>
                <c:pt idx="6" formatCode="####">
                  <c:v>0.66857688634192936</c:v>
                </c:pt>
                <c:pt idx="7" formatCode="####">
                  <c:v>0.61255742725880558</c:v>
                </c:pt>
                <c:pt idx="8" formatCode="####">
                  <c:v>0.57106598984771573</c:v>
                </c:pt>
                <c:pt idx="9" formatCode="####">
                  <c:v>0.53908355795148255</c:v>
                </c:pt>
              </c:numCache>
            </c:numRef>
          </c:yVal>
        </c:ser>
        <c:ser>
          <c:idx val="2"/>
          <c:order val="2"/>
          <c:tx>
            <c:strRef>
              <c:f>'Figure 15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15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15 DATA for chart'!$H$3:$H$18</c:f>
              <c:numCache>
                <c:formatCode>General</c:formatCode>
                <c:ptCount val="16"/>
                <c:pt idx="0">
                  <c:v>0.22284870452409719</c:v>
                </c:pt>
                <c:pt idx="1">
                  <c:v>0.22284870452409719</c:v>
                </c:pt>
                <c:pt idx="2">
                  <c:v>0.22284870452409719</c:v>
                </c:pt>
                <c:pt idx="3">
                  <c:v>0.22284870452409719</c:v>
                </c:pt>
                <c:pt idx="4">
                  <c:v>0.22284870452409719</c:v>
                </c:pt>
                <c:pt idx="5">
                  <c:v>0.22284870452409719</c:v>
                </c:pt>
                <c:pt idx="6">
                  <c:v>0.22284870452409719</c:v>
                </c:pt>
                <c:pt idx="7">
                  <c:v>0.22284870452409719</c:v>
                </c:pt>
                <c:pt idx="8">
                  <c:v>0.22284870452409719</c:v>
                </c:pt>
                <c:pt idx="9">
                  <c:v>0.22284870452409719</c:v>
                </c:pt>
                <c:pt idx="10">
                  <c:v>0.22284870452409719</c:v>
                </c:pt>
                <c:pt idx="11">
                  <c:v>0.22284870452409719</c:v>
                </c:pt>
                <c:pt idx="12">
                  <c:v>0.22284870452409719</c:v>
                </c:pt>
                <c:pt idx="13">
                  <c:v>0.22284870452409719</c:v>
                </c:pt>
                <c:pt idx="14">
                  <c:v>0.22284870452409719</c:v>
                </c:pt>
                <c:pt idx="15">
                  <c:v>0.22284870452409719</c:v>
                </c:pt>
              </c:numCache>
            </c:numRef>
          </c:yVal>
        </c:ser>
        <c:axId val="91624576"/>
        <c:axId val="91626496"/>
      </c:scatterChart>
      <c:valAx>
        <c:axId val="91624576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91626496"/>
        <c:crosses val="autoZero"/>
        <c:crossBetween val="midCat"/>
      </c:valAx>
      <c:valAx>
        <c:axId val="91626496"/>
        <c:scaling>
          <c:orientation val="minMax"/>
          <c:max val="1.5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91624576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16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5.2042395771781109E-2"/>
                  <c:y val="-3.2351900456887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4.9570712773069667E-2"/>
                  <c:y val="-2.00062214445416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2.752539823061843E-2"/>
                  <c:y val="-4.46975794692330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1.2214118389279013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5.0153404482312314E-2"/>
                  <c:y val="-2.9882764654418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9.3039437015304902E-3"/>
                  <c:y val="-1.75370856420725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2.6688400658548838E-2"/>
                  <c:y val="-2.24753572470110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layout>
                <c:manualLayout>
                  <c:x val="-1.311254343144279E-2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5.7086788709012883E-2"/>
                  <c:y val="1.45616797900262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4.0472299977766524E-2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-4.0125756325725515E-2"/>
                  <c:y val="-3.2351900456887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r"/>
              <c:showVal val="1"/>
            </c:dLbl>
            <c:dLbl>
              <c:idx val="12"/>
              <c:layout>
                <c:manualLayout>
                  <c:x val="2.6832021174320012E-3"/>
                  <c:y val="2.21600077768058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6.2382783155042927E-2"/>
                  <c:y val="-3.9759307864294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16 DATA for chart'!$C$3:$C$18</c:f>
              <c:numCache>
                <c:formatCode>General</c:formatCode>
                <c:ptCount val="16"/>
                <c:pt idx="0">
                  <c:v>478</c:v>
                </c:pt>
                <c:pt idx="1">
                  <c:v>162</c:v>
                </c:pt>
                <c:pt idx="2">
                  <c:v>165</c:v>
                </c:pt>
                <c:pt idx="3">
                  <c:v>381</c:v>
                </c:pt>
                <c:pt idx="4">
                  <c:v>166</c:v>
                </c:pt>
                <c:pt idx="5">
                  <c:v>562</c:v>
                </c:pt>
                <c:pt idx="6">
                  <c:v>283</c:v>
                </c:pt>
                <c:pt idx="7">
                  <c:v>573</c:v>
                </c:pt>
                <c:pt idx="8">
                  <c:v>411</c:v>
                </c:pt>
                <c:pt idx="9">
                  <c:v>411</c:v>
                </c:pt>
                <c:pt idx="10">
                  <c:v>320</c:v>
                </c:pt>
                <c:pt idx="11">
                  <c:v>715</c:v>
                </c:pt>
                <c:pt idx="12">
                  <c:v>621</c:v>
                </c:pt>
                <c:pt idx="13">
                  <c:v>49</c:v>
                </c:pt>
                <c:pt idx="14">
                  <c:v>1684</c:v>
                </c:pt>
                <c:pt idx="15">
                  <c:v>168</c:v>
                </c:pt>
              </c:numCache>
            </c:numRef>
          </c:xVal>
          <c:yVal>
            <c:numRef>
              <c:f>'Figure 16 DATA for chart'!$G$3:$G$18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0.53209781464990558</c:v>
                </c:pt>
                <c:pt idx="4">
                  <c:v>0.55897952979503396</c:v>
                </c:pt>
                <c:pt idx="5">
                  <c:v>0</c:v>
                </c:pt>
                <c:pt idx="6">
                  <c:v>0</c:v>
                </c:pt>
                <c:pt idx="7">
                  <c:v>0.20874277830419893</c:v>
                </c:pt>
                <c:pt idx="8">
                  <c:v>0.2407148623842835</c:v>
                </c:pt>
                <c:pt idx="9">
                  <c:v>0.22902601923022595</c:v>
                </c:pt>
                <c:pt idx="10">
                  <c:v>0.34873839703363785</c:v>
                </c:pt>
                <c:pt idx="11">
                  <c:v>0.26696032584691032</c:v>
                </c:pt>
                <c:pt idx="12">
                  <c:v>0.14690923724463517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16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16 DATA for chart'!$O$3:$O$12</c:f>
              <c:numCache>
                <c:formatCode>###0</c:formatCode>
                <c:ptCount val="10"/>
                <c:pt idx="0">
                  <c:v>6</c:v>
                </c:pt>
                <c:pt idx="1">
                  <c:v>82</c:v>
                </c:pt>
                <c:pt idx="2">
                  <c:v>240</c:v>
                </c:pt>
                <c:pt idx="3">
                  <c:v>453</c:v>
                </c:pt>
                <c:pt idx="4">
                  <c:v>703</c:v>
                </c:pt>
                <c:pt idx="5">
                  <c:v>980</c:v>
                </c:pt>
                <c:pt idx="6">
                  <c:v>1279</c:v>
                </c:pt>
                <c:pt idx="7">
                  <c:v>1595</c:v>
                </c:pt>
                <c:pt idx="8">
                  <c:v>1925</c:v>
                </c:pt>
              </c:numCache>
            </c:numRef>
          </c:xVal>
          <c:yVal>
            <c:numRef>
              <c:f>'Figure 16 DATA for chart'!$P$3:$P$12</c:f>
              <c:numCache>
                <c:formatCode>###0</c:formatCode>
                <c:ptCount val="10"/>
                <c:pt idx="0">
                  <c:v>20</c:v>
                </c:pt>
                <c:pt idx="1">
                  <c:v>2.4691358024691357</c:v>
                </c:pt>
                <c:pt idx="2">
                  <c:v>1.2552301255230125</c:v>
                </c:pt>
                <c:pt idx="3" formatCode="####">
                  <c:v>0.88495575221238942</c:v>
                </c:pt>
                <c:pt idx="4" formatCode="####">
                  <c:v>0.71225071225071224</c:v>
                </c:pt>
                <c:pt idx="5" formatCode="####">
                  <c:v>0.61287027579162412</c:v>
                </c:pt>
                <c:pt idx="6" formatCode="####">
                  <c:v>0.54773082942097029</c:v>
                </c:pt>
                <c:pt idx="7" formatCode="####">
                  <c:v>0.50188205771643657</c:v>
                </c:pt>
                <c:pt idx="8" formatCode="####">
                  <c:v>0.4677754677754678</c:v>
                </c:pt>
              </c:numCache>
            </c:numRef>
          </c:yVal>
        </c:ser>
        <c:ser>
          <c:idx val="2"/>
          <c:order val="2"/>
          <c:tx>
            <c:strRef>
              <c:f>'Figure 16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16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16 DATA for chart'!$H$3:$H$18</c:f>
              <c:numCache>
                <c:formatCode>General</c:formatCode>
                <c:ptCount val="16"/>
                <c:pt idx="0">
                  <c:v>0.18248175182481752</c:v>
                </c:pt>
                <c:pt idx="1">
                  <c:v>0.18248175182481752</c:v>
                </c:pt>
                <c:pt idx="2">
                  <c:v>0.18248175182481752</c:v>
                </c:pt>
                <c:pt idx="3">
                  <c:v>0.18248175182481752</c:v>
                </c:pt>
                <c:pt idx="4">
                  <c:v>0.18248175182481752</c:v>
                </c:pt>
                <c:pt idx="5">
                  <c:v>0.18248175182481752</c:v>
                </c:pt>
                <c:pt idx="6">
                  <c:v>0.18248175182481752</c:v>
                </c:pt>
                <c:pt idx="7">
                  <c:v>0.18248175182481752</c:v>
                </c:pt>
                <c:pt idx="8">
                  <c:v>0.18248175182481752</c:v>
                </c:pt>
                <c:pt idx="9">
                  <c:v>0.18248175182481752</c:v>
                </c:pt>
                <c:pt idx="10">
                  <c:v>0.18248175182481752</c:v>
                </c:pt>
                <c:pt idx="11">
                  <c:v>0.18248175182481752</c:v>
                </c:pt>
                <c:pt idx="12">
                  <c:v>0.18248175182481752</c:v>
                </c:pt>
                <c:pt idx="13">
                  <c:v>0.18248175182481752</c:v>
                </c:pt>
                <c:pt idx="14">
                  <c:v>0.18248175182481752</c:v>
                </c:pt>
                <c:pt idx="15">
                  <c:v>0.18248175182481752</c:v>
                </c:pt>
              </c:numCache>
            </c:numRef>
          </c:yVal>
        </c:ser>
        <c:axId val="93631616"/>
        <c:axId val="93633536"/>
      </c:scatterChart>
      <c:valAx>
        <c:axId val="93631616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93633536"/>
        <c:crosses val="autoZero"/>
        <c:crossBetween val="midCat"/>
      </c:valAx>
      <c:valAx>
        <c:axId val="93633536"/>
        <c:scaling>
          <c:orientation val="minMax"/>
          <c:max val="0.70000000000000062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93631616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988" l="0.70000000000000062" r="0.70000000000000062" t="0.75000000000000988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17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9.1107755565802643E-3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3.1171446966555216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7.5363392743484109E-2"/>
                  <c:y val="-2.9882764654418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8.5342652279760782E-3"/>
                  <c:y val="-1.50679498396033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t"/>
              <c:showVal val="1"/>
            </c:dLbl>
            <c:dLbl>
              <c:idx val="5"/>
              <c:layout>
                <c:manualLayout>
                  <c:x val="-4.8555710755428472E-2"/>
                  <c:y val="-2.00062214445416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3.8954384694746998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7.0070778739991469E-3"/>
                  <c:y val="7.154272382618902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layout>
                <c:manualLayout>
                  <c:x val="-6.4446495031619117E-2"/>
                  <c:y val="-1.25988140371342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r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layout>
                <c:manualLayout>
                  <c:x val="-2.1006069922618782E-3"/>
                  <c:y val="-2.5313502478857016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r"/>
              <c:showVal val="1"/>
            </c:dLbl>
            <c:dLbl>
              <c:idx val="12"/>
              <c:layout>
                <c:manualLayout>
                  <c:x val="-5.3741213022546627E-2"/>
                  <c:y val="-5.19140662972684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4.5210135068961967E-2"/>
                  <c:y val="-5.21049868766408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17 DATA for chart'!$C$3:$C$18</c:f>
              <c:numCache>
                <c:formatCode>General</c:formatCode>
                <c:ptCount val="16"/>
                <c:pt idx="0">
                  <c:v>493</c:v>
                </c:pt>
                <c:pt idx="1">
                  <c:v>176</c:v>
                </c:pt>
                <c:pt idx="2">
                  <c:v>163</c:v>
                </c:pt>
                <c:pt idx="3">
                  <c:v>426</c:v>
                </c:pt>
                <c:pt idx="4">
                  <c:v>206</c:v>
                </c:pt>
                <c:pt idx="5">
                  <c:v>514</c:v>
                </c:pt>
                <c:pt idx="6">
                  <c:v>404</c:v>
                </c:pt>
                <c:pt idx="7">
                  <c:v>525</c:v>
                </c:pt>
                <c:pt idx="8">
                  <c:v>419</c:v>
                </c:pt>
                <c:pt idx="9">
                  <c:v>391</c:v>
                </c:pt>
                <c:pt idx="10">
                  <c:v>358</c:v>
                </c:pt>
                <c:pt idx="11">
                  <c:v>671</c:v>
                </c:pt>
                <c:pt idx="12">
                  <c:v>525</c:v>
                </c:pt>
                <c:pt idx="13">
                  <c:v>40</c:v>
                </c:pt>
                <c:pt idx="14">
                  <c:v>1678</c:v>
                </c:pt>
                <c:pt idx="15">
                  <c:v>162</c:v>
                </c:pt>
              </c:numCache>
            </c:numRef>
          </c:xVal>
          <c:yVal>
            <c:numRef>
              <c:f>'Figure 17 DATA for chart'!$G$3:$G$18</c:f>
              <c:numCache>
                <c:formatCode>General</c:formatCode>
                <c:ptCount val="16"/>
                <c:pt idx="0">
                  <c:v>0</c:v>
                </c:pt>
                <c:pt idx="1">
                  <c:v>0.64276699183250641</c:v>
                </c:pt>
                <c:pt idx="2">
                  <c:v>0</c:v>
                </c:pt>
                <c:pt idx="3">
                  <c:v>0</c:v>
                </c:pt>
                <c:pt idx="4">
                  <c:v>0.50749488468686155</c:v>
                </c:pt>
                <c:pt idx="5">
                  <c:v>0.38442667988369339</c:v>
                </c:pt>
                <c:pt idx="6">
                  <c:v>0</c:v>
                </c:pt>
                <c:pt idx="7">
                  <c:v>0.3776357639578351</c:v>
                </c:pt>
                <c:pt idx="8">
                  <c:v>0.24087475170894687</c:v>
                </c:pt>
                <c:pt idx="9">
                  <c:v>0</c:v>
                </c:pt>
                <c:pt idx="10">
                  <c:v>0.3040778383263964</c:v>
                </c:pt>
                <c:pt idx="11">
                  <c:v>0.15500005464117428</c:v>
                </c:pt>
                <c:pt idx="12">
                  <c:v>0.16216419608014573</c:v>
                </c:pt>
                <c:pt idx="13">
                  <c:v>2.4549244040780378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17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17 DATA for chart'!$O$3:$O$12</c:f>
              <c:numCache>
                <c:formatCode>###0</c:formatCode>
                <c:ptCount val="10"/>
                <c:pt idx="0">
                  <c:v>6</c:v>
                </c:pt>
                <c:pt idx="1">
                  <c:v>81</c:v>
                </c:pt>
                <c:pt idx="2">
                  <c:v>237</c:v>
                </c:pt>
                <c:pt idx="3">
                  <c:v>446</c:v>
                </c:pt>
                <c:pt idx="4">
                  <c:v>692</c:v>
                </c:pt>
                <c:pt idx="5">
                  <c:v>966</c:v>
                </c:pt>
                <c:pt idx="6">
                  <c:v>1260</c:v>
                </c:pt>
                <c:pt idx="7">
                  <c:v>1571</c:v>
                </c:pt>
                <c:pt idx="8">
                  <c:v>1896</c:v>
                </c:pt>
              </c:numCache>
            </c:numRef>
          </c:xVal>
          <c:yVal>
            <c:numRef>
              <c:f>'Figure 17 DATA for chart'!$P$3:$P$12</c:f>
              <c:numCache>
                <c:formatCode>###0</c:formatCode>
                <c:ptCount val="10"/>
                <c:pt idx="0">
                  <c:v>20</c:v>
                </c:pt>
                <c:pt idx="1">
                  <c:v>2.5</c:v>
                </c:pt>
                <c:pt idx="2">
                  <c:v>1.2711864406779663</c:v>
                </c:pt>
                <c:pt idx="3" formatCode="####">
                  <c:v>0.89887640449438211</c:v>
                </c:pt>
                <c:pt idx="4" formatCode="####">
                  <c:v>0.72358900144717797</c:v>
                </c:pt>
                <c:pt idx="5" formatCode="####">
                  <c:v>0.62176165803108807</c:v>
                </c:pt>
                <c:pt idx="6" formatCode="####">
                  <c:v>0.55599682287529784</c:v>
                </c:pt>
                <c:pt idx="7" formatCode="####">
                  <c:v>0.50955414012738853</c:v>
                </c:pt>
                <c:pt idx="8" formatCode="####">
                  <c:v>0.47493403693931396</c:v>
                </c:pt>
              </c:numCache>
            </c:numRef>
          </c:yVal>
        </c:ser>
        <c:ser>
          <c:idx val="2"/>
          <c:order val="2"/>
          <c:tx>
            <c:strRef>
              <c:f>'Figure 17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17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17 DATA for chart'!$H$3:$H$18</c:f>
              <c:numCache>
                <c:formatCode>General</c:formatCode>
                <c:ptCount val="16"/>
                <c:pt idx="0">
                  <c:v>0.18525976641159886</c:v>
                </c:pt>
                <c:pt idx="1">
                  <c:v>0.18525976641159886</c:v>
                </c:pt>
                <c:pt idx="2">
                  <c:v>0.18525976641159886</c:v>
                </c:pt>
                <c:pt idx="3">
                  <c:v>0.18525976641159886</c:v>
                </c:pt>
                <c:pt idx="4">
                  <c:v>0.18525976641159886</c:v>
                </c:pt>
                <c:pt idx="5">
                  <c:v>0.18525976641159886</c:v>
                </c:pt>
                <c:pt idx="6">
                  <c:v>0.18525976641159886</c:v>
                </c:pt>
                <c:pt idx="7">
                  <c:v>0.18525976641159886</c:v>
                </c:pt>
                <c:pt idx="8">
                  <c:v>0.18525976641159886</c:v>
                </c:pt>
                <c:pt idx="9">
                  <c:v>0.18525976641159886</c:v>
                </c:pt>
                <c:pt idx="10">
                  <c:v>0.18525976641159886</c:v>
                </c:pt>
                <c:pt idx="11">
                  <c:v>0.18525976641159886</c:v>
                </c:pt>
                <c:pt idx="12">
                  <c:v>0.18525976641159886</c:v>
                </c:pt>
                <c:pt idx="13">
                  <c:v>0.18525976641159886</c:v>
                </c:pt>
                <c:pt idx="14">
                  <c:v>0.18525976641159886</c:v>
                </c:pt>
                <c:pt idx="15">
                  <c:v>0.18525976641159886</c:v>
                </c:pt>
              </c:numCache>
            </c:numRef>
          </c:yVal>
        </c:ser>
        <c:axId val="93844608"/>
        <c:axId val="93846528"/>
      </c:scatterChart>
      <c:valAx>
        <c:axId val="93844608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93846528"/>
        <c:crosses val="autoZero"/>
        <c:crossBetween val="midCat"/>
      </c:valAx>
      <c:valAx>
        <c:axId val="93846528"/>
        <c:scaling>
          <c:orientation val="minMax"/>
          <c:max val="0.70000000000000062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93844608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18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4.8362542610478162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4.2211006450463863E-2"/>
                  <c:y val="-1.50679498396033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7.6590010463918418E-2"/>
                  <c:y val="1.94999513949646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3.5519855077530936E-2"/>
                  <c:y val="-1.50679498396033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5.6286493084483823E-2"/>
                  <c:y val="2.44382229999027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3.6289533551085405E-2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5.8357062430205936E-3"/>
                  <c:y val="-2.5313502478857075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4.8712080368765724E-2"/>
                  <c:y val="1.70308155924953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5.7528371088369223E-3"/>
                  <c:y val="2.2160007776806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layout>
                <c:manualLayout>
                  <c:x val="-7.3590978429492762E-2"/>
                  <c:y val="7.15427238261887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-3.3272247126962173E-3"/>
                  <c:y val="-2.5313502478857016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r"/>
              <c:showVal val="1"/>
            </c:dLbl>
            <c:dLbl>
              <c:idx val="12"/>
              <c:layout>
                <c:manualLayout>
                  <c:x val="-7.1297396460425991E-3"/>
                  <c:y val="2.44382229999027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3.9077046466790645E-2"/>
                  <c:y val="2.12516768737243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18 DATA for chart'!$C$3:$C$18</c:f>
              <c:numCache>
                <c:formatCode>General</c:formatCode>
                <c:ptCount val="16"/>
                <c:pt idx="0">
                  <c:v>478</c:v>
                </c:pt>
                <c:pt idx="1">
                  <c:v>162</c:v>
                </c:pt>
                <c:pt idx="2">
                  <c:v>165</c:v>
                </c:pt>
                <c:pt idx="3">
                  <c:v>381</c:v>
                </c:pt>
                <c:pt idx="4">
                  <c:v>166</c:v>
                </c:pt>
                <c:pt idx="5">
                  <c:v>562</c:v>
                </c:pt>
                <c:pt idx="6">
                  <c:v>283</c:v>
                </c:pt>
                <c:pt idx="7">
                  <c:v>573</c:v>
                </c:pt>
                <c:pt idx="8">
                  <c:v>411</c:v>
                </c:pt>
                <c:pt idx="9">
                  <c:v>411</c:v>
                </c:pt>
                <c:pt idx="10">
                  <c:v>320</c:v>
                </c:pt>
                <c:pt idx="11">
                  <c:v>715</c:v>
                </c:pt>
                <c:pt idx="12">
                  <c:v>621</c:v>
                </c:pt>
                <c:pt idx="13">
                  <c:v>49</c:v>
                </c:pt>
                <c:pt idx="14">
                  <c:v>1684</c:v>
                </c:pt>
                <c:pt idx="15">
                  <c:v>168</c:v>
                </c:pt>
              </c:numCache>
            </c:numRef>
          </c:xVal>
          <c:yVal>
            <c:numRef>
              <c:f>'Figure 18 DATA for chart'!$G$3:$G$18</c:f>
              <c:numCache>
                <c:formatCode>General</c:formatCode>
                <c:ptCount val="16"/>
                <c:pt idx="0">
                  <c:v>3.6937829373486868</c:v>
                </c:pt>
                <c:pt idx="1">
                  <c:v>3.3658558993422365</c:v>
                </c:pt>
                <c:pt idx="2">
                  <c:v>0.53975695990002837</c:v>
                </c:pt>
                <c:pt idx="3">
                  <c:v>5.6371357668285365</c:v>
                </c:pt>
                <c:pt idx="4">
                  <c:v>2.868456440811717</c:v>
                </c:pt>
                <c:pt idx="5">
                  <c:v>1.6878829676527372</c:v>
                </c:pt>
                <c:pt idx="6">
                  <c:v>2.513575444806305</c:v>
                </c:pt>
                <c:pt idx="7">
                  <c:v>2.831585521885414</c:v>
                </c:pt>
                <c:pt idx="8">
                  <c:v>6.093547455682776</c:v>
                </c:pt>
                <c:pt idx="9">
                  <c:v>1.5714344513162133</c:v>
                </c:pt>
                <c:pt idx="10">
                  <c:v>1.0397968340628971</c:v>
                </c:pt>
                <c:pt idx="11">
                  <c:v>2.6531587859008892</c:v>
                </c:pt>
                <c:pt idx="12">
                  <c:v>1.6034684402912427</c:v>
                </c:pt>
                <c:pt idx="13">
                  <c:v>2.1653564182598752</c:v>
                </c:pt>
                <c:pt idx="14">
                  <c:v>0.52617048662397858</c:v>
                </c:pt>
                <c:pt idx="15">
                  <c:v>0.60836436846017827</c:v>
                </c:pt>
              </c:numCache>
            </c:numRef>
          </c:yVal>
        </c:ser>
        <c:ser>
          <c:idx val="1"/>
          <c:order val="1"/>
          <c:tx>
            <c:strRef>
              <c:f>'Figure 18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18 DATA for chart'!$O$3:$O$47</c:f>
              <c:numCache>
                <c:formatCode>###0</c:formatCode>
                <c:ptCount val="45"/>
                <c:pt idx="0">
                  <c:v>10</c:v>
                </c:pt>
                <c:pt idx="1">
                  <c:v>28</c:v>
                </c:pt>
                <c:pt idx="2">
                  <c:v>53</c:v>
                </c:pt>
                <c:pt idx="3">
                  <c:v>82</c:v>
                </c:pt>
                <c:pt idx="4">
                  <c:v>113</c:v>
                </c:pt>
                <c:pt idx="5">
                  <c:v>148</c:v>
                </c:pt>
                <c:pt idx="6">
                  <c:v>184</c:v>
                </c:pt>
                <c:pt idx="7">
                  <c:v>221</c:v>
                </c:pt>
                <c:pt idx="8">
                  <c:v>261</c:v>
                </c:pt>
                <c:pt idx="9">
                  <c:v>301</c:v>
                </c:pt>
                <c:pt idx="10">
                  <c:v>342</c:v>
                </c:pt>
                <c:pt idx="11">
                  <c:v>384</c:v>
                </c:pt>
                <c:pt idx="12">
                  <c:v>427</c:v>
                </c:pt>
                <c:pt idx="13">
                  <c:v>470</c:v>
                </c:pt>
                <c:pt idx="14">
                  <c:v>514</c:v>
                </c:pt>
                <c:pt idx="15">
                  <c:v>559</c:v>
                </c:pt>
                <c:pt idx="16">
                  <c:v>604</c:v>
                </c:pt>
                <c:pt idx="17">
                  <c:v>649</c:v>
                </c:pt>
                <c:pt idx="18">
                  <c:v>696</c:v>
                </c:pt>
                <c:pt idx="19">
                  <c:v>742</c:v>
                </c:pt>
                <c:pt idx="20">
                  <c:v>789</c:v>
                </c:pt>
                <c:pt idx="21">
                  <c:v>836</c:v>
                </c:pt>
                <c:pt idx="22">
                  <c:v>884</c:v>
                </c:pt>
                <c:pt idx="23">
                  <c:v>931</c:v>
                </c:pt>
                <c:pt idx="24">
                  <c:v>979</c:v>
                </c:pt>
                <c:pt idx="25">
                  <c:v>1028</c:v>
                </c:pt>
                <c:pt idx="26">
                  <c:v>1076</c:v>
                </c:pt>
                <c:pt idx="27">
                  <c:v>1125</c:v>
                </c:pt>
                <c:pt idx="28">
                  <c:v>1174</c:v>
                </c:pt>
                <c:pt idx="29">
                  <c:v>1224</c:v>
                </c:pt>
                <c:pt idx="30">
                  <c:v>1273</c:v>
                </c:pt>
                <c:pt idx="31">
                  <c:v>1323</c:v>
                </c:pt>
                <c:pt idx="32">
                  <c:v>1373</c:v>
                </c:pt>
                <c:pt idx="33">
                  <c:v>1423</c:v>
                </c:pt>
                <c:pt idx="34">
                  <c:v>1473</c:v>
                </c:pt>
                <c:pt idx="35">
                  <c:v>1524</c:v>
                </c:pt>
                <c:pt idx="36">
                  <c:v>1574</c:v>
                </c:pt>
                <c:pt idx="37">
                  <c:v>1625</c:v>
                </c:pt>
                <c:pt idx="38">
                  <c:v>1676</c:v>
                </c:pt>
                <c:pt idx="39">
                  <c:v>1727</c:v>
                </c:pt>
                <c:pt idx="40">
                  <c:v>1778</c:v>
                </c:pt>
                <c:pt idx="41">
                  <c:v>1830</c:v>
                </c:pt>
                <c:pt idx="42">
                  <c:v>1881</c:v>
                </c:pt>
                <c:pt idx="43">
                  <c:v>1933</c:v>
                </c:pt>
                <c:pt idx="44">
                  <c:v>1984</c:v>
                </c:pt>
              </c:numCache>
            </c:numRef>
          </c:xVal>
          <c:yVal>
            <c:numRef>
              <c:f>'Figure 18 DATA for chart'!$P$3:$P$47</c:f>
              <c:numCache>
                <c:formatCode>###0</c:formatCode>
                <c:ptCount val="45"/>
                <c:pt idx="0">
                  <c:v>22.222222222222221</c:v>
                </c:pt>
                <c:pt idx="1">
                  <c:v>11.111111111111111</c:v>
                </c:pt>
                <c:pt idx="2">
                  <c:v>7.6923076923076925</c:v>
                </c:pt>
                <c:pt idx="3">
                  <c:v>6.1728395061728394</c:v>
                </c:pt>
                <c:pt idx="4">
                  <c:v>5.3571428571428568</c:v>
                </c:pt>
                <c:pt idx="5">
                  <c:v>4.7619047619047619</c:v>
                </c:pt>
                <c:pt idx="6">
                  <c:v>4.3715846994535523</c:v>
                </c:pt>
                <c:pt idx="7">
                  <c:v>4.0909090909090908</c:v>
                </c:pt>
                <c:pt idx="8">
                  <c:v>3.8461538461538463</c:v>
                </c:pt>
                <c:pt idx="9">
                  <c:v>3.6666666666666665</c:v>
                </c:pt>
                <c:pt idx="10">
                  <c:v>3.519061583577713</c:v>
                </c:pt>
                <c:pt idx="11">
                  <c:v>3.3942558746736298</c:v>
                </c:pt>
                <c:pt idx="12">
                  <c:v>3.286384976525822</c:v>
                </c:pt>
                <c:pt idx="13">
                  <c:v>3.1982942430703627</c:v>
                </c:pt>
                <c:pt idx="14">
                  <c:v>3.1189083820662766</c:v>
                </c:pt>
                <c:pt idx="15">
                  <c:v>3.0465949820788532</c:v>
                </c:pt>
                <c:pt idx="16">
                  <c:v>2.9850746268656714</c:v>
                </c:pt>
                <c:pt idx="17">
                  <c:v>2.9320987654320985</c:v>
                </c:pt>
                <c:pt idx="18">
                  <c:v>2.877697841726619</c:v>
                </c:pt>
                <c:pt idx="19">
                  <c:v>2.834008097165992</c:v>
                </c:pt>
                <c:pt idx="20">
                  <c:v>2.7918781725888326</c:v>
                </c:pt>
                <c:pt idx="21">
                  <c:v>2.7544910179640718</c:v>
                </c:pt>
                <c:pt idx="22">
                  <c:v>2.7180067950169877</c:v>
                </c:pt>
                <c:pt idx="23">
                  <c:v>2.6881720430107525</c:v>
                </c:pt>
                <c:pt idx="24">
                  <c:v>2.6584867075664622</c:v>
                </c:pt>
                <c:pt idx="25">
                  <c:v>2.6290165530671863</c:v>
                </c:pt>
                <c:pt idx="26">
                  <c:v>2.6046511627906979</c:v>
                </c:pt>
                <c:pt idx="27">
                  <c:v>2.580071174377224</c:v>
                </c:pt>
                <c:pt idx="28">
                  <c:v>2.5575447570332481</c:v>
                </c:pt>
                <c:pt idx="29">
                  <c:v>2.5347506132461164</c:v>
                </c:pt>
                <c:pt idx="30">
                  <c:v>2.5157232704402519</c:v>
                </c:pt>
                <c:pt idx="31">
                  <c:v>2.4962178517397882</c:v>
                </c:pt>
                <c:pt idx="32">
                  <c:v>2.4781341107871722</c:v>
                </c:pt>
                <c:pt idx="33">
                  <c:v>2.4613220815752461</c:v>
                </c:pt>
                <c:pt idx="34">
                  <c:v>2.4456521739130435</c:v>
                </c:pt>
                <c:pt idx="35">
                  <c:v>2.4294156270518714</c:v>
                </c:pt>
                <c:pt idx="36">
                  <c:v>2.4157660521296886</c:v>
                </c:pt>
                <c:pt idx="37">
                  <c:v>2.4014778325123149</c:v>
                </c:pt>
                <c:pt idx="38">
                  <c:v>2.3880597014925375</c:v>
                </c:pt>
                <c:pt idx="39">
                  <c:v>2.3754345307068365</c:v>
                </c:pt>
                <c:pt idx="40">
                  <c:v>2.3635340461451886</c:v>
                </c:pt>
                <c:pt idx="41">
                  <c:v>2.3510114816839804</c:v>
                </c:pt>
                <c:pt idx="42">
                  <c:v>2.3404255319148937</c:v>
                </c:pt>
                <c:pt idx="43">
                  <c:v>2.329192546583851</c:v>
                </c:pt>
                <c:pt idx="44">
                  <c:v>2.3197175995965709</c:v>
                </c:pt>
              </c:numCache>
            </c:numRef>
          </c:yVal>
        </c:ser>
        <c:ser>
          <c:idx val="2"/>
          <c:order val="2"/>
          <c:tx>
            <c:strRef>
              <c:f>'Figure 18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18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18 DATA for chart'!$H$3:$H$18</c:f>
              <c:numCache>
                <c:formatCode>General</c:formatCode>
                <c:ptCount val="16"/>
                <c:pt idx="0">
                  <c:v>1.603627516036275</c:v>
                </c:pt>
                <c:pt idx="1">
                  <c:v>1.603627516036275</c:v>
                </c:pt>
                <c:pt idx="2">
                  <c:v>1.603627516036275</c:v>
                </c:pt>
                <c:pt idx="3">
                  <c:v>1.603627516036275</c:v>
                </c:pt>
                <c:pt idx="4">
                  <c:v>1.603627516036275</c:v>
                </c:pt>
                <c:pt idx="5">
                  <c:v>1.603627516036275</c:v>
                </c:pt>
                <c:pt idx="6">
                  <c:v>1.603627516036275</c:v>
                </c:pt>
                <c:pt idx="7">
                  <c:v>1.603627516036275</c:v>
                </c:pt>
                <c:pt idx="8">
                  <c:v>1.603627516036275</c:v>
                </c:pt>
                <c:pt idx="9">
                  <c:v>1.603627516036275</c:v>
                </c:pt>
                <c:pt idx="10">
                  <c:v>1.603627516036275</c:v>
                </c:pt>
                <c:pt idx="11">
                  <c:v>1.603627516036275</c:v>
                </c:pt>
                <c:pt idx="12">
                  <c:v>1.603627516036275</c:v>
                </c:pt>
                <c:pt idx="13">
                  <c:v>1.603627516036275</c:v>
                </c:pt>
                <c:pt idx="14">
                  <c:v>1.603627516036275</c:v>
                </c:pt>
                <c:pt idx="15">
                  <c:v>1.603627516036275</c:v>
                </c:pt>
              </c:numCache>
            </c:numRef>
          </c:yVal>
        </c:ser>
        <c:axId val="90904448"/>
        <c:axId val="90906624"/>
      </c:scatterChart>
      <c:valAx>
        <c:axId val="90904448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90906624"/>
        <c:crosses val="autoZero"/>
        <c:crossBetween val="midCat"/>
      </c:valAx>
      <c:valAx>
        <c:axId val="90906624"/>
        <c:scaling>
          <c:orientation val="minMax"/>
          <c:max val="8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90904448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2"/>
          <c:order val="0"/>
          <c:tx>
            <c:strRef>
              <c:f>'Figure 1cd DATA'!$F$2</c:f>
              <c:strCache>
                <c:ptCount val="1"/>
                <c:pt idx="0">
                  <c:v>Shoulder revision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showVal val="1"/>
          </c:dLbls>
          <c:cat>
            <c:numRef>
              <c:f>'Figure 1cd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1cd DATA'!$F$3:$F$19</c:f>
              <c:numCache>
                <c:formatCode>###0</c:formatCode>
                <c:ptCount val="17"/>
                <c:pt idx="0">
                  <c:v>6</c:v>
                </c:pt>
                <c:pt idx="1">
                  <c:v>12</c:v>
                </c:pt>
                <c:pt idx="2">
                  <c:v>22</c:v>
                </c:pt>
                <c:pt idx="3">
                  <c:v>16</c:v>
                </c:pt>
                <c:pt idx="4">
                  <c:v>13</c:v>
                </c:pt>
                <c:pt idx="5">
                  <c:v>15</c:v>
                </c:pt>
                <c:pt idx="6">
                  <c:v>24</c:v>
                </c:pt>
                <c:pt idx="7">
                  <c:v>15</c:v>
                </c:pt>
                <c:pt idx="8">
                  <c:v>25</c:v>
                </c:pt>
                <c:pt idx="9">
                  <c:v>22</c:v>
                </c:pt>
                <c:pt idx="10">
                  <c:v>29</c:v>
                </c:pt>
                <c:pt idx="11">
                  <c:v>30</c:v>
                </c:pt>
                <c:pt idx="12">
                  <c:v>25</c:v>
                </c:pt>
                <c:pt idx="13">
                  <c:v>45</c:v>
                </c:pt>
                <c:pt idx="14">
                  <c:v>40</c:v>
                </c:pt>
                <c:pt idx="15">
                  <c:v>42</c:v>
                </c:pt>
                <c:pt idx="16">
                  <c:v>42</c:v>
                </c:pt>
              </c:numCache>
            </c:numRef>
          </c:val>
        </c:ser>
        <c:ser>
          <c:idx val="0"/>
          <c:order val="1"/>
          <c:tx>
            <c:strRef>
              <c:f>'Figure 1cd DATA'!$G$2</c:f>
              <c:strCache>
                <c:ptCount val="1"/>
                <c:pt idx="0">
                  <c:v>Elbow revision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showVal val="1"/>
          </c:dLbls>
          <c:cat>
            <c:numRef>
              <c:f>'Figure 1cd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1cd DATA'!$G$3:$G$19</c:f>
              <c:numCache>
                <c:formatCode>###0</c:formatCode>
                <c:ptCount val="17"/>
                <c:pt idx="0">
                  <c:v>17</c:v>
                </c:pt>
                <c:pt idx="1">
                  <c:v>9</c:v>
                </c:pt>
                <c:pt idx="2">
                  <c:v>12</c:v>
                </c:pt>
                <c:pt idx="3">
                  <c:v>13</c:v>
                </c:pt>
                <c:pt idx="4">
                  <c:v>9</c:v>
                </c:pt>
                <c:pt idx="5">
                  <c:v>13</c:v>
                </c:pt>
                <c:pt idx="6">
                  <c:v>13</c:v>
                </c:pt>
                <c:pt idx="7">
                  <c:v>7</c:v>
                </c:pt>
                <c:pt idx="8">
                  <c:v>12</c:v>
                </c:pt>
                <c:pt idx="9">
                  <c:v>16</c:v>
                </c:pt>
                <c:pt idx="10">
                  <c:v>11</c:v>
                </c:pt>
                <c:pt idx="11">
                  <c:v>11</c:v>
                </c:pt>
                <c:pt idx="12">
                  <c:v>15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9</c:v>
                </c:pt>
              </c:numCache>
            </c:numRef>
          </c:val>
        </c:ser>
        <c:ser>
          <c:idx val="1"/>
          <c:order val="2"/>
          <c:tx>
            <c:strRef>
              <c:f>'Figure 1cd DATA'!$H$2</c:f>
              <c:strCache>
                <c:ptCount val="1"/>
                <c:pt idx="0">
                  <c:v>Ankle revision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showVal val="1"/>
          </c:dLbls>
          <c:cat>
            <c:numRef>
              <c:f>'Figure 1cd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1cd DATA'!$H$3:$H$19</c:f>
              <c:numCache>
                <c:formatCode>General</c:formatCode>
                <c:ptCount val="17"/>
                <c:pt idx="0" formatCode="###0">
                  <c:v>2</c:v>
                </c:pt>
                <c:pt idx="1">
                  <c:v>0</c:v>
                </c:pt>
                <c:pt idx="2" formatCode="###0">
                  <c:v>1</c:v>
                </c:pt>
                <c:pt idx="3">
                  <c:v>0</c:v>
                </c:pt>
                <c:pt idx="4" formatCode="###0">
                  <c:v>4</c:v>
                </c:pt>
                <c:pt idx="5" formatCode="###0">
                  <c:v>6</c:v>
                </c:pt>
                <c:pt idx="6" formatCode="###0">
                  <c:v>3</c:v>
                </c:pt>
                <c:pt idx="7" formatCode="###0">
                  <c:v>1</c:v>
                </c:pt>
                <c:pt idx="8" formatCode="###0">
                  <c:v>2</c:v>
                </c:pt>
                <c:pt idx="9" formatCode="###0">
                  <c:v>3</c:v>
                </c:pt>
                <c:pt idx="10" formatCode="###0">
                  <c:v>8</c:v>
                </c:pt>
                <c:pt idx="11" formatCode="###0">
                  <c:v>6</c:v>
                </c:pt>
                <c:pt idx="12" formatCode="###0">
                  <c:v>5</c:v>
                </c:pt>
                <c:pt idx="13" formatCode="###0">
                  <c:v>14</c:v>
                </c:pt>
                <c:pt idx="14" formatCode="###0">
                  <c:v>12</c:v>
                </c:pt>
                <c:pt idx="15" formatCode="###0">
                  <c:v>12</c:v>
                </c:pt>
                <c:pt idx="16" formatCode="###0">
                  <c:v>11</c:v>
                </c:pt>
              </c:numCache>
            </c:numRef>
          </c:val>
        </c:ser>
        <c:marker val="1"/>
        <c:axId val="68500096"/>
        <c:axId val="68518272"/>
      </c:lineChart>
      <c:catAx>
        <c:axId val="68500096"/>
        <c:scaling>
          <c:orientation val="minMax"/>
        </c:scaling>
        <c:axPos val="b"/>
        <c:numFmt formatCode="General" sourceLinked="1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68518272"/>
        <c:crosses val="autoZero"/>
        <c:auto val="1"/>
        <c:lblAlgn val="ctr"/>
        <c:lblOffset val="100"/>
      </c:catAx>
      <c:valAx>
        <c:axId val="685182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</a:t>
                </a:r>
              </a:p>
              <a:p>
                <a:pPr>
                  <a:defRPr/>
                </a:pPr>
                <a:r>
                  <a:rPr lang="en-GB" baseline="0"/>
                  <a:t>operations</a:t>
                </a:r>
                <a:endParaRPr lang="en-GB"/>
              </a:p>
            </c:rich>
          </c:tx>
          <c:layout/>
        </c:title>
        <c:numFmt formatCode="###0" sourceLinked="1"/>
        <c:tickLblPos val="nextTo"/>
        <c:crossAx val="68500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19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4.3456071728741226E-2"/>
                  <c:y val="2.44382229999027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4.1858571170002067E-3"/>
                  <c:y val="-5.19140662972684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6.4323833259575594E-2"/>
                  <c:y val="-2.9882764654418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1.2786765354984141E-3"/>
                  <c:y val="1.20923495674151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8.4484019875457027E-3"/>
                  <c:y val="-2.5313502478857016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6.082188795977185E-2"/>
                  <c:y val="-1.25988140371342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9.2925564393857532E-2"/>
                  <c:y val="-1.25988140371342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3.8899138605291241E-2"/>
                  <c:y val="-2.7413628851949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1.1885925711008579E-2"/>
                  <c:y val="-3.2351900456887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5.9540024149881826E-2"/>
                  <c:y val="4.68494216000777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4.2925535418634968E-2"/>
                  <c:y val="2.44382229999027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-8.2336955944334028E-3"/>
                  <c:y val="-1.25988140371342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r"/>
              <c:showVal val="1"/>
            </c:dLbl>
            <c:dLbl>
              <c:idx val="12"/>
              <c:layout>
                <c:manualLayout>
                  <c:x val="-5.9031219256082783E-3"/>
                  <c:y val="-5.19140662972684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4.5210135068961967E-2"/>
                  <c:y val="1.94999513949646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19 DATA for chart'!$C$3:$C$18</c:f>
              <c:numCache>
                <c:formatCode>General</c:formatCode>
                <c:ptCount val="16"/>
                <c:pt idx="0">
                  <c:v>493</c:v>
                </c:pt>
                <c:pt idx="1">
                  <c:v>176</c:v>
                </c:pt>
                <c:pt idx="2">
                  <c:v>163</c:v>
                </c:pt>
                <c:pt idx="3">
                  <c:v>426</c:v>
                </c:pt>
                <c:pt idx="4">
                  <c:v>206</c:v>
                </c:pt>
                <c:pt idx="5">
                  <c:v>514</c:v>
                </c:pt>
                <c:pt idx="6">
                  <c:v>404</c:v>
                </c:pt>
                <c:pt idx="7">
                  <c:v>525</c:v>
                </c:pt>
                <c:pt idx="8">
                  <c:v>419</c:v>
                </c:pt>
                <c:pt idx="9">
                  <c:v>391</c:v>
                </c:pt>
                <c:pt idx="10">
                  <c:v>358</c:v>
                </c:pt>
                <c:pt idx="11">
                  <c:v>671</c:v>
                </c:pt>
                <c:pt idx="12">
                  <c:v>525</c:v>
                </c:pt>
                <c:pt idx="13">
                  <c:v>40</c:v>
                </c:pt>
                <c:pt idx="14">
                  <c:v>1678</c:v>
                </c:pt>
                <c:pt idx="15">
                  <c:v>162</c:v>
                </c:pt>
              </c:numCache>
            </c:numRef>
          </c:xVal>
          <c:yVal>
            <c:numRef>
              <c:f>'Figure 19 DATA for chart'!$G$3:$G$18</c:f>
              <c:numCache>
                <c:formatCode>General</c:formatCode>
                <c:ptCount val="16"/>
                <c:pt idx="0">
                  <c:v>1.6228931355141336</c:v>
                </c:pt>
                <c:pt idx="1">
                  <c:v>2.4749042663576799</c:v>
                </c:pt>
                <c:pt idx="2">
                  <c:v>2.5079335843433483</c:v>
                </c:pt>
                <c:pt idx="3">
                  <c:v>4.6917701716110942</c:v>
                </c:pt>
                <c:pt idx="4">
                  <c:v>2.0213659202911782</c:v>
                </c:pt>
                <c:pt idx="5">
                  <c:v>2.3103688565833074</c:v>
                </c:pt>
                <c:pt idx="6">
                  <c:v>4.8906564314312178</c:v>
                </c:pt>
                <c:pt idx="7">
                  <c:v>3.2479596192675642</c:v>
                </c:pt>
                <c:pt idx="8">
                  <c:v>5.1592954177723565</c:v>
                </c:pt>
                <c:pt idx="9">
                  <c:v>1.4260050642188764</c:v>
                </c:pt>
                <c:pt idx="10">
                  <c:v>0.91554071427934636</c:v>
                </c:pt>
                <c:pt idx="11">
                  <c:v>1.7910327685382423</c:v>
                </c:pt>
                <c:pt idx="12">
                  <c:v>1.7987157723395482</c:v>
                </c:pt>
                <c:pt idx="13">
                  <c:v>2.4883288643221793</c:v>
                </c:pt>
                <c:pt idx="14">
                  <c:v>0.58997790948477324</c:v>
                </c:pt>
                <c:pt idx="15">
                  <c:v>0.66239604103485605</c:v>
                </c:pt>
              </c:numCache>
            </c:numRef>
          </c:yVal>
        </c:ser>
        <c:ser>
          <c:idx val="1"/>
          <c:order val="1"/>
          <c:tx>
            <c:strRef>
              <c:f>'Figure 19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19 DATA for chart'!$O$3:$O$49</c:f>
              <c:numCache>
                <c:formatCode>###0</c:formatCode>
                <c:ptCount val="47"/>
                <c:pt idx="0">
                  <c:v>10</c:v>
                </c:pt>
                <c:pt idx="1">
                  <c:v>27</c:v>
                </c:pt>
                <c:pt idx="2">
                  <c:v>50</c:v>
                </c:pt>
                <c:pt idx="3">
                  <c:v>77</c:v>
                </c:pt>
                <c:pt idx="4">
                  <c:v>107</c:v>
                </c:pt>
                <c:pt idx="5">
                  <c:v>140</c:v>
                </c:pt>
                <c:pt idx="6">
                  <c:v>174</c:v>
                </c:pt>
                <c:pt idx="7">
                  <c:v>210</c:v>
                </c:pt>
                <c:pt idx="8">
                  <c:v>247</c:v>
                </c:pt>
                <c:pt idx="9">
                  <c:v>285</c:v>
                </c:pt>
                <c:pt idx="10">
                  <c:v>324</c:v>
                </c:pt>
                <c:pt idx="11">
                  <c:v>363</c:v>
                </c:pt>
                <c:pt idx="12">
                  <c:v>404</c:v>
                </c:pt>
                <c:pt idx="13">
                  <c:v>445</c:v>
                </c:pt>
                <c:pt idx="14">
                  <c:v>487</c:v>
                </c:pt>
                <c:pt idx="15">
                  <c:v>529</c:v>
                </c:pt>
                <c:pt idx="16">
                  <c:v>572</c:v>
                </c:pt>
                <c:pt idx="17">
                  <c:v>615</c:v>
                </c:pt>
                <c:pt idx="18">
                  <c:v>659</c:v>
                </c:pt>
                <c:pt idx="19">
                  <c:v>703</c:v>
                </c:pt>
                <c:pt idx="20">
                  <c:v>747</c:v>
                </c:pt>
                <c:pt idx="21">
                  <c:v>792</c:v>
                </c:pt>
                <c:pt idx="22">
                  <c:v>837</c:v>
                </c:pt>
                <c:pt idx="23">
                  <c:v>882</c:v>
                </c:pt>
                <c:pt idx="24">
                  <c:v>927</c:v>
                </c:pt>
                <c:pt idx="25">
                  <c:v>973</c:v>
                </c:pt>
                <c:pt idx="26">
                  <c:v>1019</c:v>
                </c:pt>
                <c:pt idx="27">
                  <c:v>1065</c:v>
                </c:pt>
                <c:pt idx="28">
                  <c:v>1112</c:v>
                </c:pt>
                <c:pt idx="29">
                  <c:v>1159</c:v>
                </c:pt>
                <c:pt idx="30">
                  <c:v>1206</c:v>
                </c:pt>
                <c:pt idx="31">
                  <c:v>1253</c:v>
                </c:pt>
                <c:pt idx="32">
                  <c:v>1300</c:v>
                </c:pt>
                <c:pt idx="33">
                  <c:v>1347</c:v>
                </c:pt>
                <c:pt idx="34">
                  <c:v>1395</c:v>
                </c:pt>
                <c:pt idx="35">
                  <c:v>1443</c:v>
                </c:pt>
                <c:pt idx="36">
                  <c:v>1491</c:v>
                </c:pt>
                <c:pt idx="37">
                  <c:v>1539</c:v>
                </c:pt>
                <c:pt idx="38">
                  <c:v>1587</c:v>
                </c:pt>
                <c:pt idx="39">
                  <c:v>1635</c:v>
                </c:pt>
                <c:pt idx="40">
                  <c:v>1684</c:v>
                </c:pt>
                <c:pt idx="41">
                  <c:v>1732</c:v>
                </c:pt>
                <c:pt idx="42">
                  <c:v>1781</c:v>
                </c:pt>
                <c:pt idx="43">
                  <c:v>1830</c:v>
                </c:pt>
                <c:pt idx="44">
                  <c:v>1879</c:v>
                </c:pt>
                <c:pt idx="45">
                  <c:v>1928</c:v>
                </c:pt>
                <c:pt idx="46">
                  <c:v>1977</c:v>
                </c:pt>
              </c:numCache>
            </c:numRef>
          </c:xVal>
          <c:yVal>
            <c:numRef>
              <c:f>'Figure 19 DATA for chart'!$P$3:$P$49</c:f>
              <c:numCache>
                <c:formatCode>###0</c:formatCode>
                <c:ptCount val="47"/>
                <c:pt idx="0">
                  <c:v>22.222222222222221</c:v>
                </c:pt>
                <c:pt idx="1">
                  <c:v>11.538461538461538</c:v>
                </c:pt>
                <c:pt idx="2">
                  <c:v>8.1632653061224492</c:v>
                </c:pt>
                <c:pt idx="3">
                  <c:v>6.5789473684210522</c:v>
                </c:pt>
                <c:pt idx="4">
                  <c:v>5.6603773584905666</c:v>
                </c:pt>
                <c:pt idx="5">
                  <c:v>5.0359712230215825</c:v>
                </c:pt>
                <c:pt idx="6">
                  <c:v>4.6242774566473983</c:v>
                </c:pt>
                <c:pt idx="7">
                  <c:v>4.3062200956937797</c:v>
                </c:pt>
                <c:pt idx="8">
                  <c:v>4.0650406504065035</c:v>
                </c:pt>
                <c:pt idx="9">
                  <c:v>3.873239436619718</c:v>
                </c:pt>
                <c:pt idx="10">
                  <c:v>3.7151702786377707</c:v>
                </c:pt>
                <c:pt idx="11">
                  <c:v>3.5911602209944751</c:v>
                </c:pt>
                <c:pt idx="12">
                  <c:v>3.4739454094292808</c:v>
                </c:pt>
                <c:pt idx="13">
                  <c:v>3.3783783783783785</c:v>
                </c:pt>
                <c:pt idx="14">
                  <c:v>3.2921810699588478</c:v>
                </c:pt>
                <c:pt idx="15">
                  <c:v>3.2196969696969697</c:v>
                </c:pt>
                <c:pt idx="16">
                  <c:v>3.1523642732049035</c:v>
                </c:pt>
                <c:pt idx="17">
                  <c:v>3.0944625407166124</c:v>
                </c:pt>
                <c:pt idx="18">
                  <c:v>3.0395136778115504</c:v>
                </c:pt>
                <c:pt idx="19">
                  <c:v>2.9914529914529915</c:v>
                </c:pt>
                <c:pt idx="20">
                  <c:v>2.9490616621983912</c:v>
                </c:pt>
                <c:pt idx="21">
                  <c:v>2.9077117572692797</c:v>
                </c:pt>
                <c:pt idx="22">
                  <c:v>2.8708133971291865</c:v>
                </c:pt>
                <c:pt idx="23">
                  <c:v>2.8376844494892168</c:v>
                </c:pt>
                <c:pt idx="24">
                  <c:v>2.8077753779697625</c:v>
                </c:pt>
                <c:pt idx="25">
                  <c:v>2.7777777777777777</c:v>
                </c:pt>
                <c:pt idx="26">
                  <c:v>2.7504911591355601</c:v>
                </c:pt>
                <c:pt idx="27">
                  <c:v>2.725563909774436</c:v>
                </c:pt>
                <c:pt idx="28">
                  <c:v>2.7002700270027002</c:v>
                </c:pt>
                <c:pt idx="29">
                  <c:v>2.6770293609671847</c:v>
                </c:pt>
                <c:pt idx="30">
                  <c:v>2.6556016597510372</c:v>
                </c:pt>
                <c:pt idx="31">
                  <c:v>2.6357827476038338</c:v>
                </c:pt>
                <c:pt idx="32">
                  <c:v>2.6173979984603539</c:v>
                </c:pt>
                <c:pt idx="33">
                  <c:v>2.6002971768202081</c:v>
                </c:pt>
                <c:pt idx="34">
                  <c:v>2.5824964131994261</c:v>
                </c:pt>
                <c:pt idx="35">
                  <c:v>2.5658807212205268</c:v>
                </c:pt>
                <c:pt idx="36">
                  <c:v>2.5503355704697985</c:v>
                </c:pt>
                <c:pt idx="37">
                  <c:v>2.5357607282184653</c:v>
                </c:pt>
                <c:pt idx="38">
                  <c:v>2.5220680958385877</c:v>
                </c:pt>
                <c:pt idx="39">
                  <c:v>2.5091799265605874</c:v>
                </c:pt>
                <c:pt idx="40">
                  <c:v>2.4955436720142603</c:v>
                </c:pt>
                <c:pt idx="41">
                  <c:v>2.4841132293471979</c:v>
                </c:pt>
                <c:pt idx="42">
                  <c:v>2.4719101123595504</c:v>
                </c:pt>
                <c:pt idx="43">
                  <c:v>2.460360852925096</c:v>
                </c:pt>
                <c:pt idx="44">
                  <c:v>2.4494142705005326</c:v>
                </c:pt>
                <c:pt idx="45">
                  <c:v>2.4390243902439024</c:v>
                </c:pt>
                <c:pt idx="46">
                  <c:v>2.42914979757085</c:v>
                </c:pt>
              </c:numCache>
            </c:numRef>
          </c:yVal>
        </c:ser>
        <c:ser>
          <c:idx val="2"/>
          <c:order val="2"/>
          <c:tx>
            <c:strRef>
              <c:f>'Figure 19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19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19 DATA for chart'!$H$3:$H$18</c:f>
              <c:numCache>
                <c:formatCode>General</c:formatCode>
                <c:ptCount val="16"/>
                <c:pt idx="0">
                  <c:v>1.6941871392133174</c:v>
                </c:pt>
                <c:pt idx="1">
                  <c:v>1.6941871392133174</c:v>
                </c:pt>
                <c:pt idx="2">
                  <c:v>1.6941871392133174</c:v>
                </c:pt>
                <c:pt idx="3">
                  <c:v>1.6941871392133174</c:v>
                </c:pt>
                <c:pt idx="4">
                  <c:v>1.6941871392133174</c:v>
                </c:pt>
                <c:pt idx="5">
                  <c:v>1.6941871392133174</c:v>
                </c:pt>
                <c:pt idx="6">
                  <c:v>1.6941871392133174</c:v>
                </c:pt>
                <c:pt idx="7">
                  <c:v>1.6941871392133174</c:v>
                </c:pt>
                <c:pt idx="8">
                  <c:v>1.6941871392133174</c:v>
                </c:pt>
                <c:pt idx="9">
                  <c:v>1.6941871392133174</c:v>
                </c:pt>
                <c:pt idx="10">
                  <c:v>1.6941871392133174</c:v>
                </c:pt>
                <c:pt idx="11">
                  <c:v>1.6941871392133174</c:v>
                </c:pt>
                <c:pt idx="12">
                  <c:v>1.6941871392133174</c:v>
                </c:pt>
                <c:pt idx="13">
                  <c:v>1.6941871392133174</c:v>
                </c:pt>
                <c:pt idx="14">
                  <c:v>1.6941871392133174</c:v>
                </c:pt>
                <c:pt idx="15">
                  <c:v>1.6941871392133174</c:v>
                </c:pt>
              </c:numCache>
            </c:numRef>
          </c:yVal>
        </c:ser>
        <c:axId val="91589248"/>
        <c:axId val="91509504"/>
      </c:scatterChart>
      <c:valAx>
        <c:axId val="91589248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91509504"/>
        <c:crosses val="autoZero"/>
        <c:crossBetween val="midCat"/>
      </c:valAx>
      <c:valAx>
        <c:axId val="91509504"/>
        <c:scaling>
          <c:orientation val="minMax"/>
          <c:max val="8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91589248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20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5.3269013492215418E-2"/>
                  <c:y val="-2.7413628851949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2.9944829246120748E-2"/>
                  <c:y val="-2.24753572470110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3.2431772528283581E-2"/>
                  <c:y val="-4.46975794692330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4.8544120666731442E-3"/>
                  <c:y val="-2.72227082725772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3.0527520955363284E-2"/>
                  <c:y val="-7.43272090988627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3.6289533551085405E-2"/>
                  <c:y val="-2.24753572470110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6.5939974544301921E-2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4.8712080368765724E-2"/>
                  <c:y val="-2.7413628851949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8.2060725497055467E-3"/>
                  <c:y val="-2.00062214445416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layout>
                <c:manualLayout>
                  <c:x val="-7.3590978429492762E-2"/>
                  <c:y val="7.15427238261887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-9.4603133148678069E-3"/>
                  <c:y val="-1.50679498396033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r"/>
              <c:showVal val="1"/>
            </c:dLbl>
            <c:dLbl>
              <c:idx val="12"/>
              <c:layout>
                <c:manualLayout>
                  <c:x val="-9.9665104387096251E-4"/>
                  <c:y val="-5.19140662972684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5.1343320255206132E-2"/>
                  <c:y val="-2.24753572470110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20 DATA for chart'!$C$3:$C$18</c:f>
              <c:numCache>
                <c:formatCode>General</c:formatCode>
                <c:ptCount val="16"/>
                <c:pt idx="0">
                  <c:v>478</c:v>
                </c:pt>
                <c:pt idx="1">
                  <c:v>162</c:v>
                </c:pt>
                <c:pt idx="2">
                  <c:v>165</c:v>
                </c:pt>
                <c:pt idx="3">
                  <c:v>381</c:v>
                </c:pt>
                <c:pt idx="4">
                  <c:v>166</c:v>
                </c:pt>
                <c:pt idx="5">
                  <c:v>562</c:v>
                </c:pt>
                <c:pt idx="6">
                  <c:v>283</c:v>
                </c:pt>
                <c:pt idx="7">
                  <c:v>573</c:v>
                </c:pt>
                <c:pt idx="8">
                  <c:v>411</c:v>
                </c:pt>
                <c:pt idx="9">
                  <c:v>411</c:v>
                </c:pt>
                <c:pt idx="10">
                  <c:v>320</c:v>
                </c:pt>
                <c:pt idx="11">
                  <c:v>715</c:v>
                </c:pt>
                <c:pt idx="12">
                  <c:v>621</c:v>
                </c:pt>
                <c:pt idx="13">
                  <c:v>49</c:v>
                </c:pt>
                <c:pt idx="14">
                  <c:v>1684</c:v>
                </c:pt>
                <c:pt idx="15">
                  <c:v>168</c:v>
                </c:pt>
              </c:numCache>
            </c:numRef>
          </c:xVal>
          <c:yVal>
            <c:numRef>
              <c:f>'Figure 20 DATA for chart'!$G$3:$G$18</c:f>
              <c:numCache>
                <c:formatCode>General</c:formatCode>
                <c:ptCount val="16"/>
                <c:pt idx="0">
                  <c:v>0.43131152518613719</c:v>
                </c:pt>
                <c:pt idx="1">
                  <c:v>0</c:v>
                </c:pt>
                <c:pt idx="2">
                  <c:v>0</c:v>
                </c:pt>
                <c:pt idx="3">
                  <c:v>0.25930708470429442</c:v>
                </c:pt>
                <c:pt idx="4">
                  <c:v>0</c:v>
                </c:pt>
                <c:pt idx="5">
                  <c:v>0.16135442173815015</c:v>
                </c:pt>
                <c:pt idx="6">
                  <c:v>0.36878620067795331</c:v>
                </c:pt>
                <c:pt idx="7">
                  <c:v>0.63679373427934449</c:v>
                </c:pt>
                <c:pt idx="8">
                  <c:v>0</c:v>
                </c:pt>
                <c:pt idx="9">
                  <c:v>0</c:v>
                </c:pt>
                <c:pt idx="10">
                  <c:v>0.32284842690646104</c:v>
                </c:pt>
                <c:pt idx="11">
                  <c:v>0</c:v>
                </c:pt>
                <c:pt idx="12">
                  <c:v>0.44257891241560043</c:v>
                </c:pt>
                <c:pt idx="13">
                  <c:v>0</c:v>
                </c:pt>
                <c:pt idx="14">
                  <c:v>0.46232006002522025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20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20 DATA for chart'!$O$3:$O$16</c:f>
              <c:numCache>
                <c:formatCode>###0</c:formatCode>
                <c:ptCount val="14"/>
                <c:pt idx="0">
                  <c:v>3</c:v>
                </c:pt>
                <c:pt idx="1">
                  <c:v>45</c:v>
                </c:pt>
                <c:pt idx="2">
                  <c:v>132</c:v>
                </c:pt>
                <c:pt idx="3">
                  <c:v>248</c:v>
                </c:pt>
                <c:pt idx="4">
                  <c:v>384</c:v>
                </c:pt>
                <c:pt idx="5">
                  <c:v>536</c:v>
                </c:pt>
                <c:pt idx="6">
                  <c:v>699</c:v>
                </c:pt>
                <c:pt idx="7">
                  <c:v>871</c:v>
                </c:pt>
                <c:pt idx="8">
                  <c:v>1051</c:v>
                </c:pt>
                <c:pt idx="9">
                  <c:v>1237</c:v>
                </c:pt>
                <c:pt idx="10">
                  <c:v>1429</c:v>
                </c:pt>
                <c:pt idx="11">
                  <c:v>1626</c:v>
                </c:pt>
                <c:pt idx="12">
                  <c:v>1827</c:v>
                </c:pt>
              </c:numCache>
            </c:numRef>
          </c:xVal>
          <c:yVal>
            <c:numRef>
              <c:f>'Figure 20 DATA for chart'!$P$3:$P$16</c:f>
              <c:numCache>
                <c:formatCode>###0</c:formatCode>
                <c:ptCount val="14"/>
                <c:pt idx="0">
                  <c:v>50</c:v>
                </c:pt>
                <c:pt idx="1">
                  <c:v>4.5454545454545459</c:v>
                </c:pt>
                <c:pt idx="2">
                  <c:v>2.2900763358778624</c:v>
                </c:pt>
                <c:pt idx="3">
                  <c:v>1.6194331983805668</c:v>
                </c:pt>
                <c:pt idx="4">
                  <c:v>1.3054830287206265</c:v>
                </c:pt>
                <c:pt idx="5">
                  <c:v>1.1214953271028036</c:v>
                </c:pt>
                <c:pt idx="6">
                  <c:v>1.002865329512894</c:v>
                </c:pt>
                <c:pt idx="7" formatCode="####">
                  <c:v>0.91954022988505746</c:v>
                </c:pt>
                <c:pt idx="8" formatCode="####">
                  <c:v>0.85714285714285721</c:v>
                </c:pt>
                <c:pt idx="9" formatCode="####">
                  <c:v>0.8090614886731391</c:v>
                </c:pt>
                <c:pt idx="10" formatCode="####">
                  <c:v>0.77030812324929976</c:v>
                </c:pt>
                <c:pt idx="11" formatCode="####">
                  <c:v>0.73846153846153839</c:v>
                </c:pt>
                <c:pt idx="12" formatCode="####">
                  <c:v>0.71193866374589265</c:v>
                </c:pt>
              </c:numCache>
            </c:numRef>
          </c:yVal>
        </c:ser>
        <c:ser>
          <c:idx val="2"/>
          <c:order val="2"/>
          <c:tx>
            <c:strRef>
              <c:f>'Figure 20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20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20 DATA for chart'!$H$3:$H$18</c:f>
              <c:numCache>
                <c:formatCode>General</c:formatCode>
                <c:ptCount val="16"/>
                <c:pt idx="0">
                  <c:v>0.33454987834549876</c:v>
                </c:pt>
                <c:pt idx="1">
                  <c:v>0.33454987834549876</c:v>
                </c:pt>
                <c:pt idx="2">
                  <c:v>0.33454987834549876</c:v>
                </c:pt>
                <c:pt idx="3">
                  <c:v>0.33454987834549876</c:v>
                </c:pt>
                <c:pt idx="4">
                  <c:v>0.33454987834549876</c:v>
                </c:pt>
                <c:pt idx="5">
                  <c:v>0.33454987834549876</c:v>
                </c:pt>
                <c:pt idx="6">
                  <c:v>0.33454987834549876</c:v>
                </c:pt>
                <c:pt idx="7">
                  <c:v>0.33454987834549876</c:v>
                </c:pt>
                <c:pt idx="8">
                  <c:v>0.33454987834549876</c:v>
                </c:pt>
                <c:pt idx="9">
                  <c:v>0.33454987834549876</c:v>
                </c:pt>
                <c:pt idx="10">
                  <c:v>0.33454987834549876</c:v>
                </c:pt>
                <c:pt idx="11">
                  <c:v>0.33454987834549876</c:v>
                </c:pt>
                <c:pt idx="12">
                  <c:v>0.33454987834549876</c:v>
                </c:pt>
                <c:pt idx="13">
                  <c:v>0.33454987834549876</c:v>
                </c:pt>
                <c:pt idx="14">
                  <c:v>0.33454987834549876</c:v>
                </c:pt>
                <c:pt idx="15">
                  <c:v>0.33454987834549876</c:v>
                </c:pt>
              </c:numCache>
            </c:numRef>
          </c:yVal>
        </c:ser>
        <c:axId val="93457024"/>
        <c:axId val="93487872"/>
      </c:scatterChart>
      <c:valAx>
        <c:axId val="93457024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93487872"/>
        <c:crosses val="autoZero"/>
        <c:crossBetween val="midCat"/>
      </c:valAx>
      <c:valAx>
        <c:axId val="93487872"/>
        <c:scaling>
          <c:orientation val="minMax"/>
          <c:max val="1.4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93457024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1077" l="0.70000000000000062" r="0.70000000000000062" t="0.75000000000001077" header="0.30000000000000032" footer="0.30000000000000032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21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layout>
                <c:manualLayout>
                  <c:x val="-5.8190744657403912E-2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3.0613384195793691E-2"/>
                  <c:y val="1.45616797900263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3.5419311058084517E-3"/>
                  <c:y val="2.21600077768058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1.6663650024136365E-2"/>
                  <c:y val="1.45616797900263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8.2889416838892224E-3"/>
                  <c:y val="-1.01296782346652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2.4179725960079612E-2"/>
                  <c:y val="1.70308155924953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layout>
                <c:manualLayout>
                  <c:x val="-5.2738477182109514E-2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-2.1006069922618782E-3"/>
                  <c:y val="9.62340818508797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r"/>
              <c:showVal val="1"/>
            </c:dLbl>
            <c:dLbl>
              <c:idx val="12"/>
              <c:layout>
                <c:manualLayout>
                  <c:x val="-2.5529005452557232E-2"/>
                  <c:y val="2.44382229999028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5.2569841391567847E-2"/>
                  <c:y val="-4.96358510741712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21 DATA for chart'!$C$3:$C$18</c:f>
              <c:numCache>
                <c:formatCode>General</c:formatCode>
                <c:ptCount val="16"/>
                <c:pt idx="0">
                  <c:v>493</c:v>
                </c:pt>
                <c:pt idx="1">
                  <c:v>176</c:v>
                </c:pt>
                <c:pt idx="2">
                  <c:v>163</c:v>
                </c:pt>
                <c:pt idx="3">
                  <c:v>426</c:v>
                </c:pt>
                <c:pt idx="4">
                  <c:v>206</c:v>
                </c:pt>
                <c:pt idx="5">
                  <c:v>514</c:v>
                </c:pt>
                <c:pt idx="6">
                  <c:v>404</c:v>
                </c:pt>
                <c:pt idx="7">
                  <c:v>525</c:v>
                </c:pt>
                <c:pt idx="8">
                  <c:v>419</c:v>
                </c:pt>
                <c:pt idx="9">
                  <c:v>391</c:v>
                </c:pt>
                <c:pt idx="10">
                  <c:v>358</c:v>
                </c:pt>
                <c:pt idx="11">
                  <c:v>671</c:v>
                </c:pt>
                <c:pt idx="12">
                  <c:v>525</c:v>
                </c:pt>
                <c:pt idx="13">
                  <c:v>40</c:v>
                </c:pt>
                <c:pt idx="14">
                  <c:v>1678</c:v>
                </c:pt>
                <c:pt idx="15">
                  <c:v>162</c:v>
                </c:pt>
              </c:numCache>
            </c:numRef>
          </c:xVal>
          <c:yVal>
            <c:numRef>
              <c:f>'Figure 21 DATA for chart'!$G$3:$G$18</c:f>
              <c:numCache>
                <c:formatCode>General</c:formatCode>
                <c:ptCount val="16"/>
                <c:pt idx="0">
                  <c:v>1.0075341045109518</c:v>
                </c:pt>
                <c:pt idx="1">
                  <c:v>0.62440940318264504</c:v>
                </c:pt>
                <c:pt idx="2">
                  <c:v>0</c:v>
                </c:pt>
                <c:pt idx="3">
                  <c:v>0.23299440751082415</c:v>
                </c:pt>
                <c:pt idx="4">
                  <c:v>0</c:v>
                </c:pt>
                <c:pt idx="5">
                  <c:v>0.96329169523558589</c:v>
                </c:pt>
                <c:pt idx="6">
                  <c:v>0.27429943234428411</c:v>
                </c:pt>
                <c:pt idx="7">
                  <c:v>0.38767859167534824</c:v>
                </c:pt>
                <c:pt idx="8">
                  <c:v>0.70343301346545672</c:v>
                </c:pt>
                <c:pt idx="9">
                  <c:v>0.47561651508706865</c:v>
                </c:pt>
                <c:pt idx="10">
                  <c:v>0.30790062464642814</c:v>
                </c:pt>
                <c:pt idx="11">
                  <c:v>0.30115151308828575</c:v>
                </c:pt>
                <c:pt idx="12">
                  <c:v>0.16114729901175145</c:v>
                </c:pt>
                <c:pt idx="13">
                  <c:v>0</c:v>
                </c:pt>
                <c:pt idx="14">
                  <c:v>0.23667350021861477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21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21 DATA for chart'!$O$3:$O$17</c:f>
              <c:numCache>
                <c:formatCode>###0</c:formatCode>
                <c:ptCount val="15"/>
                <c:pt idx="0">
                  <c:v>3</c:v>
                </c:pt>
                <c:pt idx="1">
                  <c:v>39</c:v>
                </c:pt>
                <c:pt idx="2">
                  <c:v>113</c:v>
                </c:pt>
                <c:pt idx="3">
                  <c:v>213</c:v>
                </c:pt>
                <c:pt idx="4">
                  <c:v>330</c:v>
                </c:pt>
                <c:pt idx="5">
                  <c:v>461</c:v>
                </c:pt>
                <c:pt idx="6">
                  <c:v>601</c:v>
                </c:pt>
                <c:pt idx="7">
                  <c:v>749</c:v>
                </c:pt>
                <c:pt idx="8">
                  <c:v>904</c:v>
                </c:pt>
                <c:pt idx="9">
                  <c:v>1064</c:v>
                </c:pt>
                <c:pt idx="10">
                  <c:v>1229</c:v>
                </c:pt>
                <c:pt idx="11">
                  <c:v>1398</c:v>
                </c:pt>
                <c:pt idx="12">
                  <c:v>1570</c:v>
                </c:pt>
                <c:pt idx="13">
                  <c:v>1746</c:v>
                </c:pt>
                <c:pt idx="14">
                  <c:v>1924</c:v>
                </c:pt>
              </c:numCache>
            </c:numRef>
          </c:xVal>
          <c:yVal>
            <c:numRef>
              <c:f>'Figure 21 DATA for chart'!$P$3:$P$17</c:f>
              <c:numCache>
                <c:formatCode>###0</c:formatCode>
                <c:ptCount val="15"/>
                <c:pt idx="0">
                  <c:v>50</c:v>
                </c:pt>
                <c:pt idx="1">
                  <c:v>5.2631578947368416</c:v>
                </c:pt>
                <c:pt idx="2">
                  <c:v>2.6785714285714284</c:v>
                </c:pt>
                <c:pt idx="3">
                  <c:v>1.8867924528301887</c:v>
                </c:pt>
                <c:pt idx="4">
                  <c:v>1.5197568389057752</c:v>
                </c:pt>
                <c:pt idx="5">
                  <c:v>1.3043478260869565</c:v>
                </c:pt>
                <c:pt idx="6">
                  <c:v>1.1666666666666667</c:v>
                </c:pt>
                <c:pt idx="7">
                  <c:v>1.0695187165775399</c:v>
                </c:pt>
                <c:pt idx="8" formatCode="####">
                  <c:v>0.99667774086378735</c:v>
                </c:pt>
                <c:pt idx="9" formatCode="####">
                  <c:v>0.94073377234242705</c:v>
                </c:pt>
                <c:pt idx="10" formatCode="####">
                  <c:v>0.89576547231270365</c:v>
                </c:pt>
                <c:pt idx="11" formatCode="####">
                  <c:v>0.85898353614889056</c:v>
                </c:pt>
                <c:pt idx="12" formatCode="####">
                  <c:v>0.82855321861057996</c:v>
                </c:pt>
                <c:pt idx="13" formatCode="####">
                  <c:v>0.80229226361031514</c:v>
                </c:pt>
                <c:pt idx="14" formatCode="####">
                  <c:v>0.78003120124804992</c:v>
                </c:pt>
              </c:numCache>
            </c:numRef>
          </c:yVal>
        </c:ser>
        <c:ser>
          <c:idx val="2"/>
          <c:order val="2"/>
          <c:tx>
            <c:strRef>
              <c:f>'Figure 21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21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21 DATA for chart'!$H$3:$H$18</c:f>
              <c:numCache>
                <c:formatCode>General</c:formatCode>
                <c:ptCount val="16"/>
                <c:pt idx="0">
                  <c:v>0.38931400187944692</c:v>
                </c:pt>
                <c:pt idx="1">
                  <c:v>0.38931400187944692</c:v>
                </c:pt>
                <c:pt idx="2">
                  <c:v>0.38931400187944692</c:v>
                </c:pt>
                <c:pt idx="3">
                  <c:v>0.38931400187944692</c:v>
                </c:pt>
                <c:pt idx="4">
                  <c:v>0.38931400187944692</c:v>
                </c:pt>
                <c:pt idx="5">
                  <c:v>0.38931400187944692</c:v>
                </c:pt>
                <c:pt idx="6">
                  <c:v>0.38931400187944692</c:v>
                </c:pt>
                <c:pt idx="7">
                  <c:v>0.38931400187944692</c:v>
                </c:pt>
                <c:pt idx="8">
                  <c:v>0.38931400187944692</c:v>
                </c:pt>
                <c:pt idx="9">
                  <c:v>0.38931400187944692</c:v>
                </c:pt>
                <c:pt idx="10">
                  <c:v>0.38931400187944692</c:v>
                </c:pt>
                <c:pt idx="11">
                  <c:v>0.38931400187944692</c:v>
                </c:pt>
                <c:pt idx="12">
                  <c:v>0.38931400187944692</c:v>
                </c:pt>
                <c:pt idx="13">
                  <c:v>0.38931400187944692</c:v>
                </c:pt>
                <c:pt idx="14">
                  <c:v>0.38931400187944692</c:v>
                </c:pt>
                <c:pt idx="15">
                  <c:v>0.38931400187944692</c:v>
                </c:pt>
              </c:numCache>
            </c:numRef>
          </c:yVal>
        </c:ser>
        <c:axId val="100993664"/>
        <c:axId val="101028608"/>
      </c:scatterChart>
      <c:valAx>
        <c:axId val="100993664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  <c:layout/>
        </c:title>
        <c:numFmt formatCode="General" sourceLinked="1"/>
        <c:tickLblPos val="nextTo"/>
        <c:crossAx val="101028608"/>
        <c:crosses val="autoZero"/>
        <c:crossBetween val="midCat"/>
      </c:valAx>
      <c:valAx>
        <c:axId val="101028608"/>
        <c:scaling>
          <c:orientation val="minMax"/>
          <c:max val="1.4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  <c:layout/>
        </c:title>
        <c:numFmt formatCode="General" sourceLinked="0"/>
        <c:tickLblPos val="nextTo"/>
        <c:crossAx val="10099366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22a DATA'!$B$7:$D$7</c:f>
              <c:strCache>
                <c:ptCount val="1"/>
                <c:pt idx="0">
                  <c:v>Revisions within 1 year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showVal val="1"/>
          </c:dLbls>
          <c:cat>
            <c:numRef>
              <c:f>'Figure 22a DATA'!$E$5:$P$5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22a DATA'!$E$7:$P$7</c:f>
              <c:numCache>
                <c:formatCode>General</c:formatCode>
                <c:ptCount val="12"/>
                <c:pt idx="0">
                  <c:v>34</c:v>
                </c:pt>
                <c:pt idx="1">
                  <c:v>52</c:v>
                </c:pt>
                <c:pt idx="2">
                  <c:v>48</c:v>
                </c:pt>
                <c:pt idx="3">
                  <c:v>56</c:v>
                </c:pt>
                <c:pt idx="4">
                  <c:v>70</c:v>
                </c:pt>
                <c:pt idx="5">
                  <c:v>54</c:v>
                </c:pt>
                <c:pt idx="6">
                  <c:v>58</c:v>
                </c:pt>
                <c:pt idx="7">
                  <c:v>60</c:v>
                </c:pt>
                <c:pt idx="8">
                  <c:v>58</c:v>
                </c:pt>
                <c:pt idx="9">
                  <c:v>51</c:v>
                </c:pt>
                <c:pt idx="10">
                  <c:v>67</c:v>
                </c:pt>
                <c:pt idx="11">
                  <c:v>65</c:v>
                </c:pt>
              </c:numCache>
            </c:numRef>
          </c:val>
        </c:ser>
        <c:ser>
          <c:idx val="1"/>
          <c:order val="1"/>
          <c:tx>
            <c:strRef>
              <c:f>'Figure 22a DATA'!$B$8:$D$8</c:f>
              <c:strCache>
                <c:ptCount val="1"/>
                <c:pt idx="0">
                  <c:v>Revisions within 3 years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Val val="1"/>
          </c:dLbls>
          <c:cat>
            <c:numRef>
              <c:f>'Figure 22a DATA'!$E$5:$P$5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22a DATA'!$E$8:$N$8</c:f>
              <c:numCache>
                <c:formatCode>General</c:formatCode>
                <c:ptCount val="10"/>
                <c:pt idx="0">
                  <c:v>69</c:v>
                </c:pt>
                <c:pt idx="1">
                  <c:v>99</c:v>
                </c:pt>
                <c:pt idx="2">
                  <c:v>101</c:v>
                </c:pt>
                <c:pt idx="3">
                  <c:v>113</c:v>
                </c:pt>
                <c:pt idx="4">
                  <c:v>121</c:v>
                </c:pt>
                <c:pt idx="5">
                  <c:v>100</c:v>
                </c:pt>
                <c:pt idx="6">
                  <c:v>102</c:v>
                </c:pt>
                <c:pt idx="7">
                  <c:v>108</c:v>
                </c:pt>
                <c:pt idx="8">
                  <c:v>106</c:v>
                </c:pt>
                <c:pt idx="9">
                  <c:v>88</c:v>
                </c:pt>
              </c:numCache>
            </c:numRef>
          </c:val>
        </c:ser>
        <c:ser>
          <c:idx val="2"/>
          <c:order val="2"/>
          <c:tx>
            <c:strRef>
              <c:f>'Figure 22a DATA'!$B$9:$D$9</c:f>
              <c:strCache>
                <c:ptCount val="1"/>
                <c:pt idx="0">
                  <c:v>Revisions within 5 years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howVal val="1"/>
          </c:dLbls>
          <c:cat>
            <c:numRef>
              <c:f>'Figure 22a DATA'!$E$5:$P$5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22a DATA'!$E$9:$L$9</c:f>
              <c:numCache>
                <c:formatCode>General</c:formatCode>
                <c:ptCount val="8"/>
                <c:pt idx="0">
                  <c:v>106</c:v>
                </c:pt>
                <c:pt idx="1">
                  <c:v>144</c:v>
                </c:pt>
                <c:pt idx="2">
                  <c:v>151</c:v>
                </c:pt>
                <c:pt idx="3">
                  <c:v>165</c:v>
                </c:pt>
                <c:pt idx="4">
                  <c:v>166</c:v>
                </c:pt>
                <c:pt idx="5">
                  <c:v>121</c:v>
                </c:pt>
                <c:pt idx="6">
                  <c:v>121</c:v>
                </c:pt>
                <c:pt idx="7">
                  <c:v>134</c:v>
                </c:pt>
              </c:numCache>
            </c:numRef>
          </c:val>
        </c:ser>
        <c:ser>
          <c:idx val="3"/>
          <c:order val="3"/>
          <c:tx>
            <c:strRef>
              <c:f>'Figure 22a DATA'!$B$10:$D$10</c:f>
              <c:strCache>
                <c:ptCount val="1"/>
                <c:pt idx="0">
                  <c:v>Revisions within 7 years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Val val="1"/>
          </c:dLbls>
          <c:cat>
            <c:numRef>
              <c:f>'Figure 22a DATA'!$E$5:$P$5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22a DATA'!$E$10:$J$10</c:f>
              <c:numCache>
                <c:formatCode>###0</c:formatCode>
                <c:ptCount val="6"/>
                <c:pt idx="0" formatCode="General">
                  <c:v>142</c:v>
                </c:pt>
                <c:pt idx="1">
                  <c:v>187</c:v>
                </c:pt>
                <c:pt idx="2">
                  <c:v>200</c:v>
                </c:pt>
                <c:pt idx="3">
                  <c:v>221</c:v>
                </c:pt>
                <c:pt idx="4">
                  <c:v>207</c:v>
                </c:pt>
                <c:pt idx="5">
                  <c:v>147</c:v>
                </c:pt>
              </c:numCache>
            </c:numRef>
          </c:val>
        </c:ser>
        <c:marker val="1"/>
        <c:axId val="100799232"/>
        <c:axId val="100801152"/>
      </c:lineChart>
      <c:catAx>
        <c:axId val="100799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primary operation</a:t>
                </a:r>
              </a:p>
            </c:rich>
          </c:tx>
          <c:layout/>
        </c:title>
        <c:numFmt formatCode="General" sourceLinked="1"/>
        <c:tickLblPos val="nextTo"/>
        <c:crossAx val="100801152"/>
        <c:crosses val="autoZero"/>
        <c:auto val="1"/>
        <c:lblAlgn val="ctr"/>
        <c:lblOffset val="100"/>
      </c:catAx>
      <c:valAx>
        <c:axId val="1008011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Total number of revisions</a:t>
                </a:r>
              </a:p>
            </c:rich>
          </c:tx>
          <c:layout/>
        </c:title>
        <c:numFmt formatCode="General" sourceLinked="1"/>
        <c:tickLblPos val="nextTo"/>
        <c:crossAx val="1007992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v>Hospital</c:v>
          </c:tx>
          <c:spPr>
            <a:ln w="28575">
              <a:noFill/>
            </a:ln>
          </c:spPr>
          <c:marker>
            <c:symbol val="circle"/>
            <c:size val="7"/>
          </c:marker>
          <c:dLbls>
            <c:dLbl>
              <c:idx val="11"/>
              <c:delete val="1"/>
            </c:dLbl>
            <c:dLbl>
              <c:idx val="12"/>
              <c:layout>
                <c:manualLayout>
                  <c:x val="-4.7750229568411434E-2"/>
                  <c:y val="-2.7160493827160494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Southern General Hospital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1.224364860728474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Western Infirmary</a:t>
                    </a:r>
                  </a:p>
                </c:rich>
              </c:tx>
              <c:dLblPos val="r"/>
              <c:showVal val="1"/>
            </c:dLbl>
            <c:dLbl>
              <c:idx val="15"/>
              <c:layout>
                <c:manualLayout>
                  <c:x val="-1.7322084147451421E-2"/>
                  <c:y val="-1.72839506172839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University Hospital Monklands</a:t>
                    </a:r>
                  </a:p>
                </c:rich>
              </c:tx>
              <c:dLblPos val="r"/>
              <c:showVal val="1"/>
            </c:dLbl>
            <c:dLbl>
              <c:idx val="23"/>
              <c:layout>
                <c:manualLayout>
                  <c:x val="-6.1218243036424884E-3"/>
                  <c:y val="-7.40740740740740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Perth Royal Infiirmary</a:t>
                    </a:r>
                  </a:p>
                </c:rich>
              </c:tx>
              <c:dLblPos val="r"/>
              <c:showVal val="1"/>
            </c:dLbl>
            <c:delete val="1"/>
            <c:dLblPos val="r"/>
          </c:dLbls>
          <c:xVal>
            <c:numLit>
              <c:formatCode>General</c:formatCode>
              <c:ptCount val="28"/>
              <c:pt idx="0">
                <c:v>771</c:v>
              </c:pt>
              <c:pt idx="1">
                <c:v>883</c:v>
              </c:pt>
              <c:pt idx="2">
                <c:v>753</c:v>
              </c:pt>
              <c:pt idx="3">
                <c:v>717</c:v>
              </c:pt>
              <c:pt idx="4">
                <c:v>5</c:v>
              </c:pt>
              <c:pt idx="5">
                <c:v>547</c:v>
              </c:pt>
              <c:pt idx="6">
                <c:v>995</c:v>
              </c:pt>
              <c:pt idx="7">
                <c:v>3810</c:v>
              </c:pt>
              <c:pt idx="8">
                <c:v>1809</c:v>
              </c:pt>
              <c:pt idx="9">
                <c:v>6</c:v>
              </c:pt>
              <c:pt idx="10">
                <c:v>1668</c:v>
              </c:pt>
              <c:pt idx="11">
                <c:v>423</c:v>
              </c:pt>
              <c:pt idx="12">
                <c:v>1522</c:v>
              </c:pt>
              <c:pt idx="13">
                <c:v>1490</c:v>
              </c:pt>
              <c:pt idx="14">
                <c:v>1897</c:v>
              </c:pt>
              <c:pt idx="15">
                <c:v>432</c:v>
              </c:pt>
              <c:pt idx="16">
                <c:v>568</c:v>
              </c:pt>
              <c:pt idx="17">
                <c:v>506</c:v>
              </c:pt>
              <c:pt idx="18">
                <c:v>8</c:v>
              </c:pt>
              <c:pt idx="19">
                <c:v>2519</c:v>
              </c:pt>
              <c:pt idx="20">
                <c:v>828</c:v>
              </c:pt>
              <c:pt idx="21">
                <c:v>4136</c:v>
              </c:pt>
              <c:pt idx="22">
                <c:v>1299</c:v>
              </c:pt>
              <c:pt idx="23">
                <c:v>2021</c:v>
              </c:pt>
              <c:pt idx="24">
                <c:v>695</c:v>
              </c:pt>
              <c:pt idx="25">
                <c:v>787</c:v>
              </c:pt>
              <c:pt idx="26">
                <c:v>183</c:v>
              </c:pt>
              <c:pt idx="27">
                <c:v>608</c:v>
              </c:pt>
            </c:numLit>
          </c:xVal>
          <c:yVal>
            <c:numLit>
              <c:formatCode>General</c:formatCode>
              <c:ptCount val="28"/>
              <c:pt idx="0">
                <c:v>2.7237354085603123</c:v>
              </c:pt>
              <c:pt idx="1">
                <c:v>1.245753114382786</c:v>
              </c:pt>
              <c:pt idx="2">
                <c:v>3.3200531208499333</c:v>
              </c:pt>
              <c:pt idx="3">
                <c:v>1.2552301255230125</c:v>
              </c:pt>
              <c:pt idx="4">
                <c:v>20</c:v>
              </c:pt>
              <c:pt idx="5">
                <c:v>3.6563071297989027</c:v>
              </c:pt>
              <c:pt idx="6">
                <c:v>3.1155778894472368</c:v>
              </c:pt>
              <c:pt idx="7">
                <c:v>3.0183727034120738</c:v>
              </c:pt>
              <c:pt idx="8">
                <c:v>1.9900497512437814</c:v>
              </c:pt>
              <c:pt idx="9">
                <c:v>0</c:v>
              </c:pt>
              <c:pt idx="10">
                <c:v>2.6378896882494005</c:v>
              </c:pt>
              <c:pt idx="11">
                <c:v>4.2553191489361701</c:v>
              </c:pt>
              <c:pt idx="12">
                <c:v>6.1103810775295653</c:v>
              </c:pt>
              <c:pt idx="13">
                <c:v>5.6375838926174486</c:v>
              </c:pt>
              <c:pt idx="14">
                <c:v>0.84343700579862946</c:v>
              </c:pt>
              <c:pt idx="15">
                <c:v>5.0925925925925926</c:v>
              </c:pt>
              <c:pt idx="16">
                <c:v>2.992957746478873</c:v>
              </c:pt>
              <c:pt idx="17">
                <c:v>2.5691699604743086</c:v>
              </c:pt>
              <c:pt idx="18">
                <c:v>0</c:v>
              </c:pt>
              <c:pt idx="19">
                <c:v>2.1040095275903146</c:v>
              </c:pt>
              <c:pt idx="20">
                <c:v>1.6908212560386471</c:v>
              </c:pt>
              <c:pt idx="21">
                <c:v>2.7804642166344298</c:v>
              </c:pt>
              <c:pt idx="22">
                <c:v>3.6951501154734405</c:v>
              </c:pt>
              <c:pt idx="23">
                <c:v>3.9584364176150415</c:v>
              </c:pt>
              <c:pt idx="24">
                <c:v>2.4460431654676253</c:v>
              </c:pt>
              <c:pt idx="25">
                <c:v>3.9390088945362129</c:v>
              </c:pt>
              <c:pt idx="26">
                <c:v>2.732240437158469</c:v>
              </c:pt>
              <c:pt idx="27">
                <c:v>3.7828947368421058</c:v>
              </c:pt>
            </c:numLit>
          </c:yVal>
        </c:ser>
        <c:ser>
          <c:idx val="1"/>
          <c:order val="1"/>
          <c:tx>
            <c:v>Upper confidence limit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Lit>
              <c:formatCode>General</c:formatCode>
              <c:ptCount val="469"/>
              <c:pt idx="0">
                <c:v>6</c:v>
              </c:pt>
              <c:pt idx="1">
                <c:v>16</c:v>
              </c:pt>
              <c:pt idx="2">
                <c:v>29</c:v>
              </c:pt>
              <c:pt idx="3">
                <c:v>44</c:v>
              </c:pt>
              <c:pt idx="4">
                <c:v>61</c:v>
              </c:pt>
              <c:pt idx="5">
                <c:v>80</c:v>
              </c:pt>
              <c:pt idx="6">
                <c:v>99</c:v>
              </c:pt>
              <c:pt idx="7">
                <c:v>119</c:v>
              </c:pt>
              <c:pt idx="8">
                <c:v>140</c:v>
              </c:pt>
              <c:pt idx="9">
                <c:v>161</c:v>
              </c:pt>
              <c:pt idx="10">
                <c:v>183</c:v>
              </c:pt>
              <c:pt idx="11">
                <c:v>206</c:v>
              </c:pt>
              <c:pt idx="12">
                <c:v>228</c:v>
              </c:pt>
              <c:pt idx="13">
                <c:v>252</c:v>
              </c:pt>
              <c:pt idx="14">
                <c:v>275</c:v>
              </c:pt>
              <c:pt idx="15">
                <c:v>299</c:v>
              </c:pt>
              <c:pt idx="16">
                <c:v>323</c:v>
              </c:pt>
              <c:pt idx="17">
                <c:v>347</c:v>
              </c:pt>
              <c:pt idx="18">
                <c:v>372</c:v>
              </c:pt>
              <c:pt idx="19">
                <c:v>397</c:v>
              </c:pt>
              <c:pt idx="20">
                <c:v>422</c:v>
              </c:pt>
              <c:pt idx="21">
                <c:v>447</c:v>
              </c:pt>
              <c:pt idx="22">
                <c:v>472</c:v>
              </c:pt>
              <c:pt idx="23">
                <c:v>497</c:v>
              </c:pt>
              <c:pt idx="24">
                <c:v>523</c:v>
              </c:pt>
              <c:pt idx="25">
                <c:v>549</c:v>
              </c:pt>
              <c:pt idx="26">
                <c:v>575</c:v>
              </c:pt>
              <c:pt idx="27">
                <c:v>601</c:v>
              </c:pt>
              <c:pt idx="28">
                <c:v>627</c:v>
              </c:pt>
              <c:pt idx="29">
                <c:v>653</c:v>
              </c:pt>
              <c:pt idx="30">
                <c:v>680</c:v>
              </c:pt>
              <c:pt idx="31">
                <c:v>706</c:v>
              </c:pt>
              <c:pt idx="32">
                <c:v>733</c:v>
              </c:pt>
              <c:pt idx="33">
                <c:v>759</c:v>
              </c:pt>
              <c:pt idx="34">
                <c:v>786</c:v>
              </c:pt>
              <c:pt idx="35">
                <c:v>813</c:v>
              </c:pt>
              <c:pt idx="36">
                <c:v>840</c:v>
              </c:pt>
              <c:pt idx="37">
                <c:v>867</c:v>
              </c:pt>
              <c:pt idx="38">
                <c:v>894</c:v>
              </c:pt>
              <c:pt idx="39">
                <c:v>921</c:v>
              </c:pt>
              <c:pt idx="40">
                <c:v>948</c:v>
              </c:pt>
              <c:pt idx="41">
                <c:v>976</c:v>
              </c:pt>
              <c:pt idx="42">
                <c:v>1003</c:v>
              </c:pt>
              <c:pt idx="43">
                <c:v>1031</c:v>
              </c:pt>
              <c:pt idx="44">
                <c:v>1058</c:v>
              </c:pt>
              <c:pt idx="45">
                <c:v>1086</c:v>
              </c:pt>
              <c:pt idx="46">
                <c:v>1113</c:v>
              </c:pt>
              <c:pt idx="47">
                <c:v>1141</c:v>
              </c:pt>
              <c:pt idx="48">
                <c:v>1169</c:v>
              </c:pt>
              <c:pt idx="49">
                <c:v>1197</c:v>
              </c:pt>
              <c:pt idx="50">
                <c:v>1224</c:v>
              </c:pt>
              <c:pt idx="51">
                <c:v>1252</c:v>
              </c:pt>
              <c:pt idx="52">
                <c:v>1280</c:v>
              </c:pt>
              <c:pt idx="53">
                <c:v>1308</c:v>
              </c:pt>
              <c:pt idx="54">
                <c:v>1336</c:v>
              </c:pt>
              <c:pt idx="55">
                <c:v>1364</c:v>
              </c:pt>
              <c:pt idx="56">
                <c:v>1392</c:v>
              </c:pt>
              <c:pt idx="57">
                <c:v>1421</c:v>
              </c:pt>
              <c:pt idx="58">
                <c:v>1449</c:v>
              </c:pt>
              <c:pt idx="59">
                <c:v>1477</c:v>
              </c:pt>
              <c:pt idx="60">
                <c:v>1505</c:v>
              </c:pt>
              <c:pt idx="61">
                <c:v>1534</c:v>
              </c:pt>
              <c:pt idx="62">
                <c:v>1562</c:v>
              </c:pt>
              <c:pt idx="63">
                <c:v>1591</c:v>
              </c:pt>
              <c:pt idx="64">
                <c:v>1619</c:v>
              </c:pt>
              <c:pt idx="65">
                <c:v>1648</c:v>
              </c:pt>
              <c:pt idx="66">
                <c:v>1676</c:v>
              </c:pt>
              <c:pt idx="67">
                <c:v>1705</c:v>
              </c:pt>
              <c:pt idx="68">
                <c:v>1733</c:v>
              </c:pt>
              <c:pt idx="69">
                <c:v>1762</c:v>
              </c:pt>
              <c:pt idx="70">
                <c:v>1790</c:v>
              </c:pt>
              <c:pt idx="71">
                <c:v>1819</c:v>
              </c:pt>
              <c:pt idx="72">
                <c:v>1848</c:v>
              </c:pt>
              <c:pt idx="73">
                <c:v>1877</c:v>
              </c:pt>
              <c:pt idx="74">
                <c:v>1905</c:v>
              </c:pt>
              <c:pt idx="75">
                <c:v>1934</c:v>
              </c:pt>
              <c:pt idx="76">
                <c:v>1963</c:v>
              </c:pt>
              <c:pt idx="77">
                <c:v>1992</c:v>
              </c:pt>
              <c:pt idx="78">
                <c:v>2021</c:v>
              </c:pt>
              <c:pt idx="79">
                <c:v>2050</c:v>
              </c:pt>
              <c:pt idx="80">
                <c:v>2079</c:v>
              </c:pt>
              <c:pt idx="81">
                <c:v>2108</c:v>
              </c:pt>
              <c:pt idx="82">
                <c:v>2137</c:v>
              </c:pt>
              <c:pt idx="83">
                <c:v>2166</c:v>
              </c:pt>
              <c:pt idx="84">
                <c:v>2195</c:v>
              </c:pt>
              <c:pt idx="85">
                <c:v>2224</c:v>
              </c:pt>
              <c:pt idx="86">
                <c:v>2253</c:v>
              </c:pt>
              <c:pt idx="87">
                <c:v>2282</c:v>
              </c:pt>
              <c:pt idx="88">
                <c:v>2311</c:v>
              </c:pt>
              <c:pt idx="89">
                <c:v>2340</c:v>
              </c:pt>
              <c:pt idx="90">
                <c:v>2369</c:v>
              </c:pt>
              <c:pt idx="91">
                <c:v>2399</c:v>
              </c:pt>
              <c:pt idx="92">
                <c:v>2428</c:v>
              </c:pt>
              <c:pt idx="93">
                <c:v>2457</c:v>
              </c:pt>
              <c:pt idx="94">
                <c:v>2486</c:v>
              </c:pt>
              <c:pt idx="95">
                <c:v>2516</c:v>
              </c:pt>
              <c:pt idx="96">
                <c:v>2545</c:v>
              </c:pt>
              <c:pt idx="97">
                <c:v>2574</c:v>
              </c:pt>
              <c:pt idx="98">
                <c:v>2603</c:v>
              </c:pt>
              <c:pt idx="99">
                <c:v>2633</c:v>
              </c:pt>
              <c:pt idx="100">
                <c:v>2662</c:v>
              </c:pt>
              <c:pt idx="101">
                <c:v>2692</c:v>
              </c:pt>
              <c:pt idx="102">
                <c:v>2721</c:v>
              </c:pt>
              <c:pt idx="103">
                <c:v>2750</c:v>
              </c:pt>
              <c:pt idx="104">
                <c:v>2780</c:v>
              </c:pt>
              <c:pt idx="105">
                <c:v>2809</c:v>
              </c:pt>
              <c:pt idx="106">
                <c:v>2839</c:v>
              </c:pt>
              <c:pt idx="107">
                <c:v>2868</c:v>
              </c:pt>
              <c:pt idx="108">
                <c:v>2898</c:v>
              </c:pt>
              <c:pt idx="109">
                <c:v>2927</c:v>
              </c:pt>
              <c:pt idx="110">
                <c:v>2957</c:v>
              </c:pt>
              <c:pt idx="111">
                <c:v>2987</c:v>
              </c:pt>
              <c:pt idx="112">
                <c:v>3016</c:v>
              </c:pt>
              <c:pt idx="113">
                <c:v>3046</c:v>
              </c:pt>
              <c:pt idx="114">
                <c:v>3075</c:v>
              </c:pt>
              <c:pt idx="115">
                <c:v>3105</c:v>
              </c:pt>
              <c:pt idx="116">
                <c:v>3135</c:v>
              </c:pt>
              <c:pt idx="117">
                <c:v>3164</c:v>
              </c:pt>
              <c:pt idx="118">
                <c:v>3194</c:v>
              </c:pt>
              <c:pt idx="119">
                <c:v>3224</c:v>
              </c:pt>
              <c:pt idx="120">
                <c:v>3253</c:v>
              </c:pt>
              <c:pt idx="121">
                <c:v>3283</c:v>
              </c:pt>
              <c:pt idx="122">
                <c:v>3313</c:v>
              </c:pt>
              <c:pt idx="123">
                <c:v>3342</c:v>
              </c:pt>
              <c:pt idx="124">
                <c:v>3372</c:v>
              </c:pt>
              <c:pt idx="125">
                <c:v>3402</c:v>
              </c:pt>
              <c:pt idx="126">
                <c:v>3432</c:v>
              </c:pt>
              <c:pt idx="127">
                <c:v>3462</c:v>
              </c:pt>
              <c:pt idx="128">
                <c:v>3491</c:v>
              </c:pt>
              <c:pt idx="129">
                <c:v>3521</c:v>
              </c:pt>
              <c:pt idx="130">
                <c:v>3551</c:v>
              </c:pt>
              <c:pt idx="131">
                <c:v>3581</c:v>
              </c:pt>
              <c:pt idx="132">
                <c:v>3611</c:v>
              </c:pt>
              <c:pt idx="133">
                <c:v>3641</c:v>
              </c:pt>
              <c:pt idx="134">
                <c:v>3670</c:v>
              </c:pt>
              <c:pt idx="135">
                <c:v>3700</c:v>
              </c:pt>
              <c:pt idx="136">
                <c:v>3730</c:v>
              </c:pt>
              <c:pt idx="137">
                <c:v>3760</c:v>
              </c:pt>
              <c:pt idx="138">
                <c:v>3790</c:v>
              </c:pt>
              <c:pt idx="139">
                <c:v>3820</c:v>
              </c:pt>
              <c:pt idx="140">
                <c:v>3850</c:v>
              </c:pt>
              <c:pt idx="141">
                <c:v>3880</c:v>
              </c:pt>
              <c:pt idx="142">
                <c:v>3910</c:v>
              </c:pt>
              <c:pt idx="143">
                <c:v>3940</c:v>
              </c:pt>
              <c:pt idx="144">
                <c:v>3970</c:v>
              </c:pt>
              <c:pt idx="145">
                <c:v>4000</c:v>
              </c:pt>
              <c:pt idx="146">
                <c:v>4030</c:v>
              </c:pt>
              <c:pt idx="147">
                <c:v>4060</c:v>
              </c:pt>
              <c:pt idx="148">
                <c:v>4090</c:v>
              </c:pt>
              <c:pt idx="149">
                <c:v>4120</c:v>
              </c:pt>
              <c:pt idx="150">
                <c:v>4150</c:v>
              </c:pt>
              <c:pt idx="151">
                <c:v>4180</c:v>
              </c:pt>
              <c:pt idx="152">
                <c:v>4210</c:v>
              </c:pt>
              <c:pt idx="153">
                <c:v>4240</c:v>
              </c:pt>
              <c:pt idx="154">
                <c:v>4271</c:v>
              </c:pt>
              <c:pt idx="155">
                <c:v>4301</c:v>
              </c:pt>
              <c:pt idx="156">
                <c:v>4331</c:v>
              </c:pt>
              <c:pt idx="157">
                <c:v>4361</c:v>
              </c:pt>
              <c:pt idx="158">
                <c:v>4391</c:v>
              </c:pt>
              <c:pt idx="159">
                <c:v>4421</c:v>
              </c:pt>
              <c:pt idx="160">
                <c:v>4451</c:v>
              </c:pt>
              <c:pt idx="161">
                <c:v>4481</c:v>
              </c:pt>
              <c:pt idx="162">
                <c:v>4512</c:v>
              </c:pt>
              <c:pt idx="163">
                <c:v>4542</c:v>
              </c:pt>
              <c:pt idx="164">
                <c:v>4572</c:v>
              </c:pt>
              <c:pt idx="165">
                <c:v>4602</c:v>
              </c:pt>
              <c:pt idx="166">
                <c:v>4632</c:v>
              </c:pt>
              <c:pt idx="167">
                <c:v>4663</c:v>
              </c:pt>
              <c:pt idx="168">
                <c:v>4693</c:v>
              </c:pt>
              <c:pt idx="169">
                <c:v>4723</c:v>
              </c:pt>
              <c:pt idx="170">
                <c:v>4753</c:v>
              </c:pt>
              <c:pt idx="171">
                <c:v>4784</c:v>
              </c:pt>
              <c:pt idx="172">
                <c:v>4814</c:v>
              </c:pt>
              <c:pt idx="173">
                <c:v>4844</c:v>
              </c:pt>
              <c:pt idx="174">
                <c:v>4874</c:v>
              </c:pt>
              <c:pt idx="175">
                <c:v>4905</c:v>
              </c:pt>
              <c:pt idx="176">
                <c:v>4935</c:v>
              </c:pt>
              <c:pt idx="177">
                <c:v>4965</c:v>
              </c:pt>
              <c:pt idx="178">
                <c:v>4996</c:v>
              </c:pt>
              <c:pt idx="179">
                <c:v>5026</c:v>
              </c:pt>
              <c:pt idx="180">
                <c:v>5056</c:v>
              </c:pt>
              <c:pt idx="181">
                <c:v>5087</c:v>
              </c:pt>
              <c:pt idx="182">
                <c:v>5117</c:v>
              </c:pt>
              <c:pt idx="183">
                <c:v>5147</c:v>
              </c:pt>
              <c:pt idx="184">
                <c:v>5178</c:v>
              </c:pt>
              <c:pt idx="185">
                <c:v>5208</c:v>
              </c:pt>
              <c:pt idx="186">
                <c:v>5238</c:v>
              </c:pt>
              <c:pt idx="187">
                <c:v>5269</c:v>
              </c:pt>
              <c:pt idx="188">
                <c:v>5299</c:v>
              </c:pt>
              <c:pt idx="189">
                <c:v>5330</c:v>
              </c:pt>
              <c:pt idx="190">
                <c:v>5360</c:v>
              </c:pt>
              <c:pt idx="191">
                <c:v>5390</c:v>
              </c:pt>
              <c:pt idx="192">
                <c:v>5421</c:v>
              </c:pt>
              <c:pt idx="193">
                <c:v>5451</c:v>
              </c:pt>
              <c:pt idx="194">
                <c:v>5482</c:v>
              </c:pt>
              <c:pt idx="195">
                <c:v>5512</c:v>
              </c:pt>
              <c:pt idx="196">
                <c:v>5543</c:v>
              </c:pt>
              <c:pt idx="197">
                <c:v>5573</c:v>
              </c:pt>
              <c:pt idx="198">
                <c:v>5603</c:v>
              </c:pt>
              <c:pt idx="199">
                <c:v>5634</c:v>
              </c:pt>
              <c:pt idx="200">
                <c:v>5664</c:v>
              </c:pt>
              <c:pt idx="201">
                <c:v>5695</c:v>
              </c:pt>
              <c:pt idx="202">
                <c:v>5725</c:v>
              </c:pt>
              <c:pt idx="203">
                <c:v>5756</c:v>
              </c:pt>
              <c:pt idx="204">
                <c:v>5786</c:v>
              </c:pt>
              <c:pt idx="205">
                <c:v>5817</c:v>
              </c:pt>
              <c:pt idx="206">
                <c:v>5847</c:v>
              </c:pt>
              <c:pt idx="207">
                <c:v>5878</c:v>
              </c:pt>
              <c:pt idx="208">
                <c:v>5908</c:v>
              </c:pt>
              <c:pt idx="209">
                <c:v>5939</c:v>
              </c:pt>
              <c:pt idx="210">
                <c:v>5969</c:v>
              </c:pt>
              <c:pt idx="211">
                <c:v>6000</c:v>
              </c:pt>
              <c:pt idx="212">
                <c:v>6031</c:v>
              </c:pt>
              <c:pt idx="213">
                <c:v>6061</c:v>
              </c:pt>
              <c:pt idx="214">
                <c:v>6092</c:v>
              </c:pt>
              <c:pt idx="215">
                <c:v>6122</c:v>
              </c:pt>
              <c:pt idx="216">
                <c:v>6153</c:v>
              </c:pt>
              <c:pt idx="217">
                <c:v>6183</c:v>
              </c:pt>
              <c:pt idx="218">
                <c:v>6214</c:v>
              </c:pt>
              <c:pt idx="219">
                <c:v>6245</c:v>
              </c:pt>
              <c:pt idx="220">
                <c:v>6275</c:v>
              </c:pt>
              <c:pt idx="221">
                <c:v>6306</c:v>
              </c:pt>
              <c:pt idx="222">
                <c:v>6336</c:v>
              </c:pt>
              <c:pt idx="223">
                <c:v>6367</c:v>
              </c:pt>
              <c:pt idx="224">
                <c:v>6398</c:v>
              </c:pt>
              <c:pt idx="225">
                <c:v>6428</c:v>
              </c:pt>
              <c:pt idx="226">
                <c:v>6459</c:v>
              </c:pt>
              <c:pt idx="227">
                <c:v>6489</c:v>
              </c:pt>
              <c:pt idx="228">
                <c:v>6520</c:v>
              </c:pt>
              <c:pt idx="229">
                <c:v>6551</c:v>
              </c:pt>
              <c:pt idx="230">
                <c:v>6581</c:v>
              </c:pt>
              <c:pt idx="231">
                <c:v>6612</c:v>
              </c:pt>
              <c:pt idx="232">
                <c:v>6643</c:v>
              </c:pt>
              <c:pt idx="233">
                <c:v>6673</c:v>
              </c:pt>
              <c:pt idx="234">
                <c:v>6704</c:v>
              </c:pt>
              <c:pt idx="235">
                <c:v>6735</c:v>
              </c:pt>
              <c:pt idx="236">
                <c:v>6765</c:v>
              </c:pt>
              <c:pt idx="237">
                <c:v>6796</c:v>
              </c:pt>
              <c:pt idx="238">
                <c:v>6827</c:v>
              </c:pt>
              <c:pt idx="239">
                <c:v>6857</c:v>
              </c:pt>
              <c:pt idx="240">
                <c:v>6888</c:v>
              </c:pt>
              <c:pt idx="241">
                <c:v>6919</c:v>
              </c:pt>
              <c:pt idx="242">
                <c:v>6950</c:v>
              </c:pt>
              <c:pt idx="243">
                <c:v>6980</c:v>
              </c:pt>
              <c:pt idx="244">
                <c:v>7011</c:v>
              </c:pt>
              <c:pt idx="245">
                <c:v>7042</c:v>
              </c:pt>
              <c:pt idx="246">
                <c:v>7072</c:v>
              </c:pt>
              <c:pt idx="247">
                <c:v>7103</c:v>
              </c:pt>
              <c:pt idx="248">
                <c:v>7134</c:v>
              </c:pt>
              <c:pt idx="249">
                <c:v>7165</c:v>
              </c:pt>
              <c:pt idx="250">
                <c:v>7195</c:v>
              </c:pt>
              <c:pt idx="251">
                <c:v>7226</c:v>
              </c:pt>
              <c:pt idx="252">
                <c:v>7257</c:v>
              </c:pt>
              <c:pt idx="253">
                <c:v>7288</c:v>
              </c:pt>
              <c:pt idx="254">
                <c:v>7318</c:v>
              </c:pt>
              <c:pt idx="255">
                <c:v>7349</c:v>
              </c:pt>
              <c:pt idx="256">
                <c:v>7380</c:v>
              </c:pt>
              <c:pt idx="257">
                <c:v>7411</c:v>
              </c:pt>
              <c:pt idx="258">
                <c:v>7442</c:v>
              </c:pt>
              <c:pt idx="259">
                <c:v>7472</c:v>
              </c:pt>
              <c:pt idx="260">
                <c:v>7503</c:v>
              </c:pt>
              <c:pt idx="261">
                <c:v>7534</c:v>
              </c:pt>
              <c:pt idx="262">
                <c:v>7565</c:v>
              </c:pt>
              <c:pt idx="263">
                <c:v>7596</c:v>
              </c:pt>
              <c:pt idx="264">
                <c:v>7626</c:v>
              </c:pt>
              <c:pt idx="265">
                <c:v>7657</c:v>
              </c:pt>
              <c:pt idx="266">
                <c:v>7688</c:v>
              </c:pt>
              <c:pt idx="267">
                <c:v>7719</c:v>
              </c:pt>
              <c:pt idx="268">
                <c:v>7750</c:v>
              </c:pt>
              <c:pt idx="269">
                <c:v>7781</c:v>
              </c:pt>
              <c:pt idx="270">
                <c:v>7811</c:v>
              </c:pt>
              <c:pt idx="271">
                <c:v>7842</c:v>
              </c:pt>
              <c:pt idx="272">
                <c:v>7873</c:v>
              </c:pt>
              <c:pt idx="273">
                <c:v>7904</c:v>
              </c:pt>
              <c:pt idx="274">
                <c:v>7935</c:v>
              </c:pt>
              <c:pt idx="275">
                <c:v>7966</c:v>
              </c:pt>
              <c:pt idx="276">
                <c:v>7997</c:v>
              </c:pt>
              <c:pt idx="277">
                <c:v>8027</c:v>
              </c:pt>
              <c:pt idx="278">
                <c:v>8058</c:v>
              </c:pt>
              <c:pt idx="279">
                <c:v>8089</c:v>
              </c:pt>
              <c:pt idx="280">
                <c:v>8120</c:v>
              </c:pt>
              <c:pt idx="281">
                <c:v>8151</c:v>
              </c:pt>
              <c:pt idx="282">
                <c:v>8182</c:v>
              </c:pt>
              <c:pt idx="283">
                <c:v>8213</c:v>
              </c:pt>
              <c:pt idx="284">
                <c:v>8244</c:v>
              </c:pt>
              <c:pt idx="285">
                <c:v>8275</c:v>
              </c:pt>
              <c:pt idx="286">
                <c:v>8305</c:v>
              </c:pt>
              <c:pt idx="287">
                <c:v>8336</c:v>
              </c:pt>
              <c:pt idx="288">
                <c:v>8367</c:v>
              </c:pt>
              <c:pt idx="289">
                <c:v>8398</c:v>
              </c:pt>
              <c:pt idx="290">
                <c:v>8429</c:v>
              </c:pt>
              <c:pt idx="291">
                <c:v>8460</c:v>
              </c:pt>
              <c:pt idx="292">
                <c:v>8491</c:v>
              </c:pt>
              <c:pt idx="293">
                <c:v>8522</c:v>
              </c:pt>
              <c:pt idx="294">
                <c:v>8553</c:v>
              </c:pt>
              <c:pt idx="295">
                <c:v>8584</c:v>
              </c:pt>
              <c:pt idx="296">
                <c:v>8615</c:v>
              </c:pt>
              <c:pt idx="297">
                <c:v>8646</c:v>
              </c:pt>
              <c:pt idx="298">
                <c:v>8677</c:v>
              </c:pt>
              <c:pt idx="299">
                <c:v>8708</c:v>
              </c:pt>
              <c:pt idx="300">
                <c:v>8739</c:v>
              </c:pt>
              <c:pt idx="301">
                <c:v>8769</c:v>
              </c:pt>
              <c:pt idx="302">
                <c:v>8800</c:v>
              </c:pt>
              <c:pt idx="303">
                <c:v>8831</c:v>
              </c:pt>
              <c:pt idx="304">
                <c:v>8862</c:v>
              </c:pt>
              <c:pt idx="305">
                <c:v>8893</c:v>
              </c:pt>
              <c:pt idx="306">
                <c:v>8924</c:v>
              </c:pt>
              <c:pt idx="307">
                <c:v>8955</c:v>
              </c:pt>
              <c:pt idx="308">
                <c:v>8986</c:v>
              </c:pt>
              <c:pt idx="309">
                <c:v>9017</c:v>
              </c:pt>
              <c:pt idx="310">
                <c:v>9048</c:v>
              </c:pt>
              <c:pt idx="311">
                <c:v>9079</c:v>
              </c:pt>
              <c:pt idx="312">
                <c:v>9110</c:v>
              </c:pt>
              <c:pt idx="313">
                <c:v>9141</c:v>
              </c:pt>
              <c:pt idx="314">
                <c:v>9172</c:v>
              </c:pt>
              <c:pt idx="315">
                <c:v>9203</c:v>
              </c:pt>
              <c:pt idx="316">
                <c:v>9234</c:v>
              </c:pt>
              <c:pt idx="317">
                <c:v>9265</c:v>
              </c:pt>
              <c:pt idx="318">
                <c:v>9296</c:v>
              </c:pt>
              <c:pt idx="319">
                <c:v>9327</c:v>
              </c:pt>
              <c:pt idx="320">
                <c:v>9358</c:v>
              </c:pt>
              <c:pt idx="321">
                <c:v>9389</c:v>
              </c:pt>
              <c:pt idx="322">
                <c:v>9420</c:v>
              </c:pt>
              <c:pt idx="323">
                <c:v>9452</c:v>
              </c:pt>
              <c:pt idx="324">
                <c:v>9483</c:v>
              </c:pt>
              <c:pt idx="325">
                <c:v>9514</c:v>
              </c:pt>
              <c:pt idx="326">
                <c:v>9545</c:v>
              </c:pt>
              <c:pt idx="327">
                <c:v>9576</c:v>
              </c:pt>
              <c:pt idx="328">
                <c:v>9607</c:v>
              </c:pt>
              <c:pt idx="329">
                <c:v>9638</c:v>
              </c:pt>
              <c:pt idx="330">
                <c:v>9669</c:v>
              </c:pt>
              <c:pt idx="331">
                <c:v>9700</c:v>
              </c:pt>
              <c:pt idx="332">
                <c:v>9731</c:v>
              </c:pt>
              <c:pt idx="333">
                <c:v>9762</c:v>
              </c:pt>
              <c:pt idx="334">
                <c:v>9793</c:v>
              </c:pt>
              <c:pt idx="335">
                <c:v>9824</c:v>
              </c:pt>
              <c:pt idx="336">
                <c:v>9855</c:v>
              </c:pt>
              <c:pt idx="337">
                <c:v>9886</c:v>
              </c:pt>
              <c:pt idx="338">
                <c:v>9917</c:v>
              </c:pt>
              <c:pt idx="339">
                <c:v>9949</c:v>
              </c:pt>
              <c:pt idx="340">
                <c:v>9980</c:v>
              </c:pt>
              <c:pt idx="341">
                <c:v>10011</c:v>
              </c:pt>
              <c:pt idx="342">
                <c:v>10042</c:v>
              </c:pt>
              <c:pt idx="343">
                <c:v>10073</c:v>
              </c:pt>
              <c:pt idx="344">
                <c:v>10104</c:v>
              </c:pt>
              <c:pt idx="345">
                <c:v>10135</c:v>
              </c:pt>
              <c:pt idx="346">
                <c:v>10166</c:v>
              </c:pt>
              <c:pt idx="347">
                <c:v>10197</c:v>
              </c:pt>
              <c:pt idx="348">
                <c:v>10228</c:v>
              </c:pt>
              <c:pt idx="349">
                <c:v>10260</c:v>
              </c:pt>
              <c:pt idx="350">
                <c:v>10291</c:v>
              </c:pt>
              <c:pt idx="351">
                <c:v>10322</c:v>
              </c:pt>
              <c:pt idx="352">
                <c:v>10353</c:v>
              </c:pt>
              <c:pt idx="353">
                <c:v>10384</c:v>
              </c:pt>
              <c:pt idx="354">
                <c:v>10415</c:v>
              </c:pt>
              <c:pt idx="355">
                <c:v>10446</c:v>
              </c:pt>
              <c:pt idx="356">
                <c:v>10477</c:v>
              </c:pt>
              <c:pt idx="357">
                <c:v>10509</c:v>
              </c:pt>
              <c:pt idx="358">
                <c:v>10540</c:v>
              </c:pt>
              <c:pt idx="359">
                <c:v>10571</c:v>
              </c:pt>
              <c:pt idx="360">
                <c:v>10602</c:v>
              </c:pt>
              <c:pt idx="361">
                <c:v>10633</c:v>
              </c:pt>
              <c:pt idx="362">
                <c:v>10664</c:v>
              </c:pt>
              <c:pt idx="363">
                <c:v>10696</c:v>
              </c:pt>
              <c:pt idx="364">
                <c:v>10727</c:v>
              </c:pt>
              <c:pt idx="365">
                <c:v>10758</c:v>
              </c:pt>
              <c:pt idx="366">
                <c:v>10789</c:v>
              </c:pt>
              <c:pt idx="367">
                <c:v>10820</c:v>
              </c:pt>
              <c:pt idx="368">
                <c:v>10851</c:v>
              </c:pt>
              <c:pt idx="369">
                <c:v>10883</c:v>
              </c:pt>
              <c:pt idx="370">
                <c:v>10914</c:v>
              </c:pt>
              <c:pt idx="371">
                <c:v>10945</c:v>
              </c:pt>
              <c:pt idx="372">
                <c:v>10976</c:v>
              </c:pt>
              <c:pt idx="373">
                <c:v>11007</c:v>
              </c:pt>
              <c:pt idx="374">
                <c:v>11038</c:v>
              </c:pt>
              <c:pt idx="375">
                <c:v>11070</c:v>
              </c:pt>
              <c:pt idx="376">
                <c:v>11101</c:v>
              </c:pt>
              <c:pt idx="377">
                <c:v>11132</c:v>
              </c:pt>
              <c:pt idx="378">
                <c:v>11163</c:v>
              </c:pt>
              <c:pt idx="379">
                <c:v>11194</c:v>
              </c:pt>
              <c:pt idx="380">
                <c:v>11226</c:v>
              </c:pt>
              <c:pt idx="381">
                <c:v>11257</c:v>
              </c:pt>
              <c:pt idx="382">
                <c:v>11288</c:v>
              </c:pt>
              <c:pt idx="383">
                <c:v>11319</c:v>
              </c:pt>
              <c:pt idx="384">
                <c:v>11350</c:v>
              </c:pt>
              <c:pt idx="385">
                <c:v>11382</c:v>
              </c:pt>
              <c:pt idx="386">
                <c:v>11413</c:v>
              </c:pt>
              <c:pt idx="387">
                <c:v>11444</c:v>
              </c:pt>
              <c:pt idx="388">
                <c:v>11475</c:v>
              </c:pt>
              <c:pt idx="389">
                <c:v>11507</c:v>
              </c:pt>
              <c:pt idx="390">
                <c:v>11538</c:v>
              </c:pt>
              <c:pt idx="391">
                <c:v>11569</c:v>
              </c:pt>
              <c:pt idx="392">
                <c:v>11600</c:v>
              </c:pt>
              <c:pt idx="393">
                <c:v>11631</c:v>
              </c:pt>
              <c:pt idx="394">
                <c:v>11663</c:v>
              </c:pt>
              <c:pt idx="395">
                <c:v>11694</c:v>
              </c:pt>
              <c:pt idx="396">
                <c:v>11725</c:v>
              </c:pt>
              <c:pt idx="397">
                <c:v>11756</c:v>
              </c:pt>
              <c:pt idx="398">
                <c:v>11788</c:v>
              </c:pt>
              <c:pt idx="399">
                <c:v>11819</c:v>
              </c:pt>
              <c:pt idx="400">
                <c:v>11850</c:v>
              </c:pt>
              <c:pt idx="401">
                <c:v>11881</c:v>
              </c:pt>
              <c:pt idx="402">
                <c:v>11913</c:v>
              </c:pt>
              <c:pt idx="403">
                <c:v>11944</c:v>
              </c:pt>
              <c:pt idx="404">
                <c:v>11975</c:v>
              </c:pt>
              <c:pt idx="405">
                <c:v>12006</c:v>
              </c:pt>
              <c:pt idx="406">
                <c:v>12038</c:v>
              </c:pt>
              <c:pt idx="407">
                <c:v>12069</c:v>
              </c:pt>
              <c:pt idx="408">
                <c:v>12100</c:v>
              </c:pt>
              <c:pt idx="409">
                <c:v>12132</c:v>
              </c:pt>
              <c:pt idx="410">
                <c:v>12163</c:v>
              </c:pt>
              <c:pt idx="411">
                <c:v>12194</c:v>
              </c:pt>
              <c:pt idx="412">
                <c:v>12225</c:v>
              </c:pt>
              <c:pt idx="413">
                <c:v>12257</c:v>
              </c:pt>
              <c:pt idx="414">
                <c:v>12288</c:v>
              </c:pt>
              <c:pt idx="415">
                <c:v>12319</c:v>
              </c:pt>
              <c:pt idx="416">
                <c:v>12350</c:v>
              </c:pt>
              <c:pt idx="417">
                <c:v>12382</c:v>
              </c:pt>
              <c:pt idx="418">
                <c:v>12413</c:v>
              </c:pt>
              <c:pt idx="419">
                <c:v>12444</c:v>
              </c:pt>
              <c:pt idx="420">
                <c:v>12476</c:v>
              </c:pt>
              <c:pt idx="421">
                <c:v>12507</c:v>
              </c:pt>
              <c:pt idx="422">
                <c:v>12538</c:v>
              </c:pt>
              <c:pt idx="423">
                <c:v>12570</c:v>
              </c:pt>
              <c:pt idx="424">
                <c:v>12601</c:v>
              </c:pt>
              <c:pt idx="425">
                <c:v>12632</c:v>
              </c:pt>
              <c:pt idx="426">
                <c:v>12663</c:v>
              </c:pt>
              <c:pt idx="427">
                <c:v>12695</c:v>
              </c:pt>
              <c:pt idx="428">
                <c:v>12726</c:v>
              </c:pt>
              <c:pt idx="429">
                <c:v>12757</c:v>
              </c:pt>
              <c:pt idx="430">
                <c:v>12789</c:v>
              </c:pt>
              <c:pt idx="431">
                <c:v>12820</c:v>
              </c:pt>
              <c:pt idx="432">
                <c:v>12851</c:v>
              </c:pt>
              <c:pt idx="433">
                <c:v>12883</c:v>
              </c:pt>
              <c:pt idx="434">
                <c:v>12914</c:v>
              </c:pt>
              <c:pt idx="435">
                <c:v>12945</c:v>
              </c:pt>
              <c:pt idx="436">
                <c:v>12977</c:v>
              </c:pt>
              <c:pt idx="437">
                <c:v>13008</c:v>
              </c:pt>
              <c:pt idx="438">
                <c:v>13039</c:v>
              </c:pt>
              <c:pt idx="439">
                <c:v>13071</c:v>
              </c:pt>
              <c:pt idx="440">
                <c:v>13102</c:v>
              </c:pt>
              <c:pt idx="441">
                <c:v>13133</c:v>
              </c:pt>
              <c:pt idx="442">
                <c:v>13165</c:v>
              </c:pt>
              <c:pt idx="443">
                <c:v>13196</c:v>
              </c:pt>
              <c:pt idx="444">
                <c:v>13227</c:v>
              </c:pt>
              <c:pt idx="445">
                <c:v>13259</c:v>
              </c:pt>
              <c:pt idx="446">
                <c:v>13290</c:v>
              </c:pt>
              <c:pt idx="447">
                <c:v>13321</c:v>
              </c:pt>
              <c:pt idx="448">
                <c:v>13353</c:v>
              </c:pt>
              <c:pt idx="449">
                <c:v>13384</c:v>
              </c:pt>
              <c:pt idx="450">
                <c:v>13416</c:v>
              </c:pt>
              <c:pt idx="451">
                <c:v>13447</c:v>
              </c:pt>
              <c:pt idx="452">
                <c:v>13478</c:v>
              </c:pt>
              <c:pt idx="453">
                <c:v>13510</c:v>
              </c:pt>
              <c:pt idx="454">
                <c:v>13541</c:v>
              </c:pt>
              <c:pt idx="455">
                <c:v>13572</c:v>
              </c:pt>
              <c:pt idx="456">
                <c:v>13604</c:v>
              </c:pt>
              <c:pt idx="457">
                <c:v>13635</c:v>
              </c:pt>
              <c:pt idx="458">
                <c:v>13666</c:v>
              </c:pt>
              <c:pt idx="459">
                <c:v>13698</c:v>
              </c:pt>
              <c:pt idx="460">
                <c:v>13729</c:v>
              </c:pt>
              <c:pt idx="461">
                <c:v>13761</c:v>
              </c:pt>
              <c:pt idx="462">
                <c:v>13792</c:v>
              </c:pt>
              <c:pt idx="463">
                <c:v>13823</c:v>
              </c:pt>
              <c:pt idx="464">
                <c:v>13855</c:v>
              </c:pt>
              <c:pt idx="465">
                <c:v>13886</c:v>
              </c:pt>
              <c:pt idx="466">
                <c:v>13918</c:v>
              </c:pt>
              <c:pt idx="467">
                <c:v>13949</c:v>
              </c:pt>
              <c:pt idx="468">
                <c:v>13980</c:v>
              </c:pt>
            </c:numLit>
          </c:xVal>
          <c:yVal>
            <c:numLit>
              <c:formatCode>General</c:formatCode>
              <c:ptCount val="469"/>
              <c:pt idx="0">
                <c:v>40</c:v>
              </c:pt>
              <c:pt idx="1">
                <c:v>20</c:v>
              </c:pt>
              <c:pt idx="2">
                <c:v>14.285714285714286</c:v>
              </c:pt>
              <c:pt idx="3">
                <c:v>11.627906976744185</c:v>
              </c:pt>
              <c:pt idx="4">
                <c:v>10</c:v>
              </c:pt>
              <c:pt idx="5">
                <c:v>8.8607594936708853</c:v>
              </c:pt>
              <c:pt idx="6">
                <c:v>8.1632653061224492</c:v>
              </c:pt>
              <c:pt idx="7">
                <c:v>7.6271186440677949</c:v>
              </c:pt>
              <c:pt idx="8">
                <c:v>7.1942446043165456</c:v>
              </c:pt>
              <c:pt idx="9">
                <c:v>6.8750000000000009</c:v>
              </c:pt>
              <c:pt idx="10">
                <c:v>6.593406593406594</c:v>
              </c:pt>
              <c:pt idx="11">
                <c:v>6.3414634146341493</c:v>
              </c:pt>
              <c:pt idx="12">
                <c:v>6.1674008810572678</c:v>
              </c:pt>
              <c:pt idx="13">
                <c:v>5.9760956175298814</c:v>
              </c:pt>
              <c:pt idx="14">
                <c:v>5.8394160583941614</c:v>
              </c:pt>
              <c:pt idx="15">
                <c:v>5.7046979865771812</c:v>
              </c:pt>
              <c:pt idx="16">
                <c:v>5.5900621118012435</c:v>
              </c:pt>
              <c:pt idx="17">
                <c:v>5.4913294797687868</c:v>
              </c:pt>
              <c:pt idx="18">
                <c:v>5.3908355795148255</c:v>
              </c:pt>
              <c:pt idx="19">
                <c:v>5.3030303030303028</c:v>
              </c:pt>
              <c:pt idx="20">
                <c:v>5.225653206650831</c:v>
              </c:pt>
              <c:pt idx="21">
                <c:v>5.1569506726457384</c:v>
              </c:pt>
              <c:pt idx="22">
                <c:v>5.0955414012738869</c:v>
              </c:pt>
              <c:pt idx="23">
                <c:v>5.0403225806451619</c:v>
              </c:pt>
              <c:pt idx="24">
                <c:v>4.9808429118773949</c:v>
              </c:pt>
              <c:pt idx="25">
                <c:v>4.9270072992700724</c:v>
              </c:pt>
              <c:pt idx="26">
                <c:v>4.8780487804878065</c:v>
              </c:pt>
              <c:pt idx="27">
                <c:v>4.8333333333333339</c:v>
              </c:pt>
              <c:pt idx="28">
                <c:v>4.7923322683706067</c:v>
              </c:pt>
              <c:pt idx="29">
                <c:v>4.7546012269938664</c:v>
              </c:pt>
              <c:pt idx="30">
                <c:v>4.7128129602356399</c:v>
              </c:pt>
              <c:pt idx="31">
                <c:v>4.6808510638297864</c:v>
              </c:pt>
              <c:pt idx="32">
                <c:v>4.6448087431693983</c:v>
              </c:pt>
              <c:pt idx="33">
                <c:v>4.617414248021106</c:v>
              </c:pt>
              <c:pt idx="34">
                <c:v>4.5859872611464949</c:v>
              </c:pt>
              <c:pt idx="35">
                <c:v>4.5566502463054173</c:v>
              </c:pt>
              <c:pt idx="36">
                <c:v>4.5292014302741377</c:v>
              </c:pt>
              <c:pt idx="37">
                <c:v>4.503464203233257</c:v>
              </c:pt>
              <c:pt idx="38">
                <c:v>4.4792833146696545</c:v>
              </c:pt>
              <c:pt idx="39">
                <c:v>4.4565217391304355</c:v>
              </c:pt>
              <c:pt idx="40">
                <c:v>4.4350580781414983</c:v>
              </c:pt>
              <c:pt idx="41">
                <c:v>4.4102564102564097</c:v>
              </c:pt>
              <c:pt idx="42">
                <c:v>4.39121756487026</c:v>
              </c:pt>
              <c:pt idx="43">
                <c:v>4.3689320388349495</c:v>
              </c:pt>
              <c:pt idx="44">
                <c:v>4.3519394512771985</c:v>
              </c:pt>
              <c:pt idx="45">
                <c:v>4.3317972350230427</c:v>
              </c:pt>
              <c:pt idx="46">
                <c:v>4.3165467625899279</c:v>
              </c:pt>
              <c:pt idx="47">
                <c:v>4.2982456140350882</c:v>
              </c:pt>
              <c:pt idx="48">
                <c:v>4.2808219178082183</c:v>
              </c:pt>
              <c:pt idx="49">
                <c:v>4.2642140468227403</c:v>
              </c:pt>
              <c:pt idx="50">
                <c:v>4.2518397383483251</c:v>
              </c:pt>
              <c:pt idx="51">
                <c:v>4.2366107114308562</c:v>
              </c:pt>
              <c:pt idx="52">
                <c:v>4.2220484753713849</c:v>
              </c:pt>
              <c:pt idx="53">
                <c:v>4.2081101759755155</c:v>
              </c:pt>
              <c:pt idx="54">
                <c:v>4.1947565543071157</c:v>
              </c:pt>
              <c:pt idx="55">
                <c:v>4.1819515774027867</c:v>
              </c:pt>
              <c:pt idx="56">
                <c:v>4.1696621135873482</c:v>
              </c:pt>
              <c:pt idx="57">
                <c:v>4.1549295774647872</c:v>
              </c:pt>
              <c:pt idx="58">
                <c:v>4.1436464088397784</c:v>
              </c:pt>
              <c:pt idx="59">
                <c:v>4.1327913279132797</c:v>
              </c:pt>
              <c:pt idx="60">
                <c:v>4.1223404255319149</c:v>
              </c:pt>
              <c:pt idx="61">
                <c:v>4.1095890410958891</c:v>
              </c:pt>
              <c:pt idx="62">
                <c:v>4.0999359385009599</c:v>
              </c:pt>
              <c:pt idx="63">
                <c:v>4.0880503144654075</c:v>
              </c:pt>
              <c:pt idx="64">
                <c:v>4.0791100123609398</c:v>
              </c:pt>
              <c:pt idx="65">
                <c:v>4.0680024286581675</c:v>
              </c:pt>
              <c:pt idx="66">
                <c:v>4.0597014925373145</c:v>
              </c:pt>
              <c:pt idx="67">
                <c:v>4.0492957746478888</c:v>
              </c:pt>
              <c:pt idx="68">
                <c:v>4.0415704387990763</c:v>
              </c:pt>
              <c:pt idx="69">
                <c:v>4.031800113571836</c:v>
              </c:pt>
              <c:pt idx="70">
                <c:v>4.0245947456679696</c:v>
              </c:pt>
              <c:pt idx="71">
                <c:v>4.0154015401540155</c:v>
              </c:pt>
              <c:pt idx="72">
                <c:v>4.0064970221981593</c:v>
              </c:pt>
              <c:pt idx="73">
                <c:v>3.9978678038379538</c:v>
              </c:pt>
              <c:pt idx="74">
                <c:v>3.9915966386554618</c:v>
              </c:pt>
              <c:pt idx="75">
                <c:v>3.9834454216244177</c:v>
              </c:pt>
              <c:pt idx="76">
                <c:v>3.9755351681957185</c:v>
              </c:pt>
              <c:pt idx="77">
                <c:v>3.9678553490708182</c:v>
              </c:pt>
              <c:pt idx="78">
                <c:v>3.9603960396039604</c:v>
              </c:pt>
              <c:pt idx="79">
                <c:v>3.9531478770131772</c:v>
              </c:pt>
              <c:pt idx="80">
                <c:v>3.9461020211742057</c:v>
              </c:pt>
              <c:pt idx="81">
                <c:v>3.9392501186521121</c:v>
              </c:pt>
              <c:pt idx="82">
                <c:v>3.9325842696629212</c:v>
              </c:pt>
              <c:pt idx="83">
                <c:v>3.9260969976905313</c:v>
              </c:pt>
              <c:pt idx="84">
                <c:v>3.919781221513218</c:v>
              </c:pt>
              <c:pt idx="85">
                <c:v>3.9136302294197027</c:v>
              </c:pt>
              <c:pt idx="86">
                <c:v>3.9076376554174082</c:v>
              </c:pt>
              <c:pt idx="87">
                <c:v>3.9017974572555896</c:v>
              </c:pt>
              <c:pt idx="88">
                <c:v>3.8961038961038956</c:v>
              </c:pt>
              <c:pt idx="89">
                <c:v>3.8905515177426251</c:v>
              </c:pt>
              <c:pt idx="90">
                <c:v>3.8851351351351346</c:v>
              </c:pt>
              <c:pt idx="91">
                <c:v>3.8782318598832362</c:v>
              </c:pt>
              <c:pt idx="92">
                <c:v>3.8730943551709935</c:v>
              </c:pt>
              <c:pt idx="93">
                <c:v>3.8680781758957647</c:v>
              </c:pt>
              <c:pt idx="94">
                <c:v>3.8631790744466801</c:v>
              </c:pt>
              <c:pt idx="95">
                <c:v>3.8568588469184886</c:v>
              </c:pt>
              <c:pt idx="96">
                <c:v>3.8522012578616351</c:v>
              </c:pt>
              <c:pt idx="97">
                <c:v>3.8476486591527395</c:v>
              </c:pt>
              <c:pt idx="98">
                <c:v>3.8431975403535747</c:v>
              </c:pt>
              <c:pt idx="99">
                <c:v>3.8373860182370829</c:v>
              </c:pt>
              <c:pt idx="100">
                <c:v>3.8331454340473501</c:v>
              </c:pt>
              <c:pt idx="101">
                <c:v>3.827573392790784</c:v>
              </c:pt>
              <c:pt idx="102">
                <c:v>3.8235294117647061</c:v>
              </c:pt>
              <c:pt idx="103">
                <c:v>3.8195707530010914</c:v>
              </c:pt>
              <c:pt idx="104">
                <c:v>3.8143216984526811</c:v>
              </c:pt>
              <c:pt idx="105">
                <c:v>3.8105413105413106</c:v>
              </c:pt>
              <c:pt idx="106">
                <c:v>3.8054968287526432</c:v>
              </c:pt>
              <c:pt idx="107">
                <c:v>3.8018835019183812</c:v>
              </c:pt>
              <c:pt idx="108">
                <c:v>3.7970314118053166</c:v>
              </c:pt>
              <c:pt idx="109">
                <c:v>3.7935748462064263</c:v>
              </c:pt>
              <c:pt idx="110">
                <c:v>3.7889039242219216</c:v>
              </c:pt>
              <c:pt idx="111">
                <c:v>3.7843268586738117</c:v>
              </c:pt>
              <c:pt idx="112">
                <c:v>3.7810945273631842</c:v>
              </c:pt>
              <c:pt idx="113">
                <c:v>3.7766830870279153</c:v>
              </c:pt>
              <c:pt idx="114">
                <c:v>3.7735849056603783</c:v>
              </c:pt>
              <c:pt idx="115">
                <c:v>3.7693298969072173</c:v>
              </c:pt>
              <c:pt idx="116">
                <c:v>3.7651563497128273</c:v>
              </c:pt>
              <c:pt idx="117">
                <c:v>3.7622510275055334</c:v>
              </c:pt>
              <c:pt idx="118">
                <c:v>3.7582211086752273</c:v>
              </c:pt>
              <c:pt idx="119">
                <c:v>3.7542662116040959</c:v>
              </c:pt>
              <c:pt idx="120">
                <c:v>3.751537515375154</c:v>
              </c:pt>
              <c:pt idx="121">
                <c:v>3.747714808043876</c:v>
              </c:pt>
              <c:pt idx="122">
                <c:v>3.7439613526570055</c:v>
              </c:pt>
              <c:pt idx="123">
                <c:v>3.74139479197845</c:v>
              </c:pt>
              <c:pt idx="124">
                <c:v>3.737763274992584</c:v>
              </c:pt>
              <c:pt idx="125">
                <c:v>3.7341958247574243</c:v>
              </c:pt>
              <c:pt idx="126">
                <c:v>3.7306907607111635</c:v>
              </c:pt>
              <c:pt idx="127">
                <c:v>3.7272464605605315</c:v>
              </c:pt>
              <c:pt idx="128">
                <c:v>3.7249283667621786</c:v>
              </c:pt>
              <c:pt idx="129">
                <c:v>3.7215909090909092</c:v>
              </c:pt>
              <c:pt idx="130">
                <c:v>3.7183098591549295</c:v>
              </c:pt>
              <c:pt idx="131">
                <c:v>3.7150837988826821</c:v>
              </c:pt>
              <c:pt idx="132">
                <c:v>3.7119113573407203</c:v>
              </c:pt>
              <c:pt idx="133">
                <c:v>3.7087912087912098</c:v>
              </c:pt>
              <c:pt idx="134">
                <c:v>3.7067320795857182</c:v>
              </c:pt>
              <c:pt idx="135">
                <c:v>3.7037037037037037</c:v>
              </c:pt>
              <c:pt idx="136">
                <c:v>3.7007240547063573</c:v>
              </c:pt>
              <c:pt idx="137">
                <c:v>3.6977919659483907</c:v>
              </c:pt>
              <c:pt idx="138">
                <c:v>3.6949063077329116</c:v>
              </c:pt>
              <c:pt idx="139">
                <c:v>3.6920659858601721</c:v>
              </c:pt>
              <c:pt idx="140">
                <c:v>3.6892699402442193</c:v>
              </c:pt>
              <c:pt idx="141">
                <c:v>3.6865171435937092</c:v>
              </c:pt>
              <c:pt idx="142">
                <c:v>3.6838066001534919</c:v>
              </c:pt>
              <c:pt idx="143">
                <c:v>3.6811373445036812</c:v>
              </c:pt>
              <c:pt idx="144">
                <c:v>3.6785084404132018</c:v>
              </c:pt>
              <c:pt idx="145">
                <c:v>3.6759189797449361</c:v>
              </c:pt>
              <c:pt idx="146">
                <c:v>3.6733680814097793</c:v>
              </c:pt>
              <c:pt idx="147">
                <c:v>3.6708548903670848</c:v>
              </c:pt>
              <c:pt idx="148">
                <c:v>3.6683785766691126</c:v>
              </c:pt>
              <c:pt idx="149">
                <c:v>3.6659383345472203</c:v>
              </c:pt>
              <c:pt idx="150">
                <c:v>3.6635333815377207</c:v>
              </c:pt>
              <c:pt idx="151">
                <c:v>3.6611629576453701</c:v>
              </c:pt>
              <c:pt idx="152">
                <c:v>3.6588263245426464</c:v>
              </c:pt>
              <c:pt idx="153">
                <c:v>3.6565227648030199</c:v>
              </c:pt>
              <c:pt idx="154">
                <c:v>3.6533957845433256</c:v>
              </c:pt>
              <c:pt idx="155">
                <c:v>3.6511627906976742</c:v>
              </c:pt>
              <c:pt idx="156">
                <c:v>3.6489607390300232</c:v>
              </c:pt>
              <c:pt idx="157">
                <c:v>3.6467889908256876</c:v>
              </c:pt>
              <c:pt idx="158">
                <c:v>3.6446469248291566</c:v>
              </c:pt>
              <c:pt idx="159">
                <c:v>3.6425339366515841</c:v>
              </c:pt>
              <c:pt idx="160">
                <c:v>3.6404494382022468</c:v>
              </c:pt>
              <c:pt idx="161">
                <c:v>3.6383928571428577</c:v>
              </c:pt>
              <c:pt idx="162">
                <c:v>3.6355575260474398</c:v>
              </c:pt>
              <c:pt idx="163">
                <c:v>3.6335608896718781</c:v>
              </c:pt>
              <c:pt idx="164">
                <c:v>3.6315904616057755</c:v>
              </c:pt>
              <c:pt idx="165">
                <c:v>3.6296457291893067</c:v>
              </c:pt>
              <c:pt idx="166">
                <c:v>3.6277261930468581</c:v>
              </c:pt>
              <c:pt idx="167">
                <c:v>3.6250536250536243</c:v>
              </c:pt>
              <c:pt idx="168">
                <c:v>3.6231884057971016</c:v>
              </c:pt>
              <c:pt idx="169">
                <c:v>3.6213468869123258</c:v>
              </c:pt>
              <c:pt idx="170">
                <c:v>3.6195286195286194</c:v>
              </c:pt>
              <c:pt idx="171">
                <c:v>3.6169767928078613</c:v>
              </c:pt>
              <c:pt idx="172">
                <c:v>3.6152088094743404</c:v>
              </c:pt>
              <c:pt idx="173">
                <c:v>3.613462729712988</c:v>
              </c:pt>
              <c:pt idx="174">
                <c:v>3.6117381489841982</c:v>
              </c:pt>
              <c:pt idx="175">
                <c:v>3.6092985318107664</c:v>
              </c:pt>
              <c:pt idx="176">
                <c:v>3.607620591811918</c:v>
              </c:pt>
              <c:pt idx="177">
                <c:v>3.6059629331184522</c:v>
              </c:pt>
              <c:pt idx="178">
                <c:v>3.6036036036036037</c:v>
              </c:pt>
              <c:pt idx="179">
                <c:v>3.6019900497512438</c:v>
              </c:pt>
              <c:pt idx="180">
                <c:v>3.6003956478733934</c:v>
              </c:pt>
              <c:pt idx="181">
                <c:v>3.5981124655918202</c:v>
              </c:pt>
              <c:pt idx="182">
                <c:v>3.5965598123534006</c:v>
              </c:pt>
              <c:pt idx="183">
                <c:v>3.5950252623396817</c:v>
              </c:pt>
              <c:pt idx="184">
                <c:v>3.5928143712574849</c:v>
              </c:pt>
              <c:pt idx="185">
                <c:v>3.5913193777607066</c:v>
              </c:pt>
              <c:pt idx="186">
                <c:v>3.5898415123162115</c:v>
              </c:pt>
              <c:pt idx="187">
                <c:v>3.5876993166287017</c:v>
              </c:pt>
              <c:pt idx="188">
                <c:v>3.586258965647414</c:v>
              </c:pt>
              <c:pt idx="189">
                <c:v>3.5841621317320325</c:v>
              </c:pt>
              <c:pt idx="190">
                <c:v>3.582757977234559</c:v>
              </c:pt>
              <c:pt idx="191">
                <c:v>3.5813694562998704</c:v>
              </c:pt>
              <c:pt idx="192">
                <c:v>3.5793357933579339</c:v>
              </c:pt>
              <c:pt idx="193">
                <c:v>3.5779816513761475</c:v>
              </c:pt>
              <c:pt idx="194">
                <c:v>3.5759897828863352</c:v>
              </c:pt>
              <c:pt idx="195">
                <c:v>3.5746688441299215</c:v>
              </c:pt>
              <c:pt idx="196">
                <c:v>3.5727174305304943</c:v>
              </c:pt>
              <c:pt idx="197">
                <c:v>3.5714285714285707</c:v>
              </c:pt>
              <c:pt idx="198">
                <c:v>3.5701535166012142</c:v>
              </c:pt>
              <c:pt idx="199">
                <c:v>3.5682584768329488</c:v>
              </c:pt>
              <c:pt idx="200">
                <c:v>3.5670139502030729</c:v>
              </c:pt>
              <c:pt idx="201">
                <c:v>3.5651563048823331</c:v>
              </c:pt>
              <c:pt idx="202">
                <c:v>3.5639412997903563</c:v>
              </c:pt>
              <c:pt idx="203">
                <c:v>3.5621198957428328</c:v>
              </c:pt>
              <c:pt idx="204">
                <c:v>3.5609334485738988</c:v>
              </c:pt>
              <c:pt idx="205">
                <c:v>3.5591471801925718</c:v>
              </c:pt>
              <c:pt idx="206">
                <c:v>3.5579883681149509</c:v>
              </c:pt>
              <c:pt idx="207">
                <c:v>3.5562361749191767</c:v>
              </c:pt>
              <c:pt idx="208">
                <c:v>3.5551041137633308</c:v>
              </c:pt>
              <c:pt idx="209">
                <c:v>3.5533849781071076</c:v>
              </c:pt>
              <c:pt idx="210">
                <c:v>3.552278820375335</c:v>
              </c:pt>
              <c:pt idx="211">
                <c:v>3.5505917652942163</c:v>
              </c:pt>
              <c:pt idx="212">
                <c:v>3.5489220563847432</c:v>
              </c:pt>
              <c:pt idx="213">
                <c:v>3.5478547854785476</c:v>
              </c:pt>
              <c:pt idx="214">
                <c:v>3.5462157281234608</c:v>
              </c:pt>
              <c:pt idx="215">
                <c:v>3.5451723574579326</c:v>
              </c:pt>
              <c:pt idx="216">
                <c:v>3.5435630689206774</c:v>
              </c:pt>
              <c:pt idx="217">
                <c:v>3.5425428663862828</c:v>
              </c:pt>
              <c:pt idx="218">
                <c:v>3.5409624979880889</c:v>
              </c:pt>
              <c:pt idx="219">
                <c:v>3.5393978219090334</c:v>
              </c:pt>
              <c:pt idx="220">
                <c:v>3.5384124960153009</c:v>
              </c:pt>
              <c:pt idx="221">
                <c:v>3.5368754956383812</c:v>
              </c:pt>
              <c:pt idx="222">
                <c:v>3.535911602209945</c:v>
              </c:pt>
              <c:pt idx="223">
                <c:v>3.5344015080113111</c:v>
              </c:pt>
              <c:pt idx="224">
                <c:v>3.5329060497108014</c:v>
              </c:pt>
              <c:pt idx="225">
                <c:v>3.5319744826513153</c:v>
              </c:pt>
              <c:pt idx="226">
                <c:v>3.5305048002477548</c:v>
              </c:pt>
              <c:pt idx="227">
                <c:v>3.5295930949445133</c:v>
              </c:pt>
              <c:pt idx="228">
                <c:v>3.52814848903206</c:v>
              </c:pt>
              <c:pt idx="229">
                <c:v>3.5267175572519096</c:v>
              </c:pt>
              <c:pt idx="230">
                <c:v>3.5258358662613984</c:v>
              </c:pt>
              <c:pt idx="231">
                <c:v>3.5244289819996979</c:v>
              </c:pt>
              <c:pt idx="232">
                <c:v>3.5230352303523036</c:v>
              </c:pt>
              <c:pt idx="233">
                <c:v>3.5221822541966432</c:v>
              </c:pt>
              <c:pt idx="234">
                <c:v>3.5208115769058632</c:v>
              </c:pt>
              <c:pt idx="235">
                <c:v>3.5194535194535188</c:v>
              </c:pt>
              <c:pt idx="236">
                <c:v>3.5186280307510347</c:v>
              </c:pt>
              <c:pt idx="237">
                <c:v>3.5172921265636488</c:v>
              </c:pt>
              <c:pt idx="238">
                <c:v>3.5159683562847928</c:v>
              </c:pt>
              <c:pt idx="239">
                <c:v>3.5151691948658104</c:v>
              </c:pt>
              <c:pt idx="240">
                <c:v>3.513866705386961</c:v>
              </c:pt>
              <c:pt idx="241">
                <c:v>3.5125758889852561</c:v>
              </c:pt>
              <c:pt idx="242">
                <c:v>3.5112965894373294</c:v>
              </c:pt>
              <c:pt idx="243">
                <c:v>3.5105315947843536</c:v>
              </c:pt>
              <c:pt idx="244">
                <c:v>3.5092724679029956</c:v>
              </c:pt>
              <c:pt idx="245">
                <c:v>3.5080244283482465</c:v>
              </c:pt>
              <c:pt idx="246">
                <c:v>3.5072832696931133</c:v>
              </c:pt>
              <c:pt idx="247">
                <c:v>3.5060546324978876</c:v>
              </c:pt>
              <c:pt idx="248">
                <c:v>3.5048366746109632</c:v>
              </c:pt>
              <c:pt idx="249">
                <c:v>3.5036292573981025</c:v>
              </c:pt>
              <c:pt idx="250">
                <c:v>3.5029190992493744</c:v>
              </c:pt>
              <c:pt idx="251">
                <c:v>3.5017301038062283</c:v>
              </c:pt>
              <c:pt idx="252">
                <c:v>3.5005512679162076</c:v>
              </c:pt>
              <c:pt idx="253">
                <c:v>3.4993824619184846</c:v>
              </c:pt>
              <c:pt idx="254">
                <c:v>3.4987016536832027</c:v>
              </c:pt>
              <c:pt idx="255">
                <c:v>3.497550353837779</c:v>
              </c:pt>
              <c:pt idx="256">
                <c:v>3.4964087274698463</c:v>
              </c:pt>
              <c:pt idx="257">
                <c:v>3.4952766531713895</c:v>
              </c:pt>
              <c:pt idx="258">
                <c:v>3.4941540115575864</c:v>
              </c:pt>
              <c:pt idx="259">
                <c:v>3.493508231829741</c:v>
              </c:pt>
              <c:pt idx="260">
                <c:v>3.4924020261263657</c:v>
              </c:pt>
              <c:pt idx="261">
                <c:v>3.491304924996681</c:v>
              </c:pt>
              <c:pt idx="262">
                <c:v>3.4902168164992067</c:v>
              </c:pt>
              <c:pt idx="263">
                <c:v>3.4891375905200794</c:v>
              </c:pt>
              <c:pt idx="264">
                <c:v>3.4885245901639346</c:v>
              </c:pt>
              <c:pt idx="265">
                <c:v>3.4874608150470228</c:v>
              </c:pt>
              <c:pt idx="266">
                <c:v>3.4864056198777154</c:v>
              </c:pt>
              <c:pt idx="267">
                <c:v>3.4853589012697586</c:v>
              </c:pt>
              <c:pt idx="268">
                <c:v>3.4843205574912894</c:v>
              </c:pt>
              <c:pt idx="269">
                <c:v>3.4832904884318774</c:v>
              </c:pt>
              <c:pt idx="270">
                <c:v>3.4827144686299625</c:v>
              </c:pt>
              <c:pt idx="271">
                <c:v>3.4816987629128939</c:v>
              </c:pt>
              <c:pt idx="272">
                <c:v>3.4806910569105693</c:v>
              </c:pt>
              <c:pt idx="273">
                <c:v>3.4796912564848794</c:v>
              </c:pt>
              <c:pt idx="274">
                <c:v>3.4786992689689944</c:v>
              </c:pt>
              <c:pt idx="275">
                <c:v>3.4777150031387314</c:v>
              </c:pt>
              <c:pt idx="276">
                <c:v>3.4767383691845914</c:v>
              </c:pt>
              <c:pt idx="277">
                <c:v>3.4762023423872406</c:v>
              </c:pt>
              <c:pt idx="278">
                <c:v>3.4752389226759344</c:v>
              </c:pt>
              <c:pt idx="279">
                <c:v>3.4742828882294754</c:v>
              </c:pt>
              <c:pt idx="280">
                <c:v>3.4733341544525196</c:v>
              </c:pt>
              <c:pt idx="281">
                <c:v>3.4723926380368098</c:v>
              </c:pt>
              <c:pt idx="282">
                <c:v>3.471458256936804</c:v>
              </c:pt>
              <c:pt idx="283">
                <c:v>3.4705309303458347</c:v>
              </c:pt>
              <c:pt idx="284">
                <c:v>3.4696105786728135</c:v>
              </c:pt>
              <c:pt idx="285">
                <c:v>3.4686971235194584</c:v>
              </c:pt>
              <c:pt idx="286">
                <c:v>3.4682080924855487</c:v>
              </c:pt>
              <c:pt idx="287">
                <c:v>3.4673065386922621</c:v>
              </c:pt>
              <c:pt idx="288">
                <c:v>3.4664116662682281</c:v>
              </c:pt>
              <c:pt idx="289">
                <c:v>3.4655234012147194</c:v>
              </c:pt>
              <c:pt idx="290">
                <c:v>3.4646416706217371</c:v>
              </c:pt>
              <c:pt idx="291">
                <c:v>3.463766402648067</c:v>
              </c:pt>
              <c:pt idx="292">
                <c:v>3.4628975265017665</c:v>
              </c:pt>
              <c:pt idx="293">
                <c:v>3.4620349724210779</c:v>
              </c:pt>
              <c:pt idx="294">
                <c:v>3.4611786716557531</c:v>
              </c:pt>
              <c:pt idx="295">
                <c:v>3.4603285564487942</c:v>
              </c:pt>
              <c:pt idx="296">
                <c:v>3.4594845600185749</c:v>
              </c:pt>
              <c:pt idx="297">
                <c:v>3.4586466165413534</c:v>
              </c:pt>
              <c:pt idx="298">
                <c:v>3.4578146611341634</c:v>
              </c:pt>
              <c:pt idx="299">
                <c:v>3.4569886298380599</c:v>
              </c:pt>
              <c:pt idx="300">
                <c:v>3.4561684596017392</c:v>
              </c:pt>
              <c:pt idx="301">
                <c:v>3.4557481751824812</c:v>
              </c:pt>
              <c:pt idx="302">
                <c:v>3.4549380611433116</c:v>
              </c:pt>
              <c:pt idx="303">
                <c:v>3.4541336353340877</c:v>
              </c:pt>
              <c:pt idx="304">
                <c:v>3.453334838054396</c:v>
              </c:pt>
              <c:pt idx="305">
                <c:v>3.4525416104363473</c:v>
              </c:pt>
              <c:pt idx="306">
                <c:v>3.4517538944301238</c:v>
              </c:pt>
              <c:pt idx="307">
                <c:v>3.4509716327898148</c:v>
              </c:pt>
              <c:pt idx="308">
                <c:v>3.4501947690595443</c:v>
              </c:pt>
              <c:pt idx="309">
                <c:v>3.4494232475598938</c:v>
              </c:pt>
              <c:pt idx="310">
                <c:v>3.4486570133745991</c:v>
              </c:pt>
              <c:pt idx="311">
                <c:v>3.44789601233752</c:v>
              </c:pt>
              <c:pt idx="312">
                <c:v>3.4471401910198707</c:v>
              </c:pt>
              <c:pt idx="313">
                <c:v>3.4463894967177238</c:v>
              </c:pt>
              <c:pt idx="314">
                <c:v>3.445643877439756</c:v>
              </c:pt>
              <c:pt idx="315">
                <c:v>3.4449032818952405</c:v>
              </c:pt>
              <c:pt idx="316">
                <c:v>3.4441676594822916</c:v>
              </c:pt>
              <c:pt idx="317">
                <c:v>3.4434369602763391</c:v>
              </c:pt>
              <c:pt idx="318">
                <c:v>3.4427111350188264</c:v>
              </c:pt>
              <c:pt idx="319">
                <c:v>3.4419901351061553</c:v>
              </c:pt>
              <c:pt idx="320">
                <c:v>3.4412739125788181</c:v>
              </c:pt>
              <c:pt idx="321">
                <c:v>3.4405624201107794</c:v>
              </c:pt>
              <c:pt idx="322">
                <c:v>3.4398556109990435</c:v>
              </c:pt>
              <c:pt idx="323">
                <c:v>3.4387895460797799</c:v>
              </c:pt>
              <c:pt idx="324">
                <c:v>3.4380932292765238</c:v>
              </c:pt>
              <c:pt idx="325">
                <c:v>3.4374014506464836</c:v>
              </c:pt>
              <c:pt idx="326">
                <c:v>3.4367141659681471</c:v>
              </c:pt>
              <c:pt idx="327">
                <c:v>3.4360313315926887</c:v>
              </c:pt>
              <c:pt idx="328">
                <c:v>3.4353529044347275</c:v>
              </c:pt>
              <c:pt idx="329">
                <c:v>3.4346788419632661</c:v>
              </c:pt>
              <c:pt idx="330">
                <c:v>3.4340091021928005</c:v>
              </c:pt>
              <c:pt idx="331">
                <c:v>3.4333436436746054</c:v>
              </c:pt>
              <c:pt idx="332">
                <c:v>3.4326824254881796</c:v>
              </c:pt>
              <c:pt idx="333">
                <c:v>3.4320254072328642</c:v>
              </c:pt>
              <c:pt idx="334">
                <c:v>3.4313725490196076</c:v>
              </c:pt>
              <c:pt idx="335">
                <c:v>3.4307238114628942</c:v>
              </c:pt>
              <c:pt idx="336">
                <c:v>3.4300791556728227</c:v>
              </c:pt>
              <c:pt idx="337">
                <c:v>3.4294385432473442</c:v>
              </c:pt>
              <c:pt idx="338">
                <c:v>3.4288019362646227</c:v>
              </c:pt>
              <c:pt idx="339">
                <c:v>3.427824688379574</c:v>
              </c:pt>
              <c:pt idx="340">
                <c:v>3.4271971139392727</c:v>
              </c:pt>
              <c:pt idx="341">
                <c:v>3.4265734265734267</c:v>
              </c:pt>
              <c:pt idx="342">
                <c:v>3.4259535902798524</c:v>
              </c:pt>
              <c:pt idx="343">
                <c:v>3.4253375694996033</c:v>
              </c:pt>
              <c:pt idx="344">
                <c:v>3.4247253291101649</c:v>
              </c:pt>
              <c:pt idx="345">
                <c:v>3.4241168344187876</c:v>
              </c:pt>
              <c:pt idx="346">
                <c:v>3.423512051155928</c:v>
              </c:pt>
              <c:pt idx="347">
                <c:v>3.4229109454688111</c:v>
              </c:pt>
              <c:pt idx="348">
                <c:v>3.4223134839151261</c:v>
              </c:pt>
              <c:pt idx="349">
                <c:v>3.4213861000097472</c:v>
              </c:pt>
              <c:pt idx="350">
                <c:v>3.4207968901846448</c:v>
              </c:pt>
              <c:pt idx="351">
                <c:v>3.4202112198430381</c:v>
              </c:pt>
              <c:pt idx="352">
                <c:v>3.4196290571870178</c:v>
              </c:pt>
              <c:pt idx="353">
                <c:v>3.4190503707984199</c:v>
              </c:pt>
              <c:pt idx="354">
                <c:v>3.4184751296331846</c:v>
              </c:pt>
              <c:pt idx="355">
                <c:v>3.4179033030157973</c:v>
              </c:pt>
              <c:pt idx="356">
                <c:v>3.4173348606338299</c:v>
              </c:pt>
              <c:pt idx="357">
                <c:v>3.416444613627712</c:v>
              </c:pt>
              <c:pt idx="358">
                <c:v>3.4158838599487606</c:v>
              </c:pt>
              <c:pt idx="359">
                <c:v>3.4153263954588455</c:v>
              </c:pt>
              <c:pt idx="360">
                <c:v>3.4147721913027067</c:v>
              </c:pt>
              <c:pt idx="361">
                <c:v>3.4142212189616252</c:v>
              </c:pt>
              <c:pt idx="362">
                <c:v>3.4136734502485226</c:v>
              </c:pt>
              <c:pt idx="363">
                <c:v>3.4128097241701725</c:v>
              </c:pt>
              <c:pt idx="364">
                <c:v>3.4122692522841684</c:v>
              </c:pt>
              <c:pt idx="365">
                <c:v>3.4117318955099005</c:v>
              </c:pt>
              <c:pt idx="366">
                <c:v>3.4111976269929558</c:v>
              </c:pt>
              <c:pt idx="367">
                <c:v>3.4106664201867076</c:v>
              </c:pt>
              <c:pt idx="368">
                <c:v>3.410138248847927</c:v>
              </c:pt>
              <c:pt idx="369">
                <c:v>3.4092997610733322</c:v>
              </c:pt>
              <c:pt idx="370">
                <c:v>3.4087785210299639</c:v>
              </c:pt>
              <c:pt idx="371">
                <c:v>3.4082602339181278</c:v>
              </c:pt>
              <c:pt idx="372">
                <c:v>3.4077448747152621</c:v>
              </c:pt>
              <c:pt idx="373">
                <c:v>3.4072324186807195</c:v>
              </c:pt>
              <c:pt idx="374">
                <c:v>3.4067228413518174</c:v>
              </c:pt>
              <c:pt idx="375">
                <c:v>3.4059083928087444</c:v>
              </c:pt>
              <c:pt idx="376">
                <c:v>3.4054054054054048</c:v>
              </c:pt>
              <c:pt idx="377">
                <c:v>3.4049052196568139</c:v>
              </c:pt>
              <c:pt idx="378">
                <c:v>3.404407812220033</c:v>
              </c:pt>
              <c:pt idx="379">
                <c:v>3.4039131600107209</c:v>
              </c:pt>
              <c:pt idx="380">
                <c:v>3.4031180400890872</c:v>
              </c:pt>
              <c:pt idx="381">
                <c:v>3.402629708599858</c:v>
              </c:pt>
              <c:pt idx="382">
                <c:v>3.4021440595375205</c:v>
              </c:pt>
              <c:pt idx="383">
                <c:v>3.4016610708605759</c:v>
              </c:pt>
              <c:pt idx="384">
                <c:v>3.4011807207683495</c:v>
              </c:pt>
              <c:pt idx="385">
                <c:v>3.4004041824092788</c:v>
              </c:pt>
              <c:pt idx="386">
                <c:v>3.3999298983526112</c:v>
              </c:pt>
              <c:pt idx="387">
                <c:v>3.3994581840426452</c:v>
              </c:pt>
              <c:pt idx="388">
                <c:v>3.3989890186508629</c:v>
              </c:pt>
              <c:pt idx="389">
                <c:v>3.3982270119937423</c:v>
              </c:pt>
              <c:pt idx="390">
                <c:v>3.3977637167374546</c:v>
              </c:pt>
              <c:pt idx="391">
                <c:v>3.3973029045643153</c:v>
              </c:pt>
              <c:pt idx="392">
                <c:v>3.3968445555651345</c:v>
              </c:pt>
              <c:pt idx="393">
                <c:v>3.3963886500429932</c:v>
              </c:pt>
              <c:pt idx="394">
                <c:v>3.3956439718744633</c:v>
              </c:pt>
              <c:pt idx="395">
                <c:v>3.3951937056358501</c:v>
              </c:pt>
              <c:pt idx="396">
                <c:v>3.3947458205390642</c:v>
              </c:pt>
              <c:pt idx="397">
                <c:v>3.39430029774564</c:v>
              </c:pt>
              <c:pt idx="398">
                <c:v>3.3935691863917876</c:v>
              </c:pt>
              <c:pt idx="399">
                <c:v>3.3931291250634628</c:v>
              </c:pt>
              <c:pt idx="400">
                <c:v>3.3926913663600304</c:v>
              </c:pt>
              <c:pt idx="401">
                <c:v>3.3922558922558919</c:v>
              </c:pt>
              <c:pt idx="402">
                <c:v>3.3915379449294831</c:v>
              </c:pt>
              <c:pt idx="403">
                <c:v>3.3911077618688772</c:v>
              </c:pt>
              <c:pt idx="404">
                <c:v>3.3906798062468679</c:v>
              </c:pt>
              <c:pt idx="405">
                <c:v>3.390254060807997</c:v>
              </c:pt>
              <c:pt idx="406">
                <c:v>3.3895488909196638</c:v>
              </c:pt>
              <c:pt idx="407">
                <c:v>3.3891282731189922</c:v>
              </c:pt>
              <c:pt idx="408">
                <c:v>3.3887098107281588</c:v>
              </c:pt>
              <c:pt idx="409">
                <c:v>3.3880141785508204</c:v>
              </c:pt>
              <c:pt idx="410">
                <c:v>3.3876007235652033</c:v>
              </c:pt>
              <c:pt idx="411">
                <c:v>3.3871893709505456</c:v>
              </c:pt>
              <c:pt idx="412">
                <c:v>3.386780104712042</c:v>
              </c:pt>
              <c:pt idx="413">
                <c:v>3.3860966057441249</c:v>
              </c:pt>
              <c:pt idx="414">
                <c:v>3.3856921950028473</c:v>
              </c:pt>
              <c:pt idx="415">
                <c:v>3.3852898197759376</c:v>
              </c:pt>
              <c:pt idx="416">
                <c:v>3.3848894647339867</c:v>
              </c:pt>
              <c:pt idx="417">
                <c:v>3.3842177530086421</c:v>
              </c:pt>
              <c:pt idx="418">
                <c:v>3.3838221076377697</c:v>
              </c:pt>
              <c:pt idx="419">
                <c:v>3.3834284336574783</c:v>
              </c:pt>
              <c:pt idx="420">
                <c:v>3.3827655310621236</c:v>
              </c:pt>
              <c:pt idx="421">
                <c:v>3.382376459299536</c:v>
              </c:pt>
              <c:pt idx="422">
                <c:v>3.3819893116375535</c:v>
              </c:pt>
              <c:pt idx="423">
                <c:v>3.3813350306309178</c:v>
              </c:pt>
              <c:pt idx="424">
                <c:v>3.3809523809523809</c:v>
              </c:pt>
              <c:pt idx="425">
                <c:v>3.3805716095321041</c:v>
              </c:pt>
              <c:pt idx="426">
                <c:v>3.3801927025746332</c:v>
              </c:pt>
              <c:pt idx="427">
                <c:v>3.3795493934142105</c:v>
              </c:pt>
              <c:pt idx="428">
                <c:v>3.3791748526522598</c:v>
              </c:pt>
              <c:pt idx="429">
                <c:v>3.3788021323298829</c:v>
              </c:pt>
              <c:pt idx="430">
                <c:v>3.3781670315921182</c:v>
              </c:pt>
              <c:pt idx="431">
                <c:v>3.3777985802324682</c:v>
              </c:pt>
              <c:pt idx="432">
                <c:v>3.3774319066147864</c:v>
              </c:pt>
              <c:pt idx="433">
                <c:v>3.3768048439683271</c:v>
              </c:pt>
              <c:pt idx="434">
                <c:v>3.3764423449237193</c:v>
              </c:pt>
              <c:pt idx="435">
                <c:v>3.3760815822002468</c:v>
              </c:pt>
              <c:pt idx="436">
                <c:v>3.3754623921085072</c:v>
              </c:pt>
              <c:pt idx="437">
                <c:v>3.3751057123087569</c:v>
              </c:pt>
              <c:pt idx="438">
                <c:v>3.3747507286393619</c:v>
              </c:pt>
              <c:pt idx="439">
                <c:v>3.3741392501912784</c:v>
              </c:pt>
              <c:pt idx="440">
                <c:v>3.3737882604381348</c:v>
              </c:pt>
              <c:pt idx="441">
                <c:v>3.373438927809929</c:v>
              </c:pt>
              <c:pt idx="442">
                <c:v>3.3728350045578841</c:v>
              </c:pt>
              <c:pt idx="443">
                <c:v>3.3724895793861305</c:v>
              </c:pt>
              <c:pt idx="444">
                <c:v>3.3721457734764853</c:v>
              </c:pt>
              <c:pt idx="445">
                <c:v>3.3715492532810378</c:v>
              </c:pt>
              <c:pt idx="446">
                <c:v>3.3712092708254948</c:v>
              </c:pt>
              <c:pt idx="447">
                <c:v>3.3708708708708701</c:v>
              </c:pt>
              <c:pt idx="448">
                <c:v>3.3702816057519471</c:v>
              </c:pt>
              <c:pt idx="449">
                <c:v>3.3699469476201149</c:v>
              </c:pt>
              <c:pt idx="450">
                <c:v>3.3693626537458066</c:v>
              </c:pt>
              <c:pt idx="451">
                <c:v>3.3690316822846942</c:v>
              </c:pt>
              <c:pt idx="452">
                <c:v>3.3687022334347403</c:v>
              </c:pt>
              <c:pt idx="453">
                <c:v>3.3681249537345472</c:v>
              </c:pt>
              <c:pt idx="454">
                <c:v>3.3677991137370751</c:v>
              </c:pt>
              <c:pt idx="455">
                <c:v>3.367474762360918</c:v>
              </c:pt>
              <c:pt idx="456">
                <c:v>3.3669043593325001</c:v>
              </c:pt>
              <c:pt idx="457">
                <c:v>3.3665835411471323</c:v>
              </c:pt>
              <c:pt idx="458">
                <c:v>3.3662641785583607</c:v>
              </c:pt>
              <c:pt idx="459">
                <c:v>3.3657005183616846</c:v>
              </c:pt>
              <c:pt idx="460">
                <c:v>3.3653846153846154</c:v>
              </c:pt>
              <c:pt idx="461">
                <c:v>3.3648255813953489</c:v>
              </c:pt>
              <c:pt idx="462">
                <c:v>3.3645130882459582</c:v>
              </c:pt>
              <c:pt idx="463">
                <c:v>3.3642019968166688</c:v>
              </c:pt>
              <c:pt idx="464">
                <c:v>3.3636494875126313</c:v>
              </c:pt>
              <c:pt idx="465">
                <c:v>3.3633417356859932</c:v>
              </c:pt>
              <c:pt idx="466">
                <c:v>3.3627937055399872</c:v>
              </c:pt>
              <c:pt idx="467">
                <c:v>3.3624892457700026</c:v>
              </c:pt>
              <c:pt idx="468">
                <c:v>3.3621861363473782</c:v>
              </c:pt>
            </c:numLit>
          </c:yVal>
        </c:ser>
        <c:ser>
          <c:idx val="2"/>
          <c:order val="2"/>
          <c:tx>
            <c:v>National revision rate (%)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0</c:v>
              </c:pt>
              <c:pt idx="2">
                <c:v>200</c:v>
              </c:pt>
              <c:pt idx="3">
                <c:v>200</c:v>
              </c:pt>
              <c:pt idx="4">
                <c:v>400</c:v>
              </c:pt>
              <c:pt idx="5">
                <c:v>400</c:v>
              </c:pt>
              <c:pt idx="6">
                <c:v>600</c:v>
              </c:pt>
              <c:pt idx="7">
                <c:v>800</c:v>
              </c:pt>
              <c:pt idx="8">
                <c:v>1000</c:v>
              </c:pt>
              <c:pt idx="9">
                <c:v>1200</c:v>
              </c:pt>
              <c:pt idx="10">
                <c:v>1400</c:v>
              </c:pt>
              <c:pt idx="11">
                <c:v>1600</c:v>
              </c:pt>
              <c:pt idx="12">
                <c:v>1800</c:v>
              </c:pt>
              <c:pt idx="13">
                <c:v>4000</c:v>
              </c:pt>
              <c:pt idx="14">
                <c:v>4000</c:v>
              </c:pt>
              <c:pt idx="15">
                <c:v>5000</c:v>
              </c:pt>
              <c:pt idx="16">
                <c:v>5000</c:v>
              </c:pt>
              <c:pt idx="17">
                <c:v>6000</c:v>
              </c:pt>
              <c:pt idx="18">
                <c:v>6000</c:v>
              </c:pt>
              <c:pt idx="19">
                <c:v>7000</c:v>
              </c:pt>
              <c:pt idx="20">
                <c:v>8000</c:v>
              </c:pt>
              <c:pt idx="21">
                <c:v>9000</c:v>
              </c:pt>
              <c:pt idx="22">
                <c:v>9000</c:v>
              </c:pt>
              <c:pt idx="23">
                <c:v>10000</c:v>
              </c:pt>
              <c:pt idx="24">
                <c:v>10000</c:v>
              </c:pt>
              <c:pt idx="25">
                <c:v>11000</c:v>
              </c:pt>
              <c:pt idx="26">
                <c:v>13000</c:v>
              </c:pt>
              <c:pt idx="27">
                <c:v>15000</c:v>
              </c:pt>
            </c:numLit>
          </c:xVal>
          <c:yVal>
            <c:numLit>
              <c:formatCode>General</c:formatCode>
              <c:ptCount val="28"/>
              <c:pt idx="0">
                <c:v>3.0169980555729792</c:v>
              </c:pt>
              <c:pt idx="1">
                <c:v>3.0169980555729792</c:v>
              </c:pt>
              <c:pt idx="2">
                <c:v>3.0169980555729792</c:v>
              </c:pt>
              <c:pt idx="3">
                <c:v>3.0169980555729792</c:v>
              </c:pt>
              <c:pt idx="4">
                <c:v>3.0169980555729792</c:v>
              </c:pt>
              <c:pt idx="5">
                <c:v>3.0169980555729792</c:v>
              </c:pt>
              <c:pt idx="6">
                <c:v>3.0169980555729792</c:v>
              </c:pt>
              <c:pt idx="7">
                <c:v>3.0169980555729792</c:v>
              </c:pt>
              <c:pt idx="8">
                <c:v>3.0169980555729792</c:v>
              </c:pt>
              <c:pt idx="9">
                <c:v>3.0169980555729792</c:v>
              </c:pt>
              <c:pt idx="10">
                <c:v>3.0169980555729792</c:v>
              </c:pt>
              <c:pt idx="11">
                <c:v>3.0169980555729792</c:v>
              </c:pt>
              <c:pt idx="12">
                <c:v>3.0169980555729792</c:v>
              </c:pt>
              <c:pt idx="13">
                <c:v>3.0169980555729792</c:v>
              </c:pt>
              <c:pt idx="14">
                <c:v>3.0169980555729792</c:v>
              </c:pt>
              <c:pt idx="15">
                <c:v>3.0169980555729792</c:v>
              </c:pt>
              <c:pt idx="16">
                <c:v>3.0169980555729792</c:v>
              </c:pt>
              <c:pt idx="17">
                <c:v>3.0169980555729792</c:v>
              </c:pt>
              <c:pt idx="18">
                <c:v>3.0169980555729792</c:v>
              </c:pt>
              <c:pt idx="19">
                <c:v>3.0169980555729792</c:v>
              </c:pt>
              <c:pt idx="20">
                <c:v>3.0169980555729792</c:v>
              </c:pt>
              <c:pt idx="21">
                <c:v>3.0169980555729792</c:v>
              </c:pt>
              <c:pt idx="22">
                <c:v>3.0169980555729792</c:v>
              </c:pt>
              <c:pt idx="23">
                <c:v>3.0169980555729792</c:v>
              </c:pt>
              <c:pt idx="24">
                <c:v>3.0169980555729792</c:v>
              </c:pt>
              <c:pt idx="25">
                <c:v>3.0169980555729792</c:v>
              </c:pt>
              <c:pt idx="26">
                <c:v>3.0169980555729792</c:v>
              </c:pt>
              <c:pt idx="27">
                <c:v>3.0169980555729792</c:v>
              </c:pt>
            </c:numLit>
          </c:yVal>
        </c:ser>
        <c:axId val="101348096"/>
        <c:axId val="101350016"/>
      </c:scatterChart>
      <c:valAx>
        <c:axId val="101348096"/>
        <c:scaling>
          <c:orientation val="minMax"/>
          <c:max val="50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1350016"/>
        <c:crosses val="autoZero"/>
        <c:crossBetween val="midCat"/>
      </c:valAx>
      <c:valAx>
        <c:axId val="101350016"/>
        <c:scaling>
          <c:orientation val="minMax"/>
          <c:max val="1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Revisions  &lt;7 years (%)</a:t>
                </a:r>
              </a:p>
            </c:rich>
          </c:tx>
        </c:title>
        <c:numFmt formatCode="General" sourceLinked="0"/>
        <c:tickLblPos val="nextTo"/>
        <c:crossAx val="101348096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v>Hospital</c:v>
          </c:tx>
          <c:spPr>
            <a:ln w="28575">
              <a:noFill/>
            </a:ln>
          </c:spPr>
          <c:marker>
            <c:symbol val="circle"/>
            <c:size val="7"/>
          </c:marker>
          <c:dLbls>
            <c:dLbl>
              <c:idx val="11"/>
              <c:delete val="1"/>
            </c:dLbl>
            <c:dLbl>
              <c:idx val="12"/>
              <c:layout>
                <c:manualLayout>
                  <c:x val="-4.7750229568411434E-2"/>
                  <c:y val="-2.7160493827160494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Southern General</a:t>
                    </a:r>
                    <a:r>
                      <a:rPr lang="en-GB" baseline="0"/>
                      <a:t> Hospital</a:t>
                    </a:r>
                    <a:endParaRPr lang="en-GB"/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1.224364860728474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Western Infirmary</a:t>
                    </a:r>
                  </a:p>
                </c:rich>
              </c:tx>
              <c:dLblPos val="r"/>
              <c:showVal val="1"/>
            </c:dLbl>
            <c:dLbl>
              <c:idx val="15"/>
              <c:layout>
                <c:manualLayout>
                  <c:x val="-6.2595894521449511E-3"/>
                  <c:y val="-4.93827160493830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University Hospital</a:t>
                    </a:r>
                    <a:r>
                      <a:rPr lang="en-US" baseline="0"/>
                      <a:t> </a:t>
                    </a:r>
                    <a:r>
                      <a:rPr lang="en-US"/>
                      <a:t>Monklands</a:t>
                    </a:r>
                  </a:p>
                </c:rich>
              </c:tx>
              <c:dLblPos val="r"/>
              <c:showVal val="1"/>
            </c:dLbl>
            <c:dLbl>
              <c:idx val="23"/>
              <c:layout>
                <c:manualLayout>
                  <c:x val="-6.1218243036424884E-3"/>
                  <c:y val="-7.40740740740740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Perth Royal Infiirmary</a:t>
                    </a:r>
                  </a:p>
                </c:rich>
              </c:tx>
              <c:dLblPos val="r"/>
              <c:showVal val="1"/>
            </c:dLbl>
            <c:delete val="1"/>
            <c:dLblPos val="r"/>
          </c:dLbls>
          <c:xVal>
            <c:numLit>
              <c:formatCode>General</c:formatCode>
              <c:ptCount val="28"/>
              <c:pt idx="0">
                <c:v>716</c:v>
              </c:pt>
              <c:pt idx="1">
                <c:v>857</c:v>
              </c:pt>
              <c:pt idx="2">
                <c:v>720</c:v>
              </c:pt>
              <c:pt idx="3">
                <c:v>714</c:v>
              </c:pt>
              <c:pt idx="4">
                <c:v>5</c:v>
              </c:pt>
              <c:pt idx="5">
                <c:v>430</c:v>
              </c:pt>
              <c:pt idx="6">
                <c:v>958</c:v>
              </c:pt>
              <c:pt idx="7">
                <c:v>3796</c:v>
              </c:pt>
              <c:pt idx="8">
                <c:v>1809</c:v>
              </c:pt>
              <c:pt idx="9">
                <c:v>6</c:v>
              </c:pt>
              <c:pt idx="10">
                <c:v>1650</c:v>
              </c:pt>
              <c:pt idx="11">
                <c:v>420</c:v>
              </c:pt>
              <c:pt idx="12">
                <c:v>1169</c:v>
              </c:pt>
              <c:pt idx="13">
                <c:v>1343</c:v>
              </c:pt>
              <c:pt idx="14">
                <c:v>1895</c:v>
              </c:pt>
              <c:pt idx="15">
                <c:v>392</c:v>
              </c:pt>
              <c:pt idx="16">
                <c:v>531</c:v>
              </c:pt>
              <c:pt idx="17">
                <c:v>449</c:v>
              </c:pt>
              <c:pt idx="18">
                <c:v>8</c:v>
              </c:pt>
              <c:pt idx="19">
                <c:v>2281</c:v>
              </c:pt>
              <c:pt idx="20">
                <c:v>808</c:v>
              </c:pt>
              <c:pt idx="21">
                <c:v>4003</c:v>
              </c:pt>
              <c:pt idx="22">
                <c:v>1164</c:v>
              </c:pt>
              <c:pt idx="23">
                <c:v>1675</c:v>
              </c:pt>
              <c:pt idx="24">
                <c:v>692</c:v>
              </c:pt>
              <c:pt idx="25">
                <c:v>759</c:v>
              </c:pt>
              <c:pt idx="26">
                <c:v>183</c:v>
              </c:pt>
              <c:pt idx="27">
                <c:v>580</c:v>
              </c:pt>
            </c:numLit>
          </c:xVal>
          <c:yVal>
            <c:numLit>
              <c:formatCode>General</c:formatCode>
              <c:ptCount val="28"/>
              <c:pt idx="0">
                <c:v>2.6536312849162011</c:v>
              </c:pt>
              <c:pt idx="1">
                <c:v>1.1668611435239207</c:v>
              </c:pt>
              <c:pt idx="2">
                <c:v>2.6388888888888884</c:v>
              </c:pt>
              <c:pt idx="3">
                <c:v>1.260504201680672</c:v>
              </c:pt>
              <c:pt idx="4">
                <c:v>20</c:v>
              </c:pt>
              <c:pt idx="5">
                <c:v>3.4883720930232553</c:v>
              </c:pt>
              <c:pt idx="6">
                <c:v>3.0271398747390403</c:v>
              </c:pt>
              <c:pt idx="7">
                <c:v>3.0031612223393056</c:v>
              </c:pt>
              <c:pt idx="8">
                <c:v>1.9900497512437814</c:v>
              </c:pt>
              <c:pt idx="9">
                <c:v>0</c:v>
              </c:pt>
              <c:pt idx="10">
                <c:v>2.5454545454545454</c:v>
              </c:pt>
              <c:pt idx="11">
                <c:v>4.0476190476190466</c:v>
              </c:pt>
              <c:pt idx="12">
                <c:v>5.3892215568862278</c:v>
              </c:pt>
              <c:pt idx="13">
                <c:v>5.2866716306775885</c:v>
              </c:pt>
              <c:pt idx="14">
                <c:v>0.84432717678100255</c:v>
              </c:pt>
              <c:pt idx="15">
                <c:v>4.5918367346938789</c:v>
              </c:pt>
              <c:pt idx="16">
                <c:v>3.0131826741996233</c:v>
              </c:pt>
              <c:pt idx="17">
                <c:v>1.5590200445434299</c:v>
              </c:pt>
              <c:pt idx="18">
                <c:v>0</c:v>
              </c:pt>
              <c:pt idx="19">
                <c:v>1.9289785181937749</c:v>
              </c:pt>
              <c:pt idx="20">
                <c:v>1.608910891089109</c:v>
              </c:pt>
              <c:pt idx="21">
                <c:v>2.7729203097676742</c:v>
              </c:pt>
              <c:pt idx="22">
                <c:v>2.8350515463917532</c:v>
              </c:pt>
              <c:pt idx="23">
                <c:v>3.4626865671641789</c:v>
              </c:pt>
              <c:pt idx="24">
                <c:v>2.4566473988439301</c:v>
              </c:pt>
              <c:pt idx="25">
                <c:v>3.293807641633729</c:v>
              </c:pt>
              <c:pt idx="26">
                <c:v>2.732240437158469</c:v>
              </c:pt>
              <c:pt idx="27">
                <c:v>3.4482758620689653</c:v>
              </c:pt>
            </c:numLit>
          </c:yVal>
        </c:ser>
        <c:ser>
          <c:idx val="1"/>
          <c:order val="1"/>
          <c:tx>
            <c:v>Upper confidence limit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Lit>
              <c:formatCode>General</c:formatCode>
              <c:ptCount val="431"/>
              <c:pt idx="0">
                <c:v>6</c:v>
              </c:pt>
              <c:pt idx="1">
                <c:v>17</c:v>
              </c:pt>
              <c:pt idx="2">
                <c:v>31</c:v>
              </c:pt>
              <c:pt idx="3">
                <c:v>48</c:v>
              </c:pt>
              <c:pt idx="4">
                <c:v>67</c:v>
              </c:pt>
              <c:pt idx="5">
                <c:v>87</c:v>
              </c:pt>
              <c:pt idx="6">
                <c:v>108</c:v>
              </c:pt>
              <c:pt idx="7">
                <c:v>130</c:v>
              </c:pt>
              <c:pt idx="8">
                <c:v>153</c:v>
              </c:pt>
              <c:pt idx="9">
                <c:v>176</c:v>
              </c:pt>
              <c:pt idx="10">
                <c:v>200</c:v>
              </c:pt>
              <c:pt idx="11">
                <c:v>225</c:v>
              </c:pt>
              <c:pt idx="12">
                <c:v>249</c:v>
              </c:pt>
              <c:pt idx="13">
                <c:v>275</c:v>
              </c:pt>
              <c:pt idx="14">
                <c:v>300</c:v>
              </c:pt>
              <c:pt idx="15">
                <c:v>326</c:v>
              </c:pt>
              <c:pt idx="16">
                <c:v>353</c:v>
              </c:pt>
              <c:pt idx="17">
                <c:v>379</c:v>
              </c:pt>
              <c:pt idx="18">
                <c:v>406</c:v>
              </c:pt>
              <c:pt idx="19">
                <c:v>433</c:v>
              </c:pt>
              <c:pt idx="20">
                <c:v>461</c:v>
              </c:pt>
              <c:pt idx="21">
                <c:v>488</c:v>
              </c:pt>
              <c:pt idx="22">
                <c:v>516</c:v>
              </c:pt>
              <c:pt idx="23">
                <c:v>544</c:v>
              </c:pt>
              <c:pt idx="24">
                <c:v>572</c:v>
              </c:pt>
              <c:pt idx="25">
                <c:v>600</c:v>
              </c:pt>
              <c:pt idx="26">
                <c:v>628</c:v>
              </c:pt>
              <c:pt idx="27">
                <c:v>656</c:v>
              </c:pt>
              <c:pt idx="28">
                <c:v>685</c:v>
              </c:pt>
              <c:pt idx="29">
                <c:v>714</c:v>
              </c:pt>
              <c:pt idx="30">
                <c:v>743</c:v>
              </c:pt>
              <c:pt idx="31">
                <c:v>772</c:v>
              </c:pt>
              <c:pt idx="32">
                <c:v>801</c:v>
              </c:pt>
              <c:pt idx="33">
                <c:v>830</c:v>
              </c:pt>
              <c:pt idx="34">
                <c:v>859</c:v>
              </c:pt>
              <c:pt idx="35">
                <c:v>888</c:v>
              </c:pt>
              <c:pt idx="36">
                <c:v>918</c:v>
              </c:pt>
              <c:pt idx="37">
                <c:v>947</c:v>
              </c:pt>
              <c:pt idx="38">
                <c:v>977</c:v>
              </c:pt>
              <c:pt idx="39">
                <c:v>1007</c:v>
              </c:pt>
              <c:pt idx="40">
                <c:v>1037</c:v>
              </c:pt>
              <c:pt idx="41">
                <c:v>1066</c:v>
              </c:pt>
              <c:pt idx="42">
                <c:v>1096</c:v>
              </c:pt>
              <c:pt idx="43">
                <c:v>1126</c:v>
              </c:pt>
              <c:pt idx="44">
                <c:v>1156</c:v>
              </c:pt>
              <c:pt idx="45">
                <c:v>1187</c:v>
              </c:pt>
              <c:pt idx="46">
                <c:v>1217</c:v>
              </c:pt>
              <c:pt idx="47">
                <c:v>1247</c:v>
              </c:pt>
              <c:pt idx="48">
                <c:v>1277</c:v>
              </c:pt>
              <c:pt idx="49">
                <c:v>1308</c:v>
              </c:pt>
              <c:pt idx="50">
                <c:v>1338</c:v>
              </c:pt>
              <c:pt idx="51">
                <c:v>1369</c:v>
              </c:pt>
              <c:pt idx="52">
                <c:v>1399</c:v>
              </c:pt>
              <c:pt idx="53">
                <c:v>1430</c:v>
              </c:pt>
              <c:pt idx="54">
                <c:v>1461</c:v>
              </c:pt>
              <c:pt idx="55">
                <c:v>1491</c:v>
              </c:pt>
              <c:pt idx="56">
                <c:v>1522</c:v>
              </c:pt>
              <c:pt idx="57">
                <c:v>1553</c:v>
              </c:pt>
              <c:pt idx="58">
                <c:v>1584</c:v>
              </c:pt>
              <c:pt idx="59">
                <c:v>1615</c:v>
              </c:pt>
              <c:pt idx="60">
                <c:v>1646</c:v>
              </c:pt>
              <c:pt idx="61">
                <c:v>1677</c:v>
              </c:pt>
              <c:pt idx="62">
                <c:v>1708</c:v>
              </c:pt>
              <c:pt idx="63">
                <c:v>1739</c:v>
              </c:pt>
              <c:pt idx="64">
                <c:v>1770</c:v>
              </c:pt>
              <c:pt idx="65">
                <c:v>1801</c:v>
              </c:pt>
              <c:pt idx="66">
                <c:v>1832</c:v>
              </c:pt>
              <c:pt idx="67">
                <c:v>1863</c:v>
              </c:pt>
              <c:pt idx="68">
                <c:v>1895</c:v>
              </c:pt>
              <c:pt idx="69">
                <c:v>1926</c:v>
              </c:pt>
              <c:pt idx="70">
                <c:v>1957</c:v>
              </c:pt>
              <c:pt idx="71">
                <c:v>1989</c:v>
              </c:pt>
              <c:pt idx="72">
                <c:v>2020</c:v>
              </c:pt>
              <c:pt idx="73">
                <c:v>2051</c:v>
              </c:pt>
              <c:pt idx="74">
                <c:v>2083</c:v>
              </c:pt>
              <c:pt idx="75">
                <c:v>2114</c:v>
              </c:pt>
              <c:pt idx="76">
                <c:v>2146</c:v>
              </c:pt>
              <c:pt idx="77">
                <c:v>2177</c:v>
              </c:pt>
              <c:pt idx="78">
                <c:v>2209</c:v>
              </c:pt>
              <c:pt idx="79">
                <c:v>2241</c:v>
              </c:pt>
              <c:pt idx="80">
                <c:v>2272</c:v>
              </c:pt>
              <c:pt idx="81">
                <c:v>2304</c:v>
              </c:pt>
              <c:pt idx="82">
                <c:v>2336</c:v>
              </c:pt>
              <c:pt idx="83">
                <c:v>2367</c:v>
              </c:pt>
              <c:pt idx="84">
                <c:v>2399</c:v>
              </c:pt>
              <c:pt idx="85">
                <c:v>2431</c:v>
              </c:pt>
              <c:pt idx="86">
                <c:v>2463</c:v>
              </c:pt>
              <c:pt idx="87">
                <c:v>2494</c:v>
              </c:pt>
              <c:pt idx="88">
                <c:v>2526</c:v>
              </c:pt>
              <c:pt idx="89">
                <c:v>2558</c:v>
              </c:pt>
              <c:pt idx="90">
                <c:v>2590</c:v>
              </c:pt>
              <c:pt idx="91">
                <c:v>2622</c:v>
              </c:pt>
              <c:pt idx="92">
                <c:v>2654</c:v>
              </c:pt>
              <c:pt idx="93">
                <c:v>2686</c:v>
              </c:pt>
              <c:pt idx="94">
                <c:v>2718</c:v>
              </c:pt>
              <c:pt idx="95">
                <c:v>2750</c:v>
              </c:pt>
              <c:pt idx="96">
                <c:v>2782</c:v>
              </c:pt>
              <c:pt idx="97">
                <c:v>2814</c:v>
              </c:pt>
              <c:pt idx="98">
                <c:v>2846</c:v>
              </c:pt>
              <c:pt idx="99">
                <c:v>2878</c:v>
              </c:pt>
              <c:pt idx="100">
                <c:v>2910</c:v>
              </c:pt>
              <c:pt idx="101">
                <c:v>2942</c:v>
              </c:pt>
              <c:pt idx="102">
                <c:v>2975</c:v>
              </c:pt>
              <c:pt idx="103">
                <c:v>3007</c:v>
              </c:pt>
              <c:pt idx="104">
                <c:v>3039</c:v>
              </c:pt>
              <c:pt idx="105">
                <c:v>3071</c:v>
              </c:pt>
              <c:pt idx="106">
                <c:v>3103</c:v>
              </c:pt>
              <c:pt idx="107">
                <c:v>3136</c:v>
              </c:pt>
              <c:pt idx="108">
                <c:v>3168</c:v>
              </c:pt>
              <c:pt idx="109">
                <c:v>3200</c:v>
              </c:pt>
              <c:pt idx="110">
                <c:v>3233</c:v>
              </c:pt>
              <c:pt idx="111">
                <c:v>3265</c:v>
              </c:pt>
              <c:pt idx="112">
                <c:v>3297</c:v>
              </c:pt>
              <c:pt idx="113">
                <c:v>3330</c:v>
              </c:pt>
              <c:pt idx="114">
                <c:v>3362</c:v>
              </c:pt>
              <c:pt idx="115">
                <c:v>3394</c:v>
              </c:pt>
              <c:pt idx="116">
                <c:v>3427</c:v>
              </c:pt>
              <c:pt idx="117">
                <c:v>3459</c:v>
              </c:pt>
              <c:pt idx="118">
                <c:v>3492</c:v>
              </c:pt>
              <c:pt idx="119">
                <c:v>3524</c:v>
              </c:pt>
              <c:pt idx="120">
                <c:v>3557</c:v>
              </c:pt>
              <c:pt idx="121">
                <c:v>3589</c:v>
              </c:pt>
              <c:pt idx="122">
                <c:v>3622</c:v>
              </c:pt>
              <c:pt idx="123">
                <c:v>3654</c:v>
              </c:pt>
              <c:pt idx="124">
                <c:v>3687</c:v>
              </c:pt>
              <c:pt idx="125">
                <c:v>3719</c:v>
              </c:pt>
              <c:pt idx="126">
                <c:v>3752</c:v>
              </c:pt>
              <c:pt idx="127">
                <c:v>3784</c:v>
              </c:pt>
              <c:pt idx="128">
                <c:v>3817</c:v>
              </c:pt>
              <c:pt idx="129">
                <c:v>3850</c:v>
              </c:pt>
              <c:pt idx="130">
                <c:v>3882</c:v>
              </c:pt>
              <c:pt idx="131">
                <c:v>3915</c:v>
              </c:pt>
              <c:pt idx="132">
                <c:v>3947</c:v>
              </c:pt>
              <c:pt idx="133">
                <c:v>3980</c:v>
              </c:pt>
              <c:pt idx="134">
                <c:v>4013</c:v>
              </c:pt>
              <c:pt idx="135">
                <c:v>4045</c:v>
              </c:pt>
              <c:pt idx="136">
                <c:v>4078</c:v>
              </c:pt>
              <c:pt idx="137">
                <c:v>4111</c:v>
              </c:pt>
              <c:pt idx="138">
                <c:v>4144</c:v>
              </c:pt>
              <c:pt idx="139">
                <c:v>4176</c:v>
              </c:pt>
              <c:pt idx="140">
                <c:v>4209</c:v>
              </c:pt>
              <c:pt idx="141">
                <c:v>4242</c:v>
              </c:pt>
              <c:pt idx="142">
                <c:v>4275</c:v>
              </c:pt>
              <c:pt idx="143">
                <c:v>4307</c:v>
              </c:pt>
              <c:pt idx="144">
                <c:v>4340</c:v>
              </c:pt>
              <c:pt idx="145">
                <c:v>4373</c:v>
              </c:pt>
              <c:pt idx="146">
                <c:v>4406</c:v>
              </c:pt>
              <c:pt idx="147">
                <c:v>4439</c:v>
              </c:pt>
              <c:pt idx="148">
                <c:v>4472</c:v>
              </c:pt>
              <c:pt idx="149">
                <c:v>4504</c:v>
              </c:pt>
              <c:pt idx="150">
                <c:v>4537</c:v>
              </c:pt>
              <c:pt idx="151">
                <c:v>4570</c:v>
              </c:pt>
              <c:pt idx="152">
                <c:v>4603</c:v>
              </c:pt>
              <c:pt idx="153">
                <c:v>4636</c:v>
              </c:pt>
              <c:pt idx="154">
                <c:v>4669</c:v>
              </c:pt>
              <c:pt idx="155">
                <c:v>4702</c:v>
              </c:pt>
              <c:pt idx="156">
                <c:v>4735</c:v>
              </c:pt>
              <c:pt idx="157">
                <c:v>4768</c:v>
              </c:pt>
              <c:pt idx="158">
                <c:v>4801</c:v>
              </c:pt>
              <c:pt idx="159">
                <c:v>4834</c:v>
              </c:pt>
              <c:pt idx="160">
                <c:v>4867</c:v>
              </c:pt>
              <c:pt idx="161">
                <c:v>4900</c:v>
              </c:pt>
              <c:pt idx="162">
                <c:v>4933</c:v>
              </c:pt>
              <c:pt idx="163">
                <c:v>4966</c:v>
              </c:pt>
              <c:pt idx="164">
                <c:v>4999</c:v>
              </c:pt>
              <c:pt idx="165">
                <c:v>5032</c:v>
              </c:pt>
              <c:pt idx="166">
                <c:v>5065</c:v>
              </c:pt>
              <c:pt idx="167">
                <c:v>5098</c:v>
              </c:pt>
              <c:pt idx="168">
                <c:v>5131</c:v>
              </c:pt>
              <c:pt idx="169">
                <c:v>5164</c:v>
              </c:pt>
              <c:pt idx="170">
                <c:v>5197</c:v>
              </c:pt>
              <c:pt idx="171">
                <c:v>5230</c:v>
              </c:pt>
              <c:pt idx="172">
                <c:v>5263</c:v>
              </c:pt>
              <c:pt idx="173">
                <c:v>5296</c:v>
              </c:pt>
              <c:pt idx="174">
                <c:v>5329</c:v>
              </c:pt>
              <c:pt idx="175">
                <c:v>5362</c:v>
              </c:pt>
              <c:pt idx="176">
                <c:v>5395</c:v>
              </c:pt>
              <c:pt idx="177">
                <c:v>5429</c:v>
              </c:pt>
              <c:pt idx="178">
                <c:v>5462</c:v>
              </c:pt>
              <c:pt idx="179">
                <c:v>5495</c:v>
              </c:pt>
              <c:pt idx="180">
                <c:v>5528</c:v>
              </c:pt>
              <c:pt idx="181">
                <c:v>5561</c:v>
              </c:pt>
              <c:pt idx="182">
                <c:v>5594</c:v>
              </c:pt>
              <c:pt idx="183">
                <c:v>5628</c:v>
              </c:pt>
              <c:pt idx="184">
                <c:v>5661</c:v>
              </c:pt>
              <c:pt idx="185">
                <c:v>5694</c:v>
              </c:pt>
              <c:pt idx="186">
                <c:v>5727</c:v>
              </c:pt>
              <c:pt idx="187">
                <c:v>5760</c:v>
              </c:pt>
              <c:pt idx="188">
                <c:v>5794</c:v>
              </c:pt>
              <c:pt idx="189">
                <c:v>5827</c:v>
              </c:pt>
              <c:pt idx="190">
                <c:v>5860</c:v>
              </c:pt>
              <c:pt idx="191">
                <c:v>5893</c:v>
              </c:pt>
              <c:pt idx="192">
                <c:v>5927</c:v>
              </c:pt>
              <c:pt idx="193">
                <c:v>5960</c:v>
              </c:pt>
              <c:pt idx="194">
                <c:v>5993</c:v>
              </c:pt>
              <c:pt idx="195">
                <c:v>6026</c:v>
              </c:pt>
              <c:pt idx="196">
                <c:v>6060</c:v>
              </c:pt>
              <c:pt idx="197">
                <c:v>6093</c:v>
              </c:pt>
              <c:pt idx="198">
                <c:v>6126</c:v>
              </c:pt>
              <c:pt idx="199">
                <c:v>6160</c:v>
              </c:pt>
              <c:pt idx="200">
                <c:v>6193</c:v>
              </c:pt>
              <c:pt idx="201">
                <c:v>6226</c:v>
              </c:pt>
              <c:pt idx="202">
                <c:v>6260</c:v>
              </c:pt>
              <c:pt idx="203">
                <c:v>6293</c:v>
              </c:pt>
              <c:pt idx="204">
                <c:v>6326</c:v>
              </c:pt>
              <c:pt idx="205">
                <c:v>6360</c:v>
              </c:pt>
              <c:pt idx="206">
                <c:v>6393</c:v>
              </c:pt>
              <c:pt idx="207">
                <c:v>6426</c:v>
              </c:pt>
              <c:pt idx="208">
                <c:v>6460</c:v>
              </c:pt>
              <c:pt idx="209">
                <c:v>6493</c:v>
              </c:pt>
              <c:pt idx="210">
                <c:v>6527</c:v>
              </c:pt>
              <c:pt idx="211">
                <c:v>6560</c:v>
              </c:pt>
              <c:pt idx="212">
                <c:v>6593</c:v>
              </c:pt>
              <c:pt idx="213">
                <c:v>6627</c:v>
              </c:pt>
              <c:pt idx="214">
                <c:v>6660</c:v>
              </c:pt>
              <c:pt idx="215">
                <c:v>6694</c:v>
              </c:pt>
              <c:pt idx="216">
                <c:v>6727</c:v>
              </c:pt>
              <c:pt idx="217">
                <c:v>6760</c:v>
              </c:pt>
              <c:pt idx="218">
                <c:v>6794</c:v>
              </c:pt>
              <c:pt idx="219">
                <c:v>6827</c:v>
              </c:pt>
              <c:pt idx="220">
                <c:v>6861</c:v>
              </c:pt>
              <c:pt idx="221">
                <c:v>6894</c:v>
              </c:pt>
              <c:pt idx="222">
                <c:v>6928</c:v>
              </c:pt>
              <c:pt idx="223">
                <c:v>6961</c:v>
              </c:pt>
              <c:pt idx="224">
                <c:v>6995</c:v>
              </c:pt>
              <c:pt idx="225">
                <c:v>7028</c:v>
              </c:pt>
              <c:pt idx="226">
                <c:v>7062</c:v>
              </c:pt>
              <c:pt idx="227">
                <c:v>7095</c:v>
              </c:pt>
              <c:pt idx="228">
                <c:v>7129</c:v>
              </c:pt>
              <c:pt idx="229">
                <c:v>7162</c:v>
              </c:pt>
              <c:pt idx="230">
                <c:v>7196</c:v>
              </c:pt>
              <c:pt idx="231">
                <c:v>7229</c:v>
              </c:pt>
              <c:pt idx="232">
                <c:v>7263</c:v>
              </c:pt>
              <c:pt idx="233">
                <c:v>7296</c:v>
              </c:pt>
              <c:pt idx="234">
                <c:v>7330</c:v>
              </c:pt>
              <c:pt idx="235">
                <c:v>7363</c:v>
              </c:pt>
              <c:pt idx="236">
                <c:v>7397</c:v>
              </c:pt>
              <c:pt idx="237">
                <c:v>7430</c:v>
              </c:pt>
              <c:pt idx="238">
                <c:v>7464</c:v>
              </c:pt>
              <c:pt idx="239">
                <c:v>7498</c:v>
              </c:pt>
              <c:pt idx="240">
                <c:v>7531</c:v>
              </c:pt>
              <c:pt idx="241">
                <c:v>7565</c:v>
              </c:pt>
              <c:pt idx="242">
                <c:v>7598</c:v>
              </c:pt>
              <c:pt idx="243">
                <c:v>7632</c:v>
              </c:pt>
              <c:pt idx="244">
                <c:v>7665</c:v>
              </c:pt>
              <c:pt idx="245">
                <c:v>7699</c:v>
              </c:pt>
              <c:pt idx="246">
                <c:v>7733</c:v>
              </c:pt>
              <c:pt idx="247">
                <c:v>7766</c:v>
              </c:pt>
              <c:pt idx="248">
                <c:v>7800</c:v>
              </c:pt>
              <c:pt idx="249">
                <c:v>7834</c:v>
              </c:pt>
              <c:pt idx="250">
                <c:v>7867</c:v>
              </c:pt>
              <c:pt idx="251">
                <c:v>7901</c:v>
              </c:pt>
              <c:pt idx="252">
                <c:v>7934</c:v>
              </c:pt>
              <c:pt idx="253">
                <c:v>7968</c:v>
              </c:pt>
              <c:pt idx="254">
                <c:v>8002</c:v>
              </c:pt>
              <c:pt idx="255">
                <c:v>8035</c:v>
              </c:pt>
              <c:pt idx="256">
                <c:v>8069</c:v>
              </c:pt>
              <c:pt idx="257">
                <c:v>8103</c:v>
              </c:pt>
              <c:pt idx="258">
                <c:v>8136</c:v>
              </c:pt>
              <c:pt idx="259">
                <c:v>8170</c:v>
              </c:pt>
              <c:pt idx="260">
                <c:v>8204</c:v>
              </c:pt>
              <c:pt idx="261">
                <c:v>8237</c:v>
              </c:pt>
              <c:pt idx="262">
                <c:v>8271</c:v>
              </c:pt>
              <c:pt idx="263">
                <c:v>8305</c:v>
              </c:pt>
              <c:pt idx="264">
                <c:v>8338</c:v>
              </c:pt>
              <c:pt idx="265">
                <c:v>8372</c:v>
              </c:pt>
              <c:pt idx="266">
                <c:v>8406</c:v>
              </c:pt>
              <c:pt idx="267">
                <c:v>8440</c:v>
              </c:pt>
              <c:pt idx="268">
                <c:v>8473</c:v>
              </c:pt>
              <c:pt idx="269">
                <c:v>8507</c:v>
              </c:pt>
              <c:pt idx="270">
                <c:v>8541</c:v>
              </c:pt>
              <c:pt idx="271">
                <c:v>8574</c:v>
              </c:pt>
              <c:pt idx="272">
                <c:v>8608</c:v>
              </c:pt>
              <c:pt idx="273">
                <c:v>8642</c:v>
              </c:pt>
              <c:pt idx="274">
                <c:v>8676</c:v>
              </c:pt>
              <c:pt idx="275">
                <c:v>8709</c:v>
              </c:pt>
              <c:pt idx="276">
                <c:v>8743</c:v>
              </c:pt>
              <c:pt idx="277">
                <c:v>8777</c:v>
              </c:pt>
              <c:pt idx="278">
                <c:v>8811</c:v>
              </c:pt>
              <c:pt idx="279">
                <c:v>8844</c:v>
              </c:pt>
              <c:pt idx="280">
                <c:v>8878</c:v>
              </c:pt>
              <c:pt idx="281">
                <c:v>8912</c:v>
              </c:pt>
              <c:pt idx="282">
                <c:v>8946</c:v>
              </c:pt>
              <c:pt idx="283">
                <c:v>8980</c:v>
              </c:pt>
              <c:pt idx="284">
                <c:v>9013</c:v>
              </c:pt>
              <c:pt idx="285">
                <c:v>9047</c:v>
              </c:pt>
              <c:pt idx="286">
                <c:v>9081</c:v>
              </c:pt>
              <c:pt idx="287">
                <c:v>9115</c:v>
              </c:pt>
              <c:pt idx="288">
                <c:v>9149</c:v>
              </c:pt>
              <c:pt idx="289">
                <c:v>9182</c:v>
              </c:pt>
              <c:pt idx="290">
                <c:v>9216</c:v>
              </c:pt>
              <c:pt idx="291">
                <c:v>9250</c:v>
              </c:pt>
              <c:pt idx="292">
                <c:v>9284</c:v>
              </c:pt>
              <c:pt idx="293">
                <c:v>9318</c:v>
              </c:pt>
              <c:pt idx="294">
                <c:v>9351</c:v>
              </c:pt>
              <c:pt idx="295">
                <c:v>9385</c:v>
              </c:pt>
              <c:pt idx="296">
                <c:v>9419</c:v>
              </c:pt>
              <c:pt idx="297">
                <c:v>9453</c:v>
              </c:pt>
              <c:pt idx="298">
                <c:v>9487</c:v>
              </c:pt>
              <c:pt idx="299">
                <c:v>9521</c:v>
              </c:pt>
              <c:pt idx="300">
                <c:v>9554</c:v>
              </c:pt>
              <c:pt idx="301">
                <c:v>9588</c:v>
              </c:pt>
              <c:pt idx="302">
                <c:v>9622</c:v>
              </c:pt>
              <c:pt idx="303">
                <c:v>9656</c:v>
              </c:pt>
              <c:pt idx="304">
                <c:v>9690</c:v>
              </c:pt>
              <c:pt idx="305">
                <c:v>9724</c:v>
              </c:pt>
              <c:pt idx="306">
                <c:v>9758</c:v>
              </c:pt>
              <c:pt idx="307">
                <c:v>9792</c:v>
              </c:pt>
              <c:pt idx="308">
                <c:v>9825</c:v>
              </c:pt>
              <c:pt idx="309">
                <c:v>9859</c:v>
              </c:pt>
              <c:pt idx="310">
                <c:v>9893</c:v>
              </c:pt>
              <c:pt idx="311">
                <c:v>9927</c:v>
              </c:pt>
              <c:pt idx="312">
                <c:v>9961</c:v>
              </c:pt>
              <c:pt idx="313">
                <c:v>9995</c:v>
              </c:pt>
              <c:pt idx="314">
                <c:v>10029</c:v>
              </c:pt>
              <c:pt idx="315">
                <c:v>10063</c:v>
              </c:pt>
              <c:pt idx="316">
                <c:v>10097</c:v>
              </c:pt>
              <c:pt idx="317">
                <c:v>10131</c:v>
              </c:pt>
              <c:pt idx="318">
                <c:v>10164</c:v>
              </c:pt>
              <c:pt idx="319">
                <c:v>10198</c:v>
              </c:pt>
              <c:pt idx="320">
                <c:v>10232</c:v>
              </c:pt>
              <c:pt idx="321">
                <c:v>10266</c:v>
              </c:pt>
              <c:pt idx="322">
                <c:v>10300</c:v>
              </c:pt>
              <c:pt idx="323">
                <c:v>10334</c:v>
              </c:pt>
              <c:pt idx="324">
                <c:v>10368</c:v>
              </c:pt>
              <c:pt idx="325">
                <c:v>10402</c:v>
              </c:pt>
              <c:pt idx="326">
                <c:v>10436</c:v>
              </c:pt>
              <c:pt idx="327">
                <c:v>10470</c:v>
              </c:pt>
              <c:pt idx="328">
                <c:v>10504</c:v>
              </c:pt>
              <c:pt idx="329">
                <c:v>10538</c:v>
              </c:pt>
              <c:pt idx="330">
                <c:v>10572</c:v>
              </c:pt>
              <c:pt idx="331">
                <c:v>10606</c:v>
              </c:pt>
              <c:pt idx="332">
                <c:v>10640</c:v>
              </c:pt>
              <c:pt idx="333">
                <c:v>10674</c:v>
              </c:pt>
              <c:pt idx="334">
                <c:v>10708</c:v>
              </c:pt>
              <c:pt idx="335">
                <c:v>10742</c:v>
              </c:pt>
              <c:pt idx="336">
                <c:v>10776</c:v>
              </c:pt>
              <c:pt idx="337">
                <c:v>10810</c:v>
              </c:pt>
              <c:pt idx="338">
                <c:v>10844</c:v>
              </c:pt>
              <c:pt idx="339">
                <c:v>10878</c:v>
              </c:pt>
              <c:pt idx="340">
                <c:v>10912</c:v>
              </c:pt>
              <c:pt idx="341">
                <c:v>10946</c:v>
              </c:pt>
              <c:pt idx="342">
                <c:v>10980</c:v>
              </c:pt>
              <c:pt idx="343">
                <c:v>11014</c:v>
              </c:pt>
              <c:pt idx="344">
                <c:v>11048</c:v>
              </c:pt>
              <c:pt idx="345">
                <c:v>11082</c:v>
              </c:pt>
              <c:pt idx="346">
                <c:v>11116</c:v>
              </c:pt>
              <c:pt idx="347">
                <c:v>11150</c:v>
              </c:pt>
              <c:pt idx="348">
                <c:v>11184</c:v>
              </c:pt>
              <c:pt idx="349">
                <c:v>11218</c:v>
              </c:pt>
              <c:pt idx="350">
                <c:v>11252</c:v>
              </c:pt>
              <c:pt idx="351">
                <c:v>11286</c:v>
              </c:pt>
              <c:pt idx="352">
                <c:v>11320</c:v>
              </c:pt>
              <c:pt idx="353">
                <c:v>11354</c:v>
              </c:pt>
              <c:pt idx="354">
                <c:v>11388</c:v>
              </c:pt>
              <c:pt idx="355">
                <c:v>11422</c:v>
              </c:pt>
              <c:pt idx="356">
                <c:v>11456</c:v>
              </c:pt>
              <c:pt idx="357">
                <c:v>11490</c:v>
              </c:pt>
              <c:pt idx="358">
                <c:v>11524</c:v>
              </c:pt>
              <c:pt idx="359">
                <c:v>11558</c:v>
              </c:pt>
              <c:pt idx="360">
                <c:v>11592</c:v>
              </c:pt>
              <c:pt idx="361">
                <c:v>11626</c:v>
              </c:pt>
              <c:pt idx="362">
                <c:v>11660</c:v>
              </c:pt>
              <c:pt idx="363">
                <c:v>11694</c:v>
              </c:pt>
              <c:pt idx="364">
                <c:v>11729</c:v>
              </c:pt>
              <c:pt idx="365">
                <c:v>11763</c:v>
              </c:pt>
              <c:pt idx="366">
                <c:v>11797</c:v>
              </c:pt>
              <c:pt idx="367">
                <c:v>11831</c:v>
              </c:pt>
              <c:pt idx="368">
                <c:v>11865</c:v>
              </c:pt>
              <c:pt idx="369">
                <c:v>11899</c:v>
              </c:pt>
              <c:pt idx="370">
                <c:v>11933</c:v>
              </c:pt>
              <c:pt idx="371">
                <c:v>11967</c:v>
              </c:pt>
              <c:pt idx="372">
                <c:v>12001</c:v>
              </c:pt>
              <c:pt idx="373">
                <c:v>12035</c:v>
              </c:pt>
              <c:pt idx="374">
                <c:v>12069</c:v>
              </c:pt>
              <c:pt idx="375">
                <c:v>12104</c:v>
              </c:pt>
              <c:pt idx="376">
                <c:v>12138</c:v>
              </c:pt>
              <c:pt idx="377">
                <c:v>12172</c:v>
              </c:pt>
              <c:pt idx="378">
                <c:v>12206</c:v>
              </c:pt>
              <c:pt idx="379">
                <c:v>12240</c:v>
              </c:pt>
              <c:pt idx="380">
                <c:v>12274</c:v>
              </c:pt>
              <c:pt idx="381">
                <c:v>12308</c:v>
              </c:pt>
              <c:pt idx="382">
                <c:v>12342</c:v>
              </c:pt>
              <c:pt idx="383">
                <c:v>12376</c:v>
              </c:pt>
              <c:pt idx="384">
                <c:v>12411</c:v>
              </c:pt>
              <c:pt idx="385">
                <c:v>12445</c:v>
              </c:pt>
              <c:pt idx="386">
                <c:v>12479</c:v>
              </c:pt>
              <c:pt idx="387">
                <c:v>12513</c:v>
              </c:pt>
              <c:pt idx="388">
                <c:v>12547</c:v>
              </c:pt>
              <c:pt idx="389">
                <c:v>12581</c:v>
              </c:pt>
              <c:pt idx="390">
                <c:v>12615</c:v>
              </c:pt>
              <c:pt idx="391">
                <c:v>12650</c:v>
              </c:pt>
              <c:pt idx="392">
                <c:v>12684</c:v>
              </c:pt>
              <c:pt idx="393">
                <c:v>12718</c:v>
              </c:pt>
              <c:pt idx="394">
                <c:v>12752</c:v>
              </c:pt>
              <c:pt idx="395">
                <c:v>12786</c:v>
              </c:pt>
              <c:pt idx="396">
                <c:v>12820</c:v>
              </c:pt>
              <c:pt idx="397">
                <c:v>12855</c:v>
              </c:pt>
              <c:pt idx="398">
                <c:v>12889</c:v>
              </c:pt>
              <c:pt idx="399">
                <c:v>12923</c:v>
              </c:pt>
              <c:pt idx="400">
                <c:v>12957</c:v>
              </c:pt>
              <c:pt idx="401">
                <c:v>12991</c:v>
              </c:pt>
              <c:pt idx="402">
                <c:v>13025</c:v>
              </c:pt>
              <c:pt idx="403">
                <c:v>13060</c:v>
              </c:pt>
              <c:pt idx="404">
                <c:v>13094</c:v>
              </c:pt>
              <c:pt idx="405">
                <c:v>13128</c:v>
              </c:pt>
              <c:pt idx="406">
                <c:v>13162</c:v>
              </c:pt>
              <c:pt idx="407">
                <c:v>13196</c:v>
              </c:pt>
              <c:pt idx="408">
                <c:v>13231</c:v>
              </c:pt>
              <c:pt idx="409">
                <c:v>13265</c:v>
              </c:pt>
              <c:pt idx="410">
                <c:v>13299</c:v>
              </c:pt>
              <c:pt idx="411">
                <c:v>13333</c:v>
              </c:pt>
              <c:pt idx="412">
                <c:v>13367</c:v>
              </c:pt>
              <c:pt idx="413">
                <c:v>13402</c:v>
              </c:pt>
              <c:pt idx="414">
                <c:v>13436</c:v>
              </c:pt>
              <c:pt idx="415">
                <c:v>13470</c:v>
              </c:pt>
              <c:pt idx="416">
                <c:v>13504</c:v>
              </c:pt>
              <c:pt idx="417">
                <c:v>13538</c:v>
              </c:pt>
              <c:pt idx="418">
                <c:v>13573</c:v>
              </c:pt>
              <c:pt idx="419">
                <c:v>13607</c:v>
              </c:pt>
              <c:pt idx="420">
                <c:v>13641</c:v>
              </c:pt>
              <c:pt idx="421">
                <c:v>13675</c:v>
              </c:pt>
              <c:pt idx="422">
                <c:v>13709</c:v>
              </c:pt>
              <c:pt idx="423">
                <c:v>13744</c:v>
              </c:pt>
              <c:pt idx="424">
                <c:v>13778</c:v>
              </c:pt>
              <c:pt idx="425">
                <c:v>13812</c:v>
              </c:pt>
              <c:pt idx="426">
                <c:v>13846</c:v>
              </c:pt>
              <c:pt idx="427">
                <c:v>13881</c:v>
              </c:pt>
              <c:pt idx="428">
                <c:v>13915</c:v>
              </c:pt>
              <c:pt idx="429">
                <c:v>13949</c:v>
              </c:pt>
              <c:pt idx="430">
                <c:v>13983</c:v>
              </c:pt>
            </c:numLit>
          </c:xVal>
          <c:yVal>
            <c:numLit>
              <c:formatCode>General</c:formatCode>
              <c:ptCount val="431"/>
              <c:pt idx="0">
                <c:v>40</c:v>
              </c:pt>
              <c:pt idx="1">
                <c:v>18.75</c:v>
              </c:pt>
              <c:pt idx="2">
                <c:v>13.333333333333334</c:v>
              </c:pt>
              <c:pt idx="3">
                <c:v>10.638297872340424</c:v>
              </c:pt>
              <c:pt idx="4">
                <c:v>9.0909090909090935</c:v>
              </c:pt>
              <c:pt idx="5">
                <c:v>8.1395348837209323</c:v>
              </c:pt>
              <c:pt idx="6">
                <c:v>7.4766355140186915</c:v>
              </c:pt>
              <c:pt idx="7">
                <c:v>6.9767441860465125</c:v>
              </c:pt>
              <c:pt idx="8">
                <c:v>6.5789473684210513</c:v>
              </c:pt>
              <c:pt idx="9">
                <c:v>6.2857142857142874</c:v>
              </c:pt>
              <c:pt idx="10">
                <c:v>6.0301507537688437</c:v>
              </c:pt>
              <c:pt idx="11">
                <c:v>5.8035714285714288</c:v>
              </c:pt>
              <c:pt idx="12">
                <c:v>5.6451612903225801</c:v>
              </c:pt>
              <c:pt idx="13">
                <c:v>5.4744525547445271</c:v>
              </c:pt>
              <c:pt idx="14">
                <c:v>5.351170568561872</c:v>
              </c:pt>
              <c:pt idx="15">
                <c:v>5.2307692307692317</c:v>
              </c:pt>
              <c:pt idx="16">
                <c:v>5.1136363636363642</c:v>
              </c:pt>
              <c:pt idx="17">
                <c:v>5.0264550264550252</c:v>
              </c:pt>
              <c:pt idx="18">
                <c:v>4.9382716049382722</c:v>
              </c:pt>
              <c:pt idx="19">
                <c:v>4.8611111111111116</c:v>
              </c:pt>
              <c:pt idx="20">
                <c:v>4.7826086956521756</c:v>
              </c:pt>
              <c:pt idx="21">
                <c:v>4.7227926078028757</c:v>
              </c:pt>
              <c:pt idx="22">
                <c:v>4.6601941747572795</c:v>
              </c:pt>
              <c:pt idx="23">
                <c:v>4.6040515653775316</c:v>
              </c:pt>
              <c:pt idx="24">
                <c:v>4.5534150612959703</c:v>
              </c:pt>
              <c:pt idx="25">
                <c:v>4.5075125208681115</c:v>
              </c:pt>
              <c:pt idx="26">
                <c:v>4.4657097288676244</c:v>
              </c:pt>
              <c:pt idx="27">
                <c:v>4.4274809160305333</c:v>
              </c:pt>
              <c:pt idx="28">
                <c:v>4.3859649122807003</c:v>
              </c:pt>
              <c:pt idx="29">
                <c:v>4.3478260869565215</c:v>
              </c:pt>
              <c:pt idx="30">
                <c:v>4.3126684636118613</c:v>
              </c:pt>
              <c:pt idx="31">
                <c:v>4.2801556420233462</c:v>
              </c:pt>
              <c:pt idx="32">
                <c:v>4.25</c:v>
              </c:pt>
              <c:pt idx="33">
                <c:v>4.2219541616405305</c:v>
              </c:pt>
              <c:pt idx="34">
                <c:v>4.1958041958041967</c:v>
              </c:pt>
              <c:pt idx="35">
                <c:v>4.1713641488162354</c:v>
              </c:pt>
              <c:pt idx="36">
                <c:v>4.143947655398037</c:v>
              </c:pt>
              <c:pt idx="37">
                <c:v>4.1226215644820297</c:v>
              </c:pt>
              <c:pt idx="38">
                <c:v>4.0983606557377055</c:v>
              </c:pt>
              <c:pt idx="39">
                <c:v>4.0755467196819088</c:v>
              </c:pt>
              <c:pt idx="40">
                <c:v>4.0540540540540535</c:v>
              </c:pt>
              <c:pt idx="41">
                <c:v>4.037558685446009</c:v>
              </c:pt>
              <c:pt idx="42">
                <c:v>4.0182648401826482</c:v>
              </c:pt>
              <c:pt idx="43">
                <c:v>4</c:v>
              </c:pt>
              <c:pt idx="44">
                <c:v>3.9826839826839828</c:v>
              </c:pt>
              <c:pt idx="45">
                <c:v>3.9629005059021924</c:v>
              </c:pt>
              <c:pt idx="46">
                <c:v>3.9473684210526314</c:v>
              </c:pt>
              <c:pt idx="47">
                <c:v>3.9325842696629212</c:v>
              </c:pt>
              <c:pt idx="48">
                <c:v>3.9184952978056429</c:v>
              </c:pt>
              <c:pt idx="49">
                <c:v>3.9020657995409334</c:v>
              </c:pt>
              <c:pt idx="50">
                <c:v>3.8893044128646221</c:v>
              </c:pt>
              <c:pt idx="51">
                <c:v>3.8742690058479532</c:v>
              </c:pt>
              <c:pt idx="52">
                <c:v>3.8626609442060085</c:v>
              </c:pt>
              <c:pt idx="53">
                <c:v>3.848845346396081</c:v>
              </c:pt>
              <c:pt idx="54">
                <c:v>3.8356164383561637</c:v>
              </c:pt>
              <c:pt idx="55">
                <c:v>3.825503355704698</c:v>
              </c:pt>
              <c:pt idx="56">
                <c:v>3.8132807363576595</c:v>
              </c:pt>
              <c:pt idx="57">
                <c:v>3.8015463917525771</c:v>
              </c:pt>
              <c:pt idx="58">
                <c:v>3.790271636133923</c:v>
              </c:pt>
              <c:pt idx="59">
                <c:v>3.7794299876084265</c:v>
              </c:pt>
              <c:pt idx="60">
                <c:v>3.7689969604863229</c:v>
              </c:pt>
              <c:pt idx="61">
                <c:v>3.7589498806682577</c:v>
              </c:pt>
              <c:pt idx="62">
                <c:v>3.7492677211482137</c:v>
              </c:pt>
              <c:pt idx="63">
                <c:v>3.7399309551208284</c:v>
              </c:pt>
              <c:pt idx="64">
                <c:v>3.7309214245336348</c:v>
              </c:pt>
              <c:pt idx="65">
                <c:v>3.7222222222222219</c:v>
              </c:pt>
              <c:pt idx="66">
                <c:v>3.7138175860185689</c:v>
              </c:pt>
              <c:pt idx="67">
                <c:v>3.7056928034371639</c:v>
              </c:pt>
              <c:pt idx="68">
                <c:v>3.6958817317845831</c:v>
              </c:pt>
              <c:pt idx="69">
                <c:v>3.6883116883116895</c:v>
              </c:pt>
              <c:pt idx="70">
                <c:v>3.680981595092025</c:v>
              </c:pt>
              <c:pt idx="71">
                <c:v>3.672032193158953</c:v>
              </c:pt>
              <c:pt idx="72">
                <c:v>3.6651807825656277</c:v>
              </c:pt>
              <c:pt idx="73">
                <c:v>3.6585365853658538</c:v>
              </c:pt>
              <c:pt idx="74">
                <c:v>3.6503362151777146</c:v>
              </c:pt>
              <c:pt idx="75">
                <c:v>3.6441079034548038</c:v>
              </c:pt>
              <c:pt idx="76">
                <c:v>3.6363636363636358</c:v>
              </c:pt>
              <c:pt idx="77">
                <c:v>3.6305147058823546</c:v>
              </c:pt>
              <c:pt idx="78">
                <c:v>3.6231884057971016</c:v>
              </c:pt>
              <c:pt idx="79">
                <c:v>3.6160714285714288</c:v>
              </c:pt>
              <c:pt idx="80">
                <c:v>3.6107441655658303</c:v>
              </c:pt>
              <c:pt idx="81">
                <c:v>3.6039947894051241</c:v>
              </c:pt>
              <c:pt idx="82">
                <c:v>3.5974304068522485</c:v>
              </c:pt>
              <c:pt idx="83">
                <c:v>3.5925612848689772</c:v>
              </c:pt>
              <c:pt idx="84">
                <c:v>3.5863219349457878</c:v>
              </c:pt>
              <c:pt idx="85">
                <c:v>3.5802469135802464</c:v>
              </c:pt>
              <c:pt idx="86">
                <c:v>3.5743298131600332</c:v>
              </c:pt>
              <c:pt idx="87">
                <c:v>3.5699959887685524</c:v>
              </c:pt>
              <c:pt idx="88">
                <c:v>3.5643564356435635</c:v>
              </c:pt>
              <c:pt idx="89">
                <c:v>3.5588580367618303</c:v>
              </c:pt>
              <c:pt idx="90">
                <c:v>3.5534955581305532</c:v>
              </c:pt>
              <c:pt idx="91">
                <c:v>3.5482640213658905</c:v>
              </c:pt>
              <c:pt idx="92">
                <c:v>3.5431586882774222</c:v>
              </c:pt>
              <c:pt idx="93">
                <c:v>3.5381750465549349</c:v>
              </c:pt>
              <c:pt idx="94">
                <c:v>3.5333087964666916</c:v>
              </c:pt>
              <c:pt idx="95">
                <c:v>3.5285558384867222</c:v>
              </c:pt>
              <c:pt idx="96">
                <c:v>3.5239122617763403</c:v>
              </c:pt>
              <c:pt idx="97">
                <c:v>3.5193743334518306</c:v>
              </c:pt>
              <c:pt idx="98">
                <c:v>3.5149384885764507</c:v>
              </c:pt>
              <c:pt idx="99">
                <c:v>3.5106013208202982</c:v>
              </c:pt>
              <c:pt idx="100">
                <c:v>3.5063595737366797</c:v>
              </c:pt>
              <c:pt idx="101">
                <c:v>3.5022101326079569</c:v>
              </c:pt>
              <c:pt idx="102">
                <c:v>3.496973772696705</c:v>
              </c:pt>
              <c:pt idx="103">
                <c:v>3.4930139720558877</c:v>
              </c:pt>
              <c:pt idx="104">
                <c:v>3.4891375905200794</c:v>
              </c:pt>
              <c:pt idx="105">
                <c:v>3.4853420195439737</c:v>
              </c:pt>
              <c:pt idx="106">
                <c:v>3.4816247582205038</c:v>
              </c:pt>
              <c:pt idx="107">
                <c:v>3.4768740031897925</c:v>
              </c:pt>
              <c:pt idx="108">
                <c:v>3.4733185980423116</c:v>
              </c:pt>
              <c:pt idx="109">
                <c:v>3.4698343232260078</c:v>
              </c:pt>
              <c:pt idx="110">
                <c:v>3.4653465346534653</c:v>
              </c:pt>
              <c:pt idx="111">
                <c:v>3.4620098039215685</c:v>
              </c:pt>
              <c:pt idx="112">
                <c:v>3.4587378640776696</c:v>
              </c:pt>
              <c:pt idx="113">
                <c:v>3.4544908380895167</c:v>
              </c:pt>
              <c:pt idx="114">
                <c:v>3.451353763760785</c:v>
              </c:pt>
              <c:pt idx="115">
                <c:v>3.4482758620689653</c:v>
              </c:pt>
              <c:pt idx="116">
                <c:v>3.4442498540572091</c:v>
              </c:pt>
              <c:pt idx="117">
                <c:v>3.4412955465587043</c:v>
              </c:pt>
              <c:pt idx="118">
                <c:v>3.4374104841019761</c:v>
              </c:pt>
              <c:pt idx="119">
                <c:v>3.4345728072665351</c:v>
              </c:pt>
              <c:pt idx="120">
                <c:v>3.4308211473565802</c:v>
              </c:pt>
              <c:pt idx="121">
                <c:v>3.4280936454849495</c:v>
              </c:pt>
              <c:pt idx="122">
                <c:v>3.4244683789008552</c:v>
              </c:pt>
              <c:pt idx="123">
                <c:v>3.4218450588557348</c:v>
              </c:pt>
              <c:pt idx="124">
                <c:v>3.4183396635919698</c:v>
              </c:pt>
              <c:pt idx="125">
                <c:v>3.4158149542764931</c:v>
              </c:pt>
              <c:pt idx="126">
                <c:v>3.4124233537723274</c:v>
              </c:pt>
              <c:pt idx="127">
                <c:v>3.4099920697858837</c:v>
              </c:pt>
              <c:pt idx="128">
                <c:v>3.40670859538784</c:v>
              </c:pt>
              <c:pt idx="129">
                <c:v>3.4034814237464275</c:v>
              </c:pt>
              <c:pt idx="130">
                <c:v>3.401185261530534</c:v>
              </c:pt>
              <c:pt idx="131">
                <c:v>3.3980582524271843</c:v>
              </c:pt>
              <c:pt idx="132">
                <c:v>3.3958438925494168</c:v>
              </c:pt>
              <c:pt idx="133">
                <c:v>3.3928122643880365</c:v>
              </c:pt>
              <c:pt idx="134">
                <c:v>3.3898305084745766</c:v>
              </c:pt>
              <c:pt idx="135">
                <c:v>3.3877349159248271</c:v>
              </c:pt>
              <c:pt idx="136">
                <c:v>3.384841795437822</c:v>
              </c:pt>
              <c:pt idx="137">
                <c:v>3.3819951338199505</c:v>
              </c:pt>
              <c:pt idx="138">
                <c:v>3.3791938209027275</c:v>
              </c:pt>
              <c:pt idx="139">
                <c:v>3.3772455089820359</c:v>
              </c:pt>
              <c:pt idx="140">
                <c:v>3.374524714828897</c:v>
              </c:pt>
              <c:pt idx="141">
                <c:v>3.3718462626738974</c:v>
              </c:pt>
              <c:pt idx="142">
                <c:v>3.3692091717360788</c:v>
              </c:pt>
              <c:pt idx="143">
                <c:v>3.3673943334881558</c:v>
              </c:pt>
              <c:pt idx="144">
                <c:v>3.3648306061304449</c:v>
              </c:pt>
              <c:pt idx="145">
                <c:v>3.3623055809698075</c:v>
              </c:pt>
              <c:pt idx="146">
                <c:v>3.3598183881952322</c:v>
              </c:pt>
              <c:pt idx="147">
                <c:v>3.3573681838666065</c:v>
              </c:pt>
              <c:pt idx="148">
                <c:v>3.3549541489599641</c:v>
              </c:pt>
              <c:pt idx="149">
                <c:v>3.3533200088829682</c:v>
              </c:pt>
              <c:pt idx="150">
                <c:v>3.3509700176366843</c:v>
              </c:pt>
              <c:pt idx="151">
                <c:v>3.3486539724228495</c:v>
              </c:pt>
              <c:pt idx="152">
                <c:v>3.346371142981313</c:v>
              </c:pt>
              <c:pt idx="153">
                <c:v>3.3441208198489751</c:v>
              </c:pt>
              <c:pt idx="154">
                <c:v>3.3419023136246779</c:v>
              </c:pt>
              <c:pt idx="155">
                <c:v>3.3397149542650504</c:v>
              </c:pt>
              <c:pt idx="156">
                <c:v>3.3375580904098006</c:v>
              </c:pt>
              <c:pt idx="157">
                <c:v>3.3354310887350542</c:v>
              </c:pt>
              <c:pt idx="158">
                <c:v>3.3333333333333335</c:v>
              </c:pt>
              <c:pt idx="159">
                <c:v>3.3312642251189737</c:v>
              </c:pt>
              <c:pt idx="160">
                <c:v>3.3292231812577064</c:v>
              </c:pt>
              <c:pt idx="161">
                <c:v>3.3272096346193103</c:v>
              </c:pt>
              <c:pt idx="162">
                <c:v>3.3252230332522297</c:v>
              </c:pt>
              <c:pt idx="163">
                <c:v>3.3232628398791539</c:v>
              </c:pt>
              <c:pt idx="164">
                <c:v>3.3213285314125649</c:v>
              </c:pt>
              <c:pt idx="165">
                <c:v>3.3194195984893664</c:v>
              </c:pt>
              <c:pt idx="166">
                <c:v>3.3175355450236972</c:v>
              </c:pt>
              <c:pt idx="167">
                <c:v>3.3156758877771235</c:v>
              </c:pt>
              <c:pt idx="168">
                <c:v>3.3138401559454187</c:v>
              </c:pt>
              <c:pt idx="169">
                <c:v>3.3120278907611853</c:v>
              </c:pt>
              <c:pt idx="170">
                <c:v>3.3102386451116241</c:v>
              </c:pt>
              <c:pt idx="171">
                <c:v>3.3084719831707781</c:v>
              </c:pt>
              <c:pt idx="172">
                <c:v>3.3067274800456095</c:v>
              </c:pt>
              <c:pt idx="173">
                <c:v>3.3050047214353175</c:v>
              </c:pt>
              <c:pt idx="174">
                <c:v>3.303303303303303</c:v>
              </c:pt>
              <c:pt idx="175">
                <c:v>3.3016228315612755</c:v>
              </c:pt>
              <c:pt idx="176">
                <c:v>3.2999629217649238</c:v>
              </c:pt>
              <c:pt idx="177">
                <c:v>3.2977155490051588</c:v>
              </c:pt>
              <c:pt idx="178">
                <c:v>3.2960996154550446</c:v>
              </c:pt>
              <c:pt idx="179">
                <c:v>3.2945030942846745</c:v>
              </c:pt>
              <c:pt idx="180">
                <c:v>3.292925637778179</c:v>
              </c:pt>
              <c:pt idx="181">
                <c:v>3.2913669064748197</c:v>
              </c:pt>
              <c:pt idx="182">
                <c:v>3.2898265689254438</c:v>
              </c:pt>
              <c:pt idx="183">
                <c:v>3.2877199218055808</c:v>
              </c:pt>
              <c:pt idx="184">
                <c:v>3.2862190812720851</c:v>
              </c:pt>
              <c:pt idx="185">
                <c:v>3.284735640259969</c:v>
              </c:pt>
              <c:pt idx="186">
                <c:v>3.2832692979392246</c:v>
              </c:pt>
              <c:pt idx="187">
                <c:v>3.2818197603750656</c:v>
              </c:pt>
              <c:pt idx="188">
                <c:v>3.2798204729846372</c:v>
              </c:pt>
              <c:pt idx="189">
                <c:v>3.2784071404050805</c:v>
              </c:pt>
              <c:pt idx="190">
                <c:v>3.277009728622633</c:v>
              </c:pt>
              <c:pt idx="191">
                <c:v>3.2756279701289888</c:v>
              </c:pt>
              <c:pt idx="192">
                <c:v>3.2737090786365179</c:v>
              </c:pt>
              <c:pt idx="193">
                <c:v>3.2723611344185257</c:v>
              </c:pt>
              <c:pt idx="194">
                <c:v>3.2710280373831773</c:v>
              </c:pt>
              <c:pt idx="195">
                <c:v>3.2697095435684651</c:v>
              </c:pt>
              <c:pt idx="196">
                <c:v>3.2678659844858884</c:v>
              </c:pt>
              <c:pt idx="197">
                <c:v>3.266579120157584</c:v>
              </c:pt>
              <c:pt idx="198">
                <c:v>3.2653061224489801</c:v>
              </c:pt>
              <c:pt idx="199">
                <c:v>3.2635168046760841</c:v>
              </c:pt>
              <c:pt idx="200">
                <c:v>3.262273901808785</c:v>
              </c:pt>
              <c:pt idx="201">
                <c:v>3.2610441767068274</c:v>
              </c:pt>
              <c:pt idx="202">
                <c:v>3.2593065984981626</c:v>
              </c:pt>
              <c:pt idx="203">
                <c:v>3.2581055308328035</c:v>
              </c:pt>
              <c:pt idx="204">
                <c:v>3.2569169960474311</c:v>
              </c:pt>
              <c:pt idx="205">
                <c:v>3.2552288095612512</c:v>
              </c:pt>
              <c:pt idx="206">
                <c:v>3.2540675844806008</c:v>
              </c:pt>
              <c:pt idx="207">
                <c:v>3.2529182879377432</c:v>
              </c:pt>
              <c:pt idx="208">
                <c:v>3.2512772875058058</c:v>
              </c:pt>
              <c:pt idx="209">
                <c:v>3.2501540357362906</c:v>
              </c:pt>
              <c:pt idx="210">
                <c:v>3.2485442844008587</c:v>
              </c:pt>
              <c:pt idx="211">
                <c:v>3.2474462570513807</c:v>
              </c:pt>
              <c:pt idx="212">
                <c:v>3.2463592233009706</c:v>
              </c:pt>
              <c:pt idx="213">
                <c:v>3.2447932387564151</c:v>
              </c:pt>
              <c:pt idx="214">
                <c:v>3.2437302898333087</c:v>
              </c:pt>
              <c:pt idx="215">
                <c:v>3.2421933363215296</c:v>
              </c:pt>
              <c:pt idx="216">
                <c:v>3.2411537317870955</c:v>
              </c:pt>
              <c:pt idx="217">
                <c:v>3.2401242787394597</c:v>
              </c:pt>
              <c:pt idx="218">
                <c:v>3.2386279994111589</c:v>
              </c:pt>
              <c:pt idx="219">
                <c:v>3.2376208614122475</c:v>
              </c:pt>
              <c:pt idx="220">
                <c:v>3.2361516034985423</c:v>
              </c:pt>
              <c:pt idx="221">
                <c:v>3.2351661105469316</c:v>
              </c:pt>
              <c:pt idx="222">
                <c:v>3.2337231124584958</c:v>
              </c:pt>
              <c:pt idx="223">
                <c:v>3.2327586206896544</c:v>
              </c:pt>
              <c:pt idx="224">
                <c:v>3.231341149556763</c:v>
              </c:pt>
              <c:pt idx="225">
                <c:v>3.2303970399886155</c:v>
              </c:pt>
              <c:pt idx="226">
                <c:v>3.229004390312987</c:v>
              </c:pt>
              <c:pt idx="227">
                <c:v>3.2280800676628143</c:v>
              </c:pt>
              <c:pt idx="228">
                <c:v>3.2267115600448939</c:v>
              </c:pt>
              <c:pt idx="229">
                <c:v>3.2258064516129035</c:v>
              </c:pt>
              <c:pt idx="230">
                <c:v>3.2244614315496869</c:v>
              </c:pt>
              <c:pt idx="231">
                <c:v>3.2235749861649152</c:v>
              </c:pt>
              <c:pt idx="232">
                <c:v>3.2222528229137977</c:v>
              </c:pt>
              <c:pt idx="233">
                <c:v>3.2213845099383147</c:v>
              </c:pt>
              <c:pt idx="234">
                <c:v>3.2200845954427622</c:v>
              </c:pt>
              <c:pt idx="235">
                <c:v>3.2192339038304807</c:v>
              </c:pt>
              <c:pt idx="236">
                <c:v>3.2179556517036239</c:v>
              </c:pt>
              <c:pt idx="237">
                <c:v>3.2171220891102434</c:v>
              </c:pt>
              <c:pt idx="238">
                <c:v>3.2158649336727856</c:v>
              </c:pt>
              <c:pt idx="239">
                <c:v>3.2146191810057361</c:v>
              </c:pt>
              <c:pt idx="240">
                <c:v>3.2138114209827364</c:v>
              </c:pt>
              <c:pt idx="241">
                <c:v>3.2125859333685867</c:v>
              </c:pt>
              <c:pt idx="242">
                <c:v>3.2117941292615506</c:v>
              </c:pt>
              <c:pt idx="243">
                <c:v>3.2105883894640277</c:v>
              </c:pt>
              <c:pt idx="244">
                <c:v>3.2098121085594991</c:v>
              </c:pt>
              <c:pt idx="245">
                <c:v>3.2086256170433876</c:v>
              </c:pt>
              <c:pt idx="246">
                <c:v>3.2074495602690125</c:v>
              </c:pt>
              <c:pt idx="247">
                <c:v>3.2066967160334836</c:v>
              </c:pt>
              <c:pt idx="248">
                <c:v>3.2055391716886787</c:v>
              </c:pt>
              <c:pt idx="249">
                <c:v>3.204391676241543</c:v>
              </c:pt>
              <c:pt idx="250">
                <c:v>3.2036613272311212</c:v>
              </c:pt>
              <c:pt idx="251">
                <c:v>3.2025316455696204</c:v>
              </c:pt>
              <c:pt idx="252">
                <c:v>3.2018152023194255</c:v>
              </c:pt>
              <c:pt idx="253">
                <c:v>3.2007028994602735</c:v>
              </c:pt>
              <c:pt idx="254">
                <c:v>3.1996000499937507</c:v>
              </c:pt>
              <c:pt idx="255">
                <c:v>3.1989046552153355</c:v>
              </c:pt>
              <c:pt idx="256">
                <c:v>3.1978185423896881</c:v>
              </c:pt>
              <c:pt idx="257">
                <c:v>3.1967415452974577</c:v>
              </c:pt>
              <c:pt idx="258">
                <c:v>3.1960663798401967</c:v>
              </c:pt>
              <c:pt idx="259">
                <c:v>3.1950055086301874</c:v>
              </c:pt>
              <c:pt idx="260">
                <c:v>3.1939534316713396</c:v>
              </c:pt>
              <c:pt idx="261">
                <c:v>3.1932977173385146</c:v>
              </c:pt>
              <c:pt idx="262">
                <c:v>3.1922611850060449</c:v>
              </c:pt>
              <c:pt idx="263">
                <c:v>3.1912331406551058</c:v>
              </c:pt>
              <c:pt idx="264">
                <c:v>3.1905961376994125</c:v>
              </c:pt>
              <c:pt idx="265">
                <c:v>3.1895830844582487</c:v>
              </c:pt>
              <c:pt idx="266">
                <c:v>3.1885782272456877</c:v>
              </c:pt>
              <c:pt idx="267">
                <c:v>3.1875814669984606</c:v>
              </c:pt>
              <c:pt idx="268">
                <c:v>3.1869688385269126</c:v>
              </c:pt>
              <c:pt idx="269">
                <c:v>3.1859863625676001</c:v>
              </c:pt>
              <c:pt idx="270">
                <c:v>3.1850117096018744</c:v>
              </c:pt>
              <c:pt idx="271">
                <c:v>3.1844161903650998</c:v>
              </c:pt>
              <c:pt idx="272">
                <c:v>3.1834553270593702</c:v>
              </c:pt>
              <c:pt idx="273">
                <c:v>3.1825020252285614</c:v>
              </c:pt>
              <c:pt idx="274">
                <c:v>3.1815561959654182</c:v>
              </c:pt>
              <c:pt idx="275">
                <c:v>3.1809830041341294</c:v>
              </c:pt>
              <c:pt idx="276">
                <c:v>3.1800503317318687</c:v>
              </c:pt>
              <c:pt idx="277">
                <c:v>3.1791248860528718</c:v>
              </c:pt>
              <c:pt idx="278">
                <c:v>3.1782065834279232</c:v>
              </c:pt>
              <c:pt idx="279">
                <c:v>3.1776546420897889</c:v>
              </c:pt>
              <c:pt idx="280">
                <c:v>3.176748901655964</c:v>
              </c:pt>
              <c:pt idx="281">
                <c:v>3.1758500729435526</c:v>
              </c:pt>
              <c:pt idx="282">
                <c:v>3.1749580771380654</c:v>
              </c:pt>
              <c:pt idx="283">
                <c:v>3.1740728366187767</c:v>
              </c:pt>
              <c:pt idx="284">
                <c:v>3.1735463826009775</c:v>
              </c:pt>
              <c:pt idx="285">
                <c:v>3.1726730046429368</c:v>
              </c:pt>
              <c:pt idx="286">
                <c:v>3.1718061674008808</c:v>
              </c:pt>
              <c:pt idx="287">
                <c:v>3.1709457976739084</c:v>
              </c:pt>
              <c:pt idx="288">
                <c:v>3.1700918233493658</c:v>
              </c:pt>
              <c:pt idx="289">
                <c:v>3.1695893693497443</c:v>
              </c:pt>
              <c:pt idx="290">
                <c:v>3.1687466087900167</c:v>
              </c:pt>
              <c:pt idx="291">
                <c:v>3.1679100443291177</c:v>
              </c:pt>
              <c:pt idx="292">
                <c:v>3.1670796078853827</c:v>
              </c:pt>
              <c:pt idx="293">
                <c:v>3.1662552323709345</c:v>
              </c:pt>
              <c:pt idx="294">
                <c:v>3.1657754010695185</c:v>
              </c:pt>
              <c:pt idx="295">
                <c:v>3.1649616368286448</c:v>
              </c:pt>
              <c:pt idx="296">
                <c:v>3.1641537481418571</c:v>
              </c:pt>
              <c:pt idx="297">
                <c:v>3.1633516716038943</c:v>
              </c:pt>
              <c:pt idx="298">
                <c:v>3.1625553447185326</c:v>
              </c:pt>
              <c:pt idx="299">
                <c:v>3.1617647058823541</c:v>
              </c:pt>
              <c:pt idx="300">
                <c:v>3.1613105830629133</c:v>
              </c:pt>
              <c:pt idx="301">
                <c:v>3.1605298842182119</c:v>
              </c:pt>
              <c:pt idx="302">
                <c:v>3.1597547032533</c:v>
              </c:pt>
              <c:pt idx="303">
                <c:v>3.1589849818746765</c:v>
              </c:pt>
              <c:pt idx="304">
                <c:v>3.1582206626070803</c:v>
              </c:pt>
              <c:pt idx="305">
                <c:v>3.1574616887791831</c:v>
              </c:pt>
              <c:pt idx="306">
                <c:v>3.1567080045095821</c:v>
              </c:pt>
              <c:pt idx="307">
                <c:v>3.1559595546930854</c:v>
              </c:pt>
              <c:pt idx="308">
                <c:v>3.1555374592833876</c:v>
              </c:pt>
              <c:pt idx="309">
                <c:v>3.1547981334956372</c:v>
              </c:pt>
              <c:pt idx="310">
                <c:v>3.1540638900121314</c:v>
              </c:pt>
              <c:pt idx="311">
                <c:v>3.153334676606891</c:v>
              </c:pt>
              <c:pt idx="312">
                <c:v>3.1526104417670684</c:v>
              </c:pt>
              <c:pt idx="313">
                <c:v>3.1518911346808083</c:v>
              </c:pt>
              <c:pt idx="314">
                <c:v>3.1511767052253692</c:v>
              </c:pt>
              <c:pt idx="315">
                <c:v>3.1504671039554761</c:v>
              </c:pt>
              <c:pt idx="316">
                <c:v>3.1497622820919187</c:v>
              </c:pt>
              <c:pt idx="317">
                <c:v>3.1490621915103651</c:v>
              </c:pt>
              <c:pt idx="318">
                <c:v>3.1486765718783829</c:v>
              </c:pt>
              <c:pt idx="319">
                <c:v>3.1479847013827604</c:v>
              </c:pt>
              <c:pt idx="320">
                <c:v>3.1472974293812919</c:v>
              </c:pt>
              <c:pt idx="321">
                <c:v>3.146614710180224</c:v>
              </c:pt>
              <c:pt idx="322">
                <c:v>3.1459364986891938</c:v>
              </c:pt>
              <c:pt idx="323">
                <c:v>3.1452627504113035</c:v>
              </c:pt>
              <c:pt idx="324">
                <c:v>3.1445934214333944</c:v>
              </c:pt>
              <c:pt idx="325">
                <c:v>3.1439284684164996</c:v>
              </c:pt>
              <c:pt idx="326">
                <c:v>3.1432678485864884</c:v>
              </c:pt>
              <c:pt idx="327">
                <c:v>3.1426115197249018</c:v>
              </c:pt>
              <c:pt idx="328">
                <c:v>3.1419594401599542</c:v>
              </c:pt>
              <c:pt idx="329">
                <c:v>3.141311568757712</c:v>
              </c:pt>
              <c:pt idx="330">
                <c:v>3.1406678649134432</c:v>
              </c:pt>
              <c:pt idx="331">
                <c:v>3.1400282885431405</c:v>
              </c:pt>
              <c:pt idx="332">
                <c:v>3.1393928000751949</c:v>
              </c:pt>
              <c:pt idx="333">
                <c:v>3.138761360442238</c:v>
              </c:pt>
              <c:pt idx="334">
                <c:v>3.1381339310731291</c:v>
              </c:pt>
              <c:pt idx="335">
                <c:v>3.1375104738851132</c:v>
              </c:pt>
              <c:pt idx="336">
                <c:v>3.1368909512761021</c:v>
              </c:pt>
              <c:pt idx="337">
                <c:v>3.1362753261171239</c:v>
              </c:pt>
              <c:pt idx="338">
                <c:v>3.1356635617449045</c:v>
              </c:pt>
              <c:pt idx="339">
                <c:v>3.1350556219545824</c:v>
              </c:pt>
              <c:pt idx="340">
                <c:v>3.1344514709925759</c:v>
              </c:pt>
              <c:pt idx="341">
                <c:v>3.1338510735495655</c:v>
              </c:pt>
              <c:pt idx="342">
                <c:v>3.1332543947536204</c:v>
              </c:pt>
              <c:pt idx="343">
                <c:v>3.1326614001634425</c:v>
              </c:pt>
              <c:pt idx="344">
                <c:v>3.132072055761745</c:v>
              </c:pt>
              <c:pt idx="345">
                <c:v>3.1314863279487408</c:v>
              </c:pt>
              <c:pt idx="346">
                <c:v>3.1309041835357627</c:v>
              </c:pt>
              <c:pt idx="347">
                <c:v>3.1303255897389901</c:v>
              </c:pt>
              <c:pt idx="348">
                <c:v>3.1297505141732986</c:v>
              </c:pt>
              <c:pt idx="349">
                <c:v>3.1291789248462147</c:v>
              </c:pt>
              <c:pt idx="350">
                <c:v>3.1286107901519871</c:v>
              </c:pt>
              <c:pt idx="351">
                <c:v>3.1280460788657511</c:v>
              </c:pt>
              <c:pt idx="352">
                <c:v>3.1274847601378215</c:v>
              </c:pt>
              <c:pt idx="353">
                <c:v>3.1269268034880646</c:v>
              </c:pt>
              <c:pt idx="354">
                <c:v>3.1263721788003869</c:v>
              </c:pt>
              <c:pt idx="355">
                <c:v>3.1258208563173109</c:v>
              </c:pt>
              <c:pt idx="356">
                <c:v>3.1252728066346576</c:v>
              </c:pt>
              <c:pt idx="357">
                <c:v>3.1247280006963192</c:v>
              </c:pt>
              <c:pt idx="358">
                <c:v>3.1241864097891181</c:v>
              </c:pt>
              <c:pt idx="359">
                <c:v>3.1236480055377687</c:v>
              </c:pt>
              <c:pt idx="360">
                <c:v>3.1231127598999233</c:v>
              </c:pt>
              <c:pt idx="361">
                <c:v>3.1225806451612907</c:v>
              </c:pt>
              <c:pt idx="362">
                <c:v>3.1220516339308682</c:v>
              </c:pt>
              <c:pt idx="363">
                <c:v>3.1215256991362348</c:v>
              </c:pt>
              <c:pt idx="364">
                <c:v>3.1207366984993188</c:v>
              </c:pt>
              <c:pt idx="365">
                <c:v>3.120217650059514</c:v>
              </c:pt>
              <c:pt idx="366">
                <c:v>3.1197015937605972</c:v>
              </c:pt>
              <c:pt idx="367">
                <c:v>3.1191885038038873</c:v>
              </c:pt>
              <c:pt idx="368">
                <c:v>3.1186783546864461</c:v>
              </c:pt>
              <c:pt idx="369">
                <c:v>3.1181711211968399</c:v>
              </c:pt>
              <c:pt idx="370">
                <c:v>3.1176667784109959</c:v>
              </c:pt>
              <c:pt idx="371">
                <c:v>3.1171653016881162</c:v>
              </c:pt>
              <c:pt idx="372">
                <c:v>3.1166666666666667</c:v>
              </c:pt>
              <c:pt idx="373">
                <c:v>3.1161708492604285</c:v>
              </c:pt>
              <c:pt idx="374">
                <c:v>3.1156778256546236</c:v>
              </c:pt>
              <c:pt idx="375">
                <c:v>3.1149301825993558</c:v>
              </c:pt>
              <c:pt idx="376">
                <c:v>3.1144434374227568</c:v>
              </c:pt>
              <c:pt idx="377">
                <c:v>3.1139594117163751</c:v>
              </c:pt>
              <c:pt idx="378">
                <c:v>3.1134780827529704</c:v>
              </c:pt>
              <c:pt idx="379">
                <c:v>3.1129994280578477</c:v>
              </c:pt>
              <c:pt idx="380">
                <c:v>3.1125234254053606</c:v>
              </c:pt>
              <c:pt idx="381">
                <c:v>3.1120500528154711</c:v>
              </c:pt>
              <c:pt idx="382">
                <c:v>3.1115792885503608</c:v>
              </c:pt>
              <c:pt idx="383">
                <c:v>3.1111111111111112</c:v>
              </c:pt>
              <c:pt idx="384">
                <c:v>3.1103948428686552</c:v>
              </c:pt>
              <c:pt idx="385">
                <c:v>3.1099324975891998</c:v>
              </c:pt>
              <c:pt idx="386">
                <c:v>3.1094726719025485</c:v>
              </c:pt>
              <c:pt idx="387">
                <c:v>3.1090153452685421</c:v>
              </c:pt>
              <c:pt idx="388">
                <c:v>3.1085604973696794</c:v>
              </c:pt>
              <c:pt idx="389">
                <c:v>3.1081081081081083</c:v>
              </c:pt>
              <c:pt idx="390">
                <c:v>3.1076581576026641</c:v>
              </c:pt>
              <c:pt idx="391">
                <c:v>3.1069649774685746</c:v>
              </c:pt>
              <c:pt idx="392">
                <c:v>3.1065205393045807</c:v>
              </c:pt>
              <c:pt idx="393">
                <c:v>3.1060784776283712</c:v>
              </c:pt>
              <c:pt idx="394">
                <c:v>3.105638773429535</c:v>
              </c:pt>
              <c:pt idx="395">
                <c:v>3.1052014078998829</c:v>
              </c:pt>
              <c:pt idx="396">
                <c:v>3.1047663624307673</c:v>
              </c:pt>
              <c:pt idx="397">
                <c:v>3.1040921114050102</c:v>
              </c:pt>
              <c:pt idx="398">
                <c:v>3.1036623215394168</c:v>
              </c:pt>
              <c:pt idx="399">
                <c:v>3.1032347933756386</c:v>
              </c:pt>
              <c:pt idx="400">
                <c:v>3.1028095091077486</c:v>
              </c:pt>
              <c:pt idx="401">
                <c:v>3.1023864511162436</c:v>
              </c:pt>
              <c:pt idx="402">
                <c:v>3.1019656019656021</c:v>
              </c:pt>
              <c:pt idx="403">
                <c:v>3.1013094417643008</c:v>
              </c:pt>
              <c:pt idx="404">
                <c:v>3.1008936072710611</c:v>
              </c:pt>
              <c:pt idx="405">
                <c:v>3.1004799268682861</c:v>
              </c:pt>
              <c:pt idx="406">
                <c:v>3.1000683838614087</c:v>
              </c:pt>
              <c:pt idx="407">
                <c:v>3.0996589617279269</c:v>
              </c:pt>
              <c:pt idx="408">
                <c:v>3.0990173847316704</c:v>
              </c:pt>
              <c:pt idx="409">
                <c:v>3.0986127864897468</c:v>
              </c:pt>
              <c:pt idx="410">
                <c:v>3.0982102571815315</c:v>
              </c:pt>
              <c:pt idx="411">
                <c:v>3.097809780978098</c:v>
              </c:pt>
              <c:pt idx="412">
                <c:v>3.0974113422115819</c:v>
              </c:pt>
              <c:pt idx="413">
                <c:v>3.0967838221028279</c:v>
              </c:pt>
              <c:pt idx="414">
                <c:v>3.0963900260513588</c:v>
              </c:pt>
              <c:pt idx="415">
                <c:v>3.0959982181305219</c:v>
              </c:pt>
              <c:pt idx="416">
                <c:v>3.0956083833222237</c:v>
              </c:pt>
              <c:pt idx="417">
                <c:v>3.0952205067592526</c:v>
              </c:pt>
              <c:pt idx="418">
                <c:v>3.0946065428824054</c:v>
              </c:pt>
              <c:pt idx="419">
                <c:v>3.0942231368513888</c:v>
              </c:pt>
              <c:pt idx="420">
                <c:v>3.0938416422287389</c:v>
              </c:pt>
              <c:pt idx="421">
                <c:v>3.0934620447564725</c:v>
              </c:pt>
              <c:pt idx="422">
                <c:v>3.0930843303180624</c:v>
              </c:pt>
              <c:pt idx="423">
                <c:v>3.0924834461180235</c:v>
              </c:pt>
              <c:pt idx="424">
                <c:v>3.0921100384699143</c:v>
              </c:pt>
              <c:pt idx="425">
                <c:v>3.0917384693360366</c:v>
              </c:pt>
              <c:pt idx="426">
                <c:v>3.091368725171542</c:v>
              </c:pt>
              <c:pt idx="427">
                <c:v>3.0907780979827089</c:v>
              </c:pt>
              <c:pt idx="428">
                <c:v>3.0904125341382773</c:v>
              </c:pt>
              <c:pt idx="429">
                <c:v>3.0900487525093201</c:v>
              </c:pt>
              <c:pt idx="430">
                <c:v>3.0896867400944075</c:v>
              </c:pt>
            </c:numLit>
          </c:yVal>
        </c:ser>
        <c:ser>
          <c:idx val="2"/>
          <c:order val="2"/>
          <c:tx>
            <c:v>National revision rate (%)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0</c:v>
              </c:pt>
              <c:pt idx="2">
                <c:v>200</c:v>
              </c:pt>
              <c:pt idx="3">
                <c:v>200</c:v>
              </c:pt>
              <c:pt idx="4">
                <c:v>400</c:v>
              </c:pt>
              <c:pt idx="5">
                <c:v>400</c:v>
              </c:pt>
              <c:pt idx="6">
                <c:v>600</c:v>
              </c:pt>
              <c:pt idx="7">
                <c:v>800</c:v>
              </c:pt>
              <c:pt idx="8">
                <c:v>1000</c:v>
              </c:pt>
              <c:pt idx="9">
                <c:v>1200</c:v>
              </c:pt>
              <c:pt idx="10">
                <c:v>1400</c:v>
              </c:pt>
              <c:pt idx="11">
                <c:v>1600</c:v>
              </c:pt>
              <c:pt idx="12">
                <c:v>1800</c:v>
              </c:pt>
              <c:pt idx="13">
                <c:v>4000</c:v>
              </c:pt>
              <c:pt idx="14">
                <c:v>4000</c:v>
              </c:pt>
              <c:pt idx="15">
                <c:v>5000</c:v>
              </c:pt>
              <c:pt idx="16">
                <c:v>5000</c:v>
              </c:pt>
              <c:pt idx="17">
                <c:v>6000</c:v>
              </c:pt>
              <c:pt idx="18">
                <c:v>6000</c:v>
              </c:pt>
              <c:pt idx="19">
                <c:v>7000</c:v>
              </c:pt>
              <c:pt idx="20">
                <c:v>8000</c:v>
              </c:pt>
              <c:pt idx="21">
                <c:v>9000</c:v>
              </c:pt>
              <c:pt idx="22">
                <c:v>9000</c:v>
              </c:pt>
              <c:pt idx="23">
                <c:v>10000</c:v>
              </c:pt>
              <c:pt idx="24">
                <c:v>10000</c:v>
              </c:pt>
              <c:pt idx="25">
                <c:v>11000</c:v>
              </c:pt>
              <c:pt idx="26">
                <c:v>13000</c:v>
              </c:pt>
              <c:pt idx="27">
                <c:v>15000</c:v>
              </c:pt>
            </c:numLit>
          </c:xVal>
          <c:yVal>
            <c:numLit>
              <c:formatCode>General</c:formatCode>
              <c:ptCount val="28"/>
              <c:pt idx="0">
                <c:v>2.7588045180421816</c:v>
              </c:pt>
              <c:pt idx="1">
                <c:v>2.7588045180421816</c:v>
              </c:pt>
              <c:pt idx="2">
                <c:v>2.7588045180421816</c:v>
              </c:pt>
              <c:pt idx="3">
                <c:v>2.7588045180421816</c:v>
              </c:pt>
              <c:pt idx="4">
                <c:v>2.7588045180421816</c:v>
              </c:pt>
              <c:pt idx="5">
                <c:v>2.7588045180421816</c:v>
              </c:pt>
              <c:pt idx="6">
                <c:v>2.7588045180421816</c:v>
              </c:pt>
              <c:pt idx="7">
                <c:v>2.7588045180421816</c:v>
              </c:pt>
              <c:pt idx="8">
                <c:v>2.7588045180421816</c:v>
              </c:pt>
              <c:pt idx="9">
                <c:v>2.7588045180421816</c:v>
              </c:pt>
              <c:pt idx="10">
                <c:v>2.7588045180421816</c:v>
              </c:pt>
              <c:pt idx="11">
                <c:v>2.7588045180421816</c:v>
              </c:pt>
              <c:pt idx="12">
                <c:v>2.7588045180421816</c:v>
              </c:pt>
              <c:pt idx="13">
                <c:v>2.7588045180421816</c:v>
              </c:pt>
              <c:pt idx="14">
                <c:v>2.7588045180421816</c:v>
              </c:pt>
              <c:pt idx="15">
                <c:v>2.7588045180421816</c:v>
              </c:pt>
              <c:pt idx="16">
                <c:v>2.7588045180421816</c:v>
              </c:pt>
              <c:pt idx="17">
                <c:v>2.7588045180421816</c:v>
              </c:pt>
              <c:pt idx="18">
                <c:v>2.7588045180421816</c:v>
              </c:pt>
              <c:pt idx="19">
                <c:v>2.7588045180421816</c:v>
              </c:pt>
              <c:pt idx="20">
                <c:v>2.7588045180421816</c:v>
              </c:pt>
              <c:pt idx="21">
                <c:v>2.7588045180421816</c:v>
              </c:pt>
              <c:pt idx="22">
                <c:v>2.7588045180421816</c:v>
              </c:pt>
              <c:pt idx="23">
                <c:v>2.7588045180421816</c:v>
              </c:pt>
              <c:pt idx="24">
                <c:v>2.7588045180421816</c:v>
              </c:pt>
              <c:pt idx="25">
                <c:v>2.7588045180421816</c:v>
              </c:pt>
              <c:pt idx="26">
                <c:v>2.7588045180421816</c:v>
              </c:pt>
              <c:pt idx="27">
                <c:v>2.7588045180421816</c:v>
              </c:pt>
            </c:numLit>
          </c:yVal>
        </c:ser>
        <c:axId val="101421824"/>
        <c:axId val="101423744"/>
      </c:scatterChart>
      <c:valAx>
        <c:axId val="101421824"/>
        <c:scaling>
          <c:orientation val="minMax"/>
          <c:max val="50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1423744"/>
        <c:crosses val="autoZero"/>
        <c:crossBetween val="midCat"/>
      </c:valAx>
      <c:valAx>
        <c:axId val="101423744"/>
        <c:scaling>
          <c:orientation val="minMax"/>
          <c:max val="1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Revisions  &lt;7 years (%)</a:t>
                </a:r>
              </a:p>
            </c:rich>
          </c:tx>
        </c:title>
        <c:numFmt formatCode="General" sourceLinked="0"/>
        <c:tickLblPos val="nextTo"/>
        <c:crossAx val="101421824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22d DATA'!$C$2</c:f>
              <c:strCache>
                <c:ptCount val="1"/>
                <c:pt idx="0">
                  <c:v>DVT/PE within 90 days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'Figure 22d DATA'!$B$3:$B$20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22d DATA'!$C$3:$C$20</c:f>
              <c:numCache>
                <c:formatCode>0.0%</c:formatCode>
                <c:ptCount val="18"/>
                <c:pt idx="0">
                  <c:v>1.2500000000000001E-2</c:v>
                </c:pt>
                <c:pt idx="1">
                  <c:v>2.0700636942675158E-2</c:v>
                </c:pt>
                <c:pt idx="2">
                  <c:v>1.5050167224080268E-2</c:v>
                </c:pt>
                <c:pt idx="3">
                  <c:v>1.2152777777777778E-2</c:v>
                </c:pt>
                <c:pt idx="4">
                  <c:v>6.2402496099843996E-3</c:v>
                </c:pt>
                <c:pt idx="5">
                  <c:v>1.0135135135135136E-2</c:v>
                </c:pt>
                <c:pt idx="6">
                  <c:v>7.5301204819277108E-3</c:v>
                </c:pt>
                <c:pt idx="7">
                  <c:v>7.1839080459770114E-3</c:v>
                </c:pt>
                <c:pt idx="8">
                  <c:v>4.2979942693409743E-3</c:v>
                </c:pt>
                <c:pt idx="9">
                  <c:v>1.3245033112582781E-2</c:v>
                </c:pt>
                <c:pt idx="10">
                  <c:v>3.1104199066874028E-3</c:v>
                </c:pt>
                <c:pt idx="11">
                  <c:v>1.1494252873563218E-2</c:v>
                </c:pt>
                <c:pt idx="12">
                  <c:v>4.1958041958041958E-3</c:v>
                </c:pt>
                <c:pt idx="13">
                  <c:v>1.1560693641618497E-2</c:v>
                </c:pt>
                <c:pt idx="14">
                  <c:v>6.3291139240506328E-3</c:v>
                </c:pt>
                <c:pt idx="15">
                  <c:v>3.4246575342465752E-3</c:v>
                </c:pt>
                <c:pt idx="16">
                  <c:v>5.6179775280898875E-3</c:v>
                </c:pt>
                <c:pt idx="17">
                  <c:v>6.0483870967741934E-3</c:v>
                </c:pt>
              </c:numCache>
            </c:numRef>
          </c:val>
        </c:ser>
        <c:ser>
          <c:idx val="1"/>
          <c:order val="1"/>
          <c:tx>
            <c:strRef>
              <c:f>'Figure 22d DATA'!$D$2</c:f>
              <c:strCache>
                <c:ptCount val="1"/>
                <c:pt idx="0">
                  <c:v>Death within 90 days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cat>
            <c:numRef>
              <c:f>'Figure 22d DATA'!$B$3:$B$20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22d DATA'!$D$3:$D$20</c:f>
              <c:numCache>
                <c:formatCode>0.0%</c:formatCode>
                <c:ptCount val="18"/>
                <c:pt idx="0">
                  <c:v>1.0714285714285714E-2</c:v>
                </c:pt>
                <c:pt idx="1">
                  <c:v>1.2738853503184714E-2</c:v>
                </c:pt>
                <c:pt idx="2">
                  <c:v>8.3612040133779261E-3</c:v>
                </c:pt>
                <c:pt idx="3">
                  <c:v>1.2152777777777778E-2</c:v>
                </c:pt>
                <c:pt idx="4">
                  <c:v>1.0920436817472699E-2</c:v>
                </c:pt>
                <c:pt idx="5">
                  <c:v>8.4459459459459464E-3</c:v>
                </c:pt>
                <c:pt idx="6">
                  <c:v>1.0542168674698794E-2</c:v>
                </c:pt>
                <c:pt idx="7">
                  <c:v>7.1839080459770114E-3</c:v>
                </c:pt>
                <c:pt idx="8">
                  <c:v>7.1633237822349575E-3</c:v>
                </c:pt>
                <c:pt idx="9">
                  <c:v>5.2980132450331126E-3</c:v>
                </c:pt>
                <c:pt idx="10">
                  <c:v>7.7760497667185074E-3</c:v>
                </c:pt>
                <c:pt idx="11">
                  <c:v>5.7471264367816091E-3</c:v>
                </c:pt>
                <c:pt idx="12">
                  <c:v>2.7972027972027972E-3</c:v>
                </c:pt>
                <c:pt idx="13">
                  <c:v>0</c:v>
                </c:pt>
                <c:pt idx="14">
                  <c:v>7.9113924050632917E-3</c:v>
                </c:pt>
                <c:pt idx="15">
                  <c:v>6.8493150684931503E-3</c:v>
                </c:pt>
                <c:pt idx="16">
                  <c:v>3.7453183520599251E-3</c:v>
                </c:pt>
                <c:pt idx="17">
                  <c:v>2.0161290322580645E-3</c:v>
                </c:pt>
              </c:numCache>
            </c:numRef>
          </c:val>
        </c:ser>
        <c:marker val="1"/>
        <c:axId val="100688256"/>
        <c:axId val="100689408"/>
      </c:lineChart>
      <c:catAx>
        <c:axId val="100688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  <a:r>
                  <a:rPr lang="en-GB" baseline="0"/>
                  <a:t> of revision</a:t>
                </a:r>
                <a:endParaRPr lang="en-GB"/>
              </a:p>
            </c:rich>
          </c:tx>
          <c:layout/>
        </c:title>
        <c:numFmt formatCode="General" sourceLinked="1"/>
        <c:tickLblPos val="nextTo"/>
        <c:crossAx val="100689408"/>
        <c:crosses val="autoZero"/>
        <c:auto val="1"/>
        <c:lblAlgn val="ctr"/>
        <c:lblOffset val="100"/>
      </c:catAx>
      <c:valAx>
        <c:axId val="1006894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Complication Rate (%)</a:t>
                </a:r>
              </a:p>
            </c:rich>
          </c:tx>
          <c:layout/>
        </c:title>
        <c:numFmt formatCode="0.0%" sourceLinked="0"/>
        <c:tickLblPos val="nextTo"/>
        <c:crossAx val="1006882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22e DATA'!$C$2</c:f>
              <c:strCache>
                <c:ptCount val="1"/>
                <c:pt idx="0">
                  <c:v>Dislocation within a year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7"/>
            <c:spPr>
              <a:solidFill>
                <a:schemeClr val="tx2"/>
              </a:solidFill>
              <a:ln>
                <a:solidFill>
                  <a:srgbClr val="1F497D"/>
                </a:solidFill>
              </a:ln>
            </c:spPr>
          </c:marker>
          <c:cat>
            <c:numRef>
              <c:f>'Figure 22e DATA'!$B$3:$B$19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22e DATA'!$C$3:$C$19</c:f>
              <c:numCache>
                <c:formatCode>0.0%</c:formatCode>
                <c:ptCount val="17"/>
                <c:pt idx="0">
                  <c:v>5.7142857142857141E-2</c:v>
                </c:pt>
                <c:pt idx="1">
                  <c:v>3.662420382165605E-2</c:v>
                </c:pt>
                <c:pt idx="2">
                  <c:v>3.8461538461538464E-2</c:v>
                </c:pt>
                <c:pt idx="3">
                  <c:v>3.6458333333333336E-2</c:v>
                </c:pt>
                <c:pt idx="4">
                  <c:v>2.8081123244929795E-2</c:v>
                </c:pt>
                <c:pt idx="5">
                  <c:v>3.5472972972972971E-2</c:v>
                </c:pt>
                <c:pt idx="6">
                  <c:v>4.3674698795180725E-2</c:v>
                </c:pt>
                <c:pt idx="7">
                  <c:v>3.7356321839080463E-2</c:v>
                </c:pt>
                <c:pt idx="8">
                  <c:v>3.0085959885386822E-2</c:v>
                </c:pt>
                <c:pt idx="9">
                  <c:v>3.0463576158940398E-2</c:v>
                </c:pt>
                <c:pt idx="10">
                  <c:v>2.0217729393468119E-2</c:v>
                </c:pt>
                <c:pt idx="11">
                  <c:v>3.5919540229885055E-2</c:v>
                </c:pt>
                <c:pt idx="12">
                  <c:v>4.0559440559440559E-2</c:v>
                </c:pt>
                <c:pt idx="13">
                  <c:v>4.1907514450867052E-2</c:v>
                </c:pt>
                <c:pt idx="14">
                  <c:v>2.0569620253164556E-2</c:v>
                </c:pt>
                <c:pt idx="15">
                  <c:v>3.0821917808219176E-2</c:v>
                </c:pt>
                <c:pt idx="16">
                  <c:v>3.9325842696629212E-2</c:v>
                </c:pt>
              </c:numCache>
            </c:numRef>
          </c:val>
        </c:ser>
        <c:ser>
          <c:idx val="1"/>
          <c:order val="1"/>
          <c:tx>
            <c:strRef>
              <c:f>'Figure 22e DATA'!$D$2</c:f>
              <c:strCache>
                <c:ptCount val="1"/>
                <c:pt idx="0">
                  <c:v>Infection within a year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cat>
            <c:numRef>
              <c:f>'Figure 22e DATA'!$B$3:$B$19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22e DATA'!$D$3:$D$19</c:f>
              <c:numCache>
                <c:formatCode>0.0%</c:formatCode>
                <c:ptCount val="17"/>
                <c:pt idx="0">
                  <c:v>4.2857142857142858E-2</c:v>
                </c:pt>
                <c:pt idx="1">
                  <c:v>3.3439490445859872E-2</c:v>
                </c:pt>
                <c:pt idx="2">
                  <c:v>5.5183946488294319E-2</c:v>
                </c:pt>
                <c:pt idx="3">
                  <c:v>4.1666666666666671E-2</c:v>
                </c:pt>
                <c:pt idx="4">
                  <c:v>3.2761310452418098E-2</c:v>
                </c:pt>
                <c:pt idx="5">
                  <c:v>2.7027027027027025E-2</c:v>
                </c:pt>
                <c:pt idx="6">
                  <c:v>3.7650602409638557E-2</c:v>
                </c:pt>
                <c:pt idx="7">
                  <c:v>4.3103448275862072E-2</c:v>
                </c:pt>
                <c:pt idx="8">
                  <c:v>3.8681948424068767E-2</c:v>
                </c:pt>
                <c:pt idx="9">
                  <c:v>3.9735099337748346E-2</c:v>
                </c:pt>
                <c:pt idx="10">
                  <c:v>2.7993779160186624E-2</c:v>
                </c:pt>
                <c:pt idx="11">
                  <c:v>3.7356321839080463E-2</c:v>
                </c:pt>
                <c:pt idx="12">
                  <c:v>4.195804195804196E-2</c:v>
                </c:pt>
                <c:pt idx="13">
                  <c:v>3.7572254335260118E-2</c:v>
                </c:pt>
                <c:pt idx="14">
                  <c:v>2.2151898734177212E-2</c:v>
                </c:pt>
                <c:pt idx="15">
                  <c:v>3.0821917808219176E-2</c:v>
                </c:pt>
                <c:pt idx="16">
                  <c:v>3.3707865168539325E-2</c:v>
                </c:pt>
              </c:numCache>
            </c:numRef>
          </c:val>
        </c:ser>
        <c:marker val="1"/>
        <c:axId val="100640640"/>
        <c:axId val="100643200"/>
      </c:lineChart>
      <c:catAx>
        <c:axId val="100640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revision</a:t>
                </a:r>
              </a:p>
            </c:rich>
          </c:tx>
        </c:title>
        <c:numFmt formatCode="General" sourceLinked="1"/>
        <c:tickLblPos val="nextTo"/>
        <c:crossAx val="100643200"/>
        <c:crosses val="autoZero"/>
        <c:auto val="1"/>
        <c:lblAlgn val="ctr"/>
        <c:lblOffset val="100"/>
      </c:catAx>
      <c:valAx>
        <c:axId val="1006432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Complication Rate (%)</a:t>
                </a:r>
              </a:p>
            </c:rich>
          </c:tx>
          <c:layout>
            <c:manualLayout>
              <c:xMode val="edge"/>
              <c:yMode val="edge"/>
              <c:x val="1.4322916666666666E-2"/>
              <c:y val="0.40115870516185564"/>
            </c:manualLayout>
          </c:layout>
        </c:title>
        <c:numFmt formatCode="0.0%" sourceLinked="0"/>
        <c:tickLblPos val="nextTo"/>
        <c:crossAx val="100640640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22f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3.1189894524397816E-2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b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layout>
                <c:manualLayout>
                  <c:x val="-2.5621050073626056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layout>
                <c:manualLayout>
                  <c:x val="-6.7166592264736924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3.7672520884857091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2.2925485194917283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4.3422267303374704E-3"/>
                  <c:y val="9.623408185088066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r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3.0490722423750741E-2"/>
                  <c:y val="-3.2351900456887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22f DATA for chart'!$C$3:$C$18</c:f>
              <c:numCache>
                <c:formatCode>General</c:formatCode>
                <c:ptCount val="16"/>
                <c:pt idx="0">
                  <c:v>383</c:v>
                </c:pt>
                <c:pt idx="1">
                  <c:v>172</c:v>
                </c:pt>
                <c:pt idx="2">
                  <c:v>200</c:v>
                </c:pt>
                <c:pt idx="3">
                  <c:v>426</c:v>
                </c:pt>
                <c:pt idx="4">
                  <c:v>179</c:v>
                </c:pt>
                <c:pt idx="5">
                  <c:v>659</c:v>
                </c:pt>
                <c:pt idx="6">
                  <c:v>356</c:v>
                </c:pt>
                <c:pt idx="7">
                  <c:v>616</c:v>
                </c:pt>
                <c:pt idx="8">
                  <c:v>374</c:v>
                </c:pt>
                <c:pt idx="9">
                  <c:v>405</c:v>
                </c:pt>
                <c:pt idx="10">
                  <c:v>354</c:v>
                </c:pt>
                <c:pt idx="11">
                  <c:v>742</c:v>
                </c:pt>
                <c:pt idx="12">
                  <c:v>737</c:v>
                </c:pt>
                <c:pt idx="13">
                  <c:v>51</c:v>
                </c:pt>
                <c:pt idx="14">
                  <c:v>1632</c:v>
                </c:pt>
                <c:pt idx="15">
                  <c:v>52</c:v>
                </c:pt>
              </c:numCache>
            </c:numRef>
          </c:xVal>
          <c:yVal>
            <c:numRef>
              <c:f>'Figure 22f DATA for chart'!$G$3:$G$18</c:f>
              <c:numCache>
                <c:formatCode>General</c:formatCode>
                <c:ptCount val="16"/>
                <c:pt idx="0">
                  <c:v>0.51708676133094766</c:v>
                </c:pt>
                <c:pt idx="1">
                  <c:v>0.58875715309804433</c:v>
                </c:pt>
                <c:pt idx="2">
                  <c:v>0</c:v>
                </c:pt>
                <c:pt idx="3">
                  <c:v>1.201945937245589</c:v>
                </c:pt>
                <c:pt idx="4">
                  <c:v>1.614412781704047</c:v>
                </c:pt>
                <c:pt idx="5">
                  <c:v>0.15138991289664327</c:v>
                </c:pt>
                <c:pt idx="6">
                  <c:v>1.3938490852469718</c:v>
                </c:pt>
                <c:pt idx="7">
                  <c:v>1.3112677814187339</c:v>
                </c:pt>
                <c:pt idx="8">
                  <c:v>0.81432304074478368</c:v>
                </c:pt>
                <c:pt idx="9">
                  <c:v>0.50039143117558194</c:v>
                </c:pt>
                <c:pt idx="10">
                  <c:v>1.0504623351329427</c:v>
                </c:pt>
                <c:pt idx="11">
                  <c:v>1.4790179553169407</c:v>
                </c:pt>
                <c:pt idx="12">
                  <c:v>1.1912417137400164</c:v>
                </c:pt>
                <c:pt idx="13">
                  <c:v>1.9434355711266065</c:v>
                </c:pt>
                <c:pt idx="14">
                  <c:v>0.62903093409068167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22f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22f DATA for chart'!$O$3:$O$28</c:f>
              <c:numCache>
                <c:formatCode>###0</c:formatCode>
                <c:ptCount val="26"/>
                <c:pt idx="0">
                  <c:v>19</c:v>
                </c:pt>
                <c:pt idx="1">
                  <c:v>54</c:v>
                </c:pt>
                <c:pt idx="2">
                  <c:v>101</c:v>
                </c:pt>
                <c:pt idx="3">
                  <c:v>156</c:v>
                </c:pt>
                <c:pt idx="4">
                  <c:v>217</c:v>
                </c:pt>
                <c:pt idx="5">
                  <c:v>283</c:v>
                </c:pt>
                <c:pt idx="6">
                  <c:v>353</c:v>
                </c:pt>
                <c:pt idx="7">
                  <c:v>426</c:v>
                </c:pt>
                <c:pt idx="8">
                  <c:v>501</c:v>
                </c:pt>
                <c:pt idx="9">
                  <c:v>578</c:v>
                </c:pt>
                <c:pt idx="10">
                  <c:v>658</c:v>
                </c:pt>
                <c:pt idx="11">
                  <c:v>739</c:v>
                </c:pt>
                <c:pt idx="12">
                  <c:v>821</c:v>
                </c:pt>
                <c:pt idx="13">
                  <c:v>905</c:v>
                </c:pt>
                <c:pt idx="14">
                  <c:v>990</c:v>
                </c:pt>
                <c:pt idx="15">
                  <c:v>1076</c:v>
                </c:pt>
                <c:pt idx="16">
                  <c:v>1164</c:v>
                </c:pt>
                <c:pt idx="17">
                  <c:v>1252</c:v>
                </c:pt>
                <c:pt idx="18">
                  <c:v>1341</c:v>
                </c:pt>
                <c:pt idx="19">
                  <c:v>1430</c:v>
                </c:pt>
                <c:pt idx="20">
                  <c:v>1521</c:v>
                </c:pt>
                <c:pt idx="21">
                  <c:v>1612</c:v>
                </c:pt>
                <c:pt idx="22">
                  <c:v>1704</c:v>
                </c:pt>
                <c:pt idx="23">
                  <c:v>1796</c:v>
                </c:pt>
                <c:pt idx="24">
                  <c:v>1889</c:v>
                </c:pt>
                <c:pt idx="25">
                  <c:v>1982</c:v>
                </c:pt>
              </c:numCache>
            </c:numRef>
          </c:xVal>
          <c:yVal>
            <c:numRef>
              <c:f>'Figure 22f DATA for chart'!$P$3:$P$28</c:f>
              <c:numCache>
                <c:formatCode>###0</c:formatCode>
                <c:ptCount val="26"/>
                <c:pt idx="0">
                  <c:v>11.111111111111111</c:v>
                </c:pt>
                <c:pt idx="1">
                  <c:v>5.6603773584905666</c:v>
                </c:pt>
                <c:pt idx="2">
                  <c:v>4</c:v>
                </c:pt>
                <c:pt idx="3">
                  <c:v>3.225806451612903</c:v>
                </c:pt>
                <c:pt idx="4">
                  <c:v>2.7777777777777777</c:v>
                </c:pt>
                <c:pt idx="5">
                  <c:v>2.4822695035460995</c:v>
                </c:pt>
                <c:pt idx="6">
                  <c:v>2.2727272727272729</c:v>
                </c:pt>
                <c:pt idx="7">
                  <c:v>2.1176470588235294</c:v>
                </c:pt>
                <c:pt idx="8">
                  <c:v>2</c:v>
                </c:pt>
                <c:pt idx="9">
                  <c:v>1.9064124783362217</c:v>
                </c:pt>
                <c:pt idx="10">
                  <c:v>1.8264840182648401</c:v>
                </c:pt>
                <c:pt idx="11">
                  <c:v>1.7615176151761516</c:v>
                </c:pt>
                <c:pt idx="12">
                  <c:v>1.7073170731707319</c:v>
                </c:pt>
                <c:pt idx="13">
                  <c:v>1.6592920353982303</c:v>
                </c:pt>
                <c:pt idx="14">
                  <c:v>1.6177957532861478</c:v>
                </c:pt>
                <c:pt idx="15">
                  <c:v>1.5813953488372092</c:v>
                </c:pt>
                <c:pt idx="16">
                  <c:v>1.5477214101461736</c:v>
                </c:pt>
                <c:pt idx="17">
                  <c:v>1.5187849720223821</c:v>
                </c:pt>
                <c:pt idx="18">
                  <c:v>1.4925373134328357</c:v>
                </c:pt>
                <c:pt idx="19">
                  <c:v>1.4695591322603219</c:v>
                </c:pt>
                <c:pt idx="20">
                  <c:v>1.4473684210526316</c:v>
                </c:pt>
                <c:pt idx="21">
                  <c:v>1.4276846679081316</c:v>
                </c:pt>
                <c:pt idx="22">
                  <c:v>1.4092777451556078</c:v>
                </c:pt>
                <c:pt idx="23">
                  <c:v>1.392757660167131</c:v>
                </c:pt>
                <c:pt idx="24">
                  <c:v>1.3771186440677965</c:v>
                </c:pt>
                <c:pt idx="25">
                  <c:v>1.3629480060575467</c:v>
                </c:pt>
              </c:numCache>
            </c:numRef>
          </c:yVal>
        </c:ser>
        <c:ser>
          <c:idx val="2"/>
          <c:order val="2"/>
          <c:tx>
            <c:strRef>
              <c:f>'Figure 22f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22f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22f DATA for chart'!$H$3:$H$18</c:f>
              <c:numCache>
                <c:formatCode>General</c:formatCode>
                <c:ptCount val="16"/>
                <c:pt idx="0">
                  <c:v>0.82942959492973267</c:v>
                </c:pt>
                <c:pt idx="1">
                  <c:v>0.82942959492973267</c:v>
                </c:pt>
                <c:pt idx="2">
                  <c:v>0.82942959492973267</c:v>
                </c:pt>
                <c:pt idx="3">
                  <c:v>0.82942959492973267</c:v>
                </c:pt>
                <c:pt idx="4">
                  <c:v>0.82942959492973267</c:v>
                </c:pt>
                <c:pt idx="5">
                  <c:v>0.82942959492973267</c:v>
                </c:pt>
                <c:pt idx="6">
                  <c:v>0.82942959492973267</c:v>
                </c:pt>
                <c:pt idx="7">
                  <c:v>0.82942959492973267</c:v>
                </c:pt>
                <c:pt idx="8">
                  <c:v>0.82942959492973267</c:v>
                </c:pt>
                <c:pt idx="9">
                  <c:v>0.82942959492973267</c:v>
                </c:pt>
                <c:pt idx="10">
                  <c:v>0.82942959492973267</c:v>
                </c:pt>
                <c:pt idx="11">
                  <c:v>0.82942959492973267</c:v>
                </c:pt>
                <c:pt idx="12">
                  <c:v>0.82942959492973267</c:v>
                </c:pt>
                <c:pt idx="13">
                  <c:v>0.82942959492973267</c:v>
                </c:pt>
                <c:pt idx="14">
                  <c:v>0.82942959492973267</c:v>
                </c:pt>
                <c:pt idx="15">
                  <c:v>0.82942959492973267</c:v>
                </c:pt>
              </c:numCache>
            </c:numRef>
          </c:yVal>
        </c:ser>
        <c:axId val="100780288"/>
        <c:axId val="101294464"/>
      </c:scatterChart>
      <c:valAx>
        <c:axId val="100780288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1294464"/>
        <c:crosses val="autoZero"/>
        <c:crossBetween val="midCat"/>
      </c:valAx>
      <c:valAx>
        <c:axId val="101294464"/>
        <c:scaling>
          <c:orientation val="minMax"/>
          <c:max val="2.5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0780288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22g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1.7510692339743361E-3"/>
                  <c:y val="-5.19140662972684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t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layout>
                <c:manualLayout>
                  <c:x val="-7.2370445505624381E-2"/>
                  <c:y val="9.876348789734626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1.559349850111178E-2"/>
                  <c:y val="2.93764946048410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layout>
                <c:manualLayout>
                  <c:x val="-1.226714304506796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r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t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22g DATA for chart'!$C$3:$C$18</c:f>
              <c:numCache>
                <c:formatCode>General</c:formatCode>
                <c:ptCount val="16"/>
                <c:pt idx="0">
                  <c:v>425</c:v>
                </c:pt>
                <c:pt idx="1">
                  <c:v>179</c:v>
                </c:pt>
                <c:pt idx="2">
                  <c:v>158</c:v>
                </c:pt>
                <c:pt idx="3">
                  <c:v>514</c:v>
                </c:pt>
                <c:pt idx="4">
                  <c:v>218</c:v>
                </c:pt>
                <c:pt idx="5">
                  <c:v>624</c:v>
                </c:pt>
                <c:pt idx="6">
                  <c:v>634</c:v>
                </c:pt>
                <c:pt idx="7">
                  <c:v>391</c:v>
                </c:pt>
                <c:pt idx="8">
                  <c:v>356</c:v>
                </c:pt>
                <c:pt idx="9">
                  <c:v>274</c:v>
                </c:pt>
                <c:pt idx="10">
                  <c:v>367</c:v>
                </c:pt>
                <c:pt idx="11">
                  <c:v>754</c:v>
                </c:pt>
                <c:pt idx="12">
                  <c:v>691</c:v>
                </c:pt>
                <c:pt idx="13">
                  <c:v>45</c:v>
                </c:pt>
                <c:pt idx="14">
                  <c:v>1314</c:v>
                </c:pt>
                <c:pt idx="15">
                  <c:v>387</c:v>
                </c:pt>
              </c:numCache>
            </c:numRef>
          </c:xVal>
          <c:yVal>
            <c:numRef>
              <c:f>'Figure 22g DATA for chart'!$G$3:$G$18</c:f>
              <c:numCache>
                <c:formatCode>General</c:formatCode>
                <c:ptCount val="16"/>
                <c:pt idx="0">
                  <c:v>0.72284242904281049</c:v>
                </c:pt>
                <c:pt idx="1">
                  <c:v>1.8040340443946443</c:v>
                </c:pt>
                <c:pt idx="2">
                  <c:v>0.69114390465005793</c:v>
                </c:pt>
                <c:pt idx="3">
                  <c:v>2.0368115025844591</c:v>
                </c:pt>
                <c:pt idx="4">
                  <c:v>0</c:v>
                </c:pt>
                <c:pt idx="5">
                  <c:v>0.66327498812875452</c:v>
                </c:pt>
                <c:pt idx="6">
                  <c:v>1.3978661038303251</c:v>
                </c:pt>
                <c:pt idx="7">
                  <c:v>2.4992949156596413</c:v>
                </c:pt>
                <c:pt idx="8">
                  <c:v>0.58556497027797716</c:v>
                </c:pt>
                <c:pt idx="9">
                  <c:v>1.1361472215668849</c:v>
                </c:pt>
                <c:pt idx="10">
                  <c:v>2.634660803105727</c:v>
                </c:pt>
                <c:pt idx="11">
                  <c:v>1.5771852312817927</c:v>
                </c:pt>
                <c:pt idx="12">
                  <c:v>1.3415320533868966</c:v>
                </c:pt>
                <c:pt idx="13">
                  <c:v>2.2200424429922121</c:v>
                </c:pt>
                <c:pt idx="14">
                  <c:v>0.46715077713589259</c:v>
                </c:pt>
                <c:pt idx="15">
                  <c:v>1.3129327901130969</c:v>
                </c:pt>
              </c:numCache>
            </c:numRef>
          </c:yVal>
        </c:ser>
        <c:ser>
          <c:idx val="1"/>
          <c:order val="1"/>
          <c:tx>
            <c:strRef>
              <c:f>'Figure 22g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22g DATA for chart'!$O$3:$O$46</c:f>
              <c:numCache>
                <c:formatCode>###0</c:formatCode>
                <c:ptCount val="44"/>
                <c:pt idx="0">
                  <c:v>11</c:v>
                </c:pt>
                <c:pt idx="1">
                  <c:v>31</c:v>
                </c:pt>
                <c:pt idx="2">
                  <c:v>58</c:v>
                </c:pt>
                <c:pt idx="3">
                  <c:v>90</c:v>
                </c:pt>
                <c:pt idx="4">
                  <c:v>125</c:v>
                </c:pt>
                <c:pt idx="5">
                  <c:v>163</c:v>
                </c:pt>
                <c:pt idx="6">
                  <c:v>203</c:v>
                </c:pt>
                <c:pt idx="7">
                  <c:v>244</c:v>
                </c:pt>
                <c:pt idx="8">
                  <c:v>287</c:v>
                </c:pt>
                <c:pt idx="9">
                  <c:v>332</c:v>
                </c:pt>
                <c:pt idx="10">
                  <c:v>377</c:v>
                </c:pt>
                <c:pt idx="11">
                  <c:v>424</c:v>
                </c:pt>
                <c:pt idx="12">
                  <c:v>471</c:v>
                </c:pt>
                <c:pt idx="13">
                  <c:v>519</c:v>
                </c:pt>
                <c:pt idx="14">
                  <c:v>568</c:v>
                </c:pt>
                <c:pt idx="15">
                  <c:v>617</c:v>
                </c:pt>
                <c:pt idx="16">
                  <c:v>667</c:v>
                </c:pt>
                <c:pt idx="17">
                  <c:v>717</c:v>
                </c:pt>
                <c:pt idx="18">
                  <c:v>768</c:v>
                </c:pt>
                <c:pt idx="19">
                  <c:v>819</c:v>
                </c:pt>
                <c:pt idx="20">
                  <c:v>871</c:v>
                </c:pt>
                <c:pt idx="21">
                  <c:v>923</c:v>
                </c:pt>
                <c:pt idx="22">
                  <c:v>976</c:v>
                </c:pt>
                <c:pt idx="23">
                  <c:v>1028</c:v>
                </c:pt>
                <c:pt idx="24">
                  <c:v>1082</c:v>
                </c:pt>
                <c:pt idx="25">
                  <c:v>1135</c:v>
                </c:pt>
                <c:pt idx="26">
                  <c:v>1189</c:v>
                </c:pt>
                <c:pt idx="27">
                  <c:v>1243</c:v>
                </c:pt>
                <c:pt idx="28">
                  <c:v>1297</c:v>
                </c:pt>
                <c:pt idx="29">
                  <c:v>1351</c:v>
                </c:pt>
                <c:pt idx="30">
                  <c:v>1406</c:v>
                </c:pt>
                <c:pt idx="31">
                  <c:v>1461</c:v>
                </c:pt>
                <c:pt idx="32">
                  <c:v>1516</c:v>
                </c:pt>
                <c:pt idx="33">
                  <c:v>1571</c:v>
                </c:pt>
                <c:pt idx="34">
                  <c:v>1627</c:v>
                </c:pt>
                <c:pt idx="35">
                  <c:v>1683</c:v>
                </c:pt>
                <c:pt idx="36">
                  <c:v>1739</c:v>
                </c:pt>
                <c:pt idx="37">
                  <c:v>1795</c:v>
                </c:pt>
                <c:pt idx="38">
                  <c:v>1851</c:v>
                </c:pt>
                <c:pt idx="39">
                  <c:v>1907</c:v>
                </c:pt>
                <c:pt idx="40">
                  <c:v>1964</c:v>
                </c:pt>
              </c:numCache>
            </c:numRef>
          </c:xVal>
          <c:yVal>
            <c:numRef>
              <c:f>'Figure 22g DATA for chart'!$P$3:$P$46</c:f>
              <c:numCache>
                <c:formatCode>###0</c:formatCode>
                <c:ptCount val="44"/>
                <c:pt idx="0">
                  <c:v>20</c:v>
                </c:pt>
                <c:pt idx="1">
                  <c:v>10</c:v>
                </c:pt>
                <c:pt idx="2">
                  <c:v>7.0175438596491224</c:v>
                </c:pt>
                <c:pt idx="3">
                  <c:v>5.6179775280898872</c:v>
                </c:pt>
                <c:pt idx="4">
                  <c:v>4.838709677419355</c:v>
                </c:pt>
                <c:pt idx="5">
                  <c:v>4.3209876543209873</c:v>
                </c:pt>
                <c:pt idx="6">
                  <c:v>3.9603960396039604</c:v>
                </c:pt>
                <c:pt idx="7">
                  <c:v>3.7037037037037033</c:v>
                </c:pt>
                <c:pt idx="8">
                  <c:v>3.4965034965034967</c:v>
                </c:pt>
                <c:pt idx="9">
                  <c:v>3.3232628398791544</c:v>
                </c:pt>
                <c:pt idx="10">
                  <c:v>3.1914893617021276</c:v>
                </c:pt>
                <c:pt idx="11">
                  <c:v>3.0732860520094563</c:v>
                </c:pt>
                <c:pt idx="12">
                  <c:v>2.9787234042553195</c:v>
                </c:pt>
                <c:pt idx="13">
                  <c:v>2.8957528957528957</c:v>
                </c:pt>
                <c:pt idx="14">
                  <c:v>2.821869488536155</c:v>
                </c:pt>
                <c:pt idx="15">
                  <c:v>2.7597402597402598</c:v>
                </c:pt>
                <c:pt idx="16">
                  <c:v>2.7027027027027026</c:v>
                </c:pt>
                <c:pt idx="17">
                  <c:v>2.6536312849162011</c:v>
                </c:pt>
                <c:pt idx="18">
                  <c:v>2.6075619295958279</c:v>
                </c:pt>
                <c:pt idx="19">
                  <c:v>2.5672371638141809</c:v>
                </c:pt>
                <c:pt idx="20">
                  <c:v>2.5287356321839081</c:v>
                </c:pt>
                <c:pt idx="21">
                  <c:v>2.4945770065075923</c:v>
                </c:pt>
                <c:pt idx="22">
                  <c:v>2.4615384615384617</c:v>
                </c:pt>
                <c:pt idx="23">
                  <c:v>2.4342745861733204</c:v>
                </c:pt>
                <c:pt idx="24">
                  <c:v>2.4051803885291396</c:v>
                </c:pt>
                <c:pt idx="25">
                  <c:v>2.3809523809523809</c:v>
                </c:pt>
                <c:pt idx="26">
                  <c:v>2.3569023569023568</c:v>
                </c:pt>
                <c:pt idx="27">
                  <c:v>2.3349436392914655</c:v>
                </c:pt>
                <c:pt idx="28">
                  <c:v>2.3148148148148149</c:v>
                </c:pt>
                <c:pt idx="29">
                  <c:v>2.2962962962962963</c:v>
                </c:pt>
                <c:pt idx="30">
                  <c:v>2.2775800711743774</c:v>
                </c:pt>
                <c:pt idx="31">
                  <c:v>2.2602739726027399</c:v>
                </c:pt>
                <c:pt idx="32">
                  <c:v>2.2442244224422443</c:v>
                </c:pt>
                <c:pt idx="33">
                  <c:v>2.2292993630573248</c:v>
                </c:pt>
                <c:pt idx="34">
                  <c:v>2.214022140221402</c:v>
                </c:pt>
                <c:pt idx="35">
                  <c:v>2.1997621878715812</c:v>
                </c:pt>
                <c:pt idx="36">
                  <c:v>2.186421173762946</c:v>
                </c:pt>
                <c:pt idx="37">
                  <c:v>2.1739130434782608</c:v>
                </c:pt>
                <c:pt idx="38">
                  <c:v>2.1621621621621623</c:v>
                </c:pt>
                <c:pt idx="39">
                  <c:v>2.1511017838405038</c:v>
                </c:pt>
                <c:pt idx="40">
                  <c:v>2.1395822720326034</c:v>
                </c:pt>
              </c:numCache>
            </c:numRef>
          </c:yVal>
        </c:ser>
        <c:ser>
          <c:idx val="2"/>
          <c:order val="2"/>
          <c:tx>
            <c:strRef>
              <c:f>'Figure 22g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22g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22g DATA for chart'!$H$3:$H$18</c:f>
              <c:numCache>
                <c:formatCode>General</c:formatCode>
                <c:ptCount val="16"/>
                <c:pt idx="0">
                  <c:v>1.4515292897874545</c:v>
                </c:pt>
                <c:pt idx="1">
                  <c:v>1.4515292897874545</c:v>
                </c:pt>
                <c:pt idx="2">
                  <c:v>1.4515292897874545</c:v>
                </c:pt>
                <c:pt idx="3">
                  <c:v>1.4515292897874545</c:v>
                </c:pt>
                <c:pt idx="4">
                  <c:v>1.4515292897874545</c:v>
                </c:pt>
                <c:pt idx="5">
                  <c:v>1.4515292897874545</c:v>
                </c:pt>
                <c:pt idx="6">
                  <c:v>1.4515292897874545</c:v>
                </c:pt>
                <c:pt idx="7">
                  <c:v>1.4515292897874545</c:v>
                </c:pt>
                <c:pt idx="8">
                  <c:v>1.4515292897874545</c:v>
                </c:pt>
                <c:pt idx="9">
                  <c:v>1.4515292897874545</c:v>
                </c:pt>
                <c:pt idx="10">
                  <c:v>1.4515292897874545</c:v>
                </c:pt>
                <c:pt idx="11">
                  <c:v>1.4515292897874545</c:v>
                </c:pt>
                <c:pt idx="12">
                  <c:v>1.4515292897874545</c:v>
                </c:pt>
                <c:pt idx="13">
                  <c:v>1.4515292897874545</c:v>
                </c:pt>
                <c:pt idx="14">
                  <c:v>1.4515292897874545</c:v>
                </c:pt>
                <c:pt idx="15">
                  <c:v>1.4515292897874545</c:v>
                </c:pt>
              </c:numCache>
            </c:numRef>
          </c:yVal>
        </c:ser>
        <c:axId val="102145024"/>
        <c:axId val="102188160"/>
      </c:scatterChart>
      <c:valAx>
        <c:axId val="102145024"/>
        <c:scaling>
          <c:orientation val="minMax"/>
          <c:max val="122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2188160"/>
        <c:crosses val="autoZero"/>
        <c:crossBetween val="midCat"/>
      </c:valAx>
      <c:valAx>
        <c:axId val="102188160"/>
        <c:scaling>
          <c:orientation val="minMax"/>
          <c:max val="7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2145024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1ef DATA'!$D$2</c:f>
              <c:strCache>
                <c:ptCount val="1"/>
                <c:pt idx="0">
                  <c:v>Hip arthroplasty non-elective</c:v>
                </c:pt>
              </c:strCache>
            </c:strRef>
          </c:tx>
          <c:marker>
            <c:symbol val="circle"/>
            <c:size val="7"/>
          </c:marker>
          <c:cat>
            <c:numRef>
              <c:f>'Figure 1ef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1ef DATA'!$D$3:$D$19</c:f>
              <c:numCache>
                <c:formatCode>###0.0%</c:formatCode>
                <c:ptCount val="17"/>
                <c:pt idx="0">
                  <c:v>6.4000000000000001E-2</c:v>
                </c:pt>
                <c:pt idx="1">
                  <c:v>7.0000000000000007E-2</c:v>
                </c:pt>
                <c:pt idx="2">
                  <c:v>6.3E-2</c:v>
                </c:pt>
                <c:pt idx="3">
                  <c:v>5.6000000000000001E-2</c:v>
                </c:pt>
                <c:pt idx="4">
                  <c:v>5.1999999999999998E-2</c:v>
                </c:pt>
                <c:pt idx="5">
                  <c:v>5.6000000000000001E-2</c:v>
                </c:pt>
                <c:pt idx="6">
                  <c:v>7.4999999999999997E-2</c:v>
                </c:pt>
                <c:pt idx="7">
                  <c:v>7.0000000000000007E-2</c:v>
                </c:pt>
                <c:pt idx="8">
                  <c:v>5.8999999999999997E-2</c:v>
                </c:pt>
                <c:pt idx="9">
                  <c:v>7.0999999999999994E-2</c:v>
                </c:pt>
                <c:pt idx="10">
                  <c:v>6.2E-2</c:v>
                </c:pt>
                <c:pt idx="11">
                  <c:v>6.5000000000000002E-2</c:v>
                </c:pt>
                <c:pt idx="12">
                  <c:v>6.8000000000000005E-2</c:v>
                </c:pt>
                <c:pt idx="13">
                  <c:v>6.3E-2</c:v>
                </c:pt>
                <c:pt idx="14">
                  <c:v>6.4000000000000001E-2</c:v>
                </c:pt>
                <c:pt idx="15">
                  <c:v>7.0000000000000007E-2</c:v>
                </c:pt>
                <c:pt idx="16">
                  <c:v>7.4999999999999997E-2</c:v>
                </c:pt>
              </c:numCache>
            </c:numRef>
          </c:val>
        </c:ser>
        <c:ser>
          <c:idx val="1"/>
          <c:order val="1"/>
          <c:tx>
            <c:strRef>
              <c:f>'Figure 1ef DATA'!$E$2</c:f>
              <c:strCache>
                <c:ptCount val="1"/>
                <c:pt idx="0">
                  <c:v>Hip revision non-elective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'Figure 1ef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1ef DATA'!$E$3:$E$19</c:f>
              <c:numCache>
                <c:formatCode>###0.0%</c:formatCode>
                <c:ptCount val="17"/>
                <c:pt idx="0">
                  <c:v>0.20399999999999999</c:v>
                </c:pt>
                <c:pt idx="1">
                  <c:v>0.22500000000000001</c:v>
                </c:pt>
                <c:pt idx="2">
                  <c:v>0.191</c:v>
                </c:pt>
                <c:pt idx="3">
                  <c:v>0.20200000000000001</c:v>
                </c:pt>
                <c:pt idx="4">
                  <c:v>0.20599999999999999</c:v>
                </c:pt>
                <c:pt idx="5">
                  <c:v>0.21299999999999999</c:v>
                </c:pt>
                <c:pt idx="6">
                  <c:v>0.23300000000000001</c:v>
                </c:pt>
                <c:pt idx="7">
                  <c:v>0.23599999999999999</c:v>
                </c:pt>
                <c:pt idx="8">
                  <c:v>0.23300000000000001</c:v>
                </c:pt>
                <c:pt idx="9">
                  <c:v>0.24099999999999999</c:v>
                </c:pt>
                <c:pt idx="10">
                  <c:v>0.217</c:v>
                </c:pt>
                <c:pt idx="11">
                  <c:v>0.248</c:v>
                </c:pt>
                <c:pt idx="12">
                  <c:v>0.28000000000000003</c:v>
                </c:pt>
                <c:pt idx="13">
                  <c:v>0.255</c:v>
                </c:pt>
                <c:pt idx="14">
                  <c:v>0.29899999999999999</c:v>
                </c:pt>
                <c:pt idx="15">
                  <c:v>0.31900000000000001</c:v>
                </c:pt>
                <c:pt idx="16">
                  <c:v>0.36199999999999999</c:v>
                </c:pt>
              </c:numCache>
            </c:numRef>
          </c:val>
        </c:ser>
        <c:ser>
          <c:idx val="2"/>
          <c:order val="2"/>
          <c:tx>
            <c:strRef>
              <c:f>'Figure 1ef DATA'!$F$2</c:f>
              <c:strCache>
                <c:ptCount val="1"/>
                <c:pt idx="0">
                  <c:v>Knee arthroplasty non-elective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cat>
            <c:numRef>
              <c:f>'Figure 1ef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1ef DATA'!$F$3:$F$19</c:f>
              <c:numCache>
                <c:formatCode>###0.0%</c:formatCode>
                <c:ptCount val="17"/>
                <c:pt idx="0">
                  <c:v>1.2999999999999999E-2</c:v>
                </c:pt>
                <c:pt idx="1">
                  <c:v>1.7000000000000001E-2</c:v>
                </c:pt>
                <c:pt idx="2">
                  <c:v>1.2999999999999999E-2</c:v>
                </c:pt>
                <c:pt idx="3">
                  <c:v>1.0999999999999999E-2</c:v>
                </c:pt>
                <c:pt idx="4">
                  <c:v>1.4E-2</c:v>
                </c:pt>
                <c:pt idx="5">
                  <c:v>1.2E-2</c:v>
                </c:pt>
                <c:pt idx="6">
                  <c:v>1.0999999999999999E-2</c:v>
                </c:pt>
                <c:pt idx="7" formatCode="####.0%">
                  <c:v>8.9999999999999993E-3</c:v>
                </c:pt>
                <c:pt idx="8" formatCode="####.0%">
                  <c:v>8.0000000000000002E-3</c:v>
                </c:pt>
                <c:pt idx="9" formatCode="####.0%">
                  <c:v>8.0000000000000002E-3</c:v>
                </c:pt>
                <c:pt idx="10" formatCode="####.0%">
                  <c:v>8.9999999999999993E-3</c:v>
                </c:pt>
                <c:pt idx="11" formatCode="####.0%">
                  <c:v>7.0000000000000001E-3</c:v>
                </c:pt>
                <c:pt idx="12" formatCode="####.0%">
                  <c:v>8.0000000000000002E-3</c:v>
                </c:pt>
                <c:pt idx="13" formatCode="####.0%">
                  <c:v>7.0000000000000001E-3</c:v>
                </c:pt>
                <c:pt idx="14" formatCode="####.0%">
                  <c:v>5.0000000000000001E-3</c:v>
                </c:pt>
                <c:pt idx="15" formatCode="####.0%">
                  <c:v>4.0000000000000001E-3</c:v>
                </c:pt>
                <c:pt idx="16" formatCode="####.0%">
                  <c:v>7.0000000000000001E-3</c:v>
                </c:pt>
              </c:numCache>
            </c:numRef>
          </c:val>
        </c:ser>
        <c:ser>
          <c:idx val="3"/>
          <c:order val="3"/>
          <c:tx>
            <c:strRef>
              <c:f>'Figure 1ef DATA'!$G$2</c:f>
              <c:strCache>
                <c:ptCount val="1"/>
                <c:pt idx="0">
                  <c:v>Knee revision non-elective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cat>
            <c:numRef>
              <c:f>'Figure 1ef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1ef DATA'!$G$3:$G$19</c:f>
              <c:numCache>
                <c:formatCode>###0.0%</c:formatCode>
                <c:ptCount val="17"/>
                <c:pt idx="0">
                  <c:v>0.112</c:v>
                </c:pt>
                <c:pt idx="1">
                  <c:v>0.114</c:v>
                </c:pt>
                <c:pt idx="2">
                  <c:v>0.113</c:v>
                </c:pt>
                <c:pt idx="3">
                  <c:v>0.105</c:v>
                </c:pt>
                <c:pt idx="4">
                  <c:v>8.2000000000000003E-2</c:v>
                </c:pt>
                <c:pt idx="5">
                  <c:v>0.10100000000000001</c:v>
                </c:pt>
                <c:pt idx="6">
                  <c:v>8.5999999999999993E-2</c:v>
                </c:pt>
                <c:pt idx="7">
                  <c:v>0.112</c:v>
                </c:pt>
                <c:pt idx="8">
                  <c:v>0.11799999999999999</c:v>
                </c:pt>
                <c:pt idx="9">
                  <c:v>7.5999999999999998E-2</c:v>
                </c:pt>
                <c:pt idx="10">
                  <c:v>9.0999999999999998E-2</c:v>
                </c:pt>
                <c:pt idx="11">
                  <c:v>9.1999999999999998E-2</c:v>
                </c:pt>
                <c:pt idx="12">
                  <c:v>0.121</c:v>
                </c:pt>
                <c:pt idx="13">
                  <c:v>9.1999999999999998E-2</c:v>
                </c:pt>
                <c:pt idx="14">
                  <c:v>9.9000000000000005E-2</c:v>
                </c:pt>
                <c:pt idx="15">
                  <c:v>0.111</c:v>
                </c:pt>
                <c:pt idx="16">
                  <c:v>0.13200000000000001</c:v>
                </c:pt>
              </c:numCache>
            </c:numRef>
          </c:val>
        </c:ser>
        <c:marker val="1"/>
        <c:axId val="68571904"/>
        <c:axId val="68573824"/>
      </c:lineChart>
      <c:catAx>
        <c:axId val="68571904"/>
        <c:scaling>
          <c:orientation val="minMax"/>
        </c:scaling>
        <c:axPos val="b"/>
        <c:numFmt formatCode="General" sourceLinked="1"/>
        <c:tickLblPos val="nextTo"/>
        <c:crossAx val="68573824"/>
        <c:crosses val="autoZero"/>
        <c:auto val="1"/>
        <c:lblAlgn val="ctr"/>
        <c:lblOffset val="100"/>
      </c:catAx>
      <c:valAx>
        <c:axId val="68573824"/>
        <c:scaling>
          <c:orientation val="minMax"/>
          <c:max val="0.4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operations</a:t>
                </a:r>
              </a:p>
            </c:rich>
          </c:tx>
          <c:layout/>
        </c:title>
        <c:numFmt formatCode="0%" sourceLinked="0"/>
        <c:tickLblPos val="nextTo"/>
        <c:crossAx val="6857190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22h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1.8923717320054701E-2"/>
                  <c:y val="2.44382229999027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layout>
                <c:manualLayout>
                  <c:x val="-6.0810297871075492E-3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t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l"/>
              <c:showVal val="1"/>
            </c:dLbl>
            <c:dLbl>
              <c:idx val="7"/>
              <c:layout>
                <c:manualLayout>
                  <c:x val="-8.7089858150836225E-2"/>
                  <c:y val="-2.22222222222222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l"/>
              <c:showVal val="1"/>
            </c:dLbl>
            <c:dLbl>
              <c:idx val="9"/>
              <c:layout>
                <c:manualLayout>
                  <c:x val="-5.5689410348442533E-3"/>
                  <c:y val="-7.66054243219597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6.745788982732169E-2"/>
                  <c:y val="1.70308155924953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3.0490722423750741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Lbl>
              <c:idx val="15"/>
              <c:delete val="1"/>
            </c:dLbl>
            <c:delete val="1"/>
            <c:dLblPos val="t"/>
          </c:dLbls>
          <c:xVal>
            <c:numRef>
              <c:f>'Figure 22h DATA for chart'!$C$3:$C$18</c:f>
              <c:numCache>
                <c:formatCode>General</c:formatCode>
                <c:ptCount val="16"/>
                <c:pt idx="0">
                  <c:v>353</c:v>
                </c:pt>
                <c:pt idx="1">
                  <c:v>202</c:v>
                </c:pt>
                <c:pt idx="2">
                  <c:v>163</c:v>
                </c:pt>
                <c:pt idx="3">
                  <c:v>388</c:v>
                </c:pt>
                <c:pt idx="4">
                  <c:v>154</c:v>
                </c:pt>
                <c:pt idx="5">
                  <c:v>643</c:v>
                </c:pt>
                <c:pt idx="6">
                  <c:v>676</c:v>
                </c:pt>
                <c:pt idx="7">
                  <c:v>395</c:v>
                </c:pt>
                <c:pt idx="8">
                  <c:v>305</c:v>
                </c:pt>
                <c:pt idx="9">
                  <c:v>403</c:v>
                </c:pt>
                <c:pt idx="10">
                  <c:v>358</c:v>
                </c:pt>
                <c:pt idx="11">
                  <c:v>826</c:v>
                </c:pt>
                <c:pt idx="12">
                  <c:v>756</c:v>
                </c:pt>
                <c:pt idx="13">
                  <c:v>38</c:v>
                </c:pt>
                <c:pt idx="14">
                  <c:v>1093</c:v>
                </c:pt>
                <c:pt idx="15">
                  <c:v>265</c:v>
                </c:pt>
              </c:numCache>
            </c:numRef>
          </c:xVal>
          <c:yVal>
            <c:numRef>
              <c:f>'Figure 22h DATA for chart'!$G$3:$G$18</c:f>
              <c:numCache>
                <c:formatCode>General</c:formatCode>
                <c:ptCount val="16"/>
                <c:pt idx="0">
                  <c:v>1.7185998858154041</c:v>
                </c:pt>
                <c:pt idx="1">
                  <c:v>2.1937485357862121</c:v>
                </c:pt>
                <c:pt idx="2">
                  <c:v>5.4812506242591477</c:v>
                </c:pt>
                <c:pt idx="3">
                  <c:v>2.1479946173503599</c:v>
                </c:pt>
                <c:pt idx="4">
                  <c:v>2.4204547327735066</c:v>
                </c:pt>
                <c:pt idx="5">
                  <c:v>1.2521643968529941</c:v>
                </c:pt>
                <c:pt idx="6">
                  <c:v>2.0134165266448298</c:v>
                </c:pt>
                <c:pt idx="7">
                  <c:v>2.7249524062381596</c:v>
                </c:pt>
                <c:pt idx="8">
                  <c:v>3.5585650853089152</c:v>
                </c:pt>
                <c:pt idx="9">
                  <c:v>2.7290665569307193</c:v>
                </c:pt>
                <c:pt idx="10">
                  <c:v>2.0958430847186769</c:v>
                </c:pt>
                <c:pt idx="11">
                  <c:v>1.4368531949948347</c:v>
                </c:pt>
                <c:pt idx="12">
                  <c:v>1.4737917280061854</c:v>
                </c:pt>
                <c:pt idx="13">
                  <c:v>0</c:v>
                </c:pt>
                <c:pt idx="14">
                  <c:v>1.1363315733805222</c:v>
                </c:pt>
                <c:pt idx="15">
                  <c:v>2.2559440654403131</c:v>
                </c:pt>
              </c:numCache>
            </c:numRef>
          </c:yVal>
        </c:ser>
        <c:ser>
          <c:idx val="1"/>
          <c:order val="1"/>
          <c:tx>
            <c:strRef>
              <c:f>'Figure 22h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22h DATA for chart'!$O$3:$O$62</c:f>
              <c:numCache>
                <c:formatCode>###0</c:formatCode>
                <c:ptCount val="60"/>
                <c:pt idx="0">
                  <c:v>8</c:v>
                </c:pt>
                <c:pt idx="1">
                  <c:v>22</c:v>
                </c:pt>
                <c:pt idx="2">
                  <c:v>40</c:v>
                </c:pt>
                <c:pt idx="3">
                  <c:v>62</c:v>
                </c:pt>
                <c:pt idx="4">
                  <c:v>86</c:v>
                </c:pt>
                <c:pt idx="5">
                  <c:v>112</c:v>
                </c:pt>
                <c:pt idx="6">
                  <c:v>140</c:v>
                </c:pt>
                <c:pt idx="7">
                  <c:v>168</c:v>
                </c:pt>
                <c:pt idx="8">
                  <c:v>198</c:v>
                </c:pt>
                <c:pt idx="9">
                  <c:v>228</c:v>
                </c:pt>
                <c:pt idx="10">
                  <c:v>259</c:v>
                </c:pt>
                <c:pt idx="11">
                  <c:v>291</c:v>
                </c:pt>
                <c:pt idx="12">
                  <c:v>323</c:v>
                </c:pt>
                <c:pt idx="13">
                  <c:v>356</c:v>
                </c:pt>
                <c:pt idx="14">
                  <c:v>389</c:v>
                </c:pt>
                <c:pt idx="15">
                  <c:v>423</c:v>
                </c:pt>
                <c:pt idx="16">
                  <c:v>457</c:v>
                </c:pt>
                <c:pt idx="17">
                  <c:v>492</c:v>
                </c:pt>
                <c:pt idx="18">
                  <c:v>527</c:v>
                </c:pt>
                <c:pt idx="19">
                  <c:v>562</c:v>
                </c:pt>
                <c:pt idx="20">
                  <c:v>597</c:v>
                </c:pt>
                <c:pt idx="21">
                  <c:v>633</c:v>
                </c:pt>
                <c:pt idx="22">
                  <c:v>669</c:v>
                </c:pt>
                <c:pt idx="23">
                  <c:v>705</c:v>
                </c:pt>
                <c:pt idx="24">
                  <c:v>741</c:v>
                </c:pt>
                <c:pt idx="25">
                  <c:v>778</c:v>
                </c:pt>
                <c:pt idx="26">
                  <c:v>815</c:v>
                </c:pt>
                <c:pt idx="27">
                  <c:v>852</c:v>
                </c:pt>
                <c:pt idx="28">
                  <c:v>889</c:v>
                </c:pt>
                <c:pt idx="29">
                  <c:v>926</c:v>
                </c:pt>
                <c:pt idx="30">
                  <c:v>964</c:v>
                </c:pt>
                <c:pt idx="31">
                  <c:v>1001</c:v>
                </c:pt>
                <c:pt idx="32">
                  <c:v>1039</c:v>
                </c:pt>
                <c:pt idx="33">
                  <c:v>1077</c:v>
                </c:pt>
                <c:pt idx="34">
                  <c:v>1115</c:v>
                </c:pt>
                <c:pt idx="35">
                  <c:v>1153</c:v>
                </c:pt>
                <c:pt idx="36">
                  <c:v>1191</c:v>
                </c:pt>
                <c:pt idx="37">
                  <c:v>1230</c:v>
                </c:pt>
                <c:pt idx="38">
                  <c:v>1268</c:v>
                </c:pt>
                <c:pt idx="39">
                  <c:v>1307</c:v>
                </c:pt>
                <c:pt idx="40">
                  <c:v>1345</c:v>
                </c:pt>
                <c:pt idx="41">
                  <c:v>1384</c:v>
                </c:pt>
                <c:pt idx="42">
                  <c:v>1423</c:v>
                </c:pt>
                <c:pt idx="43">
                  <c:v>1462</c:v>
                </c:pt>
                <c:pt idx="44">
                  <c:v>1501</c:v>
                </c:pt>
                <c:pt idx="45">
                  <c:v>1540</c:v>
                </c:pt>
                <c:pt idx="46">
                  <c:v>1580</c:v>
                </c:pt>
                <c:pt idx="47">
                  <c:v>1619</c:v>
                </c:pt>
                <c:pt idx="48">
                  <c:v>1658</c:v>
                </c:pt>
                <c:pt idx="49">
                  <c:v>1698</c:v>
                </c:pt>
                <c:pt idx="50">
                  <c:v>1737</c:v>
                </c:pt>
                <c:pt idx="51">
                  <c:v>1777</c:v>
                </c:pt>
                <c:pt idx="52">
                  <c:v>1817</c:v>
                </c:pt>
                <c:pt idx="53">
                  <c:v>1857</c:v>
                </c:pt>
                <c:pt idx="54">
                  <c:v>1896</c:v>
                </c:pt>
                <c:pt idx="55">
                  <c:v>1936</c:v>
                </c:pt>
                <c:pt idx="56">
                  <c:v>1976</c:v>
                </c:pt>
              </c:numCache>
            </c:numRef>
          </c:xVal>
          <c:yVal>
            <c:numRef>
              <c:f>'Figure 22h DATA for chart'!$P$3:$P$62</c:f>
              <c:numCache>
                <c:formatCode>###0</c:formatCode>
                <c:ptCount val="60"/>
                <c:pt idx="0">
                  <c:v>28.571428571428569</c:v>
                </c:pt>
                <c:pt idx="1">
                  <c:v>14.285714285714285</c:v>
                </c:pt>
                <c:pt idx="2">
                  <c:v>10.256410256410255</c:v>
                </c:pt>
                <c:pt idx="3">
                  <c:v>8.1967213114754092</c:v>
                </c:pt>
                <c:pt idx="4">
                  <c:v>7.0588235294117645</c:v>
                </c:pt>
                <c:pt idx="5">
                  <c:v>6.3063063063063058</c:v>
                </c:pt>
                <c:pt idx="6">
                  <c:v>5.755395683453238</c:v>
                </c:pt>
                <c:pt idx="7">
                  <c:v>5.3892215568862278</c:v>
                </c:pt>
                <c:pt idx="8">
                  <c:v>5.0761421319796955</c:v>
                </c:pt>
                <c:pt idx="9">
                  <c:v>4.8458149779735686</c:v>
                </c:pt>
                <c:pt idx="10">
                  <c:v>4.6511627906976747</c:v>
                </c:pt>
                <c:pt idx="11">
                  <c:v>4.4827586206896548</c:v>
                </c:pt>
                <c:pt idx="12">
                  <c:v>4.3478260869565215</c:v>
                </c:pt>
                <c:pt idx="13">
                  <c:v>4.225352112676056</c:v>
                </c:pt>
                <c:pt idx="14">
                  <c:v>4.1237113402061851</c:v>
                </c:pt>
                <c:pt idx="15">
                  <c:v>4.028436018957346</c:v>
                </c:pt>
                <c:pt idx="16">
                  <c:v>3.9473684210526314</c:v>
                </c:pt>
                <c:pt idx="17">
                  <c:v>3.8696537678207736</c:v>
                </c:pt>
                <c:pt idx="18">
                  <c:v>3.8022813688212929</c:v>
                </c:pt>
                <c:pt idx="19">
                  <c:v>3.7433155080213902</c:v>
                </c:pt>
                <c:pt idx="20">
                  <c:v>3.6912751677852351</c:v>
                </c:pt>
                <c:pt idx="21">
                  <c:v>3.6392405063291138</c:v>
                </c:pt>
                <c:pt idx="22">
                  <c:v>3.5928143712574849</c:v>
                </c:pt>
                <c:pt idx="23">
                  <c:v>3.5511363636363638</c:v>
                </c:pt>
                <c:pt idx="24">
                  <c:v>3.5135135135135136</c:v>
                </c:pt>
                <c:pt idx="25">
                  <c:v>3.4749034749034751</c:v>
                </c:pt>
                <c:pt idx="26">
                  <c:v>3.4398034398034398</c:v>
                </c:pt>
                <c:pt idx="27">
                  <c:v>3.4077555816686247</c:v>
                </c:pt>
                <c:pt idx="28">
                  <c:v>3.3783783783783785</c:v>
                </c:pt>
                <c:pt idx="29">
                  <c:v>3.3513513513513513</c:v>
                </c:pt>
                <c:pt idx="30">
                  <c:v>3.3229491173416408</c:v>
                </c:pt>
                <c:pt idx="31">
                  <c:v>3.3000000000000003</c:v>
                </c:pt>
                <c:pt idx="32">
                  <c:v>3.2755298651252409</c:v>
                </c:pt>
                <c:pt idx="33">
                  <c:v>3.2527881040892193</c:v>
                </c:pt>
                <c:pt idx="34">
                  <c:v>3.2315978456014358</c:v>
                </c:pt>
                <c:pt idx="35">
                  <c:v>3.2118055555555554</c:v>
                </c:pt>
                <c:pt idx="36">
                  <c:v>3.1932773109243695</c:v>
                </c:pt>
                <c:pt idx="37">
                  <c:v>3.1733116354759972</c:v>
                </c:pt>
                <c:pt idx="38">
                  <c:v>3.1570639305445938</c:v>
                </c:pt>
                <c:pt idx="39">
                  <c:v>3.1393568147013782</c:v>
                </c:pt>
                <c:pt idx="40">
                  <c:v>3.125</c:v>
                </c:pt>
                <c:pt idx="41">
                  <c:v>3.1091829356471439</c:v>
                </c:pt>
                <c:pt idx="42">
                  <c:v>3.0942334739803097</c:v>
                </c:pt>
                <c:pt idx="43">
                  <c:v>3.0800821355236137</c:v>
                </c:pt>
                <c:pt idx="44">
                  <c:v>3.0666666666666664</c:v>
                </c:pt>
                <c:pt idx="45">
                  <c:v>3.0539311241065628</c:v>
                </c:pt>
                <c:pt idx="46">
                  <c:v>3.0398986700443316</c:v>
                </c:pt>
                <c:pt idx="47">
                  <c:v>3.0284301606922126</c:v>
                </c:pt>
                <c:pt idx="48">
                  <c:v>3.0175015087507542</c:v>
                </c:pt>
                <c:pt idx="49">
                  <c:v>3.00530347672363</c:v>
                </c:pt>
                <c:pt idx="50">
                  <c:v>2.9953917050691241</c:v>
                </c:pt>
                <c:pt idx="51">
                  <c:v>2.9842342342342345</c:v>
                </c:pt>
                <c:pt idx="52">
                  <c:v>2.9735682819383258</c:v>
                </c:pt>
                <c:pt idx="53">
                  <c:v>2.9633620689655173</c:v>
                </c:pt>
                <c:pt idx="54">
                  <c:v>2.9551451187335092</c:v>
                </c:pt>
                <c:pt idx="55">
                  <c:v>2.945736434108527</c:v>
                </c:pt>
                <c:pt idx="56">
                  <c:v>2.9367088607594938</c:v>
                </c:pt>
              </c:numCache>
            </c:numRef>
          </c:yVal>
        </c:ser>
        <c:ser>
          <c:idx val="2"/>
          <c:order val="2"/>
          <c:tx>
            <c:strRef>
              <c:f>'Figure 22h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22h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22h DATA for chart'!$H$3:$H$18</c:f>
              <c:numCache>
                <c:formatCode>General</c:formatCode>
                <c:ptCount val="16"/>
                <c:pt idx="0">
                  <c:v>2.1220397995017559</c:v>
                </c:pt>
                <c:pt idx="1">
                  <c:v>2.1220397995017559</c:v>
                </c:pt>
                <c:pt idx="2">
                  <c:v>2.1220397995017559</c:v>
                </c:pt>
                <c:pt idx="3">
                  <c:v>2.1220397995017559</c:v>
                </c:pt>
                <c:pt idx="4">
                  <c:v>2.1220397995017559</c:v>
                </c:pt>
                <c:pt idx="5">
                  <c:v>2.1220397995017559</c:v>
                </c:pt>
                <c:pt idx="6">
                  <c:v>2.1220397995017559</c:v>
                </c:pt>
                <c:pt idx="7">
                  <c:v>2.1220397995017559</c:v>
                </c:pt>
                <c:pt idx="8">
                  <c:v>2.1220397995017559</c:v>
                </c:pt>
                <c:pt idx="9">
                  <c:v>2.1220397995017559</c:v>
                </c:pt>
                <c:pt idx="10">
                  <c:v>2.1220397995017559</c:v>
                </c:pt>
                <c:pt idx="11">
                  <c:v>2.1220397995017559</c:v>
                </c:pt>
                <c:pt idx="12">
                  <c:v>2.1220397995017559</c:v>
                </c:pt>
                <c:pt idx="13">
                  <c:v>2.1220397995017559</c:v>
                </c:pt>
                <c:pt idx="14">
                  <c:v>2.1220397995017559</c:v>
                </c:pt>
                <c:pt idx="15">
                  <c:v>2.1220397995017559</c:v>
                </c:pt>
              </c:numCache>
            </c:numRef>
          </c:yVal>
        </c:ser>
        <c:axId val="102349824"/>
        <c:axId val="101069952"/>
      </c:scatterChart>
      <c:valAx>
        <c:axId val="102349824"/>
        <c:scaling>
          <c:orientation val="minMax"/>
          <c:max val="105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1069952"/>
        <c:crosses val="autoZero"/>
        <c:crossBetween val="midCat"/>
      </c:valAx>
      <c:valAx>
        <c:axId val="101069952"/>
        <c:scaling>
          <c:orientation val="minMax"/>
          <c:max val="5.5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2349824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23a DATA'!$B$7:$D$7</c:f>
              <c:strCache>
                <c:ptCount val="1"/>
                <c:pt idx="0">
                  <c:v>Revisions within 1 year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showVal val="1"/>
          </c:dLbls>
          <c:cat>
            <c:numRef>
              <c:f>'Figure 23a DATA'!$E$5:$P$5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23a DATA'!$E$7:$P$7</c:f>
              <c:numCache>
                <c:formatCode>###0</c:formatCode>
                <c:ptCount val="12"/>
                <c:pt idx="0">
                  <c:v>25</c:v>
                </c:pt>
                <c:pt idx="1">
                  <c:v>39</c:v>
                </c:pt>
                <c:pt idx="2">
                  <c:v>34</c:v>
                </c:pt>
                <c:pt idx="3">
                  <c:v>46</c:v>
                </c:pt>
                <c:pt idx="4">
                  <c:v>49</c:v>
                </c:pt>
                <c:pt idx="5">
                  <c:v>33</c:v>
                </c:pt>
                <c:pt idx="6">
                  <c:v>36</c:v>
                </c:pt>
                <c:pt idx="7">
                  <c:v>37</c:v>
                </c:pt>
                <c:pt idx="8">
                  <c:v>23</c:v>
                </c:pt>
                <c:pt idx="9">
                  <c:v>36</c:v>
                </c:pt>
                <c:pt idx="10">
                  <c:v>29</c:v>
                </c:pt>
                <c:pt idx="11">
                  <c:v>45</c:v>
                </c:pt>
              </c:numCache>
            </c:numRef>
          </c:val>
        </c:ser>
        <c:ser>
          <c:idx val="1"/>
          <c:order val="1"/>
          <c:tx>
            <c:strRef>
              <c:f>'Figure 23a DATA'!$B$8:$D$8</c:f>
              <c:strCache>
                <c:ptCount val="1"/>
                <c:pt idx="0">
                  <c:v>Revisions within 3 years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Val val="1"/>
          </c:dLbls>
          <c:cat>
            <c:numRef>
              <c:f>'Figure 23a DATA'!$E$5:$P$5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23a DATA'!$E$8:$N$8</c:f>
              <c:numCache>
                <c:formatCode>###0</c:formatCode>
                <c:ptCount val="10"/>
                <c:pt idx="0">
                  <c:v>89</c:v>
                </c:pt>
                <c:pt idx="1">
                  <c:v>128</c:v>
                </c:pt>
                <c:pt idx="2">
                  <c:v>116</c:v>
                </c:pt>
                <c:pt idx="3">
                  <c:v>146</c:v>
                </c:pt>
                <c:pt idx="4">
                  <c:v>153</c:v>
                </c:pt>
                <c:pt idx="5">
                  <c:v>111</c:v>
                </c:pt>
                <c:pt idx="6">
                  <c:v>120</c:v>
                </c:pt>
                <c:pt idx="7">
                  <c:v>111</c:v>
                </c:pt>
                <c:pt idx="8">
                  <c:v>104</c:v>
                </c:pt>
                <c:pt idx="9">
                  <c:v>129</c:v>
                </c:pt>
              </c:numCache>
            </c:numRef>
          </c:val>
        </c:ser>
        <c:ser>
          <c:idx val="2"/>
          <c:order val="2"/>
          <c:tx>
            <c:strRef>
              <c:f>'Figure 23a DATA'!$B$9:$D$9</c:f>
              <c:strCache>
                <c:ptCount val="1"/>
                <c:pt idx="0">
                  <c:v>Revisions within 5 years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howVal val="1"/>
          </c:dLbls>
          <c:cat>
            <c:numRef>
              <c:f>'Figure 23a DATA'!$E$5:$P$5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23a DATA'!$E$9:$L$9</c:f>
              <c:numCache>
                <c:formatCode>###0</c:formatCode>
                <c:ptCount val="8"/>
                <c:pt idx="0">
                  <c:v>137</c:v>
                </c:pt>
                <c:pt idx="1">
                  <c:v>166</c:v>
                </c:pt>
                <c:pt idx="2">
                  <c:v>170</c:v>
                </c:pt>
                <c:pt idx="3">
                  <c:v>176</c:v>
                </c:pt>
                <c:pt idx="4">
                  <c:v>196</c:v>
                </c:pt>
                <c:pt idx="5">
                  <c:v>162</c:v>
                </c:pt>
                <c:pt idx="6">
                  <c:v>152</c:v>
                </c:pt>
                <c:pt idx="7">
                  <c:v>168</c:v>
                </c:pt>
              </c:numCache>
            </c:numRef>
          </c:val>
        </c:ser>
        <c:ser>
          <c:idx val="3"/>
          <c:order val="3"/>
          <c:tx>
            <c:strRef>
              <c:f>'Figure 23a DATA'!$B$10:$D$10</c:f>
              <c:strCache>
                <c:ptCount val="1"/>
                <c:pt idx="0">
                  <c:v>Revisions within 7 years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Val val="1"/>
          </c:dLbls>
          <c:cat>
            <c:numRef>
              <c:f>'Figure 23a DATA'!$E$5:$P$5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23a DATA'!$E$10:$J$10</c:f>
              <c:numCache>
                <c:formatCode>General</c:formatCode>
                <c:ptCount val="6"/>
                <c:pt idx="0">
                  <c:v>173</c:v>
                </c:pt>
                <c:pt idx="1">
                  <c:v>200</c:v>
                </c:pt>
                <c:pt idx="2">
                  <c:v>200</c:v>
                </c:pt>
                <c:pt idx="3">
                  <c:v>214</c:v>
                </c:pt>
                <c:pt idx="4">
                  <c:v>217</c:v>
                </c:pt>
                <c:pt idx="5">
                  <c:v>194</c:v>
                </c:pt>
              </c:numCache>
            </c:numRef>
          </c:val>
        </c:ser>
        <c:marker val="1"/>
        <c:axId val="101217408"/>
        <c:axId val="101219328"/>
      </c:lineChart>
      <c:catAx>
        <c:axId val="101217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primary operation</a:t>
                </a:r>
              </a:p>
            </c:rich>
          </c:tx>
        </c:title>
        <c:numFmt formatCode="General" sourceLinked="1"/>
        <c:tickLblPos val="nextTo"/>
        <c:crossAx val="101219328"/>
        <c:crosses val="autoZero"/>
        <c:auto val="1"/>
        <c:lblAlgn val="ctr"/>
        <c:lblOffset val="100"/>
      </c:catAx>
      <c:valAx>
        <c:axId val="1012193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Total number of revisions</a:t>
                </a:r>
              </a:p>
            </c:rich>
          </c:tx>
        </c:title>
        <c:numFmt formatCode="###0" sourceLinked="1"/>
        <c:tickLblPos val="nextTo"/>
        <c:crossAx val="10121740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23b DATA'!$C$2</c:f>
              <c:strCache>
                <c:ptCount val="1"/>
                <c:pt idx="0">
                  <c:v>DVT/PE within 90 days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'Figure 23b DATA'!$B$3:$B$20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23b DATA'!$C$3:$C$20</c:f>
              <c:numCache>
                <c:formatCode>0.0%</c:formatCode>
                <c:ptCount val="18"/>
                <c:pt idx="0">
                  <c:v>9.2592592592592587E-3</c:v>
                </c:pt>
                <c:pt idx="1">
                  <c:v>9.0497737556561094E-3</c:v>
                </c:pt>
                <c:pt idx="2">
                  <c:v>0</c:v>
                </c:pt>
                <c:pt idx="3">
                  <c:v>0</c:v>
                </c:pt>
                <c:pt idx="4">
                  <c:v>1.4285714285714285E-2</c:v>
                </c:pt>
                <c:pt idx="5">
                  <c:v>3.2894736842105266E-3</c:v>
                </c:pt>
                <c:pt idx="6">
                  <c:v>2.7472527472527475E-3</c:v>
                </c:pt>
                <c:pt idx="7">
                  <c:v>1.1461318051575931E-2</c:v>
                </c:pt>
                <c:pt idx="8">
                  <c:v>1.2135922330097087E-2</c:v>
                </c:pt>
                <c:pt idx="9">
                  <c:v>0</c:v>
                </c:pt>
                <c:pt idx="10">
                  <c:v>1.2121212121212121E-2</c:v>
                </c:pt>
                <c:pt idx="11">
                  <c:v>6.4935064935064931E-3</c:v>
                </c:pt>
                <c:pt idx="12">
                  <c:v>7.4441687344913151E-3</c:v>
                </c:pt>
                <c:pt idx="13">
                  <c:v>7.2289156626506026E-3</c:v>
                </c:pt>
                <c:pt idx="14">
                  <c:v>4.608294930875576E-3</c:v>
                </c:pt>
                <c:pt idx="15">
                  <c:v>4.6511627906976744E-3</c:v>
                </c:pt>
                <c:pt idx="16">
                  <c:v>4.8192771084337345E-3</c:v>
                </c:pt>
                <c:pt idx="17">
                  <c:v>7.4626865671641798E-3</c:v>
                </c:pt>
              </c:numCache>
            </c:numRef>
          </c:val>
        </c:ser>
        <c:ser>
          <c:idx val="1"/>
          <c:order val="1"/>
          <c:tx>
            <c:strRef>
              <c:f>'Figure 23b DATA'!$D$2</c:f>
              <c:strCache>
                <c:ptCount val="1"/>
                <c:pt idx="0">
                  <c:v>Death within 90 days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C0504D">
                    <a:lumMod val="60000"/>
                    <a:lumOff val="40000"/>
                  </a:srgbClr>
                </a:solidFill>
              </a:ln>
            </c:spPr>
          </c:marker>
          <c:cat>
            <c:numRef>
              <c:f>'Figure 23b DATA'!$B$3:$B$20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23b DATA'!$D$3:$D$20</c:f>
              <c:numCache>
                <c:formatCode>0.0%</c:formatCode>
                <c:ptCount val="18"/>
                <c:pt idx="0">
                  <c:v>4.6296296296296294E-3</c:v>
                </c:pt>
                <c:pt idx="1">
                  <c:v>0</c:v>
                </c:pt>
                <c:pt idx="2">
                  <c:v>3.8167938931297713E-3</c:v>
                </c:pt>
                <c:pt idx="3">
                  <c:v>0.02</c:v>
                </c:pt>
                <c:pt idx="4">
                  <c:v>3.5714285714285713E-3</c:v>
                </c:pt>
                <c:pt idx="5">
                  <c:v>1.3157894736842106E-2</c:v>
                </c:pt>
                <c:pt idx="6">
                  <c:v>2.7472527472527475E-3</c:v>
                </c:pt>
                <c:pt idx="7">
                  <c:v>2.8653295128939827E-3</c:v>
                </c:pt>
                <c:pt idx="8">
                  <c:v>2.4271844660194177E-3</c:v>
                </c:pt>
                <c:pt idx="9">
                  <c:v>4.0080160320641288E-3</c:v>
                </c:pt>
                <c:pt idx="10">
                  <c:v>6.0606060606060606E-3</c:v>
                </c:pt>
                <c:pt idx="11">
                  <c:v>0</c:v>
                </c:pt>
                <c:pt idx="12">
                  <c:v>2.4813895781637717E-3</c:v>
                </c:pt>
                <c:pt idx="13">
                  <c:v>0</c:v>
                </c:pt>
                <c:pt idx="14">
                  <c:v>4.608294930875576E-3</c:v>
                </c:pt>
                <c:pt idx="15">
                  <c:v>1.3953488372093023E-2</c:v>
                </c:pt>
                <c:pt idx="16">
                  <c:v>2.4096385542168672E-3</c:v>
                </c:pt>
                <c:pt idx="17">
                  <c:v>4.9751243781094526E-3</c:v>
                </c:pt>
              </c:numCache>
            </c:numRef>
          </c:val>
        </c:ser>
        <c:marker val="1"/>
        <c:axId val="101916032"/>
        <c:axId val="104900480"/>
      </c:lineChart>
      <c:catAx>
        <c:axId val="10191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revision</a:t>
                </a:r>
              </a:p>
            </c:rich>
          </c:tx>
        </c:title>
        <c:numFmt formatCode="General" sourceLinked="1"/>
        <c:tickLblPos val="nextTo"/>
        <c:crossAx val="104900480"/>
        <c:crosses val="autoZero"/>
        <c:auto val="1"/>
        <c:lblAlgn val="ctr"/>
        <c:lblOffset val="100"/>
      </c:catAx>
      <c:valAx>
        <c:axId val="1049004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Complication Rate (%)</a:t>
                </a:r>
              </a:p>
            </c:rich>
          </c:tx>
        </c:title>
        <c:numFmt formatCode="0.0%" sourceLinked="0"/>
        <c:tickLblPos val="nextTo"/>
        <c:crossAx val="101916032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23c DATA'!$C$2</c:f>
              <c:strCache>
                <c:ptCount val="1"/>
                <c:pt idx="0">
                  <c:v>Infection within a year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'Figure 23c DATA'!$B$3:$B$19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 23c DATA'!$C$3:$C$19</c:f>
              <c:numCache>
                <c:formatCode>0.0%</c:formatCode>
                <c:ptCount val="17"/>
                <c:pt idx="0">
                  <c:v>0.12037037037037036</c:v>
                </c:pt>
                <c:pt idx="1">
                  <c:v>9.9547511312217202E-2</c:v>
                </c:pt>
                <c:pt idx="2">
                  <c:v>9.160305343511449E-2</c:v>
                </c:pt>
                <c:pt idx="3">
                  <c:v>0.10400000000000001</c:v>
                </c:pt>
                <c:pt idx="4">
                  <c:v>6.7857142857142852E-2</c:v>
                </c:pt>
                <c:pt idx="5">
                  <c:v>4.2763157894736843E-2</c:v>
                </c:pt>
                <c:pt idx="6">
                  <c:v>6.8681318681318673E-2</c:v>
                </c:pt>
                <c:pt idx="7">
                  <c:v>8.0229226361031525E-2</c:v>
                </c:pt>
                <c:pt idx="8">
                  <c:v>6.3106796116504854E-2</c:v>
                </c:pt>
                <c:pt idx="9">
                  <c:v>7.2144288577154311E-2</c:v>
                </c:pt>
                <c:pt idx="10">
                  <c:v>4.8484848484848485E-2</c:v>
                </c:pt>
                <c:pt idx="11">
                  <c:v>5.627705627705628E-2</c:v>
                </c:pt>
                <c:pt idx="12">
                  <c:v>5.9553349875930521E-2</c:v>
                </c:pt>
                <c:pt idx="13">
                  <c:v>9.3975903614457831E-2</c:v>
                </c:pt>
                <c:pt idx="14">
                  <c:v>6.4516129032258063E-2</c:v>
                </c:pt>
                <c:pt idx="15">
                  <c:v>5.8139534883720929E-2</c:v>
                </c:pt>
                <c:pt idx="16">
                  <c:v>3.3734939759036145E-2</c:v>
                </c:pt>
              </c:numCache>
            </c:numRef>
          </c:val>
        </c:ser>
        <c:marker val="1"/>
        <c:axId val="101549568"/>
        <c:axId val="101556224"/>
      </c:lineChart>
      <c:catAx>
        <c:axId val="101549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revision</a:t>
                </a:r>
              </a:p>
            </c:rich>
          </c:tx>
        </c:title>
        <c:tickLblPos val="nextTo"/>
        <c:crossAx val="101556224"/>
        <c:crosses val="autoZero"/>
        <c:auto val="1"/>
        <c:lblAlgn val="ctr"/>
        <c:lblOffset val="100"/>
      </c:catAx>
      <c:valAx>
        <c:axId val="1015562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Complication Rate (%)</a:t>
                </a:r>
              </a:p>
            </c:rich>
          </c:tx>
        </c:title>
        <c:numFmt formatCode="0%" sourceLinked="0"/>
        <c:tickLblPos val="nextTo"/>
        <c:crossAx val="10154956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23d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6.6761808416992849E-2"/>
                  <c:y val="-2.9882764654418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layout>
                <c:manualLayout>
                  <c:x val="-6.1870597818707081E-2"/>
                  <c:y val="-2.24753572470110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3.6798531613028897E-3"/>
                  <c:y val="9.876543209876563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4.0340462718837782E-2"/>
                  <c:y val="-2.24753572470110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4.3975694038657191E-3"/>
                  <c:y val="7.15427238261887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4.3860855576484246E-2"/>
                  <c:y val="-2.74138232720910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2.6632961400948212E-2"/>
                  <c:y val="2.19690871974336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4.7457839603603523E-2"/>
                  <c:y val="-1.70310100126373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layout>
                <c:manualLayout>
                  <c:x val="-2.8206122773423416E-2"/>
                  <c:y val="2.44382229999027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t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23d DATA for chart'!$C$3:$C$18</c:f>
              <c:numCache>
                <c:formatCode>General</c:formatCode>
                <c:ptCount val="16"/>
                <c:pt idx="0">
                  <c:v>436</c:v>
                </c:pt>
                <c:pt idx="1">
                  <c:v>137</c:v>
                </c:pt>
                <c:pt idx="2">
                  <c:v>182</c:v>
                </c:pt>
                <c:pt idx="3">
                  <c:v>466</c:v>
                </c:pt>
                <c:pt idx="4">
                  <c:v>199</c:v>
                </c:pt>
                <c:pt idx="5">
                  <c:v>599</c:v>
                </c:pt>
                <c:pt idx="6">
                  <c:v>518</c:v>
                </c:pt>
                <c:pt idx="7">
                  <c:v>590</c:v>
                </c:pt>
                <c:pt idx="8">
                  <c:v>399</c:v>
                </c:pt>
                <c:pt idx="9">
                  <c:v>340</c:v>
                </c:pt>
                <c:pt idx="10">
                  <c:v>432</c:v>
                </c:pt>
                <c:pt idx="11">
                  <c:v>820</c:v>
                </c:pt>
                <c:pt idx="12">
                  <c:v>528</c:v>
                </c:pt>
                <c:pt idx="13">
                  <c:v>65</c:v>
                </c:pt>
                <c:pt idx="14">
                  <c:v>1785</c:v>
                </c:pt>
                <c:pt idx="15">
                  <c:v>83</c:v>
                </c:pt>
              </c:numCache>
            </c:numRef>
          </c:xVal>
          <c:yVal>
            <c:numRef>
              <c:f>'Figure 23d DATA for chart'!$G$3:$G$18</c:f>
              <c:numCache>
                <c:formatCode>General</c:formatCode>
                <c:ptCount val="16"/>
                <c:pt idx="0">
                  <c:v>0.94441214529608897</c:v>
                </c:pt>
                <c:pt idx="1">
                  <c:v>0</c:v>
                </c:pt>
                <c:pt idx="2">
                  <c:v>1.1972914549239828</c:v>
                </c:pt>
                <c:pt idx="3">
                  <c:v>0.2067948732372723</c:v>
                </c:pt>
                <c:pt idx="4">
                  <c:v>1.0235070612960102</c:v>
                </c:pt>
                <c:pt idx="5">
                  <c:v>0.32857015939848561</c:v>
                </c:pt>
                <c:pt idx="6">
                  <c:v>0.35739172729367857</c:v>
                </c:pt>
                <c:pt idx="7">
                  <c:v>0.67806041344757784</c:v>
                </c:pt>
                <c:pt idx="8">
                  <c:v>0.75914508533231528</c:v>
                </c:pt>
                <c:pt idx="9">
                  <c:v>0.31288209880813023</c:v>
                </c:pt>
                <c:pt idx="10">
                  <c:v>0.66462282760749758</c:v>
                </c:pt>
                <c:pt idx="11">
                  <c:v>0.99466985116075946</c:v>
                </c:pt>
                <c:pt idx="12">
                  <c:v>0.81410629056832728</c:v>
                </c:pt>
                <c:pt idx="13">
                  <c:v>4.1763626605603914</c:v>
                </c:pt>
                <c:pt idx="14">
                  <c:v>0.32958608546539769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23d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23d DATA for chart'!$O$3:$O$18</c:f>
              <c:numCache>
                <c:formatCode>###0</c:formatCode>
                <c:ptCount val="16"/>
                <c:pt idx="0">
                  <c:v>3</c:v>
                </c:pt>
                <c:pt idx="1">
                  <c:v>34</c:v>
                </c:pt>
                <c:pt idx="2">
                  <c:v>99</c:v>
                </c:pt>
                <c:pt idx="3">
                  <c:v>185</c:v>
                </c:pt>
                <c:pt idx="4">
                  <c:v>288</c:v>
                </c:pt>
                <c:pt idx="5">
                  <c:v>401</c:v>
                </c:pt>
                <c:pt idx="6">
                  <c:v>523</c:v>
                </c:pt>
                <c:pt idx="7">
                  <c:v>652</c:v>
                </c:pt>
                <c:pt idx="8">
                  <c:v>786</c:v>
                </c:pt>
                <c:pt idx="9">
                  <c:v>925</c:v>
                </c:pt>
                <c:pt idx="10">
                  <c:v>1069</c:v>
                </c:pt>
                <c:pt idx="11">
                  <c:v>1216</c:v>
                </c:pt>
                <c:pt idx="12">
                  <c:v>1366</c:v>
                </c:pt>
                <c:pt idx="13">
                  <c:v>1518</c:v>
                </c:pt>
                <c:pt idx="14">
                  <c:v>1674</c:v>
                </c:pt>
                <c:pt idx="15">
                  <c:v>1831</c:v>
                </c:pt>
              </c:numCache>
            </c:numRef>
          </c:xVal>
          <c:yVal>
            <c:numRef>
              <c:f>'Figure 23d DATA for chart'!$P$3:$P$18</c:f>
              <c:numCache>
                <c:formatCode>###0</c:formatCode>
                <c:ptCount val="16"/>
                <c:pt idx="0">
                  <c:v>50</c:v>
                </c:pt>
                <c:pt idx="1">
                  <c:v>6.0606060606060606</c:v>
                </c:pt>
                <c:pt idx="2">
                  <c:v>3.0612244897959182</c:v>
                </c:pt>
                <c:pt idx="3">
                  <c:v>2.1739130434782608</c:v>
                </c:pt>
                <c:pt idx="4">
                  <c:v>1.7421602787456445</c:v>
                </c:pt>
                <c:pt idx="5">
                  <c:v>1.5</c:v>
                </c:pt>
                <c:pt idx="6">
                  <c:v>1.3409961685823755</c:v>
                </c:pt>
                <c:pt idx="7">
                  <c:v>1.228878648233487</c:v>
                </c:pt>
                <c:pt idx="8">
                  <c:v>1.1464968152866242</c:v>
                </c:pt>
                <c:pt idx="9">
                  <c:v>1.0822510822510822</c:v>
                </c:pt>
                <c:pt idx="10">
                  <c:v>1.0299625468164793</c:v>
                </c:pt>
                <c:pt idx="11" formatCode="####">
                  <c:v>0.98765432098765427</c:v>
                </c:pt>
                <c:pt idx="12" formatCode="####">
                  <c:v>0.95238095238095244</c:v>
                </c:pt>
                <c:pt idx="13" formatCode="####">
                  <c:v>0.92287409360580097</c:v>
                </c:pt>
                <c:pt idx="14" formatCode="####">
                  <c:v>0.89659294680215185</c:v>
                </c:pt>
                <c:pt idx="15" formatCode="####">
                  <c:v>0.87431693989071035</c:v>
                </c:pt>
              </c:numCache>
            </c:numRef>
          </c:yVal>
        </c:ser>
        <c:ser>
          <c:idx val="2"/>
          <c:order val="2"/>
          <c:tx>
            <c:strRef>
              <c:f>'Figure 23d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23d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23d DATA for chart'!$H$3:$H$18</c:f>
              <c:numCache>
                <c:formatCode>General</c:formatCode>
                <c:ptCount val="16"/>
                <c:pt idx="0">
                  <c:v>0.44774546986936364</c:v>
                </c:pt>
                <c:pt idx="1">
                  <c:v>0.44774546986936364</c:v>
                </c:pt>
                <c:pt idx="2">
                  <c:v>0.44774546986936364</c:v>
                </c:pt>
                <c:pt idx="3">
                  <c:v>0.44774546986936364</c:v>
                </c:pt>
                <c:pt idx="4">
                  <c:v>0.44774546986936364</c:v>
                </c:pt>
                <c:pt idx="5">
                  <c:v>0.44774546986936364</c:v>
                </c:pt>
                <c:pt idx="6">
                  <c:v>0.44774546986936364</c:v>
                </c:pt>
                <c:pt idx="7">
                  <c:v>0.44774546986936364</c:v>
                </c:pt>
                <c:pt idx="8">
                  <c:v>0.44774546986936364</c:v>
                </c:pt>
                <c:pt idx="9">
                  <c:v>0.44774546986936364</c:v>
                </c:pt>
                <c:pt idx="10">
                  <c:v>0.44774546986936364</c:v>
                </c:pt>
                <c:pt idx="11">
                  <c:v>0.44774546986936364</c:v>
                </c:pt>
                <c:pt idx="12">
                  <c:v>0.44774546986936364</c:v>
                </c:pt>
                <c:pt idx="13">
                  <c:v>0.44774546986936364</c:v>
                </c:pt>
                <c:pt idx="14">
                  <c:v>0.44774546986936364</c:v>
                </c:pt>
                <c:pt idx="15">
                  <c:v>0.44774546986936364</c:v>
                </c:pt>
              </c:numCache>
            </c:numRef>
          </c:yVal>
        </c:ser>
        <c:axId val="101828480"/>
        <c:axId val="101863424"/>
      </c:scatterChart>
      <c:valAx>
        <c:axId val="101828480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1863424"/>
        <c:crosses val="autoZero"/>
        <c:crossBetween val="midCat"/>
      </c:valAx>
      <c:valAx>
        <c:axId val="101863424"/>
        <c:scaling>
          <c:orientation val="minMax"/>
          <c:max val="2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1828480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23e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2.1376952760923496E-2"/>
                  <c:y val="1.45616797900262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1.1545563439606119E-2"/>
                  <c:y val="2.93764946048410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10234898259303885"/>
                  <c:y val="-2.24753572470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1.3308319346349957E-3"/>
                  <c:y val="-7.40740740740740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t"/>
              <c:showVal val="1"/>
            </c:dLbl>
            <c:dLbl>
              <c:idx val="5"/>
              <c:layout>
                <c:manualLayout>
                  <c:x val="-4.7329093034994163E-2"/>
                  <c:y val="-2.74136288519490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4.2634237856050416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layout>
                <c:manualLayout>
                  <c:x val="-4.7457839603603572E-2"/>
                  <c:y val="4.68513658014969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layout>
                <c:manualLayout>
                  <c:x val="-5.519779741954435E-2"/>
                  <c:y val="2.22222222222222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layout>
                <c:manualLayout>
                  <c:x val="-3.5341947216031802E-2"/>
                  <c:y val="-3.2351900456887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t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23e DATA for chart'!$C$3:$C$18</c:f>
              <c:numCache>
                <c:formatCode>General</c:formatCode>
                <c:ptCount val="16"/>
                <c:pt idx="0">
                  <c:v>488</c:v>
                </c:pt>
                <c:pt idx="1">
                  <c:v>179</c:v>
                </c:pt>
                <c:pt idx="2">
                  <c:v>171</c:v>
                </c:pt>
                <c:pt idx="3">
                  <c:v>546</c:v>
                </c:pt>
                <c:pt idx="4">
                  <c:v>247</c:v>
                </c:pt>
                <c:pt idx="5">
                  <c:v>564</c:v>
                </c:pt>
                <c:pt idx="6">
                  <c:v>718</c:v>
                </c:pt>
                <c:pt idx="7">
                  <c:v>367</c:v>
                </c:pt>
                <c:pt idx="8">
                  <c:v>469</c:v>
                </c:pt>
                <c:pt idx="9">
                  <c:v>257</c:v>
                </c:pt>
                <c:pt idx="10">
                  <c:v>505</c:v>
                </c:pt>
                <c:pt idx="11">
                  <c:v>809</c:v>
                </c:pt>
                <c:pt idx="12">
                  <c:v>668</c:v>
                </c:pt>
                <c:pt idx="13">
                  <c:v>46</c:v>
                </c:pt>
                <c:pt idx="14">
                  <c:v>1419</c:v>
                </c:pt>
                <c:pt idx="15">
                  <c:v>377</c:v>
                </c:pt>
              </c:numCache>
            </c:numRef>
          </c:xVal>
          <c:yVal>
            <c:numRef>
              <c:f>'Figure 23e DATA for chart'!$G$3:$G$18</c:f>
              <c:numCache>
                <c:formatCode>General</c:formatCode>
                <c:ptCount val="16"/>
                <c:pt idx="0">
                  <c:v>1.5257116974830938</c:v>
                </c:pt>
                <c:pt idx="1">
                  <c:v>1.1250065852281097</c:v>
                </c:pt>
                <c:pt idx="2">
                  <c:v>1.1926568840552743</c:v>
                </c:pt>
                <c:pt idx="3">
                  <c:v>2.3351287020276121</c:v>
                </c:pt>
                <c:pt idx="4">
                  <c:v>1.6131537085394549</c:v>
                </c:pt>
                <c:pt idx="5">
                  <c:v>1.644360354790998</c:v>
                </c:pt>
                <c:pt idx="6">
                  <c:v>1.8771163694154538</c:v>
                </c:pt>
                <c:pt idx="7">
                  <c:v>2.3361969123251232</c:v>
                </c:pt>
                <c:pt idx="8">
                  <c:v>1.3378791525537221</c:v>
                </c:pt>
                <c:pt idx="9">
                  <c:v>0.4023898167836677</c:v>
                </c:pt>
                <c:pt idx="10">
                  <c:v>2.2746383114881557</c:v>
                </c:pt>
                <c:pt idx="11">
                  <c:v>1.6556171617558004</c:v>
                </c:pt>
                <c:pt idx="12">
                  <c:v>1.0066379677597008</c:v>
                </c:pt>
                <c:pt idx="13">
                  <c:v>5.9887292117886819</c:v>
                </c:pt>
                <c:pt idx="14">
                  <c:v>1.5206965040614813</c:v>
                </c:pt>
                <c:pt idx="15">
                  <c:v>1.2869089363294035</c:v>
                </c:pt>
              </c:numCache>
            </c:numRef>
          </c:yVal>
        </c:ser>
        <c:ser>
          <c:idx val="1"/>
          <c:order val="1"/>
          <c:tx>
            <c:strRef>
              <c:f>'Figure 23e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23e DATA for chart'!$O$3:$O$49</c:f>
              <c:numCache>
                <c:formatCode>###0</c:formatCode>
                <c:ptCount val="47"/>
                <c:pt idx="0">
                  <c:v>10</c:v>
                </c:pt>
                <c:pt idx="1">
                  <c:v>28</c:v>
                </c:pt>
                <c:pt idx="2">
                  <c:v>53</c:v>
                </c:pt>
                <c:pt idx="3">
                  <c:v>82</c:v>
                </c:pt>
                <c:pt idx="4">
                  <c:v>113</c:v>
                </c:pt>
                <c:pt idx="5">
                  <c:v>148</c:v>
                </c:pt>
                <c:pt idx="6">
                  <c:v>184</c:v>
                </c:pt>
                <c:pt idx="7">
                  <c:v>221</c:v>
                </c:pt>
                <c:pt idx="8">
                  <c:v>260</c:v>
                </c:pt>
                <c:pt idx="9">
                  <c:v>301</c:v>
                </c:pt>
                <c:pt idx="10">
                  <c:v>342</c:v>
                </c:pt>
                <c:pt idx="11">
                  <c:v>384</c:v>
                </c:pt>
                <c:pt idx="12">
                  <c:v>426</c:v>
                </c:pt>
                <c:pt idx="13">
                  <c:v>470</c:v>
                </c:pt>
                <c:pt idx="14">
                  <c:v>514</c:v>
                </c:pt>
                <c:pt idx="15">
                  <c:v>559</c:v>
                </c:pt>
                <c:pt idx="16">
                  <c:v>604</c:v>
                </c:pt>
                <c:pt idx="17">
                  <c:v>649</c:v>
                </c:pt>
                <c:pt idx="18">
                  <c:v>695</c:v>
                </c:pt>
                <c:pt idx="19">
                  <c:v>742</c:v>
                </c:pt>
                <c:pt idx="20">
                  <c:v>789</c:v>
                </c:pt>
                <c:pt idx="21">
                  <c:v>836</c:v>
                </c:pt>
                <c:pt idx="22">
                  <c:v>883</c:v>
                </c:pt>
                <c:pt idx="23">
                  <c:v>931</c:v>
                </c:pt>
                <c:pt idx="24">
                  <c:v>979</c:v>
                </c:pt>
                <c:pt idx="25">
                  <c:v>1027</c:v>
                </c:pt>
                <c:pt idx="26">
                  <c:v>1076</c:v>
                </c:pt>
                <c:pt idx="27">
                  <c:v>1125</c:v>
                </c:pt>
                <c:pt idx="28">
                  <c:v>1174</c:v>
                </c:pt>
                <c:pt idx="29">
                  <c:v>1223</c:v>
                </c:pt>
                <c:pt idx="30">
                  <c:v>1273</c:v>
                </c:pt>
                <c:pt idx="31">
                  <c:v>1323</c:v>
                </c:pt>
                <c:pt idx="32">
                  <c:v>1372</c:v>
                </c:pt>
                <c:pt idx="33">
                  <c:v>1422</c:v>
                </c:pt>
                <c:pt idx="34">
                  <c:v>1473</c:v>
                </c:pt>
                <c:pt idx="35">
                  <c:v>1523</c:v>
                </c:pt>
                <c:pt idx="36">
                  <c:v>1574</c:v>
                </c:pt>
                <c:pt idx="37">
                  <c:v>1624</c:v>
                </c:pt>
                <c:pt idx="38">
                  <c:v>1675</c:v>
                </c:pt>
                <c:pt idx="39">
                  <c:v>1726</c:v>
                </c:pt>
                <c:pt idx="40">
                  <c:v>1778</c:v>
                </c:pt>
                <c:pt idx="41">
                  <c:v>1829</c:v>
                </c:pt>
                <c:pt idx="42">
                  <c:v>1880</c:v>
                </c:pt>
                <c:pt idx="43">
                  <c:v>1932</c:v>
                </c:pt>
                <c:pt idx="44">
                  <c:v>1984</c:v>
                </c:pt>
              </c:numCache>
            </c:numRef>
          </c:xVal>
          <c:yVal>
            <c:numRef>
              <c:f>'Figure 23e DATA for chart'!$P$3:$P$49</c:f>
              <c:numCache>
                <c:formatCode>###0</c:formatCode>
                <c:ptCount val="47"/>
                <c:pt idx="0">
                  <c:v>22.222222222222221</c:v>
                </c:pt>
                <c:pt idx="1">
                  <c:v>11.111111111111111</c:v>
                </c:pt>
                <c:pt idx="2">
                  <c:v>7.6923076923076925</c:v>
                </c:pt>
                <c:pt idx="3">
                  <c:v>6.1728395061728394</c:v>
                </c:pt>
                <c:pt idx="4">
                  <c:v>5.3571428571428568</c:v>
                </c:pt>
                <c:pt idx="5">
                  <c:v>4.7619047619047619</c:v>
                </c:pt>
                <c:pt idx="6">
                  <c:v>4.3715846994535523</c:v>
                </c:pt>
                <c:pt idx="7">
                  <c:v>4.0909090909090908</c:v>
                </c:pt>
                <c:pt idx="8">
                  <c:v>3.8610038610038608</c:v>
                </c:pt>
                <c:pt idx="9">
                  <c:v>3.6666666666666665</c:v>
                </c:pt>
                <c:pt idx="10">
                  <c:v>3.519061583577713</c:v>
                </c:pt>
                <c:pt idx="11">
                  <c:v>3.3942558746736298</c:v>
                </c:pt>
                <c:pt idx="12">
                  <c:v>3.2941176470588238</c:v>
                </c:pt>
                <c:pt idx="13">
                  <c:v>3.1982942430703627</c:v>
                </c:pt>
                <c:pt idx="14">
                  <c:v>3.1189083820662766</c:v>
                </c:pt>
                <c:pt idx="15">
                  <c:v>3.0465949820788532</c:v>
                </c:pt>
                <c:pt idx="16">
                  <c:v>2.9850746268656714</c:v>
                </c:pt>
                <c:pt idx="17">
                  <c:v>2.9320987654320985</c:v>
                </c:pt>
                <c:pt idx="18">
                  <c:v>2.8818443804034581</c:v>
                </c:pt>
                <c:pt idx="19">
                  <c:v>2.834008097165992</c:v>
                </c:pt>
                <c:pt idx="20">
                  <c:v>2.7918781725888326</c:v>
                </c:pt>
                <c:pt idx="21">
                  <c:v>2.7544910179640718</c:v>
                </c:pt>
                <c:pt idx="22">
                  <c:v>2.7210884353741496</c:v>
                </c:pt>
                <c:pt idx="23">
                  <c:v>2.6881720430107525</c:v>
                </c:pt>
                <c:pt idx="24">
                  <c:v>2.6584867075664622</c:v>
                </c:pt>
                <c:pt idx="25">
                  <c:v>2.6315789473684208</c:v>
                </c:pt>
                <c:pt idx="26">
                  <c:v>2.6046511627906979</c:v>
                </c:pt>
                <c:pt idx="27">
                  <c:v>2.580071174377224</c:v>
                </c:pt>
                <c:pt idx="28">
                  <c:v>2.5575447570332481</c:v>
                </c:pt>
                <c:pt idx="29">
                  <c:v>2.5368248772504089</c:v>
                </c:pt>
                <c:pt idx="30">
                  <c:v>2.5157232704402519</c:v>
                </c:pt>
                <c:pt idx="31">
                  <c:v>2.4962178517397882</c:v>
                </c:pt>
                <c:pt idx="32">
                  <c:v>2.4799416484318018</c:v>
                </c:pt>
                <c:pt idx="33">
                  <c:v>2.4630541871921183</c:v>
                </c:pt>
                <c:pt idx="34">
                  <c:v>2.4456521739130435</c:v>
                </c:pt>
                <c:pt idx="35">
                  <c:v>2.431011826544021</c:v>
                </c:pt>
                <c:pt idx="36">
                  <c:v>2.4157660521296886</c:v>
                </c:pt>
                <c:pt idx="37">
                  <c:v>2.4029574861367835</c:v>
                </c:pt>
                <c:pt idx="38">
                  <c:v>2.3894862604540026</c:v>
                </c:pt>
                <c:pt idx="39">
                  <c:v>2.3768115942028984</c:v>
                </c:pt>
                <c:pt idx="40">
                  <c:v>2.3635340461451886</c:v>
                </c:pt>
                <c:pt idx="41">
                  <c:v>2.3522975929978118</c:v>
                </c:pt>
                <c:pt idx="42">
                  <c:v>2.3416711016498137</c:v>
                </c:pt>
                <c:pt idx="43">
                  <c:v>2.3303987571206628</c:v>
                </c:pt>
                <c:pt idx="44">
                  <c:v>2.3197175995965709</c:v>
                </c:pt>
              </c:numCache>
            </c:numRef>
          </c:yVal>
        </c:ser>
        <c:ser>
          <c:idx val="2"/>
          <c:order val="2"/>
          <c:tx>
            <c:strRef>
              <c:f>'Figure 23e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23e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23e DATA for chart'!$H$3:$H$18</c:f>
              <c:numCache>
                <c:formatCode>General</c:formatCode>
                <c:ptCount val="16"/>
                <c:pt idx="0">
                  <c:v>1.6042183968975812</c:v>
                </c:pt>
                <c:pt idx="1">
                  <c:v>1.6042183968975812</c:v>
                </c:pt>
                <c:pt idx="2">
                  <c:v>1.6042183968975812</c:v>
                </c:pt>
                <c:pt idx="3">
                  <c:v>1.6042183968975812</c:v>
                </c:pt>
                <c:pt idx="4">
                  <c:v>1.6042183968975812</c:v>
                </c:pt>
                <c:pt idx="5">
                  <c:v>1.6042183968975812</c:v>
                </c:pt>
                <c:pt idx="6">
                  <c:v>1.6042183968975812</c:v>
                </c:pt>
                <c:pt idx="7">
                  <c:v>1.6042183968975812</c:v>
                </c:pt>
                <c:pt idx="8">
                  <c:v>1.6042183968975812</c:v>
                </c:pt>
                <c:pt idx="9">
                  <c:v>1.6042183968975812</c:v>
                </c:pt>
                <c:pt idx="10">
                  <c:v>1.6042183968975812</c:v>
                </c:pt>
                <c:pt idx="11">
                  <c:v>1.6042183968975812</c:v>
                </c:pt>
                <c:pt idx="12">
                  <c:v>1.6042183968975812</c:v>
                </c:pt>
                <c:pt idx="13">
                  <c:v>1.6042183968975812</c:v>
                </c:pt>
                <c:pt idx="14">
                  <c:v>1.6042183968975812</c:v>
                </c:pt>
                <c:pt idx="15">
                  <c:v>1.6042183968975812</c:v>
                </c:pt>
              </c:numCache>
            </c:numRef>
          </c:yVal>
        </c:ser>
        <c:axId val="102615680"/>
        <c:axId val="102671104"/>
      </c:scatterChart>
      <c:valAx>
        <c:axId val="102615680"/>
        <c:scaling>
          <c:orientation val="minMax"/>
          <c:max val="15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2671104"/>
        <c:crosses val="autoZero"/>
        <c:crossBetween val="midCat"/>
      </c:valAx>
      <c:valAx>
        <c:axId val="102671104"/>
        <c:scaling>
          <c:orientation val="minMax"/>
          <c:max val="3.5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2615680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23f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5.2023948213938423E-2"/>
                  <c:y val="9.62340818508797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layout>
                <c:manualLayout>
                  <c:x val="-3.7887227277969483E-2"/>
                  <c:y val="-2.74136288519491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t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layout>
                <c:manualLayout>
                  <c:x val="-2.4998469142451171E-2"/>
                  <c:y val="3.20987654320987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layout>
                <c:manualLayout>
                  <c:x val="-6.8684507547755499E-2"/>
                  <c:y val="-1.20925439875571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-4.3805609487028482E-2"/>
                  <c:y val="2.44382229999027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r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t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23f DATA for chart'!$C$3:$C$18</c:f>
              <c:numCache>
                <c:formatCode>General</c:formatCode>
                <c:ptCount val="16"/>
                <c:pt idx="0">
                  <c:v>457</c:v>
                </c:pt>
                <c:pt idx="1">
                  <c:v>168</c:v>
                </c:pt>
                <c:pt idx="2">
                  <c:v>175</c:v>
                </c:pt>
                <c:pt idx="3">
                  <c:v>385</c:v>
                </c:pt>
                <c:pt idx="4">
                  <c:v>221</c:v>
                </c:pt>
                <c:pt idx="5">
                  <c:v>556</c:v>
                </c:pt>
                <c:pt idx="6">
                  <c:v>846</c:v>
                </c:pt>
                <c:pt idx="7">
                  <c:v>440</c:v>
                </c:pt>
                <c:pt idx="8">
                  <c:v>380</c:v>
                </c:pt>
                <c:pt idx="9">
                  <c:v>326</c:v>
                </c:pt>
                <c:pt idx="10">
                  <c:v>422</c:v>
                </c:pt>
                <c:pt idx="11">
                  <c:v>854</c:v>
                </c:pt>
                <c:pt idx="12">
                  <c:v>727</c:v>
                </c:pt>
                <c:pt idx="13">
                  <c:v>48</c:v>
                </c:pt>
                <c:pt idx="14">
                  <c:v>1206</c:v>
                </c:pt>
                <c:pt idx="15">
                  <c:v>285</c:v>
                </c:pt>
              </c:numCache>
            </c:numRef>
          </c:xVal>
          <c:yVal>
            <c:numRef>
              <c:f>'Figure 23f DATA for chart'!$G$3:$G$18</c:f>
              <c:numCache>
                <c:formatCode>General</c:formatCode>
                <c:ptCount val="16"/>
                <c:pt idx="0">
                  <c:v>2.7603753139411902</c:v>
                </c:pt>
                <c:pt idx="1">
                  <c:v>1.7863772184150883</c:v>
                </c:pt>
                <c:pt idx="2">
                  <c:v>2.7544981289851216</c:v>
                </c:pt>
                <c:pt idx="3">
                  <c:v>3.1820056677489132</c:v>
                </c:pt>
                <c:pt idx="4">
                  <c:v>1.8223167170253687</c:v>
                </c:pt>
                <c:pt idx="5">
                  <c:v>3.1363377857663028</c:v>
                </c:pt>
                <c:pt idx="6">
                  <c:v>2.3381289425255769</c:v>
                </c:pt>
                <c:pt idx="7">
                  <c:v>3.5661847292014484</c:v>
                </c:pt>
                <c:pt idx="8">
                  <c:v>1.8052938516667458</c:v>
                </c:pt>
                <c:pt idx="9">
                  <c:v>1.8720934534914508</c:v>
                </c:pt>
                <c:pt idx="10">
                  <c:v>2.6763751161429314</c:v>
                </c:pt>
                <c:pt idx="11">
                  <c:v>1.9041792751123985</c:v>
                </c:pt>
                <c:pt idx="12">
                  <c:v>2.3093321579640023</c:v>
                </c:pt>
                <c:pt idx="13">
                  <c:v>2.2739816592466155</c:v>
                </c:pt>
                <c:pt idx="14">
                  <c:v>1.0419602626071205</c:v>
                </c:pt>
                <c:pt idx="15">
                  <c:v>2.1038968088287109</c:v>
                </c:pt>
              </c:numCache>
            </c:numRef>
          </c:yVal>
        </c:ser>
        <c:ser>
          <c:idx val="1"/>
          <c:order val="1"/>
          <c:tx>
            <c:strRef>
              <c:f>'Figure 23f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23f DATA for chart'!$O$3:$O$71</c:f>
              <c:numCache>
                <c:formatCode>###0</c:formatCode>
                <c:ptCount val="69"/>
                <c:pt idx="0">
                  <c:v>7</c:v>
                </c:pt>
                <c:pt idx="1">
                  <c:v>19</c:v>
                </c:pt>
                <c:pt idx="2">
                  <c:v>34</c:v>
                </c:pt>
                <c:pt idx="3">
                  <c:v>53</c:v>
                </c:pt>
                <c:pt idx="4">
                  <c:v>73</c:v>
                </c:pt>
                <c:pt idx="5">
                  <c:v>95</c:v>
                </c:pt>
                <c:pt idx="6">
                  <c:v>118</c:v>
                </c:pt>
                <c:pt idx="7">
                  <c:v>142</c:v>
                </c:pt>
                <c:pt idx="8">
                  <c:v>167</c:v>
                </c:pt>
                <c:pt idx="9">
                  <c:v>193</c:v>
                </c:pt>
                <c:pt idx="10">
                  <c:v>219</c:v>
                </c:pt>
                <c:pt idx="11">
                  <c:v>246</c:v>
                </c:pt>
                <c:pt idx="12">
                  <c:v>274</c:v>
                </c:pt>
                <c:pt idx="13">
                  <c:v>301</c:v>
                </c:pt>
                <c:pt idx="14">
                  <c:v>329</c:v>
                </c:pt>
                <c:pt idx="15">
                  <c:v>358</c:v>
                </c:pt>
                <c:pt idx="16">
                  <c:v>387</c:v>
                </c:pt>
                <c:pt idx="17">
                  <c:v>416</c:v>
                </c:pt>
                <c:pt idx="18">
                  <c:v>445</c:v>
                </c:pt>
                <c:pt idx="19">
                  <c:v>475</c:v>
                </c:pt>
                <c:pt idx="20">
                  <c:v>505</c:v>
                </c:pt>
                <c:pt idx="21">
                  <c:v>535</c:v>
                </c:pt>
                <c:pt idx="22">
                  <c:v>566</c:v>
                </c:pt>
                <c:pt idx="23">
                  <c:v>596</c:v>
                </c:pt>
                <c:pt idx="24">
                  <c:v>627</c:v>
                </c:pt>
                <c:pt idx="25">
                  <c:v>658</c:v>
                </c:pt>
                <c:pt idx="26">
                  <c:v>689</c:v>
                </c:pt>
                <c:pt idx="27">
                  <c:v>720</c:v>
                </c:pt>
                <c:pt idx="28">
                  <c:v>752</c:v>
                </c:pt>
                <c:pt idx="29">
                  <c:v>783</c:v>
                </c:pt>
                <c:pt idx="30">
                  <c:v>815</c:v>
                </c:pt>
                <c:pt idx="31">
                  <c:v>846</c:v>
                </c:pt>
                <c:pt idx="32">
                  <c:v>878</c:v>
                </c:pt>
                <c:pt idx="33">
                  <c:v>910</c:v>
                </c:pt>
                <c:pt idx="34">
                  <c:v>942</c:v>
                </c:pt>
                <c:pt idx="35">
                  <c:v>975</c:v>
                </c:pt>
                <c:pt idx="36">
                  <c:v>1007</c:v>
                </c:pt>
                <c:pt idx="37">
                  <c:v>1039</c:v>
                </c:pt>
                <c:pt idx="38">
                  <c:v>1072</c:v>
                </c:pt>
                <c:pt idx="39">
                  <c:v>1105</c:v>
                </c:pt>
                <c:pt idx="40">
                  <c:v>1137</c:v>
                </c:pt>
                <c:pt idx="41">
                  <c:v>1170</c:v>
                </c:pt>
                <c:pt idx="42">
                  <c:v>1203</c:v>
                </c:pt>
                <c:pt idx="43">
                  <c:v>1236</c:v>
                </c:pt>
                <c:pt idx="44">
                  <c:v>1269</c:v>
                </c:pt>
                <c:pt idx="45">
                  <c:v>1302</c:v>
                </c:pt>
                <c:pt idx="46">
                  <c:v>1335</c:v>
                </c:pt>
                <c:pt idx="47">
                  <c:v>1368</c:v>
                </c:pt>
                <c:pt idx="48">
                  <c:v>1402</c:v>
                </c:pt>
                <c:pt idx="49">
                  <c:v>1435</c:v>
                </c:pt>
                <c:pt idx="50">
                  <c:v>1468</c:v>
                </c:pt>
                <c:pt idx="51">
                  <c:v>1502</c:v>
                </c:pt>
                <c:pt idx="52">
                  <c:v>1535</c:v>
                </c:pt>
                <c:pt idx="53">
                  <c:v>1569</c:v>
                </c:pt>
                <c:pt idx="54">
                  <c:v>1603</c:v>
                </c:pt>
                <c:pt idx="55">
                  <c:v>1636</c:v>
                </c:pt>
                <c:pt idx="56">
                  <c:v>1670</c:v>
                </c:pt>
                <c:pt idx="57">
                  <c:v>1704</c:v>
                </c:pt>
                <c:pt idx="58">
                  <c:v>1738</c:v>
                </c:pt>
                <c:pt idx="59">
                  <c:v>1772</c:v>
                </c:pt>
                <c:pt idx="60">
                  <c:v>1806</c:v>
                </c:pt>
                <c:pt idx="61">
                  <c:v>1840</c:v>
                </c:pt>
                <c:pt idx="62">
                  <c:v>1874</c:v>
                </c:pt>
                <c:pt idx="63">
                  <c:v>1908</c:v>
                </c:pt>
                <c:pt idx="64">
                  <c:v>1942</c:v>
                </c:pt>
                <c:pt idx="65">
                  <c:v>1976</c:v>
                </c:pt>
              </c:numCache>
            </c:numRef>
          </c:xVal>
          <c:yVal>
            <c:numRef>
              <c:f>'Figure 23f DATA for chart'!$P$3:$P$71</c:f>
              <c:numCache>
                <c:formatCode>###0</c:formatCode>
                <c:ptCount val="69"/>
                <c:pt idx="0">
                  <c:v>33.333333333333329</c:v>
                </c:pt>
                <c:pt idx="1">
                  <c:v>16.666666666666664</c:v>
                </c:pt>
                <c:pt idx="2">
                  <c:v>12.121212121212121</c:v>
                </c:pt>
                <c:pt idx="3">
                  <c:v>9.6153846153846168</c:v>
                </c:pt>
                <c:pt idx="4">
                  <c:v>8.3333333333333321</c:v>
                </c:pt>
                <c:pt idx="5">
                  <c:v>7.4468085106382977</c:v>
                </c:pt>
                <c:pt idx="6">
                  <c:v>6.8376068376068382</c:v>
                </c:pt>
                <c:pt idx="7">
                  <c:v>6.3829787234042552</c:v>
                </c:pt>
                <c:pt idx="8">
                  <c:v>6.024096385542169</c:v>
                </c:pt>
                <c:pt idx="9">
                  <c:v>5.7291666666666661</c:v>
                </c:pt>
                <c:pt idx="10">
                  <c:v>5.5045871559633035</c:v>
                </c:pt>
                <c:pt idx="11">
                  <c:v>5.3061224489795915</c:v>
                </c:pt>
                <c:pt idx="12">
                  <c:v>5.1282051282051277</c:v>
                </c:pt>
                <c:pt idx="13">
                  <c:v>5</c:v>
                </c:pt>
                <c:pt idx="14">
                  <c:v>4.8780487804878048</c:v>
                </c:pt>
                <c:pt idx="15">
                  <c:v>4.7619047619047619</c:v>
                </c:pt>
                <c:pt idx="16">
                  <c:v>4.6632124352331603</c:v>
                </c:pt>
                <c:pt idx="17">
                  <c:v>4.5783132530120483</c:v>
                </c:pt>
                <c:pt idx="18">
                  <c:v>4.5045045045045047</c:v>
                </c:pt>
                <c:pt idx="19">
                  <c:v>4.4303797468354427</c:v>
                </c:pt>
                <c:pt idx="20">
                  <c:v>4.3650793650793647</c:v>
                </c:pt>
                <c:pt idx="21">
                  <c:v>4.3071161048689142</c:v>
                </c:pt>
                <c:pt idx="22">
                  <c:v>4.2477876106194685</c:v>
                </c:pt>
                <c:pt idx="23">
                  <c:v>4.2016806722689077</c:v>
                </c:pt>
                <c:pt idx="24">
                  <c:v>4.1533546325878596</c:v>
                </c:pt>
                <c:pt idx="25">
                  <c:v>4.10958904109589</c:v>
                </c:pt>
                <c:pt idx="26">
                  <c:v>4.0697674418604652</c:v>
                </c:pt>
                <c:pt idx="27">
                  <c:v>4.0333796940194713</c:v>
                </c:pt>
                <c:pt idx="28">
                  <c:v>3.9946737683089215</c:v>
                </c:pt>
                <c:pt idx="29">
                  <c:v>3.9641943734015346</c:v>
                </c:pt>
                <c:pt idx="30">
                  <c:v>3.9312039312039313</c:v>
                </c:pt>
                <c:pt idx="31">
                  <c:v>3.9053254437869818</c:v>
                </c:pt>
                <c:pt idx="32">
                  <c:v>3.8768529076396807</c:v>
                </c:pt>
                <c:pt idx="33">
                  <c:v>3.8503850385038509</c:v>
                </c:pt>
                <c:pt idx="34">
                  <c:v>3.8257173219978751</c:v>
                </c:pt>
                <c:pt idx="35">
                  <c:v>3.7987679671457908</c:v>
                </c:pt>
                <c:pt idx="36">
                  <c:v>3.7773359840954273</c:v>
                </c:pt>
                <c:pt idx="37">
                  <c:v>3.7572254335260116</c:v>
                </c:pt>
                <c:pt idx="38">
                  <c:v>3.734827264239029</c:v>
                </c:pt>
                <c:pt idx="39">
                  <c:v>3.7137681159420288</c:v>
                </c:pt>
                <c:pt idx="40">
                  <c:v>3.697183098591549</c:v>
                </c:pt>
                <c:pt idx="41">
                  <c:v>3.6783575705731395</c:v>
                </c:pt>
                <c:pt idx="42">
                  <c:v>3.6605657237936775</c:v>
                </c:pt>
                <c:pt idx="43">
                  <c:v>3.6437246963562751</c:v>
                </c:pt>
                <c:pt idx="44">
                  <c:v>3.6277602523659311</c:v>
                </c:pt>
                <c:pt idx="45">
                  <c:v>3.6126056879323598</c:v>
                </c:pt>
                <c:pt idx="46">
                  <c:v>3.5982008995502248</c:v>
                </c:pt>
                <c:pt idx="47">
                  <c:v>3.5844915874177028</c:v>
                </c:pt>
                <c:pt idx="48">
                  <c:v>3.5688793718772307</c:v>
                </c:pt>
                <c:pt idx="49">
                  <c:v>3.5564853556485359</c:v>
                </c:pt>
                <c:pt idx="50">
                  <c:v>3.5446489434219499</c:v>
                </c:pt>
                <c:pt idx="51">
                  <c:v>3.530979347101932</c:v>
                </c:pt>
                <c:pt idx="52">
                  <c:v>3.5202086049543677</c:v>
                </c:pt>
                <c:pt idx="53">
                  <c:v>3.5076530612244894</c:v>
                </c:pt>
                <c:pt idx="54">
                  <c:v>3.4956304619225969</c:v>
                </c:pt>
                <c:pt idx="55">
                  <c:v>3.4862385321100922</c:v>
                </c:pt>
                <c:pt idx="56">
                  <c:v>3.4751348112642297</c:v>
                </c:pt>
                <c:pt idx="57">
                  <c:v>3.4644744568408692</c:v>
                </c:pt>
                <c:pt idx="58">
                  <c:v>3.4542314335060449</c:v>
                </c:pt>
                <c:pt idx="59">
                  <c:v>3.4443817052512706</c:v>
                </c:pt>
                <c:pt idx="60">
                  <c:v>3.4349030470914128</c:v>
                </c:pt>
                <c:pt idx="61">
                  <c:v>3.4257748776508974</c:v>
                </c:pt>
                <c:pt idx="62">
                  <c:v>3.4169781099839827</c:v>
                </c:pt>
                <c:pt idx="63">
                  <c:v>3.408495018353435</c:v>
                </c:pt>
                <c:pt idx="64">
                  <c:v>3.400309119010819</c:v>
                </c:pt>
                <c:pt idx="65">
                  <c:v>3.3924050632911396</c:v>
                </c:pt>
              </c:numCache>
            </c:numRef>
          </c:yVal>
        </c:ser>
        <c:ser>
          <c:idx val="2"/>
          <c:order val="2"/>
          <c:tx>
            <c:strRef>
              <c:f>'Figure 23f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23f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23f DATA for chart'!$H$3:$H$18</c:f>
              <c:numCache>
                <c:formatCode>General</c:formatCode>
                <c:ptCount val="16"/>
                <c:pt idx="0">
                  <c:v>2.5129472693032016</c:v>
                </c:pt>
                <c:pt idx="1">
                  <c:v>2.5129472693032016</c:v>
                </c:pt>
                <c:pt idx="2">
                  <c:v>2.5129472693032016</c:v>
                </c:pt>
                <c:pt idx="3">
                  <c:v>2.5129472693032016</c:v>
                </c:pt>
                <c:pt idx="4">
                  <c:v>2.5129472693032016</c:v>
                </c:pt>
                <c:pt idx="5">
                  <c:v>2.5129472693032016</c:v>
                </c:pt>
                <c:pt idx="6">
                  <c:v>2.5129472693032016</c:v>
                </c:pt>
                <c:pt idx="7">
                  <c:v>2.5129472693032016</c:v>
                </c:pt>
                <c:pt idx="8">
                  <c:v>2.5129472693032016</c:v>
                </c:pt>
                <c:pt idx="9">
                  <c:v>2.5129472693032016</c:v>
                </c:pt>
                <c:pt idx="10">
                  <c:v>2.5129472693032016</c:v>
                </c:pt>
                <c:pt idx="11">
                  <c:v>2.5129472693032016</c:v>
                </c:pt>
                <c:pt idx="12">
                  <c:v>2.5129472693032016</c:v>
                </c:pt>
                <c:pt idx="13">
                  <c:v>2.5129472693032016</c:v>
                </c:pt>
                <c:pt idx="14">
                  <c:v>2.5129472693032016</c:v>
                </c:pt>
                <c:pt idx="15">
                  <c:v>2.5129472693032016</c:v>
                </c:pt>
              </c:numCache>
            </c:numRef>
          </c:yVal>
        </c:ser>
        <c:axId val="105388672"/>
        <c:axId val="105444096"/>
      </c:scatterChart>
      <c:valAx>
        <c:axId val="105388672"/>
        <c:scaling>
          <c:orientation val="minMax"/>
          <c:max val="13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5444096"/>
        <c:crosses val="autoZero"/>
        <c:crossBetween val="midCat"/>
      </c:valAx>
      <c:valAx>
        <c:axId val="105444096"/>
        <c:scaling>
          <c:orientation val="minMax"/>
          <c:max val="6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5388672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24a DATA'!$B$7:$D$7</c:f>
              <c:strCache>
                <c:ptCount val="1"/>
                <c:pt idx="0">
                  <c:v>Revisions within 1 years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showVal val="1"/>
          </c:dLbls>
          <c:cat>
            <c:numRef>
              <c:f>'Figure 24a DATA'!$E$5:$P$5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24a DATA'!$E$7:$P$7</c:f>
              <c:numCache>
                <c:formatCode>General</c:formatCode>
                <c:ptCount val="12"/>
                <c:pt idx="0">
                  <c:v>59</c:v>
                </c:pt>
                <c:pt idx="1">
                  <c:v>91</c:v>
                </c:pt>
                <c:pt idx="2">
                  <c:v>82</c:v>
                </c:pt>
                <c:pt idx="3">
                  <c:v>102</c:v>
                </c:pt>
                <c:pt idx="4">
                  <c:v>119</c:v>
                </c:pt>
                <c:pt idx="5">
                  <c:v>87</c:v>
                </c:pt>
                <c:pt idx="6">
                  <c:v>94</c:v>
                </c:pt>
                <c:pt idx="7">
                  <c:v>97</c:v>
                </c:pt>
                <c:pt idx="8">
                  <c:v>81</c:v>
                </c:pt>
                <c:pt idx="9">
                  <c:v>87</c:v>
                </c:pt>
                <c:pt idx="10">
                  <c:v>96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'Figure 24a DATA'!$B$8:$D$8</c:f>
              <c:strCache>
                <c:ptCount val="1"/>
                <c:pt idx="0">
                  <c:v>Revisions within 3 years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Val val="1"/>
          </c:dLbls>
          <c:cat>
            <c:numRef>
              <c:f>'Figure 24a DATA'!$E$5:$P$5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24a DATA'!$E$8:$N$8</c:f>
              <c:numCache>
                <c:formatCode>General</c:formatCode>
                <c:ptCount val="10"/>
                <c:pt idx="0">
                  <c:v>158</c:v>
                </c:pt>
                <c:pt idx="1">
                  <c:v>227</c:v>
                </c:pt>
                <c:pt idx="2">
                  <c:v>217</c:v>
                </c:pt>
                <c:pt idx="3">
                  <c:v>259</c:v>
                </c:pt>
                <c:pt idx="4">
                  <c:v>274</c:v>
                </c:pt>
                <c:pt idx="5">
                  <c:v>211</c:v>
                </c:pt>
                <c:pt idx="6">
                  <c:v>222</c:v>
                </c:pt>
                <c:pt idx="7">
                  <c:v>219</c:v>
                </c:pt>
                <c:pt idx="8">
                  <c:v>210</c:v>
                </c:pt>
                <c:pt idx="9">
                  <c:v>217</c:v>
                </c:pt>
              </c:numCache>
            </c:numRef>
          </c:val>
        </c:ser>
        <c:ser>
          <c:idx val="2"/>
          <c:order val="2"/>
          <c:tx>
            <c:strRef>
              <c:f>'Figure 24a DATA'!$B$9:$D$9</c:f>
              <c:strCache>
                <c:ptCount val="1"/>
                <c:pt idx="0">
                  <c:v>Revisions within 5 years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howVal val="1"/>
          </c:dLbls>
          <c:cat>
            <c:numRef>
              <c:f>'Figure 24a DATA'!$E$5:$P$5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24a DATA'!$E$9:$L$9</c:f>
              <c:numCache>
                <c:formatCode>General</c:formatCode>
                <c:ptCount val="8"/>
                <c:pt idx="0">
                  <c:v>243</c:v>
                </c:pt>
                <c:pt idx="1">
                  <c:v>310</c:v>
                </c:pt>
                <c:pt idx="2">
                  <c:v>321</c:v>
                </c:pt>
                <c:pt idx="3">
                  <c:v>341</c:v>
                </c:pt>
                <c:pt idx="4">
                  <c:v>362</c:v>
                </c:pt>
                <c:pt idx="5">
                  <c:v>283</c:v>
                </c:pt>
                <c:pt idx="6">
                  <c:v>274</c:v>
                </c:pt>
                <c:pt idx="7">
                  <c:v>302</c:v>
                </c:pt>
              </c:numCache>
            </c:numRef>
          </c:val>
        </c:ser>
        <c:ser>
          <c:idx val="3"/>
          <c:order val="3"/>
          <c:tx>
            <c:strRef>
              <c:f>'Figure 24a DATA'!$B$10:$D$10</c:f>
              <c:strCache>
                <c:ptCount val="1"/>
                <c:pt idx="0">
                  <c:v>Revisions within 7 years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Val val="1"/>
          </c:dLbls>
          <c:cat>
            <c:numRef>
              <c:f>'Figure 24a DATA'!$E$5:$P$5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'Figure 24a DATA'!$E$10:$J$10</c:f>
              <c:numCache>
                <c:formatCode>General</c:formatCode>
                <c:ptCount val="6"/>
                <c:pt idx="0">
                  <c:v>315</c:v>
                </c:pt>
                <c:pt idx="1">
                  <c:v>387</c:v>
                </c:pt>
                <c:pt idx="2">
                  <c:v>400</c:v>
                </c:pt>
                <c:pt idx="3">
                  <c:v>435</c:v>
                </c:pt>
                <c:pt idx="4">
                  <c:v>424</c:v>
                </c:pt>
                <c:pt idx="5">
                  <c:v>341</c:v>
                </c:pt>
              </c:numCache>
            </c:numRef>
          </c:val>
        </c:ser>
        <c:marker val="1"/>
        <c:axId val="102519552"/>
        <c:axId val="102521472"/>
      </c:lineChart>
      <c:catAx>
        <c:axId val="102519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primary operation</a:t>
                </a:r>
              </a:p>
            </c:rich>
          </c:tx>
        </c:title>
        <c:numFmt formatCode="General" sourceLinked="1"/>
        <c:tickLblPos val="nextTo"/>
        <c:crossAx val="102521472"/>
        <c:crosses val="autoZero"/>
        <c:auto val="1"/>
        <c:lblAlgn val="ctr"/>
        <c:lblOffset val="100"/>
      </c:catAx>
      <c:valAx>
        <c:axId val="1025214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Total number of revisions</a:t>
                </a:r>
              </a:p>
            </c:rich>
          </c:tx>
        </c:title>
        <c:numFmt formatCode="General" sourceLinked="1"/>
        <c:tickLblPos val="nextTo"/>
        <c:crossAx val="102519552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24b DATA'!$C$2</c:f>
              <c:strCache>
                <c:ptCount val="1"/>
                <c:pt idx="0">
                  <c:v>Hip revision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rgbClr val="1F497D"/>
                </a:solidFill>
              </a:ln>
            </c:spPr>
          </c:marker>
          <c:cat>
            <c:numRef>
              <c:f>'Figure 24b DATA'!$B$3:$B$20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24b DATA'!$C$3:$C$20</c:f>
              <c:numCache>
                <c:formatCode>0.00%</c:formatCode>
                <c:ptCount val="18"/>
                <c:pt idx="0">
                  <c:v>1.2500000000000001E-2</c:v>
                </c:pt>
                <c:pt idx="1">
                  <c:v>3.1847133757961781E-3</c:v>
                </c:pt>
                <c:pt idx="2">
                  <c:v>1.0033444816053512E-2</c:v>
                </c:pt>
                <c:pt idx="3">
                  <c:v>8.6805555555555559E-3</c:v>
                </c:pt>
                <c:pt idx="4">
                  <c:v>9.3603744149765994E-3</c:v>
                </c:pt>
                <c:pt idx="5">
                  <c:v>6.7567567567567563E-3</c:v>
                </c:pt>
                <c:pt idx="6">
                  <c:v>9.0361445783132526E-3</c:v>
                </c:pt>
                <c:pt idx="7">
                  <c:v>4.3103448275862068E-3</c:v>
                </c:pt>
                <c:pt idx="8">
                  <c:v>7.1633237822349575E-3</c:v>
                </c:pt>
                <c:pt idx="9">
                  <c:v>6.6225165562913916E-3</c:v>
                </c:pt>
                <c:pt idx="10">
                  <c:v>9.3312597200622075E-3</c:v>
                </c:pt>
                <c:pt idx="11">
                  <c:v>1.0057471264367816E-2</c:v>
                </c:pt>
                <c:pt idx="12">
                  <c:v>1.2587412587412588E-2</c:v>
                </c:pt>
                <c:pt idx="13">
                  <c:v>1.300578034682081E-2</c:v>
                </c:pt>
                <c:pt idx="14">
                  <c:v>2.0569620253164556E-2</c:v>
                </c:pt>
                <c:pt idx="15">
                  <c:v>1.7123287671232876E-2</c:v>
                </c:pt>
                <c:pt idx="16">
                  <c:v>3.3707865168539325E-2</c:v>
                </c:pt>
                <c:pt idx="17">
                  <c:v>1.8145161290322578E-2</c:v>
                </c:pt>
              </c:numCache>
            </c:numRef>
          </c:val>
        </c:ser>
        <c:ser>
          <c:idx val="1"/>
          <c:order val="1"/>
          <c:tx>
            <c:strRef>
              <c:f>'Figure 24b DATA'!$D$2</c:f>
              <c:strCache>
                <c:ptCount val="1"/>
                <c:pt idx="0">
                  <c:v>Knee revision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'Figure 24b DATA'!$B$3:$B$20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'Figure 24b DATA'!$D$3:$D$20</c:f>
              <c:numCache>
                <c:formatCode>0.00%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7.6335877862595426E-3</c:v>
                </c:pt>
                <c:pt idx="3">
                  <c:v>8.0000000000000002E-3</c:v>
                </c:pt>
                <c:pt idx="4">
                  <c:v>3.5714285714285713E-3</c:v>
                </c:pt>
                <c:pt idx="5">
                  <c:v>6.5789473684210531E-3</c:v>
                </c:pt>
                <c:pt idx="6">
                  <c:v>5.4945054945054949E-3</c:v>
                </c:pt>
                <c:pt idx="7">
                  <c:v>2.8653295128939827E-3</c:v>
                </c:pt>
                <c:pt idx="8">
                  <c:v>7.2815533980582527E-3</c:v>
                </c:pt>
                <c:pt idx="9">
                  <c:v>2.0040080160320644E-3</c:v>
                </c:pt>
                <c:pt idx="10">
                  <c:v>1.0101010101010102E-2</c:v>
                </c:pt>
                <c:pt idx="11">
                  <c:v>1.0822510822510822E-2</c:v>
                </c:pt>
                <c:pt idx="12">
                  <c:v>4.9627791563275434E-3</c:v>
                </c:pt>
                <c:pt idx="13">
                  <c:v>1.2048192771084338E-2</c:v>
                </c:pt>
                <c:pt idx="14">
                  <c:v>9.2165898617511521E-3</c:v>
                </c:pt>
                <c:pt idx="15">
                  <c:v>2.7906976744186046E-2</c:v>
                </c:pt>
                <c:pt idx="16">
                  <c:v>1.4457831325301205E-2</c:v>
                </c:pt>
                <c:pt idx="17">
                  <c:v>2.2388059701492536E-2</c:v>
                </c:pt>
              </c:numCache>
            </c:numRef>
          </c:val>
        </c:ser>
        <c:marker val="1"/>
        <c:axId val="105163776"/>
        <c:axId val="105190912"/>
      </c:lineChart>
      <c:catAx>
        <c:axId val="105163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revision</a:t>
                </a:r>
              </a:p>
            </c:rich>
          </c:tx>
        </c:title>
        <c:numFmt formatCode="General" sourceLinked="1"/>
        <c:tickLblPos val="nextTo"/>
        <c:crossAx val="105190912"/>
        <c:crosses val="autoZero"/>
        <c:auto val="1"/>
        <c:lblAlgn val="ctr"/>
        <c:lblOffset val="100"/>
      </c:catAx>
      <c:valAx>
        <c:axId val="10519091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Complication Rate (%)</a:t>
                </a:r>
              </a:p>
            </c:rich>
          </c:tx>
        </c:title>
        <c:numFmt formatCode="0.0%" sourceLinked="0"/>
        <c:tickLblPos val="nextTo"/>
        <c:crossAx val="105163776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'Figure 26 DATA'!$F$2:$Q$2</c:f>
              <c:strCache>
                <c:ptCount val="12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  <c:pt idx="5">
                  <c:v>Apr-Jun 2016</c:v>
                </c:pt>
                <c:pt idx="6">
                  <c:v>Jul-Sep 2016</c:v>
                </c:pt>
                <c:pt idx="7">
                  <c:v>Oct-Dec 2016</c:v>
                </c:pt>
                <c:pt idx="8">
                  <c:v>Jan-Mar 2017</c:v>
                </c:pt>
                <c:pt idx="9">
                  <c:v>Apr-Jun 2017</c:v>
                </c:pt>
                <c:pt idx="10">
                  <c:v>Jul-Sep 2017</c:v>
                </c:pt>
                <c:pt idx="11">
                  <c:v>Oct-Dec 2017</c:v>
                </c:pt>
              </c:strCache>
            </c:strRef>
          </c:cat>
          <c:val>
            <c:numRef>
              <c:f>'Figure 26 DATA'!$F$3:$Q$3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6</c:v>
                </c:pt>
                <c:pt idx="3">
                  <c:v>13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8</c:v>
                </c:pt>
                <c:pt idx="8">
                  <c:v>18</c:v>
                </c:pt>
                <c:pt idx="9">
                  <c:v>5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axId val="105789312"/>
        <c:axId val="105790848"/>
      </c:barChart>
      <c:catAx>
        <c:axId val="105789312"/>
        <c:scaling>
          <c:orientation val="minMax"/>
        </c:scaling>
        <c:axPos val="b"/>
        <c:tickLblPos val="nextTo"/>
        <c:crossAx val="105790848"/>
        <c:crosses val="autoZero"/>
        <c:auto val="1"/>
        <c:lblAlgn val="ctr"/>
        <c:lblOffset val="100"/>
      </c:catAx>
      <c:valAx>
        <c:axId val="1057908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Number of notifications</a:t>
                </a:r>
              </a:p>
            </c:rich>
          </c:tx>
          <c:layout/>
        </c:title>
        <c:numFmt formatCode="General" sourceLinked="1"/>
        <c:tickLblPos val="nextTo"/>
        <c:crossAx val="105789312"/>
        <c:crosses val="autoZero"/>
        <c:crossBetween val="between"/>
      </c:valAx>
    </c:plotArea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408401200342222E-2"/>
          <c:y val="2.4047058197034364E-2"/>
          <c:w val="0.90200229670523369"/>
          <c:h val="0.79705674092280832"/>
        </c:manualLayout>
      </c:layout>
      <c:lineChart>
        <c:grouping val="standard"/>
        <c:ser>
          <c:idx val="0"/>
          <c:order val="0"/>
          <c:tx>
            <c:strRef>
              <c:f>'Figure 1ef DATA'!$H$2</c:f>
              <c:strCache>
                <c:ptCount val="1"/>
                <c:pt idx="0">
                  <c:v>Shoulder arthroplasty non-elective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'Figure 1ef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1ef DATA'!$H$3:$H$19</c:f>
              <c:numCache>
                <c:formatCode>###0.0%</c:formatCode>
                <c:ptCount val="17"/>
                <c:pt idx="0">
                  <c:v>0.29499999999999998</c:v>
                </c:pt>
                <c:pt idx="1">
                  <c:v>0.28899999999999998</c:v>
                </c:pt>
                <c:pt idx="2">
                  <c:v>0.36599999999999999</c:v>
                </c:pt>
                <c:pt idx="3">
                  <c:v>0.32900000000000001</c:v>
                </c:pt>
                <c:pt idx="4">
                  <c:v>0.32700000000000001</c:v>
                </c:pt>
                <c:pt idx="5">
                  <c:v>0.34799999999999998</c:v>
                </c:pt>
                <c:pt idx="6">
                  <c:v>0.33500000000000002</c:v>
                </c:pt>
                <c:pt idx="7">
                  <c:v>0.314</c:v>
                </c:pt>
                <c:pt idx="8">
                  <c:v>0.32400000000000001</c:v>
                </c:pt>
                <c:pt idx="9">
                  <c:v>0.27900000000000003</c:v>
                </c:pt>
                <c:pt idx="10">
                  <c:v>0.32200000000000001</c:v>
                </c:pt>
                <c:pt idx="11">
                  <c:v>0.23699999999999999</c:v>
                </c:pt>
                <c:pt idx="12">
                  <c:v>0.23499999999999999</c:v>
                </c:pt>
                <c:pt idx="13">
                  <c:v>0.26300000000000001</c:v>
                </c:pt>
                <c:pt idx="14">
                  <c:v>0.219</c:v>
                </c:pt>
                <c:pt idx="15">
                  <c:v>0.216</c:v>
                </c:pt>
                <c:pt idx="16">
                  <c:v>0.26900000000000002</c:v>
                </c:pt>
              </c:numCache>
            </c:numRef>
          </c:val>
        </c:ser>
        <c:ser>
          <c:idx val="1"/>
          <c:order val="1"/>
          <c:tx>
            <c:strRef>
              <c:f>'Figure 1ef DATA'!$I$2</c:f>
              <c:strCache>
                <c:ptCount val="1"/>
                <c:pt idx="0">
                  <c:v>Shoulder revision non-elective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'Figure 1ef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1ef DATA'!$I$3:$I$19</c:f>
              <c:numCache>
                <c:formatCode>###0.0%</c:formatCode>
                <c:ptCount val="17"/>
                <c:pt idx="0">
                  <c:v>#N/A</c:v>
                </c:pt>
                <c:pt idx="1">
                  <c:v>8.3000000000000004E-2</c:v>
                </c:pt>
                <c:pt idx="2">
                  <c:v>0.22700000000000001</c:v>
                </c:pt>
                <c:pt idx="3">
                  <c:v>0.188</c:v>
                </c:pt>
                <c:pt idx="4">
                  <c:v>7.6999999999999999E-2</c:v>
                </c:pt>
                <c:pt idx="5">
                  <c:v>0.13300000000000001</c:v>
                </c:pt>
                <c:pt idx="6">
                  <c:v>8.3000000000000004E-2</c:v>
                </c:pt>
                <c:pt idx="7" formatCode="####.0%">
                  <c:v>6.7000000000000004E-2</c:v>
                </c:pt>
                <c:pt idx="8" formatCode="####.0%">
                  <c:v>0.04</c:v>
                </c:pt>
                <c:pt idx="9" formatCode="####.0%">
                  <c:v>9.0999999999999998E-2</c:v>
                </c:pt>
                <c:pt idx="10" formatCode="####.0%">
                  <c:v>6.9000000000000006E-2</c:v>
                </c:pt>
                <c:pt idx="11">
                  <c:v>#N/A</c:v>
                </c:pt>
                <c:pt idx="12">
                  <c:v>#N/A</c:v>
                </c:pt>
                <c:pt idx="13" formatCode="####.0%">
                  <c:v>0.13300000000000001</c:v>
                </c:pt>
                <c:pt idx="14" formatCode="####.0%">
                  <c:v>0.05</c:v>
                </c:pt>
                <c:pt idx="15" formatCode="####.0%">
                  <c:v>9.5000000000000001E-2</c:v>
                </c:pt>
                <c:pt idx="16" formatCode="####.0%">
                  <c:v>0.16700000000000001</c:v>
                </c:pt>
              </c:numCache>
            </c:numRef>
          </c:val>
        </c:ser>
        <c:ser>
          <c:idx val="2"/>
          <c:order val="2"/>
          <c:tx>
            <c:strRef>
              <c:f>'Figure 1ef DATA'!$J$2</c:f>
              <c:strCache>
                <c:ptCount val="1"/>
                <c:pt idx="0">
                  <c:v>Elbow arthroplasty non-elective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numRef>
              <c:f>'Figure 1ef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1ef DATA'!$J$3:$J$19</c:f>
              <c:numCache>
                <c:formatCode>###0.0%</c:formatCode>
                <c:ptCount val="17"/>
                <c:pt idx="0">
                  <c:v>0.113</c:v>
                </c:pt>
                <c:pt idx="1">
                  <c:v>0.13300000000000001</c:v>
                </c:pt>
                <c:pt idx="2">
                  <c:v>0.20799999999999999</c:v>
                </c:pt>
                <c:pt idx="3">
                  <c:v>9.6000000000000002E-2</c:v>
                </c:pt>
                <c:pt idx="4">
                  <c:v>7.3999999999999996E-2</c:v>
                </c:pt>
                <c:pt idx="5">
                  <c:v>7.1999999999999995E-2</c:v>
                </c:pt>
                <c:pt idx="6">
                  <c:v>0.1</c:v>
                </c:pt>
                <c:pt idx="7">
                  <c:v>9.6000000000000002E-2</c:v>
                </c:pt>
                <c:pt idx="8">
                  <c:v>0.156</c:v>
                </c:pt>
                <c:pt idx="9">
                  <c:v>0.11899999999999999</c:v>
                </c:pt>
                <c:pt idx="10">
                  <c:v>0.156</c:v>
                </c:pt>
                <c:pt idx="11">
                  <c:v>0.105</c:v>
                </c:pt>
                <c:pt idx="12">
                  <c:v>0.17699999999999999</c:v>
                </c:pt>
                <c:pt idx="13">
                  <c:v>0.113</c:v>
                </c:pt>
                <c:pt idx="14">
                  <c:v>0.20300000000000001</c:v>
                </c:pt>
                <c:pt idx="15">
                  <c:v>9.0999999999999998E-2</c:v>
                </c:pt>
                <c:pt idx="16">
                  <c:v>0.16300000000000001</c:v>
                </c:pt>
              </c:numCache>
            </c:numRef>
          </c:val>
        </c:ser>
        <c:ser>
          <c:idx val="3"/>
          <c:order val="3"/>
          <c:tx>
            <c:strRef>
              <c:f>'Figure 1ef DATA'!$K$2</c:f>
              <c:strCache>
                <c:ptCount val="1"/>
                <c:pt idx="0">
                  <c:v>Elbow revision non-elective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'Figure 1ef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1ef DATA'!$K$3:$K$19</c:f>
              <c:numCache>
                <c:formatCode>###0.0%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8.3000000000000004E-2</c:v>
                </c:pt>
                <c:pt idx="3">
                  <c:v>0.23100000000000001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####.0%">
                  <c:v>0.28599999999999998</c:v>
                </c:pt>
                <c:pt idx="8">
                  <c:v>#N/A</c:v>
                </c:pt>
                <c:pt idx="9">
                  <c:v>#N/A</c:v>
                </c:pt>
                <c:pt idx="10" formatCode="####.0%">
                  <c:v>9.0999999999999998E-2</c:v>
                </c:pt>
                <c:pt idx="11">
                  <c:v>#N/A</c:v>
                </c:pt>
                <c:pt idx="12" formatCode="####.0%">
                  <c:v>6.7000000000000004E-2</c:v>
                </c:pt>
                <c:pt idx="13" formatCode="####.0%">
                  <c:v>0.3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'Figure 1ef DATA'!$L$2</c:f>
              <c:strCache>
                <c:ptCount val="1"/>
                <c:pt idx="0">
                  <c:v>Ankle arthroplasty non-elective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cat>
            <c:numRef>
              <c:f>'Figure 1ef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1ef DATA'!$L$3:$L$19</c:f>
              <c:numCache>
                <c:formatCode>###0.0%</c:formatCode>
                <c:ptCount val="17"/>
                <c:pt idx="0">
                  <c:v>7.0999999999999994E-2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4.7E-2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1.4E-2</c:v>
                </c:pt>
                <c:pt idx="16">
                  <c:v>#N/A</c:v>
                </c:pt>
              </c:numCache>
            </c:numRef>
          </c:val>
        </c:ser>
        <c:ser>
          <c:idx val="5"/>
          <c:order val="5"/>
          <c:tx>
            <c:strRef>
              <c:f>'Figure 1ef DATA'!$M$2</c:f>
              <c:strCache>
                <c:ptCount val="1"/>
                <c:pt idx="0">
                  <c:v>Ankle revision non-elective</c:v>
                </c:pt>
              </c:strCache>
            </c:strRef>
          </c:tx>
          <c:spPr>
            <a:ln>
              <a:prstDash val="sysDash"/>
            </a:ln>
          </c:spPr>
          <c:marker>
            <c:symbol val="triangle"/>
            <c:size val="7"/>
          </c:marker>
          <c:cat>
            <c:numRef>
              <c:f>'Figure 1ef DATA'!$C$3:$C$19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1ef DATA'!$M$3:$M$19</c:f>
              <c:numCache>
                <c:formatCode>###0.0%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0.16700000000000001</c:v>
                </c:pt>
                <c:pt idx="6">
                  <c:v>0.33300000000000002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####.0%">
                  <c:v>0.16700000000000001</c:v>
                </c:pt>
                <c:pt idx="12" formatCode="####.0%">
                  <c:v>0.2</c:v>
                </c:pt>
                <c:pt idx="13" formatCode="####.0%">
                  <c:v>7.0999999999999994E-2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</c:ser>
        <c:marker val="1"/>
        <c:axId val="68680320"/>
        <c:axId val="68690304"/>
      </c:lineChart>
      <c:catAx>
        <c:axId val="68680320"/>
        <c:scaling>
          <c:orientation val="minMax"/>
        </c:scaling>
        <c:axPos val="b"/>
        <c:numFmt formatCode="General" sourceLinked="1"/>
        <c:tickLblPos val="nextTo"/>
        <c:crossAx val="68690304"/>
        <c:crosses val="autoZero"/>
        <c:auto val="1"/>
        <c:lblAlgn val="ctr"/>
        <c:lblOffset val="100"/>
      </c:catAx>
      <c:valAx>
        <c:axId val="686903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non-elective</a:t>
                </a:r>
              </a:p>
              <a:p>
                <a:pPr>
                  <a:defRPr/>
                </a:pPr>
                <a:r>
                  <a:rPr lang="en-GB"/>
                  <a:t>operations</a:t>
                </a:r>
              </a:p>
            </c:rich>
          </c:tx>
          <c:layout/>
        </c:title>
        <c:numFmt formatCode="0%" sourceLinked="0"/>
        <c:tickLblPos val="nextTo"/>
        <c:crossAx val="686803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tx>
            <c:strRef>
              <c:f>'Figure 26 DATA'!$F$10</c:f>
              <c:strCache>
                <c:ptCount val="1"/>
                <c:pt idx="0">
                  <c:v>2015</c:v>
                </c:pt>
              </c:strCache>
            </c:strRef>
          </c:tx>
          <c:dLbls>
            <c:showVal val="1"/>
          </c:dLbls>
          <c:cat>
            <c:strRef>
              <c:f>'Figure 26 DATA'!$G$9:$M$9</c:f>
              <c:strCache>
                <c:ptCount val="7"/>
                <c:pt idx="0">
                  <c:v>Hip dislocations within 365 days:</c:v>
                </c:pt>
                <c:pt idx="1">
                  <c:v>Hip infections within 365 days:</c:v>
                </c:pt>
                <c:pt idx="2">
                  <c:v>Knee infections within 365 days:</c:v>
                </c:pt>
                <c:pt idx="3">
                  <c:v>Hip DVT/PE within 90 days:</c:v>
                </c:pt>
                <c:pt idx="4">
                  <c:v>Knee DVT/PE within 90 days:</c:v>
                </c:pt>
                <c:pt idx="5">
                  <c:v>Hip revisions within 3 years:</c:v>
                </c:pt>
                <c:pt idx="6">
                  <c:v>Knee revisions within 3 years:</c:v>
                </c:pt>
              </c:strCache>
            </c:strRef>
          </c:cat>
          <c:val>
            <c:numRef>
              <c:f>'Figure 26 DATA'!$G$10:$M$10</c:f>
              <c:numCache>
                <c:formatCode>General</c:formatCode>
                <c:ptCount val="7"/>
                <c:pt idx="0">
                  <c:v>7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</c:ser>
        <c:ser>
          <c:idx val="1"/>
          <c:order val="1"/>
          <c:tx>
            <c:strRef>
              <c:f>'Figure 26 DATA'!$F$11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strRef>
              <c:f>'Figure 26 DATA'!$G$9:$M$9</c:f>
              <c:strCache>
                <c:ptCount val="7"/>
                <c:pt idx="0">
                  <c:v>Hip dislocations within 365 days:</c:v>
                </c:pt>
                <c:pt idx="1">
                  <c:v>Hip infections within 365 days:</c:v>
                </c:pt>
                <c:pt idx="2">
                  <c:v>Knee infections within 365 days:</c:v>
                </c:pt>
                <c:pt idx="3">
                  <c:v>Hip DVT/PE within 90 days:</c:v>
                </c:pt>
                <c:pt idx="4">
                  <c:v>Knee DVT/PE within 90 days:</c:v>
                </c:pt>
                <c:pt idx="5">
                  <c:v>Hip revisions within 3 years:</c:v>
                </c:pt>
                <c:pt idx="6">
                  <c:v>Knee revisions within 3 years:</c:v>
                </c:pt>
              </c:strCache>
            </c:strRef>
          </c:cat>
          <c:val>
            <c:numRef>
              <c:f>'Figure 26 DATA'!$G$11:$M$11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2"/>
          <c:order val="2"/>
          <c:tx>
            <c:strRef>
              <c:f>'Figure 26 DATA'!$F$12</c:f>
              <c:strCache>
                <c:ptCount val="1"/>
                <c:pt idx="0">
                  <c:v>2017</c:v>
                </c:pt>
              </c:strCache>
            </c:strRef>
          </c:tx>
          <c:dLbls>
            <c:dLblPos val="outEnd"/>
            <c:showVal val="1"/>
          </c:dLbls>
          <c:val>
            <c:numRef>
              <c:f>'Figure 26 DATA'!$G$12:$M$12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</c:ser>
        <c:axId val="105842560"/>
        <c:axId val="105844096"/>
      </c:barChart>
      <c:catAx>
        <c:axId val="105842560"/>
        <c:scaling>
          <c:orientation val="minMax"/>
        </c:scaling>
        <c:axPos val="l"/>
        <c:tickLblPos val="nextTo"/>
        <c:crossAx val="105844096"/>
        <c:crosses val="autoZero"/>
        <c:auto val="1"/>
        <c:lblAlgn val="ctr"/>
        <c:lblOffset val="100"/>
      </c:catAx>
      <c:valAx>
        <c:axId val="105844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</a:t>
                </a:r>
                <a:r>
                  <a:rPr lang="en-GB" baseline="0"/>
                  <a:t> notifications</a:t>
                </a:r>
                <a:endParaRPr lang="en-GB"/>
              </a:p>
            </c:rich>
          </c:tx>
          <c:layout/>
        </c:title>
        <c:numFmt formatCode="General" sourceLinked="1"/>
        <c:tickLblPos val="nextTo"/>
        <c:crossAx val="105842560"/>
        <c:crosses val="autoZero"/>
        <c:crossBetween val="between"/>
      </c:valAx>
    </c:plotArea>
    <c:legend>
      <c:legendPos val="tr"/>
      <c:layout/>
      <c:overlay val="1"/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effectLst/>
          </c:spPr>
          <c:marker>
            <c:symbol val="diamond"/>
            <c:size val="3"/>
          </c:marker>
          <c:dPt>
            <c:idx val="21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2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Lbls>
            <c:dLbl>
              <c:idx val="21"/>
              <c:showCatName val="1"/>
            </c:dLbl>
            <c:dLbl>
              <c:idx val="22"/>
              <c:showCatName val="1"/>
            </c:dLbl>
            <c:dLbl>
              <c:idx val="24"/>
              <c:showCatName val="1"/>
            </c:dLbl>
            <c:delete val="1"/>
          </c:dLbls>
          <c:xVal>
            <c:numRef>
              <c:f>'Fig 27 Data'!$C$1:$C$25</c:f>
              <c:numCache>
                <c:formatCode>dd\-mmm\-yyyy</c:formatCode>
                <c:ptCount val="25"/>
                <c:pt idx="0">
                  <c:v>41128</c:v>
                </c:pt>
                <c:pt idx="1">
                  <c:v>41162</c:v>
                </c:pt>
                <c:pt idx="2">
                  <c:v>41183</c:v>
                </c:pt>
                <c:pt idx="3">
                  <c:v>41205</c:v>
                </c:pt>
                <c:pt idx="4">
                  <c:v>41224</c:v>
                </c:pt>
                <c:pt idx="5">
                  <c:v>41261</c:v>
                </c:pt>
                <c:pt idx="6">
                  <c:v>41287</c:v>
                </c:pt>
                <c:pt idx="7">
                  <c:v>41444</c:v>
                </c:pt>
                <c:pt idx="8">
                  <c:v>41455</c:v>
                </c:pt>
                <c:pt idx="9">
                  <c:v>41522</c:v>
                </c:pt>
                <c:pt idx="10">
                  <c:v>41544</c:v>
                </c:pt>
                <c:pt idx="11">
                  <c:v>41550</c:v>
                </c:pt>
                <c:pt idx="12">
                  <c:v>41569</c:v>
                </c:pt>
                <c:pt idx="13">
                  <c:v>41594</c:v>
                </c:pt>
                <c:pt idx="14">
                  <c:v>41738</c:v>
                </c:pt>
                <c:pt idx="15">
                  <c:v>41753</c:v>
                </c:pt>
                <c:pt idx="16">
                  <c:v>41827</c:v>
                </c:pt>
                <c:pt idx="17">
                  <c:v>41885</c:v>
                </c:pt>
                <c:pt idx="18">
                  <c:v>41947</c:v>
                </c:pt>
                <c:pt idx="19">
                  <c:v>42000</c:v>
                </c:pt>
                <c:pt idx="20">
                  <c:v>42008</c:v>
                </c:pt>
                <c:pt idx="21">
                  <c:v>42023</c:v>
                </c:pt>
                <c:pt idx="22">
                  <c:v>42058</c:v>
                </c:pt>
                <c:pt idx="23">
                  <c:v>42112</c:v>
                </c:pt>
                <c:pt idx="24">
                  <c:v>42185</c:v>
                </c:pt>
              </c:numCache>
            </c:numRef>
          </c:xVal>
          <c:yVal>
            <c:numRef>
              <c:f>'Fig 27 Data'!$D$1:$D$25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0.67</c:v>
                </c:pt>
                <c:pt idx="22">
                  <c:v>1.34</c:v>
                </c:pt>
                <c:pt idx="23">
                  <c:v>1.33</c:v>
                </c:pt>
                <c:pt idx="24">
                  <c:v>2.0699999999999998</c:v>
                </c:pt>
              </c:numCache>
            </c:numRef>
          </c:yVal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'Fig 27 Data'!$H$1:$H$18</c:f>
              <c:numCache>
                <c:formatCode>dd/mm/yyyy</c:formatCode>
                <c:ptCount val="18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</c:numCache>
            </c:numRef>
          </c:xVal>
          <c:yVal>
            <c:numRef>
              <c:f>'Fig 27 Data'!$J$1:$J$18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yVal>
          <c:smooth val="1"/>
        </c:ser>
        <c:axId val="105957248"/>
        <c:axId val="105958784"/>
      </c:scatterChart>
      <c:valAx>
        <c:axId val="105957248"/>
        <c:scaling>
          <c:orientation val="minMax"/>
          <c:max val="42563"/>
          <c:min val="41009"/>
        </c:scaling>
        <c:axPos val="b"/>
        <c:numFmt formatCode="yyyy" sourceLinked="0"/>
        <c:tickLblPos val="nextTo"/>
        <c:crossAx val="105958784"/>
        <c:crosses val="autoZero"/>
        <c:crossBetween val="midCat"/>
        <c:majorUnit val="365.35"/>
      </c:valAx>
      <c:valAx>
        <c:axId val="105958784"/>
        <c:scaling>
          <c:orientation val="minMax"/>
          <c:max val="2.4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CUSUM</a:t>
                </a:r>
                <a:endParaRPr/>
              </a:p>
            </c:rich>
          </c:tx>
        </c:title>
        <c:numFmt formatCode="0.0" sourceLinked="0"/>
        <c:tickLblPos val="nextTo"/>
        <c:crossAx val="105957248"/>
        <c:crossesAt val="3725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</c:chart>
  <c:spPr>
    <a:ln w="12700">
      <a:solidFill>
        <a:srgbClr val="C0C0C0"/>
      </a:solidFill>
      <a:prstDash val="solid"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effectLst/>
          </c:spPr>
          <c:marker>
            <c:symbol val="diamond"/>
            <c:size val="3"/>
          </c:marker>
          <c:dPt>
            <c:idx val="21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2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Lbls>
            <c:dLbl>
              <c:idx val="21"/>
              <c:layout/>
              <c:showCatName val="1"/>
            </c:dLbl>
            <c:dLbl>
              <c:idx val="22"/>
              <c:layout/>
              <c:showCatName val="1"/>
            </c:dLbl>
            <c:dLbl>
              <c:idx val="24"/>
              <c:layout/>
              <c:showCatName val="1"/>
            </c:dLbl>
            <c:delete val="1"/>
          </c:dLbls>
          <c:xVal>
            <c:numRef>
              <c:f>'Fig 27 Data'!$C$1:$C$25</c:f>
              <c:numCache>
                <c:formatCode>dd\-mmm\-yyyy</c:formatCode>
                <c:ptCount val="25"/>
                <c:pt idx="0">
                  <c:v>41128</c:v>
                </c:pt>
                <c:pt idx="1">
                  <c:v>41162</c:v>
                </c:pt>
                <c:pt idx="2">
                  <c:v>41183</c:v>
                </c:pt>
                <c:pt idx="3">
                  <c:v>41205</c:v>
                </c:pt>
                <c:pt idx="4">
                  <c:v>41224</c:v>
                </c:pt>
                <c:pt idx="5">
                  <c:v>41261</c:v>
                </c:pt>
                <c:pt idx="6">
                  <c:v>41287</c:v>
                </c:pt>
                <c:pt idx="7">
                  <c:v>41444</c:v>
                </c:pt>
                <c:pt idx="8">
                  <c:v>41455</c:v>
                </c:pt>
                <c:pt idx="9">
                  <c:v>41522</c:v>
                </c:pt>
                <c:pt idx="10">
                  <c:v>41544</c:v>
                </c:pt>
                <c:pt idx="11">
                  <c:v>41550</c:v>
                </c:pt>
                <c:pt idx="12">
                  <c:v>41569</c:v>
                </c:pt>
                <c:pt idx="13">
                  <c:v>41594</c:v>
                </c:pt>
                <c:pt idx="14">
                  <c:v>41738</c:v>
                </c:pt>
                <c:pt idx="15">
                  <c:v>41753</c:v>
                </c:pt>
                <c:pt idx="16">
                  <c:v>41827</c:v>
                </c:pt>
                <c:pt idx="17">
                  <c:v>41885</c:v>
                </c:pt>
                <c:pt idx="18">
                  <c:v>41947</c:v>
                </c:pt>
                <c:pt idx="19">
                  <c:v>42000</c:v>
                </c:pt>
                <c:pt idx="20">
                  <c:v>42008</c:v>
                </c:pt>
                <c:pt idx="21">
                  <c:v>42023</c:v>
                </c:pt>
                <c:pt idx="22">
                  <c:v>42058</c:v>
                </c:pt>
                <c:pt idx="23">
                  <c:v>42112</c:v>
                </c:pt>
                <c:pt idx="24">
                  <c:v>42185</c:v>
                </c:pt>
              </c:numCache>
            </c:numRef>
          </c:xVal>
          <c:yVal>
            <c:numRef>
              <c:f>'Fig 27 Data'!$D$1:$D$25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0.67</c:v>
                </c:pt>
                <c:pt idx="22">
                  <c:v>1.34</c:v>
                </c:pt>
                <c:pt idx="23">
                  <c:v>1.33</c:v>
                </c:pt>
                <c:pt idx="24">
                  <c:v>2.0699999999999998</c:v>
                </c:pt>
              </c:numCache>
            </c:numRef>
          </c:yVal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'Fig 27 Data'!$H$1:$H$18</c:f>
              <c:numCache>
                <c:formatCode>dd/mm/yyyy</c:formatCode>
                <c:ptCount val="18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</c:numCache>
            </c:numRef>
          </c:xVal>
          <c:yVal>
            <c:numRef>
              <c:f>'Fig 27 Data'!$J$1:$J$18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yVal>
          <c:smooth val="1"/>
        </c:ser>
        <c:axId val="105039360"/>
        <c:axId val="105040896"/>
      </c:scatterChart>
      <c:valAx>
        <c:axId val="105039360"/>
        <c:scaling>
          <c:orientation val="minMax"/>
          <c:max val="42563"/>
          <c:min val="41009"/>
        </c:scaling>
        <c:axPos val="b"/>
        <c:numFmt formatCode="yyyy" sourceLinked="0"/>
        <c:tickLblPos val="nextTo"/>
        <c:crossAx val="105040896"/>
        <c:crosses val="autoZero"/>
        <c:crossBetween val="midCat"/>
        <c:majorUnit val="365.35"/>
      </c:valAx>
      <c:valAx>
        <c:axId val="105040896"/>
        <c:scaling>
          <c:orientation val="minMax"/>
          <c:max val="2.4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CUSUM</a:t>
                </a:r>
                <a:endParaRPr/>
              </a:p>
            </c:rich>
          </c:tx>
          <c:layout/>
        </c:title>
        <c:numFmt formatCode="0.0" sourceLinked="0"/>
        <c:tickLblPos val="nextTo"/>
        <c:crossAx val="105039360"/>
        <c:crossesAt val="3725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</c:chart>
  <c:spPr>
    <a:ln w="12700">
      <a:solidFill>
        <a:srgbClr val="C0C0C0"/>
      </a:solidFill>
      <a:prstDash val="solid"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effectLst/>
          </c:spPr>
          <c:marker>
            <c:symbol val="diamond"/>
            <c:size val="3"/>
          </c:marker>
          <c:dPt>
            <c:idx val="9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1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8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8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128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Lbls>
            <c:dLbl>
              <c:idx val="9"/>
              <c:showCatName val="1"/>
            </c:dLbl>
            <c:dLbl>
              <c:idx val="14"/>
              <c:showCatName val="1"/>
            </c:dLbl>
            <c:dLbl>
              <c:idx val="28"/>
              <c:showCatName val="1"/>
            </c:dLbl>
            <c:dLbl>
              <c:idx val="84"/>
              <c:showCatName val="1"/>
            </c:dLbl>
            <c:dLbl>
              <c:idx val="128"/>
              <c:showCatName val="1"/>
            </c:dLbl>
            <c:delete val="1"/>
          </c:dLbls>
          <c:xVal>
            <c:numRef>
              <c:f>'Fig 28 Data'!$C$1:$C$129</c:f>
              <c:numCache>
                <c:formatCode>dd\-mmm\-yyyy</c:formatCode>
                <c:ptCount val="129"/>
                <c:pt idx="0">
                  <c:v>41147</c:v>
                </c:pt>
                <c:pt idx="1">
                  <c:v>41179</c:v>
                </c:pt>
                <c:pt idx="2">
                  <c:v>41190</c:v>
                </c:pt>
                <c:pt idx="3">
                  <c:v>41215</c:v>
                </c:pt>
                <c:pt idx="4">
                  <c:v>41234</c:v>
                </c:pt>
                <c:pt idx="5">
                  <c:v>41253</c:v>
                </c:pt>
                <c:pt idx="6">
                  <c:v>41275</c:v>
                </c:pt>
                <c:pt idx="7">
                  <c:v>41277</c:v>
                </c:pt>
                <c:pt idx="8">
                  <c:v>41284</c:v>
                </c:pt>
                <c:pt idx="9">
                  <c:v>41290</c:v>
                </c:pt>
                <c:pt idx="10">
                  <c:v>41294</c:v>
                </c:pt>
                <c:pt idx="11">
                  <c:v>41296</c:v>
                </c:pt>
                <c:pt idx="12">
                  <c:v>41305</c:v>
                </c:pt>
                <c:pt idx="13">
                  <c:v>41316</c:v>
                </c:pt>
                <c:pt idx="14">
                  <c:v>41339</c:v>
                </c:pt>
                <c:pt idx="15">
                  <c:v>41342</c:v>
                </c:pt>
                <c:pt idx="16">
                  <c:v>41351</c:v>
                </c:pt>
                <c:pt idx="17">
                  <c:v>41353</c:v>
                </c:pt>
                <c:pt idx="18">
                  <c:v>41379</c:v>
                </c:pt>
                <c:pt idx="19">
                  <c:v>41395</c:v>
                </c:pt>
                <c:pt idx="20">
                  <c:v>41411</c:v>
                </c:pt>
                <c:pt idx="21">
                  <c:v>41413</c:v>
                </c:pt>
                <c:pt idx="22">
                  <c:v>41414</c:v>
                </c:pt>
                <c:pt idx="23">
                  <c:v>41419</c:v>
                </c:pt>
                <c:pt idx="24">
                  <c:v>41427</c:v>
                </c:pt>
                <c:pt idx="25">
                  <c:v>41427</c:v>
                </c:pt>
                <c:pt idx="26">
                  <c:v>41443</c:v>
                </c:pt>
                <c:pt idx="27">
                  <c:v>41448</c:v>
                </c:pt>
                <c:pt idx="28">
                  <c:v>41478</c:v>
                </c:pt>
                <c:pt idx="29">
                  <c:v>41497</c:v>
                </c:pt>
                <c:pt idx="30">
                  <c:v>41498</c:v>
                </c:pt>
                <c:pt idx="31">
                  <c:v>41508</c:v>
                </c:pt>
                <c:pt idx="32">
                  <c:v>41508</c:v>
                </c:pt>
                <c:pt idx="33">
                  <c:v>41510</c:v>
                </c:pt>
                <c:pt idx="34">
                  <c:v>41534</c:v>
                </c:pt>
                <c:pt idx="35">
                  <c:v>41543</c:v>
                </c:pt>
                <c:pt idx="36">
                  <c:v>41543</c:v>
                </c:pt>
                <c:pt idx="37">
                  <c:v>41555</c:v>
                </c:pt>
                <c:pt idx="38">
                  <c:v>41556</c:v>
                </c:pt>
                <c:pt idx="39">
                  <c:v>41561</c:v>
                </c:pt>
                <c:pt idx="40">
                  <c:v>41565</c:v>
                </c:pt>
                <c:pt idx="41">
                  <c:v>41566</c:v>
                </c:pt>
                <c:pt idx="42">
                  <c:v>41582</c:v>
                </c:pt>
                <c:pt idx="43">
                  <c:v>41590</c:v>
                </c:pt>
                <c:pt idx="44">
                  <c:v>41601</c:v>
                </c:pt>
                <c:pt idx="45">
                  <c:v>41605</c:v>
                </c:pt>
                <c:pt idx="46">
                  <c:v>41605</c:v>
                </c:pt>
                <c:pt idx="47">
                  <c:v>41607</c:v>
                </c:pt>
                <c:pt idx="48">
                  <c:v>41608</c:v>
                </c:pt>
                <c:pt idx="49">
                  <c:v>41610</c:v>
                </c:pt>
                <c:pt idx="50">
                  <c:v>41621</c:v>
                </c:pt>
                <c:pt idx="51">
                  <c:v>41630</c:v>
                </c:pt>
                <c:pt idx="52">
                  <c:v>41630</c:v>
                </c:pt>
                <c:pt idx="53">
                  <c:v>41633</c:v>
                </c:pt>
                <c:pt idx="54">
                  <c:v>41645</c:v>
                </c:pt>
                <c:pt idx="55">
                  <c:v>41650</c:v>
                </c:pt>
                <c:pt idx="56">
                  <c:v>41664</c:v>
                </c:pt>
                <c:pt idx="57">
                  <c:v>41677</c:v>
                </c:pt>
                <c:pt idx="58">
                  <c:v>41678</c:v>
                </c:pt>
                <c:pt idx="59">
                  <c:v>41679</c:v>
                </c:pt>
                <c:pt idx="60">
                  <c:v>41679</c:v>
                </c:pt>
                <c:pt idx="61">
                  <c:v>41682</c:v>
                </c:pt>
                <c:pt idx="62">
                  <c:v>41682</c:v>
                </c:pt>
                <c:pt idx="63">
                  <c:v>41683</c:v>
                </c:pt>
                <c:pt idx="64">
                  <c:v>41687</c:v>
                </c:pt>
                <c:pt idx="65">
                  <c:v>41701</c:v>
                </c:pt>
                <c:pt idx="66">
                  <c:v>41710</c:v>
                </c:pt>
                <c:pt idx="67">
                  <c:v>41714</c:v>
                </c:pt>
                <c:pt idx="68">
                  <c:v>41730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41747</c:v>
                </c:pt>
                <c:pt idx="73">
                  <c:v>41753</c:v>
                </c:pt>
                <c:pt idx="74">
                  <c:v>41754</c:v>
                </c:pt>
                <c:pt idx="75">
                  <c:v>41759</c:v>
                </c:pt>
                <c:pt idx="76">
                  <c:v>41777</c:v>
                </c:pt>
                <c:pt idx="77">
                  <c:v>41782</c:v>
                </c:pt>
                <c:pt idx="78">
                  <c:v>41782</c:v>
                </c:pt>
                <c:pt idx="79">
                  <c:v>41800</c:v>
                </c:pt>
                <c:pt idx="80">
                  <c:v>41801</c:v>
                </c:pt>
                <c:pt idx="81">
                  <c:v>41816</c:v>
                </c:pt>
                <c:pt idx="82">
                  <c:v>41817</c:v>
                </c:pt>
                <c:pt idx="83">
                  <c:v>41820</c:v>
                </c:pt>
                <c:pt idx="84">
                  <c:v>41829</c:v>
                </c:pt>
                <c:pt idx="85">
                  <c:v>41841</c:v>
                </c:pt>
                <c:pt idx="86">
                  <c:v>41852</c:v>
                </c:pt>
                <c:pt idx="87">
                  <c:v>41875</c:v>
                </c:pt>
                <c:pt idx="88">
                  <c:v>41878</c:v>
                </c:pt>
                <c:pt idx="89">
                  <c:v>41878</c:v>
                </c:pt>
                <c:pt idx="90">
                  <c:v>41884</c:v>
                </c:pt>
                <c:pt idx="91">
                  <c:v>41888</c:v>
                </c:pt>
                <c:pt idx="92">
                  <c:v>41907</c:v>
                </c:pt>
                <c:pt idx="93">
                  <c:v>41909</c:v>
                </c:pt>
                <c:pt idx="94">
                  <c:v>41916</c:v>
                </c:pt>
                <c:pt idx="95">
                  <c:v>41918</c:v>
                </c:pt>
                <c:pt idx="96">
                  <c:v>41918</c:v>
                </c:pt>
                <c:pt idx="97">
                  <c:v>41921</c:v>
                </c:pt>
                <c:pt idx="98">
                  <c:v>41921</c:v>
                </c:pt>
                <c:pt idx="99">
                  <c:v>41922</c:v>
                </c:pt>
                <c:pt idx="100">
                  <c:v>41923</c:v>
                </c:pt>
                <c:pt idx="101">
                  <c:v>41926</c:v>
                </c:pt>
                <c:pt idx="102">
                  <c:v>41933</c:v>
                </c:pt>
                <c:pt idx="103">
                  <c:v>41933</c:v>
                </c:pt>
                <c:pt idx="104">
                  <c:v>41934</c:v>
                </c:pt>
                <c:pt idx="105">
                  <c:v>41937</c:v>
                </c:pt>
                <c:pt idx="106">
                  <c:v>41938</c:v>
                </c:pt>
                <c:pt idx="107">
                  <c:v>41945</c:v>
                </c:pt>
                <c:pt idx="108">
                  <c:v>41950</c:v>
                </c:pt>
                <c:pt idx="109">
                  <c:v>41958</c:v>
                </c:pt>
                <c:pt idx="110">
                  <c:v>41969</c:v>
                </c:pt>
                <c:pt idx="111">
                  <c:v>41984</c:v>
                </c:pt>
                <c:pt idx="112">
                  <c:v>41987</c:v>
                </c:pt>
                <c:pt idx="113">
                  <c:v>42009</c:v>
                </c:pt>
                <c:pt idx="114">
                  <c:v>42015</c:v>
                </c:pt>
                <c:pt idx="115">
                  <c:v>42026</c:v>
                </c:pt>
                <c:pt idx="116">
                  <c:v>42033</c:v>
                </c:pt>
                <c:pt idx="117">
                  <c:v>42045</c:v>
                </c:pt>
                <c:pt idx="118">
                  <c:v>42080</c:v>
                </c:pt>
                <c:pt idx="119">
                  <c:v>42084</c:v>
                </c:pt>
                <c:pt idx="120">
                  <c:v>42088</c:v>
                </c:pt>
                <c:pt idx="121">
                  <c:v>42113</c:v>
                </c:pt>
                <c:pt idx="122">
                  <c:v>42119</c:v>
                </c:pt>
                <c:pt idx="123">
                  <c:v>42129</c:v>
                </c:pt>
                <c:pt idx="124">
                  <c:v>42133</c:v>
                </c:pt>
                <c:pt idx="125">
                  <c:v>42140</c:v>
                </c:pt>
                <c:pt idx="126">
                  <c:v>42145</c:v>
                </c:pt>
                <c:pt idx="127">
                  <c:v>42174</c:v>
                </c:pt>
                <c:pt idx="128">
                  <c:v>42179</c:v>
                </c:pt>
              </c:numCache>
            </c:numRef>
          </c:xVal>
          <c:yVal>
            <c:numRef>
              <c:f>'Fig 28 Data'!$D$1:$D$129</c:f>
              <c:numCache>
                <c:formatCode>0.00</c:formatCod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0.67</c:v>
                </c:pt>
                <c:pt idx="10">
                  <c:v>0.66</c:v>
                </c:pt>
                <c:pt idx="11">
                  <c:v>0.65</c:v>
                </c:pt>
                <c:pt idx="12">
                  <c:v>0.64</c:v>
                </c:pt>
                <c:pt idx="13">
                  <c:v>0.63</c:v>
                </c:pt>
                <c:pt idx="14">
                  <c:v>1.3</c:v>
                </c:pt>
                <c:pt idx="15">
                  <c:v>1.29</c:v>
                </c:pt>
                <c:pt idx="16">
                  <c:v>1.28</c:v>
                </c:pt>
                <c:pt idx="17">
                  <c:v>1.27</c:v>
                </c:pt>
                <c:pt idx="18">
                  <c:v>1.25</c:v>
                </c:pt>
                <c:pt idx="19">
                  <c:v>1.23</c:v>
                </c:pt>
                <c:pt idx="20">
                  <c:v>1.22</c:v>
                </c:pt>
                <c:pt idx="21">
                  <c:v>1.2</c:v>
                </c:pt>
                <c:pt idx="22">
                  <c:v>1.19</c:v>
                </c:pt>
                <c:pt idx="23">
                  <c:v>1.18</c:v>
                </c:pt>
                <c:pt idx="24">
                  <c:v>1.1599999999999999</c:v>
                </c:pt>
                <c:pt idx="25">
                  <c:v>1.1499999999999999</c:v>
                </c:pt>
                <c:pt idx="26">
                  <c:v>1.1399999999999999</c:v>
                </c:pt>
                <c:pt idx="27">
                  <c:v>1.1299999999999999</c:v>
                </c:pt>
                <c:pt idx="28">
                  <c:v>1.7999999999999998</c:v>
                </c:pt>
                <c:pt idx="29">
                  <c:v>1.79</c:v>
                </c:pt>
                <c:pt idx="30">
                  <c:v>1.77</c:v>
                </c:pt>
                <c:pt idx="31">
                  <c:v>1.76</c:v>
                </c:pt>
                <c:pt idx="32">
                  <c:v>1.75</c:v>
                </c:pt>
                <c:pt idx="33">
                  <c:v>1.74</c:v>
                </c:pt>
                <c:pt idx="34">
                  <c:v>1.73</c:v>
                </c:pt>
                <c:pt idx="35">
                  <c:v>1.72</c:v>
                </c:pt>
                <c:pt idx="36">
                  <c:v>1.71</c:v>
                </c:pt>
                <c:pt idx="37">
                  <c:v>1.7</c:v>
                </c:pt>
                <c:pt idx="38">
                  <c:v>1.69</c:v>
                </c:pt>
                <c:pt idx="39">
                  <c:v>1.68</c:v>
                </c:pt>
                <c:pt idx="40">
                  <c:v>1.67</c:v>
                </c:pt>
                <c:pt idx="41">
                  <c:v>1.66</c:v>
                </c:pt>
                <c:pt idx="42">
                  <c:v>1.65</c:v>
                </c:pt>
                <c:pt idx="43">
                  <c:v>1.64</c:v>
                </c:pt>
                <c:pt idx="44">
                  <c:v>1.63</c:v>
                </c:pt>
                <c:pt idx="45">
                  <c:v>1.62</c:v>
                </c:pt>
                <c:pt idx="46">
                  <c:v>1.61</c:v>
                </c:pt>
                <c:pt idx="47">
                  <c:v>1.6</c:v>
                </c:pt>
                <c:pt idx="48">
                  <c:v>1.59</c:v>
                </c:pt>
                <c:pt idx="49">
                  <c:v>1.58</c:v>
                </c:pt>
                <c:pt idx="50">
                  <c:v>1.57</c:v>
                </c:pt>
                <c:pt idx="51">
                  <c:v>1.56</c:v>
                </c:pt>
                <c:pt idx="52">
                  <c:v>1.55</c:v>
                </c:pt>
                <c:pt idx="53">
                  <c:v>1.54</c:v>
                </c:pt>
                <c:pt idx="54">
                  <c:v>1.53</c:v>
                </c:pt>
                <c:pt idx="55">
                  <c:v>1.52</c:v>
                </c:pt>
                <c:pt idx="56">
                  <c:v>1.51</c:v>
                </c:pt>
                <c:pt idx="57">
                  <c:v>1.5</c:v>
                </c:pt>
                <c:pt idx="58">
                  <c:v>1.49</c:v>
                </c:pt>
                <c:pt idx="59">
                  <c:v>1.48</c:v>
                </c:pt>
                <c:pt idx="60">
                  <c:v>1.47</c:v>
                </c:pt>
                <c:pt idx="61">
                  <c:v>1.46</c:v>
                </c:pt>
                <c:pt idx="62">
                  <c:v>1.45</c:v>
                </c:pt>
                <c:pt idx="63">
                  <c:v>1.44</c:v>
                </c:pt>
                <c:pt idx="64">
                  <c:v>1.43</c:v>
                </c:pt>
                <c:pt idx="65">
                  <c:v>1.42</c:v>
                </c:pt>
                <c:pt idx="66">
                  <c:v>1.41</c:v>
                </c:pt>
                <c:pt idx="67">
                  <c:v>1.4</c:v>
                </c:pt>
                <c:pt idx="68">
                  <c:v>1.39</c:v>
                </c:pt>
                <c:pt idx="69">
                  <c:v>1.38</c:v>
                </c:pt>
                <c:pt idx="70">
                  <c:v>1.37</c:v>
                </c:pt>
                <c:pt idx="71">
                  <c:v>1.36</c:v>
                </c:pt>
                <c:pt idx="72">
                  <c:v>1.35</c:v>
                </c:pt>
                <c:pt idx="73">
                  <c:v>1.34</c:v>
                </c:pt>
                <c:pt idx="74">
                  <c:v>1.33</c:v>
                </c:pt>
                <c:pt idx="75">
                  <c:v>1.32</c:v>
                </c:pt>
                <c:pt idx="76">
                  <c:v>1.31</c:v>
                </c:pt>
                <c:pt idx="77">
                  <c:v>1.3</c:v>
                </c:pt>
                <c:pt idx="78">
                  <c:v>1.29</c:v>
                </c:pt>
                <c:pt idx="79">
                  <c:v>1.28</c:v>
                </c:pt>
                <c:pt idx="80">
                  <c:v>1.27</c:v>
                </c:pt>
                <c:pt idx="81">
                  <c:v>1.26</c:v>
                </c:pt>
                <c:pt idx="82">
                  <c:v>1.25</c:v>
                </c:pt>
                <c:pt idx="83">
                  <c:v>1.24</c:v>
                </c:pt>
                <c:pt idx="84">
                  <c:v>1.9</c:v>
                </c:pt>
                <c:pt idx="85">
                  <c:v>1.88</c:v>
                </c:pt>
                <c:pt idx="86">
                  <c:v>1.86</c:v>
                </c:pt>
                <c:pt idx="87">
                  <c:v>1.85</c:v>
                </c:pt>
                <c:pt idx="88">
                  <c:v>1.84</c:v>
                </c:pt>
                <c:pt idx="89">
                  <c:v>1.83</c:v>
                </c:pt>
                <c:pt idx="90">
                  <c:v>1.82</c:v>
                </c:pt>
                <c:pt idx="91">
                  <c:v>1.81</c:v>
                </c:pt>
                <c:pt idx="92">
                  <c:v>1.8</c:v>
                </c:pt>
                <c:pt idx="93">
                  <c:v>1.79</c:v>
                </c:pt>
                <c:pt idx="94">
                  <c:v>1.78</c:v>
                </c:pt>
                <c:pt idx="95">
                  <c:v>1.77</c:v>
                </c:pt>
                <c:pt idx="96">
                  <c:v>1.76</c:v>
                </c:pt>
                <c:pt idx="97">
                  <c:v>1.75</c:v>
                </c:pt>
                <c:pt idx="98">
                  <c:v>1.74</c:v>
                </c:pt>
                <c:pt idx="99">
                  <c:v>1.73</c:v>
                </c:pt>
                <c:pt idx="100">
                  <c:v>1.72</c:v>
                </c:pt>
                <c:pt idx="101">
                  <c:v>1.71</c:v>
                </c:pt>
                <c:pt idx="102">
                  <c:v>1.7</c:v>
                </c:pt>
                <c:pt idx="103">
                  <c:v>1.69</c:v>
                </c:pt>
                <c:pt idx="104">
                  <c:v>1.68</c:v>
                </c:pt>
                <c:pt idx="105">
                  <c:v>1.67</c:v>
                </c:pt>
                <c:pt idx="106">
                  <c:v>1.66</c:v>
                </c:pt>
                <c:pt idx="107">
                  <c:v>1.65</c:v>
                </c:pt>
                <c:pt idx="108">
                  <c:v>1.64</c:v>
                </c:pt>
                <c:pt idx="109">
                  <c:v>1.63</c:v>
                </c:pt>
                <c:pt idx="110">
                  <c:v>1.62</c:v>
                </c:pt>
                <c:pt idx="111">
                  <c:v>1.61</c:v>
                </c:pt>
                <c:pt idx="112">
                  <c:v>1.6</c:v>
                </c:pt>
                <c:pt idx="113">
                  <c:v>1.59</c:v>
                </c:pt>
                <c:pt idx="114">
                  <c:v>1.58</c:v>
                </c:pt>
                <c:pt idx="115">
                  <c:v>1.57</c:v>
                </c:pt>
                <c:pt idx="116">
                  <c:v>1.56</c:v>
                </c:pt>
                <c:pt idx="117">
                  <c:v>1.55</c:v>
                </c:pt>
                <c:pt idx="118">
                  <c:v>1.54</c:v>
                </c:pt>
                <c:pt idx="119">
                  <c:v>1.53</c:v>
                </c:pt>
                <c:pt idx="120">
                  <c:v>1.52</c:v>
                </c:pt>
                <c:pt idx="121">
                  <c:v>1.51</c:v>
                </c:pt>
                <c:pt idx="122">
                  <c:v>1.5</c:v>
                </c:pt>
                <c:pt idx="123">
                  <c:v>1.49</c:v>
                </c:pt>
                <c:pt idx="124">
                  <c:v>1.48</c:v>
                </c:pt>
                <c:pt idx="125">
                  <c:v>1.47</c:v>
                </c:pt>
                <c:pt idx="126">
                  <c:v>1.46</c:v>
                </c:pt>
                <c:pt idx="127">
                  <c:v>1.45</c:v>
                </c:pt>
                <c:pt idx="128">
                  <c:v>2.12</c:v>
                </c:pt>
              </c:numCache>
            </c:numRef>
          </c:yVal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'Fig 28 Data'!$H$1:$H$18</c:f>
              <c:numCache>
                <c:formatCode>dd/mm/yyyy</c:formatCode>
                <c:ptCount val="18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</c:numCache>
            </c:numRef>
          </c:xVal>
          <c:yVal>
            <c:numRef>
              <c:f>'Fig 28 Data'!$J$1:$J$18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yVal>
          <c:smooth val="1"/>
        </c:ser>
        <c:axId val="105703296"/>
        <c:axId val="105704832"/>
      </c:scatterChart>
      <c:valAx>
        <c:axId val="105703296"/>
        <c:scaling>
          <c:orientation val="minMax"/>
          <c:max val="42563"/>
          <c:min val="41009"/>
        </c:scaling>
        <c:axPos val="b"/>
        <c:numFmt formatCode="yyyy" sourceLinked="0"/>
        <c:tickLblPos val="nextTo"/>
        <c:crossAx val="105704832"/>
        <c:crosses val="autoZero"/>
        <c:crossBetween val="midCat"/>
        <c:majorUnit val="365.35"/>
      </c:valAx>
      <c:valAx>
        <c:axId val="105704832"/>
        <c:scaling>
          <c:orientation val="minMax"/>
          <c:max val="2.4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CUSUM</a:t>
                </a:r>
                <a:endParaRPr/>
              </a:p>
            </c:rich>
          </c:tx>
        </c:title>
        <c:numFmt formatCode="0.0" sourceLinked="0"/>
        <c:tickLblPos val="nextTo"/>
        <c:crossAx val="105703296"/>
        <c:crossesAt val="3725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</c:chart>
  <c:spPr>
    <a:ln w="12700">
      <a:solidFill>
        <a:srgbClr val="C0C0C0"/>
      </a:solidFill>
      <a:prstDash val="solid"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effectLst/>
          </c:spPr>
          <c:marker>
            <c:symbol val="diamond"/>
            <c:size val="3"/>
          </c:marker>
          <c:dPt>
            <c:idx val="9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1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8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8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128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Lbls>
            <c:dLbl>
              <c:idx val="9"/>
              <c:layout/>
              <c:showCatName val="1"/>
            </c:dLbl>
            <c:dLbl>
              <c:idx val="14"/>
              <c:layout/>
              <c:showCatName val="1"/>
            </c:dLbl>
            <c:dLbl>
              <c:idx val="28"/>
              <c:layout/>
              <c:showCatName val="1"/>
            </c:dLbl>
            <c:dLbl>
              <c:idx val="84"/>
              <c:layout/>
              <c:showCatName val="1"/>
            </c:dLbl>
            <c:dLbl>
              <c:idx val="128"/>
              <c:layout/>
              <c:showCatName val="1"/>
            </c:dLbl>
            <c:delete val="1"/>
          </c:dLbls>
          <c:xVal>
            <c:numRef>
              <c:f>'Fig 28 Data'!$C$1:$C$129</c:f>
              <c:numCache>
                <c:formatCode>dd\-mmm\-yyyy</c:formatCode>
                <c:ptCount val="129"/>
                <c:pt idx="0">
                  <c:v>41147</c:v>
                </c:pt>
                <c:pt idx="1">
                  <c:v>41179</c:v>
                </c:pt>
                <c:pt idx="2">
                  <c:v>41190</c:v>
                </c:pt>
                <c:pt idx="3">
                  <c:v>41215</c:v>
                </c:pt>
                <c:pt idx="4">
                  <c:v>41234</c:v>
                </c:pt>
                <c:pt idx="5">
                  <c:v>41253</c:v>
                </c:pt>
                <c:pt idx="6">
                  <c:v>41275</c:v>
                </c:pt>
                <c:pt idx="7">
                  <c:v>41277</c:v>
                </c:pt>
                <c:pt idx="8">
                  <c:v>41284</c:v>
                </c:pt>
                <c:pt idx="9">
                  <c:v>41290</c:v>
                </c:pt>
                <c:pt idx="10">
                  <c:v>41294</c:v>
                </c:pt>
                <c:pt idx="11">
                  <c:v>41296</c:v>
                </c:pt>
                <c:pt idx="12">
                  <c:v>41305</c:v>
                </c:pt>
                <c:pt idx="13">
                  <c:v>41316</c:v>
                </c:pt>
                <c:pt idx="14">
                  <c:v>41339</c:v>
                </c:pt>
                <c:pt idx="15">
                  <c:v>41342</c:v>
                </c:pt>
                <c:pt idx="16">
                  <c:v>41351</c:v>
                </c:pt>
                <c:pt idx="17">
                  <c:v>41353</c:v>
                </c:pt>
                <c:pt idx="18">
                  <c:v>41379</c:v>
                </c:pt>
                <c:pt idx="19">
                  <c:v>41395</c:v>
                </c:pt>
                <c:pt idx="20">
                  <c:v>41411</c:v>
                </c:pt>
                <c:pt idx="21">
                  <c:v>41413</c:v>
                </c:pt>
                <c:pt idx="22">
                  <c:v>41414</c:v>
                </c:pt>
                <c:pt idx="23">
                  <c:v>41419</c:v>
                </c:pt>
                <c:pt idx="24">
                  <c:v>41427</c:v>
                </c:pt>
                <c:pt idx="25">
                  <c:v>41427</c:v>
                </c:pt>
                <c:pt idx="26">
                  <c:v>41443</c:v>
                </c:pt>
                <c:pt idx="27">
                  <c:v>41448</c:v>
                </c:pt>
                <c:pt idx="28">
                  <c:v>41478</c:v>
                </c:pt>
                <c:pt idx="29">
                  <c:v>41497</c:v>
                </c:pt>
                <c:pt idx="30">
                  <c:v>41498</c:v>
                </c:pt>
                <c:pt idx="31">
                  <c:v>41508</c:v>
                </c:pt>
                <c:pt idx="32">
                  <c:v>41508</c:v>
                </c:pt>
                <c:pt idx="33">
                  <c:v>41510</c:v>
                </c:pt>
                <c:pt idx="34">
                  <c:v>41534</c:v>
                </c:pt>
                <c:pt idx="35">
                  <c:v>41543</c:v>
                </c:pt>
                <c:pt idx="36">
                  <c:v>41543</c:v>
                </c:pt>
                <c:pt idx="37">
                  <c:v>41555</c:v>
                </c:pt>
                <c:pt idx="38">
                  <c:v>41556</c:v>
                </c:pt>
                <c:pt idx="39">
                  <c:v>41561</c:v>
                </c:pt>
                <c:pt idx="40">
                  <c:v>41565</c:v>
                </c:pt>
                <c:pt idx="41">
                  <c:v>41566</c:v>
                </c:pt>
                <c:pt idx="42">
                  <c:v>41582</c:v>
                </c:pt>
                <c:pt idx="43">
                  <c:v>41590</c:v>
                </c:pt>
                <c:pt idx="44">
                  <c:v>41601</c:v>
                </c:pt>
                <c:pt idx="45">
                  <c:v>41605</c:v>
                </c:pt>
                <c:pt idx="46">
                  <c:v>41605</c:v>
                </c:pt>
                <c:pt idx="47">
                  <c:v>41607</c:v>
                </c:pt>
                <c:pt idx="48">
                  <c:v>41608</c:v>
                </c:pt>
                <c:pt idx="49">
                  <c:v>41610</c:v>
                </c:pt>
                <c:pt idx="50">
                  <c:v>41621</c:v>
                </c:pt>
                <c:pt idx="51">
                  <c:v>41630</c:v>
                </c:pt>
                <c:pt idx="52">
                  <c:v>41630</c:v>
                </c:pt>
                <c:pt idx="53">
                  <c:v>41633</c:v>
                </c:pt>
                <c:pt idx="54">
                  <c:v>41645</c:v>
                </c:pt>
                <c:pt idx="55">
                  <c:v>41650</c:v>
                </c:pt>
                <c:pt idx="56">
                  <c:v>41664</c:v>
                </c:pt>
                <c:pt idx="57">
                  <c:v>41677</c:v>
                </c:pt>
                <c:pt idx="58">
                  <c:v>41678</c:v>
                </c:pt>
                <c:pt idx="59">
                  <c:v>41679</c:v>
                </c:pt>
                <c:pt idx="60">
                  <c:v>41679</c:v>
                </c:pt>
                <c:pt idx="61">
                  <c:v>41682</c:v>
                </c:pt>
                <c:pt idx="62">
                  <c:v>41682</c:v>
                </c:pt>
                <c:pt idx="63">
                  <c:v>41683</c:v>
                </c:pt>
                <c:pt idx="64">
                  <c:v>41687</c:v>
                </c:pt>
                <c:pt idx="65">
                  <c:v>41701</c:v>
                </c:pt>
                <c:pt idx="66">
                  <c:v>41710</c:v>
                </c:pt>
                <c:pt idx="67">
                  <c:v>41714</c:v>
                </c:pt>
                <c:pt idx="68">
                  <c:v>41730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41747</c:v>
                </c:pt>
                <c:pt idx="73">
                  <c:v>41753</c:v>
                </c:pt>
                <c:pt idx="74">
                  <c:v>41754</c:v>
                </c:pt>
                <c:pt idx="75">
                  <c:v>41759</c:v>
                </c:pt>
                <c:pt idx="76">
                  <c:v>41777</c:v>
                </c:pt>
                <c:pt idx="77">
                  <c:v>41782</c:v>
                </c:pt>
                <c:pt idx="78">
                  <c:v>41782</c:v>
                </c:pt>
                <c:pt idx="79">
                  <c:v>41800</c:v>
                </c:pt>
                <c:pt idx="80">
                  <c:v>41801</c:v>
                </c:pt>
                <c:pt idx="81">
                  <c:v>41816</c:v>
                </c:pt>
                <c:pt idx="82">
                  <c:v>41817</c:v>
                </c:pt>
                <c:pt idx="83">
                  <c:v>41820</c:v>
                </c:pt>
                <c:pt idx="84">
                  <c:v>41829</c:v>
                </c:pt>
                <c:pt idx="85">
                  <c:v>41841</c:v>
                </c:pt>
                <c:pt idx="86">
                  <c:v>41852</c:v>
                </c:pt>
                <c:pt idx="87">
                  <c:v>41875</c:v>
                </c:pt>
                <c:pt idx="88">
                  <c:v>41878</c:v>
                </c:pt>
                <c:pt idx="89">
                  <c:v>41878</c:v>
                </c:pt>
                <c:pt idx="90">
                  <c:v>41884</c:v>
                </c:pt>
                <c:pt idx="91">
                  <c:v>41888</c:v>
                </c:pt>
                <c:pt idx="92">
                  <c:v>41907</c:v>
                </c:pt>
                <c:pt idx="93">
                  <c:v>41909</c:v>
                </c:pt>
                <c:pt idx="94">
                  <c:v>41916</c:v>
                </c:pt>
                <c:pt idx="95">
                  <c:v>41918</c:v>
                </c:pt>
                <c:pt idx="96">
                  <c:v>41918</c:v>
                </c:pt>
                <c:pt idx="97">
                  <c:v>41921</c:v>
                </c:pt>
                <c:pt idx="98">
                  <c:v>41921</c:v>
                </c:pt>
                <c:pt idx="99">
                  <c:v>41922</c:v>
                </c:pt>
                <c:pt idx="100">
                  <c:v>41923</c:v>
                </c:pt>
                <c:pt idx="101">
                  <c:v>41926</c:v>
                </c:pt>
                <c:pt idx="102">
                  <c:v>41933</c:v>
                </c:pt>
                <c:pt idx="103">
                  <c:v>41933</c:v>
                </c:pt>
                <c:pt idx="104">
                  <c:v>41934</c:v>
                </c:pt>
                <c:pt idx="105">
                  <c:v>41937</c:v>
                </c:pt>
                <c:pt idx="106">
                  <c:v>41938</c:v>
                </c:pt>
                <c:pt idx="107">
                  <c:v>41945</c:v>
                </c:pt>
                <c:pt idx="108">
                  <c:v>41950</c:v>
                </c:pt>
                <c:pt idx="109">
                  <c:v>41958</c:v>
                </c:pt>
                <c:pt idx="110">
                  <c:v>41969</c:v>
                </c:pt>
                <c:pt idx="111">
                  <c:v>41984</c:v>
                </c:pt>
                <c:pt idx="112">
                  <c:v>41987</c:v>
                </c:pt>
                <c:pt idx="113">
                  <c:v>42009</c:v>
                </c:pt>
                <c:pt idx="114">
                  <c:v>42015</c:v>
                </c:pt>
                <c:pt idx="115">
                  <c:v>42026</c:v>
                </c:pt>
                <c:pt idx="116">
                  <c:v>42033</c:v>
                </c:pt>
                <c:pt idx="117">
                  <c:v>42045</c:v>
                </c:pt>
                <c:pt idx="118">
                  <c:v>42080</c:v>
                </c:pt>
                <c:pt idx="119">
                  <c:v>42084</c:v>
                </c:pt>
                <c:pt idx="120">
                  <c:v>42088</c:v>
                </c:pt>
                <c:pt idx="121">
                  <c:v>42113</c:v>
                </c:pt>
                <c:pt idx="122">
                  <c:v>42119</c:v>
                </c:pt>
                <c:pt idx="123">
                  <c:v>42129</c:v>
                </c:pt>
                <c:pt idx="124">
                  <c:v>42133</c:v>
                </c:pt>
                <c:pt idx="125">
                  <c:v>42140</c:v>
                </c:pt>
                <c:pt idx="126">
                  <c:v>42145</c:v>
                </c:pt>
                <c:pt idx="127">
                  <c:v>42174</c:v>
                </c:pt>
                <c:pt idx="128">
                  <c:v>42179</c:v>
                </c:pt>
              </c:numCache>
            </c:numRef>
          </c:xVal>
          <c:yVal>
            <c:numRef>
              <c:f>'Fig 28 Data'!$D$1:$D$129</c:f>
              <c:numCache>
                <c:formatCode>0.00</c:formatCod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0.67</c:v>
                </c:pt>
                <c:pt idx="10">
                  <c:v>0.66</c:v>
                </c:pt>
                <c:pt idx="11">
                  <c:v>0.65</c:v>
                </c:pt>
                <c:pt idx="12">
                  <c:v>0.64</c:v>
                </c:pt>
                <c:pt idx="13">
                  <c:v>0.63</c:v>
                </c:pt>
                <c:pt idx="14">
                  <c:v>1.3</c:v>
                </c:pt>
                <c:pt idx="15">
                  <c:v>1.29</c:v>
                </c:pt>
                <c:pt idx="16">
                  <c:v>1.28</c:v>
                </c:pt>
                <c:pt idx="17">
                  <c:v>1.27</c:v>
                </c:pt>
                <c:pt idx="18">
                  <c:v>1.25</c:v>
                </c:pt>
                <c:pt idx="19">
                  <c:v>1.23</c:v>
                </c:pt>
                <c:pt idx="20">
                  <c:v>1.22</c:v>
                </c:pt>
                <c:pt idx="21">
                  <c:v>1.2</c:v>
                </c:pt>
                <c:pt idx="22">
                  <c:v>1.19</c:v>
                </c:pt>
                <c:pt idx="23">
                  <c:v>1.18</c:v>
                </c:pt>
                <c:pt idx="24">
                  <c:v>1.1599999999999999</c:v>
                </c:pt>
                <c:pt idx="25">
                  <c:v>1.1499999999999999</c:v>
                </c:pt>
                <c:pt idx="26">
                  <c:v>1.1399999999999999</c:v>
                </c:pt>
                <c:pt idx="27">
                  <c:v>1.1299999999999999</c:v>
                </c:pt>
                <c:pt idx="28">
                  <c:v>1.7999999999999998</c:v>
                </c:pt>
                <c:pt idx="29">
                  <c:v>1.79</c:v>
                </c:pt>
                <c:pt idx="30">
                  <c:v>1.77</c:v>
                </c:pt>
                <c:pt idx="31">
                  <c:v>1.76</c:v>
                </c:pt>
                <c:pt idx="32">
                  <c:v>1.75</c:v>
                </c:pt>
                <c:pt idx="33">
                  <c:v>1.74</c:v>
                </c:pt>
                <c:pt idx="34">
                  <c:v>1.73</c:v>
                </c:pt>
                <c:pt idx="35">
                  <c:v>1.72</c:v>
                </c:pt>
                <c:pt idx="36">
                  <c:v>1.71</c:v>
                </c:pt>
                <c:pt idx="37">
                  <c:v>1.7</c:v>
                </c:pt>
                <c:pt idx="38">
                  <c:v>1.69</c:v>
                </c:pt>
                <c:pt idx="39">
                  <c:v>1.68</c:v>
                </c:pt>
                <c:pt idx="40">
                  <c:v>1.67</c:v>
                </c:pt>
                <c:pt idx="41">
                  <c:v>1.66</c:v>
                </c:pt>
                <c:pt idx="42">
                  <c:v>1.65</c:v>
                </c:pt>
                <c:pt idx="43">
                  <c:v>1.64</c:v>
                </c:pt>
                <c:pt idx="44">
                  <c:v>1.63</c:v>
                </c:pt>
                <c:pt idx="45">
                  <c:v>1.62</c:v>
                </c:pt>
                <c:pt idx="46">
                  <c:v>1.61</c:v>
                </c:pt>
                <c:pt idx="47">
                  <c:v>1.6</c:v>
                </c:pt>
                <c:pt idx="48">
                  <c:v>1.59</c:v>
                </c:pt>
                <c:pt idx="49">
                  <c:v>1.58</c:v>
                </c:pt>
                <c:pt idx="50">
                  <c:v>1.57</c:v>
                </c:pt>
                <c:pt idx="51">
                  <c:v>1.56</c:v>
                </c:pt>
                <c:pt idx="52">
                  <c:v>1.55</c:v>
                </c:pt>
                <c:pt idx="53">
                  <c:v>1.54</c:v>
                </c:pt>
                <c:pt idx="54">
                  <c:v>1.53</c:v>
                </c:pt>
                <c:pt idx="55">
                  <c:v>1.52</c:v>
                </c:pt>
                <c:pt idx="56">
                  <c:v>1.51</c:v>
                </c:pt>
                <c:pt idx="57">
                  <c:v>1.5</c:v>
                </c:pt>
                <c:pt idx="58">
                  <c:v>1.49</c:v>
                </c:pt>
                <c:pt idx="59">
                  <c:v>1.48</c:v>
                </c:pt>
                <c:pt idx="60">
                  <c:v>1.47</c:v>
                </c:pt>
                <c:pt idx="61">
                  <c:v>1.46</c:v>
                </c:pt>
                <c:pt idx="62">
                  <c:v>1.45</c:v>
                </c:pt>
                <c:pt idx="63">
                  <c:v>1.44</c:v>
                </c:pt>
                <c:pt idx="64">
                  <c:v>1.43</c:v>
                </c:pt>
                <c:pt idx="65">
                  <c:v>1.42</c:v>
                </c:pt>
                <c:pt idx="66">
                  <c:v>1.41</c:v>
                </c:pt>
                <c:pt idx="67">
                  <c:v>1.4</c:v>
                </c:pt>
                <c:pt idx="68">
                  <c:v>1.39</c:v>
                </c:pt>
                <c:pt idx="69">
                  <c:v>1.38</c:v>
                </c:pt>
                <c:pt idx="70">
                  <c:v>1.37</c:v>
                </c:pt>
                <c:pt idx="71">
                  <c:v>1.36</c:v>
                </c:pt>
                <c:pt idx="72">
                  <c:v>1.35</c:v>
                </c:pt>
                <c:pt idx="73">
                  <c:v>1.34</c:v>
                </c:pt>
                <c:pt idx="74">
                  <c:v>1.33</c:v>
                </c:pt>
                <c:pt idx="75">
                  <c:v>1.32</c:v>
                </c:pt>
                <c:pt idx="76">
                  <c:v>1.31</c:v>
                </c:pt>
                <c:pt idx="77">
                  <c:v>1.3</c:v>
                </c:pt>
                <c:pt idx="78">
                  <c:v>1.29</c:v>
                </c:pt>
                <c:pt idx="79">
                  <c:v>1.28</c:v>
                </c:pt>
                <c:pt idx="80">
                  <c:v>1.27</c:v>
                </c:pt>
                <c:pt idx="81">
                  <c:v>1.26</c:v>
                </c:pt>
                <c:pt idx="82">
                  <c:v>1.25</c:v>
                </c:pt>
                <c:pt idx="83">
                  <c:v>1.24</c:v>
                </c:pt>
                <c:pt idx="84">
                  <c:v>1.9</c:v>
                </c:pt>
                <c:pt idx="85">
                  <c:v>1.88</c:v>
                </c:pt>
                <c:pt idx="86">
                  <c:v>1.86</c:v>
                </c:pt>
                <c:pt idx="87">
                  <c:v>1.85</c:v>
                </c:pt>
                <c:pt idx="88">
                  <c:v>1.84</c:v>
                </c:pt>
                <c:pt idx="89">
                  <c:v>1.83</c:v>
                </c:pt>
                <c:pt idx="90">
                  <c:v>1.82</c:v>
                </c:pt>
                <c:pt idx="91">
                  <c:v>1.81</c:v>
                </c:pt>
                <c:pt idx="92">
                  <c:v>1.8</c:v>
                </c:pt>
                <c:pt idx="93">
                  <c:v>1.79</c:v>
                </c:pt>
                <c:pt idx="94">
                  <c:v>1.78</c:v>
                </c:pt>
                <c:pt idx="95">
                  <c:v>1.77</c:v>
                </c:pt>
                <c:pt idx="96">
                  <c:v>1.76</c:v>
                </c:pt>
                <c:pt idx="97">
                  <c:v>1.75</c:v>
                </c:pt>
                <c:pt idx="98">
                  <c:v>1.74</c:v>
                </c:pt>
                <c:pt idx="99">
                  <c:v>1.73</c:v>
                </c:pt>
                <c:pt idx="100">
                  <c:v>1.72</c:v>
                </c:pt>
                <c:pt idx="101">
                  <c:v>1.71</c:v>
                </c:pt>
                <c:pt idx="102">
                  <c:v>1.7</c:v>
                </c:pt>
                <c:pt idx="103">
                  <c:v>1.69</c:v>
                </c:pt>
                <c:pt idx="104">
                  <c:v>1.68</c:v>
                </c:pt>
                <c:pt idx="105">
                  <c:v>1.67</c:v>
                </c:pt>
                <c:pt idx="106">
                  <c:v>1.66</c:v>
                </c:pt>
                <c:pt idx="107">
                  <c:v>1.65</c:v>
                </c:pt>
                <c:pt idx="108">
                  <c:v>1.64</c:v>
                </c:pt>
                <c:pt idx="109">
                  <c:v>1.63</c:v>
                </c:pt>
                <c:pt idx="110">
                  <c:v>1.62</c:v>
                </c:pt>
                <c:pt idx="111">
                  <c:v>1.61</c:v>
                </c:pt>
                <c:pt idx="112">
                  <c:v>1.6</c:v>
                </c:pt>
                <c:pt idx="113">
                  <c:v>1.59</c:v>
                </c:pt>
                <c:pt idx="114">
                  <c:v>1.58</c:v>
                </c:pt>
                <c:pt idx="115">
                  <c:v>1.57</c:v>
                </c:pt>
                <c:pt idx="116">
                  <c:v>1.56</c:v>
                </c:pt>
                <c:pt idx="117">
                  <c:v>1.55</c:v>
                </c:pt>
                <c:pt idx="118">
                  <c:v>1.54</c:v>
                </c:pt>
                <c:pt idx="119">
                  <c:v>1.53</c:v>
                </c:pt>
                <c:pt idx="120">
                  <c:v>1.52</c:v>
                </c:pt>
                <c:pt idx="121">
                  <c:v>1.51</c:v>
                </c:pt>
                <c:pt idx="122">
                  <c:v>1.5</c:v>
                </c:pt>
                <c:pt idx="123">
                  <c:v>1.49</c:v>
                </c:pt>
                <c:pt idx="124">
                  <c:v>1.48</c:v>
                </c:pt>
                <c:pt idx="125">
                  <c:v>1.47</c:v>
                </c:pt>
                <c:pt idx="126">
                  <c:v>1.46</c:v>
                </c:pt>
                <c:pt idx="127">
                  <c:v>1.45</c:v>
                </c:pt>
                <c:pt idx="128">
                  <c:v>2.12</c:v>
                </c:pt>
              </c:numCache>
            </c:numRef>
          </c:yVal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'Fig 28 Data'!$H$1:$H$18</c:f>
              <c:numCache>
                <c:formatCode>dd/mm/yyyy</c:formatCode>
                <c:ptCount val="18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</c:numCache>
            </c:numRef>
          </c:xVal>
          <c:yVal>
            <c:numRef>
              <c:f>'Fig 28 Data'!$J$1:$J$18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yVal>
          <c:smooth val="1"/>
        </c:ser>
        <c:axId val="105711872"/>
        <c:axId val="105734144"/>
      </c:scatterChart>
      <c:valAx>
        <c:axId val="105711872"/>
        <c:scaling>
          <c:orientation val="minMax"/>
          <c:max val="42563"/>
          <c:min val="41009"/>
        </c:scaling>
        <c:axPos val="b"/>
        <c:numFmt formatCode="yyyy" sourceLinked="0"/>
        <c:tickLblPos val="nextTo"/>
        <c:crossAx val="105734144"/>
        <c:crosses val="autoZero"/>
        <c:crossBetween val="midCat"/>
        <c:majorUnit val="365.35"/>
      </c:valAx>
      <c:valAx>
        <c:axId val="105734144"/>
        <c:scaling>
          <c:orientation val="minMax"/>
          <c:max val="2.4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CUSUM</a:t>
                </a:r>
                <a:endParaRPr/>
              </a:p>
            </c:rich>
          </c:tx>
          <c:layout/>
        </c:title>
        <c:numFmt formatCode="0.0" sourceLinked="0"/>
        <c:tickLblPos val="nextTo"/>
        <c:crossAx val="105711872"/>
        <c:crossesAt val="3725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</c:chart>
  <c:spPr>
    <a:ln w="12700">
      <a:solidFill>
        <a:srgbClr val="C0C0C0"/>
      </a:solidFill>
      <a:prstDash val="solid"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'Figure 2a DATA'!$C$2</c:f>
              <c:strCache>
                <c:ptCount val="1"/>
                <c:pt idx="0">
                  <c:v>Hip primary arthroplasties 2016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14"/>
              <c:layout>
                <c:manualLayout>
                  <c:x val="0"/>
                  <c:y val="-7.6923076923077014E-3"/>
                </c:manualLayout>
              </c:layout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'Figure 2a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2a DATA'!$C$3:$C$18</c:f>
              <c:numCache>
                <c:formatCode>###0</c:formatCode>
                <c:ptCount val="16"/>
                <c:pt idx="0">
                  <c:v>450</c:v>
                </c:pt>
                <c:pt idx="1">
                  <c:v>179</c:v>
                </c:pt>
                <c:pt idx="2">
                  <c:v>205</c:v>
                </c:pt>
                <c:pt idx="3">
                  <c:v>445</c:v>
                </c:pt>
                <c:pt idx="4">
                  <c:v>201</c:v>
                </c:pt>
                <c:pt idx="5">
                  <c:v>731</c:v>
                </c:pt>
                <c:pt idx="6">
                  <c:v>387</c:v>
                </c:pt>
                <c:pt idx="7">
                  <c:v>666</c:v>
                </c:pt>
                <c:pt idx="8">
                  <c:v>435</c:v>
                </c:pt>
                <c:pt idx="9">
                  <c:v>415</c:v>
                </c:pt>
                <c:pt idx="10">
                  <c:v>417</c:v>
                </c:pt>
                <c:pt idx="11">
                  <c:v>818</c:v>
                </c:pt>
                <c:pt idx="12">
                  <c:v>797</c:v>
                </c:pt>
                <c:pt idx="13">
                  <c:v>60</c:v>
                </c:pt>
                <c:pt idx="14">
                  <c:v>1635</c:v>
                </c:pt>
                <c:pt idx="15">
                  <c:v>52</c:v>
                </c:pt>
              </c:numCache>
            </c:numRef>
          </c:val>
        </c:ser>
        <c:ser>
          <c:idx val="1"/>
          <c:order val="1"/>
          <c:tx>
            <c:strRef>
              <c:f>'Figure 2a DATA'!$D$2</c:f>
              <c:strCache>
                <c:ptCount val="1"/>
                <c:pt idx="0">
                  <c:v>Hip primary arthroplasties 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2.4532354408686231E-3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0"/>
                  <c:y val="5.1282051282051282E-3"/>
                </c:manualLayout>
              </c:layout>
              <c:showVal val="1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'Figure 2a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2a DATA'!$D$3:$D$18</c:f>
              <c:numCache>
                <c:formatCode>###0</c:formatCode>
                <c:ptCount val="16"/>
                <c:pt idx="0">
                  <c:v>529</c:v>
                </c:pt>
                <c:pt idx="1">
                  <c:v>172</c:v>
                </c:pt>
                <c:pt idx="2">
                  <c:v>176</c:v>
                </c:pt>
                <c:pt idx="3">
                  <c:v>404</c:v>
                </c:pt>
                <c:pt idx="4">
                  <c:v>199</c:v>
                </c:pt>
                <c:pt idx="5">
                  <c:v>634</c:v>
                </c:pt>
                <c:pt idx="6">
                  <c:v>331</c:v>
                </c:pt>
                <c:pt idx="7">
                  <c:v>630</c:v>
                </c:pt>
                <c:pt idx="8">
                  <c:v>464</c:v>
                </c:pt>
                <c:pt idx="9">
                  <c:v>422</c:v>
                </c:pt>
                <c:pt idx="10">
                  <c:v>385</c:v>
                </c:pt>
                <c:pt idx="11">
                  <c:v>822</c:v>
                </c:pt>
                <c:pt idx="12">
                  <c:v>692</c:v>
                </c:pt>
                <c:pt idx="13">
                  <c:v>53</c:v>
                </c:pt>
                <c:pt idx="14">
                  <c:v>1704</c:v>
                </c:pt>
                <c:pt idx="15">
                  <c:v>169</c:v>
                </c:pt>
              </c:numCache>
            </c:numRef>
          </c:val>
        </c:ser>
        <c:axId val="68889600"/>
        <c:axId val="68924160"/>
      </c:barChart>
      <c:catAx>
        <c:axId val="6888960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8924160"/>
        <c:crosses val="autoZero"/>
        <c:auto val="1"/>
        <c:lblAlgn val="ctr"/>
        <c:lblOffset val="100"/>
      </c:catAx>
      <c:valAx>
        <c:axId val="689241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  <c:layout/>
        </c:title>
        <c:numFmt formatCode="###0" sourceLinked="1"/>
        <c:tickLblPos val="nextTo"/>
        <c:crossAx val="6888960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'Figure 2b DATA'!$C$2</c:f>
              <c:strCache>
                <c:ptCount val="1"/>
                <c:pt idx="0">
                  <c:v>Knee primary arthroplasties 2016</c:v>
                </c:pt>
              </c:strCache>
            </c:strRef>
          </c:tx>
          <c:spPr>
            <a:solidFill>
              <a:srgbClr val="C00000"/>
            </a:solidFill>
          </c:spPr>
          <c:dLbls>
            <c:dLbl>
              <c:idx val="11"/>
              <c:layout>
                <c:manualLayout>
                  <c:x val="-3.6764705882354094E-3"/>
                  <c:y val="-5.1380871023090904E-3"/>
                </c:manualLayout>
              </c:layout>
              <c:showVal val="1"/>
            </c:dLbl>
            <c:dLbl>
              <c:idx val="14"/>
              <c:layout>
                <c:manualLayout>
                  <c:x val="-2.4509803921568631E-3"/>
                  <c:y val="5.1380871023090514E-3"/>
                </c:manualLayout>
              </c:layout>
              <c:showVal val="1"/>
            </c:dLbl>
            <c:showVal val="1"/>
          </c:dLbls>
          <c:cat>
            <c:strRef>
              <c:f>'Figure 2b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2b DATA'!$C$3:$C$18</c:f>
              <c:numCache>
                <c:formatCode>###0</c:formatCode>
                <c:ptCount val="16"/>
                <c:pt idx="0">
                  <c:v>438</c:v>
                </c:pt>
                <c:pt idx="1">
                  <c:v>139</c:v>
                </c:pt>
                <c:pt idx="2">
                  <c:v>182</c:v>
                </c:pt>
                <c:pt idx="3">
                  <c:v>468</c:v>
                </c:pt>
                <c:pt idx="4">
                  <c:v>200</c:v>
                </c:pt>
                <c:pt idx="5">
                  <c:v>602</c:v>
                </c:pt>
                <c:pt idx="6">
                  <c:v>521</c:v>
                </c:pt>
                <c:pt idx="7">
                  <c:v>595</c:v>
                </c:pt>
                <c:pt idx="8">
                  <c:v>402</c:v>
                </c:pt>
                <c:pt idx="9">
                  <c:v>340</c:v>
                </c:pt>
                <c:pt idx="10">
                  <c:v>436</c:v>
                </c:pt>
                <c:pt idx="11">
                  <c:v>824</c:v>
                </c:pt>
                <c:pt idx="12">
                  <c:v>529</c:v>
                </c:pt>
                <c:pt idx="13">
                  <c:v>68</c:v>
                </c:pt>
                <c:pt idx="14">
                  <c:v>1785</c:v>
                </c:pt>
                <c:pt idx="15">
                  <c:v>83</c:v>
                </c:pt>
              </c:numCache>
            </c:numRef>
          </c:val>
        </c:ser>
        <c:ser>
          <c:idx val="1"/>
          <c:order val="1"/>
          <c:tx>
            <c:strRef>
              <c:f>'Figure 2b DATA'!$D$2</c:f>
              <c:strCache>
                <c:ptCount val="1"/>
                <c:pt idx="0">
                  <c:v>Knee primary arthroplasties 2017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2.4509803921568792E-3"/>
                  <c:y val="-5.1380871023090514E-3"/>
                </c:manualLayout>
              </c:layout>
              <c:showVal val="1"/>
            </c:dLbl>
            <c:dLbl>
              <c:idx val="2"/>
              <c:layout>
                <c:manualLayout>
                  <c:x val="2.4509803921568631E-3"/>
                  <c:y val="2.5690435511545274E-3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7.7071306534635424E-3"/>
                </c:manualLayout>
              </c:layout>
              <c:showVal val="1"/>
            </c:dLbl>
            <c:dLbl>
              <c:idx val="12"/>
              <c:layout>
                <c:manualLayout>
                  <c:x val="4.9019607843137991E-3"/>
                  <c:y val="5.1380871023090514E-3"/>
                </c:manualLayout>
              </c:layout>
              <c:showVal val="1"/>
            </c:dLbl>
            <c:dLbl>
              <c:idx val="14"/>
              <c:layout>
                <c:manualLayout>
                  <c:x val="0"/>
                  <c:y val="-7.7071306534635424E-3"/>
                </c:manualLayout>
              </c:layout>
              <c:showVal val="1"/>
            </c:dLbl>
            <c:showVal val="1"/>
          </c:dLbls>
          <c:cat>
            <c:strRef>
              <c:f>'Figure 2b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2b DATA'!$D$3:$D$18</c:f>
              <c:numCache>
                <c:formatCode>###0</c:formatCode>
                <c:ptCount val="16"/>
                <c:pt idx="0">
                  <c:v>497</c:v>
                </c:pt>
                <c:pt idx="1">
                  <c:v>176</c:v>
                </c:pt>
                <c:pt idx="2">
                  <c:v>164</c:v>
                </c:pt>
                <c:pt idx="3">
                  <c:v>433</c:v>
                </c:pt>
                <c:pt idx="4">
                  <c:v>211</c:v>
                </c:pt>
                <c:pt idx="5">
                  <c:v>520</c:v>
                </c:pt>
                <c:pt idx="6">
                  <c:v>412</c:v>
                </c:pt>
                <c:pt idx="7">
                  <c:v>531</c:v>
                </c:pt>
                <c:pt idx="8">
                  <c:v>431</c:v>
                </c:pt>
                <c:pt idx="9">
                  <c:v>391</c:v>
                </c:pt>
                <c:pt idx="10">
                  <c:v>398</c:v>
                </c:pt>
                <c:pt idx="11">
                  <c:v>683</c:v>
                </c:pt>
                <c:pt idx="12">
                  <c:v>537</c:v>
                </c:pt>
                <c:pt idx="13">
                  <c:v>44</c:v>
                </c:pt>
                <c:pt idx="14">
                  <c:v>1692</c:v>
                </c:pt>
                <c:pt idx="15">
                  <c:v>162</c:v>
                </c:pt>
              </c:numCache>
            </c:numRef>
          </c:val>
        </c:ser>
        <c:axId val="67365120"/>
        <c:axId val="69009408"/>
      </c:barChart>
      <c:catAx>
        <c:axId val="6736512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9009408"/>
        <c:crosses val="autoZero"/>
        <c:auto val="1"/>
        <c:lblAlgn val="ctr"/>
        <c:lblOffset val="100"/>
      </c:catAx>
      <c:valAx>
        <c:axId val="690094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Number of operations</a:t>
                </a:r>
              </a:p>
            </c:rich>
          </c:tx>
          <c:layout/>
        </c:title>
        <c:numFmt formatCode="###0" sourceLinked="1"/>
        <c:tickLblPos val="nextTo"/>
        <c:crossAx val="673651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'Figure 2c DATA'!$C$2</c:f>
              <c:strCache>
                <c:ptCount val="1"/>
                <c:pt idx="0">
                  <c:v>Shoulder primary arthroplasties 2016</c:v>
                </c:pt>
              </c:strCache>
            </c:strRef>
          </c:tx>
          <c:spPr>
            <a:solidFill>
              <a:srgbClr val="00B050"/>
            </a:solidFill>
          </c:spPr>
          <c:dLbls>
            <c:dLbl>
              <c:idx val="14"/>
              <c:delete val="1"/>
            </c:dLbl>
            <c:showVal val="1"/>
          </c:dLbls>
          <c:cat>
            <c:strRef>
              <c:f>'Figure 2c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2c DATA'!$C$3:$C$18</c:f>
              <c:numCache>
                <c:formatCode>###0</c:formatCode>
                <c:ptCount val="16"/>
                <c:pt idx="0">
                  <c:v>55</c:v>
                </c:pt>
                <c:pt idx="1">
                  <c:v>8</c:v>
                </c:pt>
                <c:pt idx="2">
                  <c:v>19</c:v>
                </c:pt>
                <c:pt idx="3">
                  <c:v>24</c:v>
                </c:pt>
                <c:pt idx="4">
                  <c:v>21</c:v>
                </c:pt>
                <c:pt idx="5">
                  <c:v>63</c:v>
                </c:pt>
                <c:pt idx="6">
                  <c:v>45</c:v>
                </c:pt>
                <c:pt idx="7">
                  <c:v>61</c:v>
                </c:pt>
                <c:pt idx="8">
                  <c:v>34</c:v>
                </c:pt>
                <c:pt idx="9">
                  <c:v>16</c:v>
                </c:pt>
                <c:pt idx="10">
                  <c:v>16</c:v>
                </c:pt>
                <c:pt idx="11">
                  <c:v>51</c:v>
                </c:pt>
                <c:pt idx="12">
                  <c:v>30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ser>
          <c:idx val="1"/>
          <c:order val="1"/>
          <c:tx>
            <c:strRef>
              <c:f>'Figure 2c DATA'!$D$2</c:f>
              <c:strCache>
                <c:ptCount val="1"/>
                <c:pt idx="0">
                  <c:v>Shoulder primary arthroplasties 2017</c:v>
                </c:pt>
              </c:strCache>
            </c:strRef>
          </c:tx>
          <c:spPr>
            <a:solidFill>
              <a:srgbClr val="92D050"/>
            </a:solidFill>
          </c:spPr>
          <c:dLbls>
            <c:dLbl>
              <c:idx val="14"/>
              <c:delete val="1"/>
            </c:dLbl>
            <c:showVal val="1"/>
          </c:dLbls>
          <c:cat>
            <c:strRef>
              <c:f>'Figure 2c DATA'!$B$3:$B$18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2c DATA'!$D$3:$D$18</c:f>
              <c:numCache>
                <c:formatCode>###0</c:formatCode>
                <c:ptCount val="16"/>
                <c:pt idx="0">
                  <c:v>39</c:v>
                </c:pt>
                <c:pt idx="1">
                  <c:v>10</c:v>
                </c:pt>
                <c:pt idx="2">
                  <c:v>20</c:v>
                </c:pt>
                <c:pt idx="3">
                  <c:v>19</c:v>
                </c:pt>
                <c:pt idx="4">
                  <c:v>20</c:v>
                </c:pt>
                <c:pt idx="5">
                  <c:v>66</c:v>
                </c:pt>
                <c:pt idx="6">
                  <c:v>35</c:v>
                </c:pt>
                <c:pt idx="7">
                  <c:v>69</c:v>
                </c:pt>
                <c:pt idx="8">
                  <c:v>42</c:v>
                </c:pt>
                <c:pt idx="9">
                  <c:v>10</c:v>
                </c:pt>
                <c:pt idx="10">
                  <c:v>30</c:v>
                </c:pt>
                <c:pt idx="11">
                  <c:v>55</c:v>
                </c:pt>
                <c:pt idx="12">
                  <c:v>36</c:v>
                </c:pt>
                <c:pt idx="13">
                  <c:v>7</c:v>
                </c:pt>
                <c:pt idx="14">
                  <c:v>0</c:v>
                </c:pt>
              </c:numCache>
            </c:numRef>
          </c:val>
        </c:ser>
        <c:axId val="69355008"/>
        <c:axId val="69356544"/>
      </c:barChart>
      <c:catAx>
        <c:axId val="6935500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9356544"/>
        <c:crosses val="autoZero"/>
        <c:auto val="1"/>
        <c:lblAlgn val="ctr"/>
        <c:lblOffset val="100"/>
      </c:catAx>
      <c:valAx>
        <c:axId val="693565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Number of operations</a:t>
                </a:r>
              </a:p>
            </c:rich>
          </c:tx>
          <c:layout/>
        </c:title>
        <c:numFmt formatCode="###0" sourceLinked="1"/>
        <c:tickLblPos val="nextTo"/>
        <c:crossAx val="6935500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22413</xdr:colOff>
      <xdr:row>1</xdr:row>
      <xdr:rowOff>134470</xdr:rowOff>
    </xdr:from>
    <xdr:to>
      <xdr:col>16</xdr:col>
      <xdr:colOff>582707</xdr:colOff>
      <xdr:row>31</xdr:row>
      <xdr:rowOff>121584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26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26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0</xdr:rowOff>
    </xdr:from>
    <xdr:to>
      <xdr:col>17</xdr:col>
      <xdr:colOff>321469</xdr:colOff>
      <xdr:row>27</xdr:row>
      <xdr:rowOff>59531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19049</xdr:rowOff>
    </xdr:from>
    <xdr:to>
      <xdr:col>16</xdr:col>
      <xdr:colOff>119063</xdr:colOff>
      <xdr:row>24</xdr:row>
      <xdr:rowOff>178593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17</xdr:col>
      <xdr:colOff>609599</xdr:colOff>
      <xdr:row>27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17</xdr:col>
      <xdr:colOff>357188</xdr:colOff>
      <xdr:row>30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45</xdr:row>
      <xdr:rowOff>47626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45</xdr:row>
      <xdr:rowOff>47626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107156</xdr:colOff>
      <xdr:row>1</xdr:row>
      <xdr:rowOff>11905</xdr:rowOff>
    </xdr:from>
    <xdr:to>
      <xdr:col>14</xdr:col>
      <xdr:colOff>369094</xdr:colOff>
      <xdr:row>19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11208</xdr:colOff>
      <xdr:row>1</xdr:row>
      <xdr:rowOff>112059</xdr:rowOff>
    </xdr:from>
    <xdr:to>
      <xdr:col>16</xdr:col>
      <xdr:colOff>582707</xdr:colOff>
      <xdr:row>30</xdr:row>
      <xdr:rowOff>100853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26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9524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142875</xdr:colOff>
      <xdr:row>26</xdr:row>
      <xdr:rowOff>154781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78441</xdr:rowOff>
    </xdr:from>
    <xdr:to>
      <xdr:col>17</xdr:col>
      <xdr:colOff>246529</xdr:colOff>
      <xdr:row>30</xdr:row>
      <xdr:rowOff>78442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22</xdr:row>
      <xdr:rowOff>0</xdr:rowOff>
    </xdr:from>
    <xdr:to>
      <xdr:col>11</xdr:col>
      <xdr:colOff>419099</xdr:colOff>
      <xdr:row>39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Straight Connector 6"/>
        <cdr:cNvSpPr/>
      </cdr:nvSpPr>
      <cdr:spPr>
        <a:xfrm xmlns:a="http://schemas.openxmlformats.org/drawingml/2006/main" flipH="1" flipV="1">
          <a:off x="0" y="-495300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1</xdr:row>
      <xdr:rowOff>67234</xdr:rowOff>
    </xdr:from>
    <xdr:to>
      <xdr:col>18</xdr:col>
      <xdr:colOff>100852</xdr:colOff>
      <xdr:row>30</xdr:row>
      <xdr:rowOff>121583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Straight Connector 3"/>
        <cdr:cNvSpPr/>
      </cdr:nvSpPr>
      <cdr:spPr>
        <a:xfrm xmlns:a="http://schemas.openxmlformats.org/drawingml/2006/main" flipV="1">
          <a:off x="0" y="-495300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Straight Connector 4"/>
        <cdr:cNvSpPr/>
      </cdr:nvSpPr>
      <cdr:spPr>
        <a:xfrm xmlns:a="http://schemas.openxmlformats.org/drawingml/2006/main" flipV="1">
          <a:off x="0" y="-495300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0.05244</cdr:x>
      <cdr:y>0</cdr:y>
    </cdr:from>
    <cdr:to>
      <cdr:x>0.05244</cdr:x>
      <cdr:y>0</cdr:y>
    </cdr:to>
    <cdr:sp macro="" textlink="">
      <cdr:nvSpPr>
        <cdr:cNvPr id="6" name="Straight Connector 5"/>
        <cdr:cNvSpPr/>
      </cdr:nvSpPr>
      <cdr:spPr>
        <a:xfrm xmlns:a="http://schemas.openxmlformats.org/drawingml/2006/main" flipV="1">
          <a:off x="542925" y="0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Straight Connector 6"/>
        <cdr:cNvSpPr/>
      </cdr:nvSpPr>
      <cdr:spPr>
        <a:xfrm xmlns:a="http://schemas.openxmlformats.org/drawingml/2006/main" flipV="1">
          <a:off x="0" y="-495300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0.05336</cdr:x>
      <cdr:y>0</cdr:y>
    </cdr:from>
    <cdr:to>
      <cdr:x>0.05336</cdr:x>
      <cdr:y>0</cdr:y>
    </cdr:to>
    <cdr:sp macro="" textlink="">
      <cdr:nvSpPr>
        <cdr:cNvPr id="8" name="Straight Connector 7"/>
        <cdr:cNvSpPr/>
      </cdr:nvSpPr>
      <cdr:spPr>
        <a:xfrm xmlns:a="http://schemas.openxmlformats.org/drawingml/2006/main" flipV="1">
          <a:off x="552450" y="0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0.1058</cdr:x>
      <cdr:y>0</cdr:y>
    </cdr:from>
    <cdr:to>
      <cdr:x>0.1058</cdr:x>
      <cdr:y>0</cdr:y>
    </cdr:to>
    <cdr:sp macro="" textlink="">
      <cdr:nvSpPr>
        <cdr:cNvPr id="9" name="Straight Connector 8"/>
        <cdr:cNvSpPr/>
      </cdr:nvSpPr>
      <cdr:spPr>
        <a:xfrm xmlns:a="http://schemas.openxmlformats.org/drawingml/2006/main" flipV="1">
          <a:off x="1095375" y="0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" name="Straight Connector 9"/>
        <cdr:cNvSpPr/>
      </cdr:nvSpPr>
      <cdr:spPr>
        <a:xfrm xmlns:a="http://schemas.openxmlformats.org/drawingml/2006/main" flipH="1" flipV="1">
          <a:off x="0" y="-495300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1</xdr:row>
      <xdr:rowOff>54769</xdr:rowOff>
    </xdr:from>
    <xdr:to>
      <xdr:col>16</xdr:col>
      <xdr:colOff>47625</xdr:colOff>
      <xdr:row>25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18</xdr:col>
      <xdr:colOff>9525</xdr:colOff>
      <xdr:row>29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18</xdr:col>
      <xdr:colOff>9525</xdr:colOff>
      <xdr:row>29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304799</xdr:rowOff>
    </xdr:from>
    <xdr:to>
      <xdr:col>16</xdr:col>
      <xdr:colOff>35719</xdr:colOff>
      <xdr:row>26</xdr:row>
      <xdr:rowOff>11906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345701</xdr:colOff>
      <xdr:row>0</xdr:row>
      <xdr:rowOff>268942</xdr:rowOff>
    </xdr:from>
    <xdr:to>
      <xdr:col>17</xdr:col>
      <xdr:colOff>67236</xdr:colOff>
      <xdr:row>24</xdr:row>
      <xdr:rowOff>76761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392906</xdr:colOff>
      <xdr:row>26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57151</xdr:rowOff>
    </xdr:from>
    <xdr:to>
      <xdr:col>16</xdr:col>
      <xdr:colOff>119063</xdr:colOff>
      <xdr:row>26</xdr:row>
      <xdr:rowOff>130969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488156</xdr:colOff>
      <xdr:row>27</xdr:row>
      <xdr:rowOff>83344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304800</xdr:rowOff>
    </xdr:from>
    <xdr:to>
      <xdr:col>16</xdr:col>
      <xdr:colOff>190500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291354</xdr:colOff>
      <xdr:row>1</xdr:row>
      <xdr:rowOff>168088</xdr:rowOff>
    </xdr:from>
    <xdr:to>
      <xdr:col>17</xdr:col>
      <xdr:colOff>336177</xdr:colOff>
      <xdr:row>27</xdr:row>
      <xdr:rowOff>22412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17</xdr:col>
      <xdr:colOff>357187</xdr:colOff>
      <xdr:row>27</xdr:row>
      <xdr:rowOff>95251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16</xdr:col>
      <xdr:colOff>357188</xdr:colOff>
      <xdr:row>27</xdr:row>
      <xdr:rowOff>130969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</xdr:row>
      <xdr:rowOff>-1</xdr:rowOff>
    </xdr:from>
    <xdr:to>
      <xdr:col>18</xdr:col>
      <xdr:colOff>11905</xdr:colOff>
      <xdr:row>29</xdr:row>
      <xdr:rowOff>71436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0</xdr:row>
      <xdr:rowOff>304799</xdr:rowOff>
    </xdr:from>
    <xdr:to>
      <xdr:col>18</xdr:col>
      <xdr:colOff>297655</xdr:colOff>
      <xdr:row>29</xdr:row>
      <xdr:rowOff>130968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19</xdr:row>
      <xdr:rowOff>0</xdr:rowOff>
    </xdr:from>
    <xdr:to>
      <xdr:col>15</xdr:col>
      <xdr:colOff>19050</xdr:colOff>
      <xdr:row>39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257175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19</xdr:row>
      <xdr:rowOff>9525</xdr:rowOff>
    </xdr:from>
    <xdr:to>
      <xdr:col>15</xdr:col>
      <xdr:colOff>9524</xdr:colOff>
      <xdr:row>38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152400</xdr:rowOff>
    </xdr:from>
    <xdr:to>
      <xdr:col>10</xdr:col>
      <xdr:colOff>247650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600074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26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26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sstats01.csa.scot.nhs.uk\quality\sap\Active\(04)%20Project%20Reports\Annual%20Reports\Syntax\2016\CUSUM%20charts%20for%20report\comp_V7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comp"/>
      <sheetName val="comp2"/>
      <sheetName val="indiv"/>
      <sheetName val="graph_data"/>
      <sheetName val="full_addresses"/>
      <sheetName val="graph"/>
      <sheetName val="mail mer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6" name="Table6" displayName="Table6" ref="B2:H19" headerRowDxfId="327" dataDxfId="325" totalsRowDxfId="323" headerRowBorderDxfId="326" tableBorderDxfId="324" totalsRowBorderDxfId="322">
  <tableColumns count="7">
    <tableColumn id="1" name="NHS Board" totalsRowLabel="Total" dataDxfId="321" totalsRowDxfId="320"/>
    <tableColumn id="2" name="Mean number of operations 2012-2015" totalsRowFunction="custom" dataDxfId="319" totalsRowDxfId="318">
      <totalsRowFormula>SUM([Mean number of operations 2012-2015])</totalsRowFormula>
    </tableColumn>
    <tableColumn id="3" name="Number of operations 2016" totalsRowLabel="7893" dataDxfId="317" totalsRowDxfId="316"/>
    <tableColumn id="4" name="Number of operations 2017" totalsRowLabel="7786" dataDxfId="315" totalsRowDxfId="314"/>
    <tableColumn id="5" name="Mean number of revisions 2012-2015" totalsRowFunction="custom" dataDxfId="313" totalsRowDxfId="312">
      <totalsRowFormula>SUM([Mean number of revisions 2012-2015])</totalsRowFormula>
    </tableColumn>
    <tableColumn id="6" name="Number of revisions 2016" totalsRowLabel="786" dataDxfId="311" totalsRowDxfId="310"/>
    <tableColumn id="7" name="Number of revisions 2017" totalsRowLabel="777" dataDxfId="309" totalsRowDxfId="30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5" name="Table11416" displayName="Table11416" ref="B2:H20" headerRowDxfId="148" dataDxfId="146" totalsRowDxfId="144" headerRowBorderDxfId="147" tableBorderDxfId="145" totalsRowBorderDxfId="143">
  <tableColumns count="7">
    <tableColumn id="1" name="NHS Board" totalsRowLabel="Total" dataDxfId="142" totalsRowDxfId="141"/>
    <tableColumn id="2" name="Mean number of operations 2012-2015" totalsRowFunction="custom" dataDxfId="140" totalsRowDxfId="139">
      <totalsRowFormula>SUM([Mean number of operations 2012-2015])</totalsRowFormula>
    </tableColumn>
    <tableColumn id="3" name="Number of operations 2016" totalsRowLabel="74" dataDxfId="138" totalsRowDxfId="137"/>
    <tableColumn id="4" name="Number of operations 2017" totalsRowLabel="101" dataDxfId="136" totalsRowDxfId="135"/>
    <tableColumn id="5" name="Mean number of revisions 2012-2015" totalsRowFunction="custom" dataDxfId="134" totalsRowDxfId="133">
      <totalsRowFormula>SUM([Mean number of revisions 2012-2015])</totalsRowFormula>
    </tableColumn>
    <tableColumn id="6" name="Number of revisions 2016" totalsRowLabel="12" dataDxfId="132" totalsRowDxfId="131"/>
    <tableColumn id="7" name="Number of revisions 2017" totalsRowLabel="11" dataDxfId="130" totalsRowDxfId="129"/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B2:H27" headerRowDxfId="128" dataDxfId="126" totalsRowDxfId="124" headerRowBorderDxfId="127" tableBorderDxfId="125">
  <tableColumns count="7">
    <tableColumn id="1" name=" " totalsRowLabel="Total" dataDxfId="123" totalsRowDxfId="122"/>
    <tableColumn id="2" name="Mean number of operations 2012-2015" totalsRowFunction="custom" dataDxfId="121" totalsRowDxfId="120">
      <totalsRowFormula>SUM([Mean number of operations 2012-2015])</totalsRowFormula>
    </tableColumn>
    <tableColumn id="3" name="Number of operations 2016" totalsRowLabel="18159" dataDxfId="119" totalsRowDxfId="118"/>
    <tableColumn id="4" name="Number of operations 2017" totalsRowLabel="17686" dataDxfId="117" totalsRowDxfId="116"/>
    <tableColumn id="5" name="Mean number of consultants performing operations 2012-2015" totalsRowFunction="custom" dataDxfId="115" totalsRowDxfId="114">
      <totalsRowFormula>SUM([Mean number of consultants performing operations 2012-2015])</totalsRowFormula>
    </tableColumn>
    <tableColumn id="6" name="Number of consultants performing operations 2016" totalsRowLabel="1101" dataDxfId="113" totalsRowDxfId="112"/>
    <tableColumn id="7" name="Number of consultants performing operations 2017" totalsRowLabel="1088" dataDxfId="111" totalsRowDxfId="110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4" name="Table4" displayName="Table4" ref="B2:P8" totalsRowShown="0" headerRowDxfId="109" dataDxfId="107" headerRowBorderDxfId="108">
  <tableColumns count="15">
    <tableColumn id="1" name="Year" dataDxfId="106"/>
    <tableColumn id="2" name="Total number of hip arthroplasties" dataDxfId="105">
      <calculatedColumnFormula>'Table 3a DATA'!O15</calculatedColumnFormula>
    </tableColumn>
    <tableColumn id="3" name="Total number of surgeons" dataDxfId="104">
      <calculatedColumnFormula>'Table 3a DATA'!I38</calculatedColumnFormula>
    </tableColumn>
    <tableColumn id="4" name="Percentage of surgeons performing &lt;=10 operations per year" dataDxfId="103">
      <calculatedColumnFormula>'Table 3a DATA'!C38/'Table 3a DATA'!$I38</calculatedColumnFormula>
    </tableColumn>
    <tableColumn id="5" name="Percentage of operations by surgeons performing &lt;=10 operations per year" dataDxfId="102">
      <calculatedColumnFormula>'Table 3a DATA'!D14</calculatedColumnFormula>
    </tableColumn>
    <tableColumn id="6" name="Percentage of surgeons performing 11-30 operations per year" dataDxfId="101">
      <calculatedColumnFormula>'Table 3a DATA'!D38/'Table 3a DATA'!$I38</calculatedColumnFormula>
    </tableColumn>
    <tableColumn id="7" name="Percentage of operations by surgeons performing 11-30 operations per year" dataDxfId="100">
      <calculatedColumnFormula>'Table 3a DATA'!F14</calculatedColumnFormula>
    </tableColumn>
    <tableColumn id="8" name="Percentage of surgeons performing 31-50 operations per year" dataDxfId="99">
      <calculatedColumnFormula>'Table 3a DATA'!E38/'Table 3a DATA'!$I38</calculatedColumnFormula>
    </tableColumn>
    <tableColumn id="9" name="Percentage of operations by surgeons performing 31-50 operations per year" dataDxfId="98">
      <calculatedColumnFormula>'Table 3a DATA'!H14</calculatedColumnFormula>
    </tableColumn>
    <tableColumn id="10" name="Percentage of surgeons performing 51-80 operations per year" dataDxfId="97">
      <calculatedColumnFormula>'Table 3a DATA'!F38/'Table 3a DATA'!$I38</calculatedColumnFormula>
    </tableColumn>
    <tableColumn id="11" name="Percentage of operations by surgeons performing 51-80 operations per year" dataDxfId="96">
      <calculatedColumnFormula>'Table 3a DATA'!J14</calculatedColumnFormula>
    </tableColumn>
    <tableColumn id="12" name="Percentage of surgeons performing 81-100 operations per year" dataDxfId="95">
      <calculatedColumnFormula>'Table 3a DATA'!G38/'Table 3a DATA'!$I38</calculatedColumnFormula>
    </tableColumn>
    <tableColumn id="13" name="Percentage of operations by surgeons performing 81-100 operations per year" dataDxfId="94">
      <calculatedColumnFormula>'Table 3a DATA'!L14</calculatedColumnFormula>
    </tableColumn>
    <tableColumn id="14" name="Percentage of surgeons performing &gt;100 operations per year" dataDxfId="93">
      <calculatedColumnFormula>'Table 3a DATA'!H38/'Table 3a DATA'!$I38</calculatedColumnFormula>
    </tableColumn>
    <tableColumn id="15" name="Percentage of operations by surgeons performing &gt;100 operations per year" dataDxfId="92">
      <calculatedColumnFormula>'Table 3a DATA'!N14</calculatedColumnFormula>
    </tableColumn>
  </tableColumns>
  <tableStyleInfo name="TableStyleLight9" showFirstColumn="0" showLastColumn="0" showRowStripes="0" showColumnStripes="0"/>
</table>
</file>

<file path=xl/tables/table13.xml><?xml version="1.0" encoding="utf-8"?>
<table xmlns="http://schemas.openxmlformats.org/spreadsheetml/2006/main" id="5" name="Table5" displayName="Table5" ref="B2:P8" totalsRowShown="0" headerRowDxfId="91" dataDxfId="89" headerRowBorderDxfId="90" tableBorderDxfId="88">
  <tableColumns count="15">
    <tableColumn id="1" name="Year" dataDxfId="87"/>
    <tableColumn id="2" name="Total number of knee arthroplasties" dataDxfId="86">
      <calculatedColumnFormula>'Table 3b DATA'!O14</calculatedColumnFormula>
    </tableColumn>
    <tableColumn id="3" name="Total number of surgeons" dataDxfId="85">
      <calculatedColumnFormula>'Table 3b DATA'!I38</calculatedColumnFormula>
    </tableColumn>
    <tableColumn id="4" name="Percentage of surgeons performing &lt;=10 operations per year" dataDxfId="84">
      <calculatedColumnFormula>'Table 3b DATA'!C38/'Table 3b DATA'!$I38</calculatedColumnFormula>
    </tableColumn>
    <tableColumn id="5" name="Percentage of operations by surgeons performing &lt;=10 operations per year" dataDxfId="83">
      <calculatedColumnFormula>'Table 3b DATA'!D14</calculatedColumnFormula>
    </tableColumn>
    <tableColumn id="6" name="Percentage of surgeons performing 11-30 operations per year" dataDxfId="82">
      <calculatedColumnFormula>'Table 3b DATA'!D38/'Table 3b DATA'!$I38</calculatedColumnFormula>
    </tableColumn>
    <tableColumn id="7" name="Percentage of operations by surgeons performing 11-30 operations per year" dataDxfId="81">
      <calculatedColumnFormula>'Table 3b DATA'!F14</calculatedColumnFormula>
    </tableColumn>
    <tableColumn id="8" name="Percentage of surgeons performing 31-50 operations per year" dataDxfId="80">
      <calculatedColumnFormula>'Table 3b DATA'!E38/'Table 3b DATA'!$I38</calculatedColumnFormula>
    </tableColumn>
    <tableColumn id="9" name="Percentage of operations by surgeons performing 31-50 operations per year" dataDxfId="79">
      <calculatedColumnFormula>'Table 3b DATA'!H14</calculatedColumnFormula>
    </tableColumn>
    <tableColumn id="10" name="Percentage of surgeons performing 51-80 operations per year" dataDxfId="78">
      <calculatedColumnFormula>'Table 3b DATA'!F38/'Table 3b DATA'!$I38</calculatedColumnFormula>
    </tableColumn>
    <tableColumn id="11" name="Percentage of operations by surgeons performing 51-80 operations per year" dataDxfId="77">
      <calculatedColumnFormula>'Table 3b DATA'!J14</calculatedColumnFormula>
    </tableColumn>
    <tableColumn id="12" name="Percentage of surgeons performing 81-100 operations per year" dataDxfId="76">
      <calculatedColumnFormula>'Table 3b DATA'!G38/'Table 3b DATA'!$I38</calculatedColumnFormula>
    </tableColumn>
    <tableColumn id="13" name="Percentage of operations by surgeons performing 81-100 operations per year" dataDxfId="75">
      <calculatedColumnFormula>'Table 3b DATA'!L14</calculatedColumnFormula>
    </tableColumn>
    <tableColumn id="14" name="Percentage of surgeons performing &gt;100 operations per year" dataDxfId="74">
      <calculatedColumnFormula>'Table 3b DATA'!H38/'Table 3b DATA'!$I38</calculatedColumnFormula>
    </tableColumn>
    <tableColumn id="15" name="Percentage of operations by surgeons performing &gt;100 operations per year" dataDxfId="73">
      <calculatedColumnFormula>'Table 3b DATA'!N14</calculatedColumnFormula>
    </tableColumn>
  </tableColumns>
  <tableStyleInfo name="TableStyleLight9" showFirstColumn="0" showLastColumn="0" showRowStripes="0" showColumnStripes="0"/>
</table>
</file>

<file path=xl/tables/table14.xml><?xml version="1.0" encoding="utf-8"?>
<table xmlns="http://schemas.openxmlformats.org/spreadsheetml/2006/main" id="16" name="Table517" displayName="Table517" ref="B2:P8" totalsRowShown="0" headerRowDxfId="72" dataDxfId="70" headerRowBorderDxfId="71" tableBorderDxfId="69">
  <tableColumns count="15">
    <tableColumn id="1" name="Year" dataDxfId="68"/>
    <tableColumn id="2" name="Total number of shoulder arthroplasties" dataDxfId="67">
      <calculatedColumnFormula>'Table 3c DATA'!O15</calculatedColumnFormula>
    </tableColumn>
    <tableColumn id="3" name="Total number of surgeons" dataDxfId="66">
      <calculatedColumnFormula>'Table 3c DATA'!I38</calculatedColumnFormula>
    </tableColumn>
    <tableColumn id="4" name="Percentage of surgeons performing &lt;=10 operations per year" dataDxfId="65">
      <calculatedColumnFormula>'Table 3c DATA'!C38/'Table 3c DATA'!$I38</calculatedColumnFormula>
    </tableColumn>
    <tableColumn id="5" name="Percentage of operations by surgeons performing &lt;=10 operations per year" dataDxfId="64">
      <calculatedColumnFormula>'Table 3c DATA'!D15</calculatedColumnFormula>
    </tableColumn>
    <tableColumn id="6" name="Percentage of surgeons performing 11-30 operations per year" dataDxfId="63">
      <calculatedColumnFormula>'Table 3c DATA'!D38/'Table 3c DATA'!$I38</calculatedColumnFormula>
    </tableColumn>
    <tableColumn id="7" name="Percentage of operations by surgeons performing 11-30 operations per year" dataDxfId="62">
      <calculatedColumnFormula>'Table 3c DATA'!F15</calculatedColumnFormula>
    </tableColumn>
    <tableColumn id="8" name="Percentage of surgeons performing 31-50 operations per year" dataDxfId="61">
      <calculatedColumnFormula>'Table 3c DATA'!E38/'Table 3c DATA'!$I38</calculatedColumnFormula>
    </tableColumn>
    <tableColumn id="9" name="Percentage of operations by surgeons performing 31-50 operations per year" dataDxfId="60">
      <calculatedColumnFormula>'Table 3c DATA'!H15</calculatedColumnFormula>
    </tableColumn>
    <tableColumn id="10" name="Percentage of surgeons performing 51-80 operations per year" dataDxfId="59">
      <calculatedColumnFormula>'Table 3c DATA'!F38/'Table 3c DATA'!$I38</calculatedColumnFormula>
    </tableColumn>
    <tableColumn id="11" name="Percentage of operations by surgeons performing 51-80 operations per year" dataDxfId="58">
      <calculatedColumnFormula>'Table 3c DATA'!J15</calculatedColumnFormula>
    </tableColumn>
    <tableColumn id="12" name="Percentage of surgeons performing 81-100 operations per year" dataDxfId="57">
      <calculatedColumnFormula>'Table 3c DATA'!G38/'Table 3c DATA'!$I38</calculatedColumnFormula>
    </tableColumn>
    <tableColumn id="13" name="Percentage of operations by surgeons performing 81-100 operations per year" dataDxfId="56">
      <calculatedColumnFormula>'Table 3c DATA'!L15</calculatedColumnFormula>
    </tableColumn>
    <tableColumn id="14" name="Percentage of surgeons performing &gt;100 operations per year" dataDxfId="55">
      <calculatedColumnFormula>'Table 3c DATA'!H38/'Table 3c DATA'!$I38</calculatedColumnFormula>
    </tableColumn>
    <tableColumn id="15" name="Percentage of operations by surgeons performing &gt;100 operations per year" dataDxfId="54">
      <calculatedColumnFormula>'Table 3c DATA'!N15</calculatedColumnFormula>
    </tableColumn>
  </tableColumns>
  <tableStyleInfo name="TableStyleLight9" showFirstColumn="0" showLastColumn="0" showRowStripes="0" showColumnStripes="0"/>
</table>
</file>

<file path=xl/tables/table15.xml><?xml version="1.0" encoding="utf-8"?>
<table xmlns="http://schemas.openxmlformats.org/spreadsheetml/2006/main" id="8" name="Table8" displayName="Table8" ref="B2:J8" totalsRowShown="0" headerRowDxfId="53" dataDxfId="51" headerRowBorderDxfId="52" tableBorderDxfId="50">
  <tableColumns count="9">
    <tableColumn id="1" name="Year" dataDxfId="49"/>
    <tableColumn id="2" name="Total number of hip revisions" dataDxfId="48">
      <calculatedColumnFormula>'Table 3d DATA'!I15</calculatedColumnFormula>
    </tableColumn>
    <tableColumn id="3" name="Total number of surgeons" dataDxfId="47">
      <calculatedColumnFormula>'Table 3d DATA'!F38</calculatedColumnFormula>
    </tableColumn>
    <tableColumn id="4" name="Percentage of surgeons performing &lt;=10 operations per year" dataDxfId="46">
      <calculatedColumnFormula>'Table 3d DATA'!C38/'Table 3d DATA'!$F38</calculatedColumnFormula>
    </tableColumn>
    <tableColumn id="5" name="Percentage of operations by surgeons performing &lt;=10 operations per year" dataDxfId="45">
      <calculatedColumnFormula>'Table 3d DATA'!D15</calculatedColumnFormula>
    </tableColumn>
    <tableColumn id="6" name="Percentage of surgeons performing 11-20 operations per year" dataDxfId="44">
      <calculatedColumnFormula>'Table 3d DATA'!D38/'Table 3d DATA'!$F38</calculatedColumnFormula>
    </tableColumn>
    <tableColumn id="7" name="Percentage of operations by surgeons performing 11-20 operations per year" dataDxfId="43">
      <calculatedColumnFormula>'Table 3d DATA'!F15</calculatedColumnFormula>
    </tableColumn>
    <tableColumn id="8" name="Percentage of surgeons performing 21-80 operations per year" dataDxfId="42">
      <calculatedColumnFormula>'Table 3d DATA'!E38/'Table 3d DATA'!$F38</calculatedColumnFormula>
    </tableColumn>
    <tableColumn id="9" name="Percentage of operations by surgeons performing 21-80 operations per year" dataDxfId="41">
      <calculatedColumnFormula>'Table 3d DATA'!H15</calculatedColumnFormula>
    </tableColumn>
  </tableColumns>
  <tableStyleInfo name="TableStyleLight9" showFirstColumn="0" showLastColumn="0" showRowStripes="0" showColumnStripes="0"/>
</table>
</file>

<file path=xl/tables/table16.xml><?xml version="1.0" encoding="utf-8"?>
<table xmlns="http://schemas.openxmlformats.org/spreadsheetml/2006/main" id="17" name="Table818" displayName="Table818" ref="B2:J8" totalsRowShown="0" headerRowDxfId="40" dataDxfId="38" headerRowBorderDxfId="39" tableBorderDxfId="37">
  <tableColumns count="9">
    <tableColumn id="1" name="Year" dataDxfId="36"/>
    <tableColumn id="2" name="Total number of knee revisions" dataDxfId="35">
      <calculatedColumnFormula>'Table 3e DATA'!I15</calculatedColumnFormula>
    </tableColumn>
    <tableColumn id="3" name="Total number of surgeons" dataDxfId="34">
      <calculatedColumnFormula>'Table 3e DATA'!F38</calculatedColumnFormula>
    </tableColumn>
    <tableColumn id="4" name="Percentage of surgeons performing &lt;=10 operations per year" dataDxfId="33">
      <calculatedColumnFormula>'Table 3e DATA'!C38/'Table 3e DATA'!$F38</calculatedColumnFormula>
    </tableColumn>
    <tableColumn id="5" name="Percentage of operations by surgeons performing &lt;=10 operations per year" dataDxfId="32">
      <calculatedColumnFormula>'Table 3e DATA'!D15</calculatedColumnFormula>
    </tableColumn>
    <tableColumn id="6" name="Percentage of surgeons performing 11-20 operations per year" dataDxfId="31">
      <calculatedColumnFormula>'Table 3e DATA'!D38/'Table 3e DATA'!$F38</calculatedColumnFormula>
    </tableColumn>
    <tableColumn id="7" name="Percentage of operations by surgeons performing 11-20 operations per year" dataDxfId="30">
      <calculatedColumnFormula>'Table 3e DATA'!F15</calculatedColumnFormula>
    </tableColumn>
    <tableColumn id="8" name="Percentage of surgeons performing 21-80 operations per year" dataDxfId="29">
      <calculatedColumnFormula>'Table 3e DATA'!E38/'Table 3e DATA'!$F38</calculatedColumnFormula>
    </tableColumn>
    <tableColumn id="9" name="Percentage of operations by surgeons performing 21-80 operations per year" dataDxfId="28">
      <calculatedColumnFormula>'Table 3e DATA'!H15</calculatedColumnFormula>
    </tableColumn>
  </tableColumns>
  <tableStyleInfo name="TableStyleLight9" showFirstColumn="0" showLastColumn="0" showRowStripes="0" showColumnStripes="0"/>
</table>
</file>

<file path=xl/tables/table17.xml><?xml version="1.0" encoding="utf-8"?>
<table xmlns="http://schemas.openxmlformats.org/spreadsheetml/2006/main" id="18" name="Table81819" displayName="Table81819" ref="B2:J8" totalsRowShown="0" headerRowDxfId="27" dataDxfId="25" headerRowBorderDxfId="26" tableBorderDxfId="24">
  <tableColumns count="9">
    <tableColumn id="1" name="Year" dataDxfId="23"/>
    <tableColumn id="2" name="Total number of shoulder revisions" dataDxfId="22">
      <calculatedColumnFormula>'Table 3f DATA'!I15</calculatedColumnFormula>
    </tableColumn>
    <tableColumn id="3" name="Total number of surgeons" dataDxfId="21">
      <calculatedColumnFormula>'Table 3f DATA'!F38</calculatedColumnFormula>
    </tableColumn>
    <tableColumn id="4" name="Percentage of surgeons performing &lt;=10 operations per year" dataDxfId="20">
      <calculatedColumnFormula>'Table 3f DATA'!C38/'Table 3f DATA'!$F38</calculatedColumnFormula>
    </tableColumn>
    <tableColumn id="5" name="Percentage of operations by surgeons performing &lt;=10 operations per year" dataDxfId="19">
      <calculatedColumnFormula>'Table 3f DATA'!D15</calculatedColumnFormula>
    </tableColumn>
    <tableColumn id="6" name="Percentage of surgeons performing 11-20 operations per year" dataDxfId="18">
      <calculatedColumnFormula>'Table 3f DATA'!D38/'Table 3f DATA'!$F38</calculatedColumnFormula>
    </tableColumn>
    <tableColumn id="7" name="Percentage of operations by surgeons performing 11-20 operations per year" dataDxfId="17">
      <calculatedColumnFormula>'Table 3f DATA'!F15</calculatedColumnFormula>
    </tableColumn>
    <tableColumn id="8" name="Percentage of surgeons performing 21-80 operations per year" dataDxfId="16">
      <calculatedColumnFormula>'Table 3f DATA'!E38/'Table 3f DATA'!$F38</calculatedColumnFormula>
    </tableColumn>
    <tableColumn id="9" name="Percentage of operations by surgeons performing 21-80 operations per year" dataDxfId="15">
      <calculatedColumnFormula>'Table 3f DATA'!H15</calculatedColumnFormula>
    </tableColumn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7" name="Table7" displayName="Table7" ref="B2:H19" headerRowDxfId="307" dataDxfId="305" totalsRowDxfId="303" headerRowBorderDxfId="306" tableBorderDxfId="304" totalsRowBorderDxfId="302">
  <tableColumns count="7">
    <tableColumn id="1" name="NHS Board" totalsRowLabel="Total" dataDxfId="301" totalsRowDxfId="300"/>
    <tableColumn id="2" name="Mean number of operations 2012-2015" totalsRowFunction="custom" dataDxfId="299" totalsRowDxfId="298">
      <totalsRowFormula>SUM([Mean number of operations 2012-2015])</totalsRowFormula>
    </tableColumn>
    <tableColumn id="3" name="Number of operations 2016" totalsRowLabel="7612" dataDxfId="297" totalsRowDxfId="296"/>
    <tableColumn id="4" name="Number of operations 2017" totalsRowLabel="7282" dataDxfId="295" totalsRowDxfId="294"/>
    <tableColumn id="5" name="Mean number of revisions 2012-2015" totalsRowFunction="custom" dataDxfId="293" totalsRowDxfId="292">
      <totalsRowFormula>SUM([Mean number of revisions 2012-2015])</totalsRowFormula>
    </tableColumn>
    <tableColumn id="6" name="Number of revisions 2016" totalsRowLabel="468" dataDxfId="291" totalsRowDxfId="290"/>
    <tableColumn id="7" name="Number of revisions 2017" totalsRowLabel="463" dataDxfId="289" totalsRowDxfId="28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10" name="Table611" displayName="Table611" ref="B2:H19" headerRowDxfId="287" dataDxfId="285" totalsRowDxfId="283" headerRowBorderDxfId="286" tableBorderDxfId="284" totalsRowBorderDxfId="282">
  <tableColumns count="7">
    <tableColumn id="1" name="NHS Board" totalsRowLabel="Total" dataDxfId="281" totalsRowDxfId="280"/>
    <tableColumn id="2" name="Mean number of operations 2012-2015" totalsRowFunction="custom" dataDxfId="279" totalsRowDxfId="278">
      <totalsRowFormula>SUM([Mean number of operations 2012-2015])</totalsRowFormula>
    </tableColumn>
    <tableColumn id="3" name="Number of operations 2016" totalsRowLabel="449" dataDxfId="277" totalsRowDxfId="276"/>
    <tableColumn id="4" name="Number of operations 2017" totalsRowLabel="458" dataDxfId="275" totalsRowDxfId="274"/>
    <tableColumn id="5" name="Mean number of revisions 2012-2015" totalsRowFunction="custom" dataDxfId="273" totalsRowDxfId="272">
      <totalsRowFormula>SUM([Mean number of revisions 2012-2015])</totalsRowFormula>
    </tableColumn>
    <tableColumn id="6" name="Number of revisions 2016" totalsRowLabel="42" dataDxfId="271" totalsRowDxfId="270"/>
    <tableColumn id="7" name="Number of revisions 2017" totalsRowLabel="42" dataDxfId="269" totalsRowDxfId="26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11" name="Table612" displayName="Table612" ref="B2:H19" headerRowDxfId="267" dataDxfId="265" totalsRowDxfId="263" headerRowBorderDxfId="266" tableBorderDxfId="264" totalsRowBorderDxfId="262">
  <tableColumns count="7">
    <tableColumn id="1" name="NHS Board" totalsRowLabel="Total" dataDxfId="261" totalsRowDxfId="260"/>
    <tableColumn id="2" name="Mean number of operations 2012-2015" totalsRowFunction="custom" dataDxfId="259" totalsRowDxfId="258">
      <totalsRowFormula>SUM([Mean number of operations 2012-2015])</totalsRowFormula>
    </tableColumn>
    <tableColumn id="3" name="Number of operations 2016" totalsRowLabel="44" dataDxfId="257" totalsRowDxfId="256"/>
    <tableColumn id="4" name="Number of operations 2017" totalsRowLabel="49" dataDxfId="255" totalsRowDxfId="254"/>
    <tableColumn id="5" name="Mean number of revisions 2012-2015" totalsRowFunction="custom" dataDxfId="253" totalsRowDxfId="252">
      <totalsRowFormula>SUM([Mean number of revisions 2012-2015])</totalsRowFormula>
    </tableColumn>
    <tableColumn id="6" name="Number of revisions 2016" totalsRowLabel="10" dataDxfId="251" totalsRowDxfId="250"/>
    <tableColumn id="7" name="Number of revisions 2017" totalsRowLabel="9" dataDxfId="249" totalsRowDxfId="24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12" name="Table613" displayName="Table613" ref="B2:H19" headerRowDxfId="247" dataDxfId="245" totalsRowDxfId="243" headerRowBorderDxfId="246" tableBorderDxfId="244" totalsRowBorderDxfId="242">
  <tableColumns count="7">
    <tableColumn id="1" name="NHS Board" totalsRowLabel="Total" dataDxfId="241" totalsRowDxfId="240"/>
    <tableColumn id="2" name="Mean number of operations 2012-2015" totalsRowFunction="custom" dataDxfId="239" totalsRowDxfId="238">
      <totalsRowFormula>SUM([Mean number of operations 2012-2015])</totalsRowFormula>
    </tableColumn>
    <tableColumn id="3" name="Number of operations 2016" totalsRowLabel="74" dataDxfId="237" totalsRowDxfId="236"/>
    <tableColumn id="4" name="Number of operations 2017" totalsRowLabel="101" dataDxfId="235" totalsRowDxfId="234"/>
    <tableColumn id="5" name="Mean number of revisions 2012-2015" totalsRowFunction="custom" dataDxfId="233" totalsRowDxfId="232">
      <totalsRowFormula>SUM([Mean number of revisions 2012-2015])</totalsRowFormula>
    </tableColumn>
    <tableColumn id="6" name="Number of revisions 2016" totalsRowLabel="12" dataDxfId="231" totalsRowDxfId="230"/>
    <tableColumn id="7" name="Number of revisions 2017" totalsRowLabel="11" dataDxfId="229" totalsRowDxfId="228"/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B2:H20" headerRowDxfId="227" dataDxfId="225" totalsRowDxfId="223" headerRowBorderDxfId="226" tableBorderDxfId="224" totalsRowBorderDxfId="222">
  <tableColumns count="7">
    <tableColumn id="1" name="NHS Board" totalsRowLabel="Total" dataDxfId="221" totalsRowDxfId="220"/>
    <tableColumn id="2" name="Mean number of operations 2012-2015" totalsRowFunction="custom" dataDxfId="219" totalsRowDxfId="218">
      <totalsRowFormula>SUM([Mean number of operations 2012-2015])</totalsRowFormula>
    </tableColumn>
    <tableColumn id="3" name="Number of operations 2016" totalsRowLabel="7893" dataDxfId="217" totalsRowDxfId="216"/>
    <tableColumn id="4" name="Number of operations 2017" totalsRowLabel="7786" dataDxfId="215" totalsRowDxfId="214"/>
    <tableColumn id="5" name="Mean number of revisions 2012-2015" totalsRowFunction="custom" dataDxfId="213" totalsRowDxfId="212">
      <totalsRowFormula>SUM([Mean number of revisions 2012-2015])</totalsRowFormula>
    </tableColumn>
    <tableColumn id="6" name="Number of revisions 2016" totalsRowLabel="786" dataDxfId="211" totalsRowDxfId="210"/>
    <tableColumn id="7" name="Number of revisions 2017" totalsRowLabel="777" dataDxfId="209" totalsRowDxfId="208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Table2" displayName="Table2" ref="B2:H20" headerRowDxfId="207" dataDxfId="206" totalsRowDxfId="204" tableBorderDxfId="205" totalsRowBorderDxfId="203">
  <tableColumns count="7">
    <tableColumn id="1" name="NHS Board" totalsRowLabel="Total" dataDxfId="202" totalsRowDxfId="201"/>
    <tableColumn id="2" name="Mean number of operations 2012-2015" totalsRowFunction="custom" dataDxfId="200" totalsRowDxfId="199">
      <totalsRowFormula>SUM([Mean number of operations 2012-2015])</totalsRowFormula>
    </tableColumn>
    <tableColumn id="3" name="Number of operations 2016" totalsRowLabel="7612" dataDxfId="198" totalsRowDxfId="197"/>
    <tableColumn id="4" name="Number of operations 2017" totalsRowLabel="7282" dataDxfId="196" totalsRowDxfId="195"/>
    <tableColumn id="5" name="Mean number of revisions 2012-2015" totalsRowFunction="custom" dataDxfId="194" totalsRowDxfId="193">
      <totalsRowFormula>SUM([Mean number of revisions 2012-2015])</totalsRowFormula>
    </tableColumn>
    <tableColumn id="6" name="Number of revisions 2016" totalsRowLabel="468" dataDxfId="192" totalsRowDxfId="191"/>
    <tableColumn id="7" name="Number of revisions 2017" totalsRowLabel="463" dataDxfId="190" totalsRowDxfId="189"/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id="13" name="Table114" displayName="Table114" ref="B2:H20" headerRowDxfId="188" dataDxfId="186" totalsRowDxfId="184" headerRowBorderDxfId="187" tableBorderDxfId="185" totalsRowBorderDxfId="183">
  <tableColumns count="7">
    <tableColumn id="1" name="NHS Board" totalsRowLabel="Total" dataDxfId="182" totalsRowDxfId="181"/>
    <tableColumn id="2" name="Mean number of operations 2012-2015" totalsRowFunction="custom" dataDxfId="180" totalsRowDxfId="179">
      <totalsRowFormula>SUM([Mean number of operations 2012-2015])</totalsRowFormula>
    </tableColumn>
    <tableColumn id="3" name="Number of operations 2016" totalsRowLabel="449" dataDxfId="178" totalsRowDxfId="177"/>
    <tableColumn id="4" name="Number of operations 2017" totalsRowLabel="458" dataDxfId="176" totalsRowDxfId="175"/>
    <tableColumn id="5" name="Mean number of revisions 2012-2015" totalsRowFunction="custom" dataDxfId="174" totalsRowDxfId="173">
      <totalsRowFormula>SUM([Mean number of revisions 2012-2015])</totalsRowFormula>
    </tableColumn>
    <tableColumn id="6" name="Number of revisions 2016" totalsRowLabel="42" dataDxfId="172" totalsRowDxfId="171"/>
    <tableColumn id="7" name="Number of revisions 2017" totalsRowLabel="42" dataDxfId="170" totalsRowDxfId="169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14" name="Table11415" displayName="Table11415" ref="B2:H20" headerRowDxfId="168" dataDxfId="166" totalsRowDxfId="164" headerRowBorderDxfId="167" tableBorderDxfId="165" totalsRowBorderDxfId="163">
  <tableColumns count="7">
    <tableColumn id="1" name="NHS Board" totalsRowLabel="Total" dataDxfId="162" totalsRowDxfId="161"/>
    <tableColumn id="2" name="Mean number of operations 2012-2015" totalsRowFunction="custom" dataDxfId="160" totalsRowDxfId="159">
      <totalsRowFormula>SUM([Mean number of operations 2012-2015])</totalsRowFormula>
    </tableColumn>
    <tableColumn id="3" name="Number of operations 2016" totalsRowLabel="44" dataDxfId="158" totalsRowDxfId="157"/>
    <tableColumn id="4" name="Number of operations 2017" totalsRowLabel="49" dataDxfId="156" totalsRowDxfId="155"/>
    <tableColumn id="5" name="Mean number of revisions 2012-2015" totalsRowFunction="custom" dataDxfId="154" totalsRowDxfId="153">
      <totalsRowFormula>SUM([Mean number of revisions 2012-2015])</totalsRowFormula>
    </tableColumn>
    <tableColumn id="6" name="Number of revisions 2016" totalsRowLabel="10" dataDxfId="152" totalsRowDxfId="151"/>
    <tableColumn id="7" name="Number of revisions 2017" totalsRowLabel="9" dataDxfId="150" totalsRowDxfId="149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4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9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1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4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1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56.bin"/></Relationships>
</file>

<file path=xl/worksheets/_rels/sheet1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57.bin"/></Relationships>
</file>

<file path=xl/worksheets/_rels/sheet1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58.bin"/></Relationships>
</file>

<file path=xl/worksheets/_rels/sheet1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5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I56"/>
  <sheetViews>
    <sheetView showGridLines="0" workbookViewId="0">
      <selection activeCell="C3" sqref="C3"/>
    </sheetView>
  </sheetViews>
  <sheetFormatPr defaultRowHeight="15"/>
  <cols>
    <col min="1" max="1" width="17.7109375" customWidth="1"/>
    <col min="2" max="2" width="124.140625" customWidth="1"/>
    <col min="3" max="11" width="12.42578125" customWidth="1"/>
  </cols>
  <sheetData>
    <row r="3" spans="1:6" ht="15.75">
      <c r="A3" s="318" t="s">
        <v>266</v>
      </c>
    </row>
    <row r="4" spans="1:6" ht="15.75" thickBot="1"/>
    <row r="5" spans="1:6" ht="39" customHeight="1">
      <c r="A5" s="320" t="s">
        <v>277</v>
      </c>
      <c r="B5" s="321" t="s">
        <v>264</v>
      </c>
      <c r="F5" s="315"/>
    </row>
    <row r="6" spans="1:6" ht="40.5" customHeight="1">
      <c r="A6" s="322" t="s">
        <v>267</v>
      </c>
      <c r="B6" s="323" t="s">
        <v>268</v>
      </c>
    </row>
    <row r="7" spans="1:6" ht="40.5" customHeight="1">
      <c r="A7" s="322" t="s">
        <v>269</v>
      </c>
      <c r="B7" s="323" t="s">
        <v>270</v>
      </c>
    </row>
    <row r="8" spans="1:6" ht="40.5" customHeight="1">
      <c r="A8" s="322" t="s">
        <v>271</v>
      </c>
      <c r="B8" s="323" t="s">
        <v>272</v>
      </c>
    </row>
    <row r="9" spans="1:6" ht="40.5" customHeight="1">
      <c r="A9" s="322" t="s">
        <v>273</v>
      </c>
      <c r="B9" s="324" t="s">
        <v>274</v>
      </c>
    </row>
    <row r="10" spans="1:6" ht="40.5" customHeight="1">
      <c r="A10" s="322" t="s">
        <v>275</v>
      </c>
      <c r="B10" s="324" t="s">
        <v>276</v>
      </c>
    </row>
    <row r="11" spans="1:6" ht="40.5" customHeight="1">
      <c r="A11" s="322" t="s">
        <v>278</v>
      </c>
      <c r="B11" s="323" t="s">
        <v>279</v>
      </c>
    </row>
    <row r="12" spans="1:6" ht="40.5" customHeight="1">
      <c r="A12" s="322" t="s">
        <v>280</v>
      </c>
      <c r="B12" s="323" t="s">
        <v>281</v>
      </c>
    </row>
    <row r="13" spans="1:6" ht="40.5" customHeight="1">
      <c r="A13" s="322" t="s">
        <v>282</v>
      </c>
      <c r="B13" s="323" t="s">
        <v>283</v>
      </c>
    </row>
    <row r="14" spans="1:6" ht="40.5" customHeight="1">
      <c r="A14" s="322" t="s">
        <v>284</v>
      </c>
      <c r="B14" s="323" t="s">
        <v>285</v>
      </c>
    </row>
    <row r="15" spans="1:6" ht="40.5" customHeight="1">
      <c r="A15" s="322" t="s">
        <v>265</v>
      </c>
      <c r="B15" s="323" t="s">
        <v>286</v>
      </c>
    </row>
    <row r="16" spans="1:6" ht="40.5" customHeight="1">
      <c r="A16" s="322" t="s">
        <v>287</v>
      </c>
      <c r="B16" s="323" t="s">
        <v>288</v>
      </c>
    </row>
    <row r="17" spans="1:9" ht="40.5" customHeight="1">
      <c r="A17" s="322" t="s">
        <v>290</v>
      </c>
      <c r="B17" s="323" t="s">
        <v>291</v>
      </c>
    </row>
    <row r="18" spans="1:9" ht="40.5" customHeight="1">
      <c r="A18" s="322" t="s">
        <v>292</v>
      </c>
      <c r="B18" s="323" t="s">
        <v>293</v>
      </c>
    </row>
    <row r="19" spans="1:9" ht="40.5" customHeight="1">
      <c r="A19" s="322" t="s">
        <v>294</v>
      </c>
      <c r="B19" s="323" t="s">
        <v>295</v>
      </c>
    </row>
    <row r="20" spans="1:9" ht="40.5" customHeight="1">
      <c r="A20" s="322" t="s">
        <v>296</v>
      </c>
      <c r="B20" s="323" t="s">
        <v>297</v>
      </c>
      <c r="I20" s="319"/>
    </row>
    <row r="21" spans="1:9" s="2" customFormat="1" ht="40.5" customHeight="1">
      <c r="A21" s="322" t="s">
        <v>289</v>
      </c>
      <c r="B21" s="323" t="s">
        <v>298</v>
      </c>
    </row>
    <row r="22" spans="1:9" ht="40.5" customHeight="1">
      <c r="A22" s="322" t="s">
        <v>299</v>
      </c>
      <c r="B22" s="323" t="s">
        <v>300</v>
      </c>
      <c r="I22" s="319"/>
    </row>
    <row r="23" spans="1:9" s="2" customFormat="1" ht="40.5" customHeight="1">
      <c r="A23" s="322" t="s">
        <v>301</v>
      </c>
      <c r="B23" s="323" t="s">
        <v>302</v>
      </c>
    </row>
    <row r="24" spans="1:9" ht="40.5" customHeight="1">
      <c r="A24" s="322" t="s">
        <v>303</v>
      </c>
      <c r="B24" s="323" t="s">
        <v>304</v>
      </c>
      <c r="I24" s="319"/>
    </row>
    <row r="25" spans="1:9" s="2" customFormat="1" ht="40.5" customHeight="1">
      <c r="A25" s="322" t="s">
        <v>305</v>
      </c>
      <c r="B25" s="323" t="s">
        <v>306</v>
      </c>
    </row>
    <row r="26" spans="1:9" ht="40.5" customHeight="1">
      <c r="A26" s="322" t="s">
        <v>307</v>
      </c>
      <c r="B26" s="323" t="s">
        <v>308</v>
      </c>
      <c r="I26" s="319"/>
    </row>
    <row r="27" spans="1:9" s="2" customFormat="1" ht="40.5" customHeight="1">
      <c r="A27" s="322" t="s">
        <v>309</v>
      </c>
      <c r="B27" s="323" t="s">
        <v>310</v>
      </c>
    </row>
    <row r="28" spans="1:9" ht="40.5" customHeight="1">
      <c r="A28" s="322" t="s">
        <v>311</v>
      </c>
      <c r="B28" s="323" t="s">
        <v>312</v>
      </c>
      <c r="I28" s="319"/>
    </row>
    <row r="29" spans="1:9" s="2" customFormat="1" ht="40.5" customHeight="1">
      <c r="A29" s="322" t="s">
        <v>313</v>
      </c>
      <c r="B29" s="323" t="s">
        <v>314</v>
      </c>
    </row>
    <row r="30" spans="1:9" ht="40.5" customHeight="1">
      <c r="A30" s="322" t="s">
        <v>315</v>
      </c>
      <c r="B30" s="323" t="s">
        <v>316</v>
      </c>
      <c r="I30" s="319"/>
    </row>
    <row r="31" spans="1:9" s="2" customFormat="1" ht="40.5" customHeight="1">
      <c r="A31" s="322" t="s">
        <v>317</v>
      </c>
      <c r="B31" s="323" t="s">
        <v>318</v>
      </c>
    </row>
    <row r="32" spans="1:9" ht="40.5" customHeight="1">
      <c r="A32" s="322" t="s">
        <v>319</v>
      </c>
      <c r="B32" s="323" t="s">
        <v>316</v>
      </c>
      <c r="I32" s="319"/>
    </row>
    <row r="33" spans="1:9" s="2" customFormat="1" ht="40.5" customHeight="1">
      <c r="A33" s="322" t="s">
        <v>320</v>
      </c>
      <c r="B33" s="323" t="s">
        <v>321</v>
      </c>
    </row>
    <row r="34" spans="1:9" ht="40.5" customHeight="1">
      <c r="A34" s="322" t="s">
        <v>322</v>
      </c>
      <c r="B34" s="323" t="s">
        <v>323</v>
      </c>
      <c r="I34" s="319"/>
    </row>
    <row r="35" spans="1:9" s="2" customFormat="1" ht="40.5" customHeight="1">
      <c r="A35" s="322" t="s">
        <v>324</v>
      </c>
      <c r="B35" s="323" t="s">
        <v>325</v>
      </c>
    </row>
    <row r="36" spans="1:9" ht="40.5" customHeight="1">
      <c r="A36" s="322" t="s">
        <v>326</v>
      </c>
      <c r="B36" s="323" t="s">
        <v>327</v>
      </c>
      <c r="I36" s="319"/>
    </row>
    <row r="37" spans="1:9" s="2" customFormat="1" ht="40.5" customHeight="1">
      <c r="A37" s="322" t="s">
        <v>328</v>
      </c>
      <c r="B37" s="323" t="s">
        <v>329</v>
      </c>
    </row>
    <row r="38" spans="1:9" ht="40.5" customHeight="1">
      <c r="A38" s="322" t="s">
        <v>330</v>
      </c>
      <c r="B38" s="323" t="s">
        <v>331</v>
      </c>
      <c r="I38" s="319"/>
    </row>
    <row r="39" spans="1:9" s="2" customFormat="1" ht="40.5" customHeight="1">
      <c r="A39" s="322" t="s">
        <v>332</v>
      </c>
      <c r="B39" s="323" t="s">
        <v>333</v>
      </c>
    </row>
    <row r="40" spans="1:9" ht="40.5" customHeight="1">
      <c r="A40" s="322" t="s">
        <v>334</v>
      </c>
      <c r="B40" s="323" t="s">
        <v>335</v>
      </c>
      <c r="I40" s="319"/>
    </row>
    <row r="41" spans="1:9" s="2" customFormat="1" ht="40.5" customHeight="1">
      <c r="A41" s="322" t="s">
        <v>336</v>
      </c>
      <c r="B41" s="323" t="s">
        <v>337</v>
      </c>
    </row>
    <row r="42" spans="1:9" ht="40.5" customHeight="1">
      <c r="A42" s="322" t="s">
        <v>338</v>
      </c>
      <c r="B42" s="323" t="s">
        <v>339</v>
      </c>
      <c r="I42" s="319"/>
    </row>
    <row r="43" spans="1:9" s="2" customFormat="1" ht="40.5" customHeight="1">
      <c r="A43" s="322" t="s">
        <v>340</v>
      </c>
      <c r="B43" s="323" t="s">
        <v>341</v>
      </c>
    </row>
    <row r="44" spans="1:9" ht="40.5" customHeight="1">
      <c r="A44" s="322" t="s">
        <v>342</v>
      </c>
      <c r="B44" s="323" t="s">
        <v>343</v>
      </c>
      <c r="I44" s="319"/>
    </row>
    <row r="45" spans="1:9" s="2" customFormat="1" ht="40.5" customHeight="1">
      <c r="A45" s="322" t="s">
        <v>344</v>
      </c>
      <c r="B45" s="323" t="s">
        <v>345</v>
      </c>
    </row>
    <row r="46" spans="1:9" ht="40.5" customHeight="1">
      <c r="A46" s="322" t="s">
        <v>346</v>
      </c>
      <c r="B46" s="323" t="s">
        <v>347</v>
      </c>
      <c r="I46" s="319"/>
    </row>
    <row r="47" spans="1:9" s="2" customFormat="1" ht="40.5" customHeight="1">
      <c r="A47" s="322" t="s">
        <v>348</v>
      </c>
      <c r="B47" s="323" t="s">
        <v>349</v>
      </c>
    </row>
    <row r="48" spans="1:9" ht="40.5" customHeight="1">
      <c r="A48" s="322" t="s">
        <v>350</v>
      </c>
      <c r="B48" s="323" t="s">
        <v>351</v>
      </c>
      <c r="I48" s="319"/>
    </row>
    <row r="49" spans="1:9" s="2" customFormat="1" ht="40.5" customHeight="1">
      <c r="A49" s="322" t="s">
        <v>352</v>
      </c>
      <c r="B49" s="323" t="s">
        <v>353</v>
      </c>
    </row>
    <row r="50" spans="1:9" ht="40.5" customHeight="1">
      <c r="A50" s="322" t="s">
        <v>354</v>
      </c>
      <c r="B50" s="323" t="s">
        <v>355</v>
      </c>
      <c r="I50" s="319"/>
    </row>
    <row r="51" spans="1:9" s="2" customFormat="1" ht="40.5" customHeight="1">
      <c r="A51" s="322" t="s">
        <v>356</v>
      </c>
      <c r="B51" s="323" t="s">
        <v>357</v>
      </c>
    </row>
    <row r="52" spans="1:9" ht="40.5" customHeight="1">
      <c r="A52" s="322" t="s">
        <v>358</v>
      </c>
      <c r="B52" s="323" t="s">
        <v>359</v>
      </c>
      <c r="I52" s="319"/>
    </row>
    <row r="53" spans="1:9" s="2" customFormat="1" ht="40.5" customHeight="1">
      <c r="A53" s="322" t="s">
        <v>360</v>
      </c>
      <c r="B53" s="323" t="s">
        <v>361</v>
      </c>
    </row>
    <row r="54" spans="1:9" ht="40.5" customHeight="1">
      <c r="A54" s="322" t="s">
        <v>362</v>
      </c>
      <c r="B54" s="323" t="s">
        <v>363</v>
      </c>
      <c r="I54" s="319"/>
    </row>
    <row r="55" spans="1:9" s="2" customFormat="1" ht="40.5" customHeight="1">
      <c r="A55" s="322" t="s">
        <v>364</v>
      </c>
      <c r="B55" s="323" t="s">
        <v>365</v>
      </c>
    </row>
    <row r="56" spans="1:9" s="2" customFormat="1" ht="40.5" customHeight="1" thickBot="1">
      <c r="A56" s="325" t="s">
        <v>366</v>
      </c>
      <c r="B56" s="326" t="s">
        <v>367</v>
      </c>
    </row>
  </sheetData>
  <hyperlinks>
    <hyperlink ref="A19" location="'Table 3c'!A1" display="Table 3c"/>
    <hyperlink ref="A20" location="'Table 3d'!A1" display="Table 3d"/>
    <hyperlink ref="A6" location="'Figure 1a'!A1" display="Figure 1a"/>
    <hyperlink ref="A7" location="'Figure 1b'!A1" display="Figure 1b"/>
    <hyperlink ref="A12" location="'Table 1b'!A1" display="Table 1b"/>
    <hyperlink ref="A11" location="'Table 1a'!A1" display="Table 1a"/>
    <hyperlink ref="A13" location="'Table 1c'!A1" display="Table 1c"/>
    <hyperlink ref="A14" location="'Table 1d'!A1" display="Table 1d"/>
    <hyperlink ref="A15" location="'Table 2'!A1" display="Table 2"/>
    <hyperlink ref="A16" location="'Figure 3'!A1" display="Figure 3"/>
    <hyperlink ref="A17" location="'Table 3a'!A1" display="Table 3a"/>
    <hyperlink ref="A18" location="'Table 3b'!A1" display="Table 3b"/>
    <hyperlink ref="A8" location="'Figure 1c'!A1" display="Figure 1c"/>
    <hyperlink ref="A9" location="'Figure 2a'!A1" display="Figure 2a"/>
    <hyperlink ref="A10" location="'Figure 2b'!A1" display="Figure 2b"/>
    <hyperlink ref="A21" location="'Figure 4'!A1" display="Figure 4"/>
    <hyperlink ref="A22" location="'Figure 5a'!A1" display="Figure 5"/>
    <hyperlink ref="A23" location="'Figure 5b'!A1" display="Figure 5b"/>
    <hyperlink ref="A24" location="'Figure 5c'!A1" display="Figure 5c"/>
    <hyperlink ref="A25" location="'Figure 5d'!A1" display="Figure 5d"/>
    <hyperlink ref="A26" location="'Figure 6'!A26" display="Figure 6"/>
    <hyperlink ref="A27" location="'Figure 7a'!A1" display="Figure 7a"/>
    <hyperlink ref="A28" location="'Figure 7b'!A1" display="Figure 7b"/>
    <hyperlink ref="A29" location="'Figure 8a'!A1" display="Figure 8a"/>
    <hyperlink ref="A30" location="'Figure 8b'!A1" display="Figure 8b"/>
    <hyperlink ref="A31" location="'Figure 8c'!A1" display="Figure 8c"/>
    <hyperlink ref="A32" location="'Figure 8d'!A1" display="Figure 8d"/>
    <hyperlink ref="A33" location="'Figure 8e'!A1" display="Figure 8e"/>
    <hyperlink ref="A34" location="'Figure 9'!A1" display="Figure 9"/>
    <hyperlink ref="A35" location="'Figure 10'!A1" display="Figure 10"/>
    <hyperlink ref="A36" location="'Figure 11'!A1" display="Figure 11"/>
    <hyperlink ref="A37" location="'Figure 12'!A1" display="Figure 12"/>
    <hyperlink ref="A38" location="'Figure 13'!A1" display="Figure 13"/>
    <hyperlink ref="A39" location="'Figure 14'!A1" display="Figure 14"/>
    <hyperlink ref="A40" location="'Figure 15'!A1" display="Figure 15"/>
    <hyperlink ref="A41" location="'Figure 16'!A1" display="Figure 16"/>
    <hyperlink ref="A42" location="'Figure 17'!A1" display="Figure 17"/>
    <hyperlink ref="A43" location="'Figure 18'!A1" display="Figure 18"/>
    <hyperlink ref="A44" location="'Figure 19'!A1" display="Figure 19"/>
    <hyperlink ref="A45" location="'Figure 20'!A1" display="Figure 20"/>
    <hyperlink ref="A46" location="'Figure 21'!A1" display="Figure 21"/>
    <hyperlink ref="A47" location="'Figure 22'!A1" display="Figure 22"/>
    <hyperlink ref="A48" location="'Figure 23'!A1" display="Figure 23"/>
    <hyperlink ref="A49" location="'Figure 24'!A1" display="Figure 24"/>
    <hyperlink ref="A50" location="'Figure 25'!A1" display="Figure 25"/>
    <hyperlink ref="A51" location="'Figure 26'!A1" display="Figure 26"/>
    <hyperlink ref="A52" location="'Figure 27'!A1" display="Figure 27"/>
    <hyperlink ref="A53" location="'Figure 28'!A1" display="Figure 28"/>
    <hyperlink ref="A54" location="'Figure 29'!A1" display="Figure 29"/>
    <hyperlink ref="A55" location="'Figure 30a'!A1" display="Figure 30a"/>
    <hyperlink ref="A56" location="'Figure 30b'!A1" display="Figure 30b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O23"/>
  <sheetViews>
    <sheetView showGridLines="0" zoomScale="85" zoomScaleNormal="85" workbookViewId="0"/>
  </sheetViews>
  <sheetFormatPr defaultRowHeight="15"/>
  <cols>
    <col min="1" max="1" width="4.28515625" style="618" customWidth="1"/>
    <col min="2" max="2" width="15.5703125" customWidth="1"/>
    <col min="4" max="13" width="17.42578125" customWidth="1"/>
  </cols>
  <sheetData>
    <row r="1" spans="2:15" ht="30.75" customHeight="1" thickBot="1">
      <c r="B1" s="1881" t="s">
        <v>1118</v>
      </c>
      <c r="C1" s="1881"/>
      <c r="D1" s="1881"/>
      <c r="E1" s="1881"/>
      <c r="F1" s="1881"/>
      <c r="G1" s="1881"/>
      <c r="H1" s="1881"/>
      <c r="I1" s="1881"/>
      <c r="J1" s="1881"/>
      <c r="K1" s="1881"/>
      <c r="L1" s="1881"/>
      <c r="M1" s="1881"/>
    </row>
    <row r="2" spans="2:15" ht="49.5" customHeight="1" thickBot="1">
      <c r="B2" s="1880"/>
      <c r="C2" s="1880"/>
      <c r="D2" s="1182" t="s">
        <v>22</v>
      </c>
      <c r="E2" s="1183" t="s">
        <v>23</v>
      </c>
      <c r="F2" s="1183" t="s">
        <v>24</v>
      </c>
      <c r="G2" s="1184" t="s">
        <v>25</v>
      </c>
      <c r="H2" s="1182" t="s">
        <v>735</v>
      </c>
      <c r="I2" s="1183" t="s">
        <v>736</v>
      </c>
      <c r="J2" s="1183" t="s">
        <v>737</v>
      </c>
      <c r="K2" s="1183" t="s">
        <v>738</v>
      </c>
      <c r="L2" s="1183" t="s">
        <v>739</v>
      </c>
      <c r="M2" s="1184" t="s">
        <v>740</v>
      </c>
      <c r="O2" s="559"/>
    </row>
    <row r="3" spans="2:15" ht="15.75" customHeight="1">
      <c r="B3" s="1876" t="s">
        <v>3</v>
      </c>
      <c r="C3" s="1179">
        <v>2001</v>
      </c>
      <c r="D3" s="1156">
        <v>6.4000000000000001E-2</v>
      </c>
      <c r="E3" s="1157">
        <v>0.20399999999999999</v>
      </c>
      <c r="F3" s="1157">
        <v>1.2999999999999999E-2</v>
      </c>
      <c r="G3" s="1158">
        <v>0.112</v>
      </c>
      <c r="H3" s="1156">
        <v>0.29499999999999998</v>
      </c>
      <c r="I3" s="1157" t="e">
        <f>NA()</f>
        <v>#N/A</v>
      </c>
      <c r="J3" s="1159">
        <v>0.113</v>
      </c>
      <c r="K3" s="1157" t="e">
        <f>NA()</f>
        <v>#N/A</v>
      </c>
      <c r="L3" s="1157">
        <v>7.0999999999999994E-2</v>
      </c>
      <c r="M3" s="1160" t="e">
        <f>NA()</f>
        <v>#N/A</v>
      </c>
      <c r="O3" s="559"/>
    </row>
    <row r="4" spans="2:15" ht="15.75" customHeight="1">
      <c r="B4" s="1877"/>
      <c r="C4" s="1180">
        <v>2002</v>
      </c>
      <c r="D4" s="1161">
        <v>7.0000000000000007E-2</v>
      </c>
      <c r="E4" s="1162">
        <v>0.22500000000000001</v>
      </c>
      <c r="F4" s="1162">
        <v>1.7000000000000001E-2</v>
      </c>
      <c r="G4" s="1163">
        <v>0.114</v>
      </c>
      <c r="H4" s="1161">
        <v>0.28899999999999998</v>
      </c>
      <c r="I4" s="1162">
        <v>8.3000000000000004E-2</v>
      </c>
      <c r="J4" s="1162">
        <v>0.13300000000000001</v>
      </c>
      <c r="K4" s="1162" t="e">
        <f>NA()</f>
        <v>#N/A</v>
      </c>
      <c r="L4" s="1162" t="e">
        <f>NA()</f>
        <v>#N/A</v>
      </c>
      <c r="M4" s="1164" t="e">
        <f>NA()</f>
        <v>#N/A</v>
      </c>
      <c r="O4" s="559"/>
    </row>
    <row r="5" spans="2:15" ht="15.75" customHeight="1">
      <c r="B5" s="1877"/>
      <c r="C5" s="1180">
        <v>2003</v>
      </c>
      <c r="D5" s="1161">
        <v>6.3E-2</v>
      </c>
      <c r="E5" s="1162">
        <v>0.191</v>
      </c>
      <c r="F5" s="1162">
        <v>1.2999999999999999E-2</v>
      </c>
      <c r="G5" s="1163">
        <v>0.113</v>
      </c>
      <c r="H5" s="1161">
        <v>0.36599999999999999</v>
      </c>
      <c r="I5" s="1162">
        <v>0.22700000000000001</v>
      </c>
      <c r="J5" s="1162">
        <v>0.20799999999999999</v>
      </c>
      <c r="K5" s="1162">
        <v>8.3000000000000004E-2</v>
      </c>
      <c r="L5" s="1162" t="e">
        <f>NA()</f>
        <v>#N/A</v>
      </c>
      <c r="M5" s="1164" t="e">
        <f>NA()</f>
        <v>#N/A</v>
      </c>
      <c r="O5" s="559"/>
    </row>
    <row r="6" spans="2:15" ht="15.75" customHeight="1">
      <c r="B6" s="1877"/>
      <c r="C6" s="1180">
        <v>2004</v>
      </c>
      <c r="D6" s="1161">
        <v>5.6000000000000001E-2</v>
      </c>
      <c r="E6" s="1162">
        <v>0.20200000000000001</v>
      </c>
      <c r="F6" s="1162">
        <v>1.0999999999999999E-2</v>
      </c>
      <c r="G6" s="1163">
        <v>0.105</v>
      </c>
      <c r="H6" s="1161">
        <v>0.32900000000000001</v>
      </c>
      <c r="I6" s="1162">
        <v>0.188</v>
      </c>
      <c r="J6" s="1162">
        <v>9.6000000000000002E-2</v>
      </c>
      <c r="K6" s="1162">
        <v>0.23100000000000001</v>
      </c>
      <c r="L6" s="1162" t="e">
        <f>NA()</f>
        <v>#N/A</v>
      </c>
      <c r="M6" s="1164" t="e">
        <f>NA()</f>
        <v>#N/A</v>
      </c>
      <c r="O6" s="559"/>
    </row>
    <row r="7" spans="2:15">
      <c r="B7" s="1877"/>
      <c r="C7" s="1180">
        <v>2005</v>
      </c>
      <c r="D7" s="1161">
        <v>5.1999999999999998E-2</v>
      </c>
      <c r="E7" s="1162">
        <v>0.20599999999999999</v>
      </c>
      <c r="F7" s="1162">
        <v>1.4E-2</v>
      </c>
      <c r="G7" s="1163">
        <v>8.2000000000000003E-2</v>
      </c>
      <c r="H7" s="1161">
        <v>0.32700000000000001</v>
      </c>
      <c r="I7" s="1162">
        <v>7.6999999999999999E-2</v>
      </c>
      <c r="J7" s="1162">
        <v>7.3999999999999996E-2</v>
      </c>
      <c r="K7" s="1162" t="e">
        <f>NA()</f>
        <v>#N/A</v>
      </c>
      <c r="L7" s="1162" t="e">
        <f>NA()</f>
        <v>#N/A</v>
      </c>
      <c r="M7" s="1164" t="e">
        <f>NA()</f>
        <v>#N/A</v>
      </c>
      <c r="O7" s="559"/>
    </row>
    <row r="8" spans="2:15">
      <c r="B8" s="1877"/>
      <c r="C8" s="1180">
        <v>2006</v>
      </c>
      <c r="D8" s="1161">
        <v>5.6000000000000001E-2</v>
      </c>
      <c r="E8" s="1162">
        <v>0.21299999999999999</v>
      </c>
      <c r="F8" s="1162">
        <v>1.2E-2</v>
      </c>
      <c r="G8" s="1163">
        <v>0.10100000000000001</v>
      </c>
      <c r="H8" s="1161">
        <v>0.34799999999999998</v>
      </c>
      <c r="I8" s="1162">
        <v>0.13300000000000001</v>
      </c>
      <c r="J8" s="1162">
        <v>7.1999999999999995E-2</v>
      </c>
      <c r="K8" s="1162" t="e">
        <f>NA()</f>
        <v>#N/A</v>
      </c>
      <c r="L8" s="1162" t="e">
        <f>NA()</f>
        <v>#N/A</v>
      </c>
      <c r="M8" s="1164">
        <v>0.16700000000000001</v>
      </c>
      <c r="O8" s="559"/>
    </row>
    <row r="9" spans="2:15">
      <c r="B9" s="1877"/>
      <c r="C9" s="1180">
        <v>2007</v>
      </c>
      <c r="D9" s="1161">
        <v>7.4999999999999997E-2</v>
      </c>
      <c r="E9" s="1162">
        <v>0.23300000000000001</v>
      </c>
      <c r="F9" s="1162">
        <v>1.0999999999999999E-2</v>
      </c>
      <c r="G9" s="1163">
        <v>8.5999999999999993E-2</v>
      </c>
      <c r="H9" s="1161">
        <v>0.33500000000000002</v>
      </c>
      <c r="I9" s="1162">
        <v>8.3000000000000004E-2</v>
      </c>
      <c r="J9" s="1162">
        <v>0.1</v>
      </c>
      <c r="K9" s="1162" t="e">
        <f>NA()</f>
        <v>#N/A</v>
      </c>
      <c r="L9" s="1162">
        <v>4.7E-2</v>
      </c>
      <c r="M9" s="1164">
        <v>0.33300000000000002</v>
      </c>
      <c r="O9" s="559"/>
    </row>
    <row r="10" spans="2:15">
      <c r="B10" s="1877"/>
      <c r="C10" s="1180">
        <v>2008</v>
      </c>
      <c r="D10" s="1161">
        <v>7.0000000000000007E-2</v>
      </c>
      <c r="E10" s="1162">
        <v>0.23599999999999999</v>
      </c>
      <c r="F10" s="1165">
        <v>8.9999999999999993E-3</v>
      </c>
      <c r="G10" s="1163">
        <v>0.112</v>
      </c>
      <c r="H10" s="1161">
        <v>0.314</v>
      </c>
      <c r="I10" s="1165">
        <v>6.7000000000000004E-2</v>
      </c>
      <c r="J10" s="1162">
        <v>9.6000000000000002E-2</v>
      </c>
      <c r="K10" s="1165">
        <v>0.28599999999999998</v>
      </c>
      <c r="L10" s="1162" t="e">
        <f>NA()</f>
        <v>#N/A</v>
      </c>
      <c r="M10" s="1164" t="e">
        <f>NA()</f>
        <v>#N/A</v>
      </c>
      <c r="O10" s="559"/>
    </row>
    <row r="11" spans="2:15">
      <c r="B11" s="1877"/>
      <c r="C11" s="1180">
        <v>2009</v>
      </c>
      <c r="D11" s="1161">
        <v>5.8999999999999997E-2</v>
      </c>
      <c r="E11" s="1162">
        <v>0.23300000000000001</v>
      </c>
      <c r="F11" s="1165">
        <v>8.0000000000000002E-3</v>
      </c>
      <c r="G11" s="1163">
        <v>0.11799999999999999</v>
      </c>
      <c r="H11" s="1161">
        <v>0.32400000000000001</v>
      </c>
      <c r="I11" s="1165">
        <v>0.04</v>
      </c>
      <c r="J11" s="1162">
        <v>0.156</v>
      </c>
      <c r="K11" s="1162" t="e">
        <f>NA()</f>
        <v>#N/A</v>
      </c>
      <c r="L11" s="1162" t="e">
        <f>NA()</f>
        <v>#N/A</v>
      </c>
      <c r="M11" s="1164" t="e">
        <f>NA()</f>
        <v>#N/A</v>
      </c>
      <c r="O11" s="559"/>
    </row>
    <row r="12" spans="2:15">
      <c r="B12" s="1877"/>
      <c r="C12" s="1180">
        <v>2010</v>
      </c>
      <c r="D12" s="1161">
        <v>7.0999999999999994E-2</v>
      </c>
      <c r="E12" s="1162">
        <v>0.24099999999999999</v>
      </c>
      <c r="F12" s="1165">
        <v>8.0000000000000002E-3</v>
      </c>
      <c r="G12" s="1163">
        <v>7.5999999999999998E-2</v>
      </c>
      <c r="H12" s="1161">
        <v>0.27900000000000003</v>
      </c>
      <c r="I12" s="1165">
        <v>9.0999999999999998E-2</v>
      </c>
      <c r="J12" s="1162">
        <v>0.11899999999999999</v>
      </c>
      <c r="K12" s="1162" t="e">
        <f>NA()</f>
        <v>#N/A</v>
      </c>
      <c r="L12" s="1162" t="e">
        <f>NA()</f>
        <v>#N/A</v>
      </c>
      <c r="M12" s="1164" t="e">
        <f>NA()</f>
        <v>#N/A</v>
      </c>
      <c r="O12" s="559"/>
    </row>
    <row r="13" spans="2:15">
      <c r="B13" s="1877"/>
      <c r="C13" s="1180">
        <v>2011</v>
      </c>
      <c r="D13" s="1161">
        <v>6.2E-2</v>
      </c>
      <c r="E13" s="1162">
        <v>0.217</v>
      </c>
      <c r="F13" s="1165">
        <v>8.9999999999999993E-3</v>
      </c>
      <c r="G13" s="1163">
        <v>9.0999999999999998E-2</v>
      </c>
      <c r="H13" s="1161">
        <v>0.32200000000000001</v>
      </c>
      <c r="I13" s="1165">
        <v>6.9000000000000006E-2</v>
      </c>
      <c r="J13" s="1166">
        <v>0.156</v>
      </c>
      <c r="K13" s="1165">
        <v>9.0999999999999998E-2</v>
      </c>
      <c r="L13" s="1162" t="e">
        <f>NA()</f>
        <v>#N/A</v>
      </c>
      <c r="M13" s="1164" t="e">
        <f>NA()</f>
        <v>#N/A</v>
      </c>
      <c r="O13" s="559"/>
    </row>
    <row r="14" spans="2:15">
      <c r="B14" s="1877"/>
      <c r="C14" s="1180">
        <v>2012</v>
      </c>
      <c r="D14" s="1161">
        <v>6.5000000000000002E-2</v>
      </c>
      <c r="E14" s="1162">
        <v>0.248</v>
      </c>
      <c r="F14" s="1165">
        <v>7.0000000000000001E-3</v>
      </c>
      <c r="G14" s="1163">
        <v>9.1999999999999998E-2</v>
      </c>
      <c r="H14" s="1161">
        <v>0.23699999999999999</v>
      </c>
      <c r="I14" s="1162" t="e">
        <f>NA()</f>
        <v>#N/A</v>
      </c>
      <c r="J14" s="1166">
        <v>0.105</v>
      </c>
      <c r="K14" s="1162" t="e">
        <f>NA()</f>
        <v>#N/A</v>
      </c>
      <c r="L14" s="1162" t="e">
        <f>NA()</f>
        <v>#N/A</v>
      </c>
      <c r="M14" s="1167">
        <v>0.16700000000000001</v>
      </c>
      <c r="O14" s="559"/>
    </row>
    <row r="15" spans="2:15">
      <c r="B15" s="1877"/>
      <c r="C15" s="1180">
        <v>2013</v>
      </c>
      <c r="D15" s="1161">
        <v>6.8000000000000005E-2</v>
      </c>
      <c r="E15" s="1162">
        <v>0.28000000000000003</v>
      </c>
      <c r="F15" s="1165">
        <v>8.0000000000000002E-3</v>
      </c>
      <c r="G15" s="1163">
        <v>0.121</v>
      </c>
      <c r="H15" s="1161">
        <v>0.23499999999999999</v>
      </c>
      <c r="I15" s="1162" t="e">
        <f>NA()</f>
        <v>#N/A</v>
      </c>
      <c r="J15" s="1166">
        <v>0.17699999999999999</v>
      </c>
      <c r="K15" s="1165">
        <v>6.7000000000000004E-2</v>
      </c>
      <c r="L15" s="1162" t="e">
        <f>NA()</f>
        <v>#N/A</v>
      </c>
      <c r="M15" s="1167">
        <v>0.2</v>
      </c>
      <c r="O15" s="559"/>
    </row>
    <row r="16" spans="2:15">
      <c r="B16" s="1877"/>
      <c r="C16" s="1180">
        <v>2014</v>
      </c>
      <c r="D16" s="1161">
        <v>6.3E-2</v>
      </c>
      <c r="E16" s="1162">
        <v>0.255</v>
      </c>
      <c r="F16" s="1165">
        <v>7.0000000000000001E-3</v>
      </c>
      <c r="G16" s="1163">
        <v>9.1999999999999998E-2</v>
      </c>
      <c r="H16" s="1161">
        <v>0.26300000000000001</v>
      </c>
      <c r="I16" s="1165">
        <v>0.13300000000000001</v>
      </c>
      <c r="J16" s="1162">
        <v>0.113</v>
      </c>
      <c r="K16" s="1165">
        <v>0.3</v>
      </c>
      <c r="L16" s="1162" t="e">
        <f>NA()</f>
        <v>#N/A</v>
      </c>
      <c r="M16" s="1167">
        <v>7.0999999999999994E-2</v>
      </c>
      <c r="O16" s="559"/>
    </row>
    <row r="17" spans="2:15">
      <c r="B17" s="1877"/>
      <c r="C17" s="1181">
        <v>2015</v>
      </c>
      <c r="D17" s="1168">
        <v>6.4000000000000001E-2</v>
      </c>
      <c r="E17" s="1169">
        <v>0.29899999999999999</v>
      </c>
      <c r="F17" s="1170">
        <v>5.0000000000000001E-3</v>
      </c>
      <c r="G17" s="1171">
        <v>9.9000000000000005E-2</v>
      </c>
      <c r="H17" s="1168">
        <v>0.219</v>
      </c>
      <c r="I17" s="1170">
        <v>0.05</v>
      </c>
      <c r="J17" s="1169">
        <v>0.20300000000000001</v>
      </c>
      <c r="K17" s="1162" t="e">
        <f>NA()</f>
        <v>#N/A</v>
      </c>
      <c r="L17" s="1162" t="e">
        <f>NA()</f>
        <v>#N/A</v>
      </c>
      <c r="M17" s="1164" t="e">
        <f>NA()</f>
        <v>#N/A</v>
      </c>
      <c r="O17" s="559"/>
    </row>
    <row r="18" spans="2:15" s="618" customFormat="1">
      <c r="B18" s="1877"/>
      <c r="C18" s="1180">
        <v>2016</v>
      </c>
      <c r="D18" s="1161">
        <v>7.0000000000000007E-2</v>
      </c>
      <c r="E18" s="1162">
        <v>0.31900000000000001</v>
      </c>
      <c r="F18" s="1165">
        <v>4.0000000000000001E-3</v>
      </c>
      <c r="G18" s="1163">
        <v>0.111</v>
      </c>
      <c r="H18" s="1161">
        <v>0.216</v>
      </c>
      <c r="I18" s="1165">
        <v>9.5000000000000001E-2</v>
      </c>
      <c r="J18" s="1162">
        <v>9.0999999999999998E-2</v>
      </c>
      <c r="K18" s="1162" t="e">
        <f>NA()</f>
        <v>#N/A</v>
      </c>
      <c r="L18" s="1162">
        <v>1.4E-2</v>
      </c>
      <c r="M18" s="1164" t="e">
        <f>NA()</f>
        <v>#N/A</v>
      </c>
      <c r="O18" s="559"/>
    </row>
    <row r="19" spans="2:15" ht="15.75" thickBot="1">
      <c r="B19" s="1877"/>
      <c r="C19" s="1181">
        <v>2017</v>
      </c>
      <c r="D19" s="1168">
        <v>7.4999999999999997E-2</v>
      </c>
      <c r="E19" s="1169">
        <v>0.36199999999999999</v>
      </c>
      <c r="F19" s="1170">
        <v>7.0000000000000001E-3</v>
      </c>
      <c r="G19" s="1171">
        <v>0.13200000000000001</v>
      </c>
      <c r="H19" s="1168">
        <v>0.26900000000000002</v>
      </c>
      <c r="I19" s="1170">
        <v>0.16700000000000001</v>
      </c>
      <c r="J19" s="1169">
        <v>0.16300000000000001</v>
      </c>
      <c r="K19" s="1169" t="e">
        <f>NA()</f>
        <v>#N/A</v>
      </c>
      <c r="L19" s="1169" t="e">
        <f>NA()</f>
        <v>#N/A</v>
      </c>
      <c r="M19" s="1172" t="e">
        <f>NA()</f>
        <v>#N/A</v>
      </c>
      <c r="O19" s="559"/>
    </row>
    <row r="20" spans="2:15" ht="15.75" thickBot="1">
      <c r="B20" s="1878" t="s">
        <v>21</v>
      </c>
      <c r="C20" s="1879"/>
      <c r="D20" s="1173">
        <v>6.5153283500975559E-2</v>
      </c>
      <c r="E20" s="1174">
        <v>0.24532108815139497</v>
      </c>
      <c r="F20" s="1175">
        <v>8.9999999999999993E-3</v>
      </c>
      <c r="G20" s="1176">
        <v>0.10299999999999999</v>
      </c>
      <c r="H20" s="1173">
        <v>0.28499999999999998</v>
      </c>
      <c r="I20" s="1175">
        <v>9.1999999999999998E-2</v>
      </c>
      <c r="J20" s="1174">
        <v>0.126</v>
      </c>
      <c r="K20" s="1175">
        <v>5.5E-2</v>
      </c>
      <c r="L20" s="1177">
        <v>5.0000000000000001E-3</v>
      </c>
      <c r="M20" s="1178">
        <v>5.6000000000000001E-2</v>
      </c>
      <c r="O20" s="559"/>
    </row>
    <row r="21" spans="2:15">
      <c r="O21" s="559"/>
    </row>
    <row r="22" spans="2:15" ht="15.75">
      <c r="B22" s="1155" t="s">
        <v>73</v>
      </c>
      <c r="O22" s="559"/>
    </row>
    <row r="23" spans="2:15">
      <c r="B23" s="559"/>
    </row>
  </sheetData>
  <mergeCells count="4">
    <mergeCell ref="B3:B19"/>
    <mergeCell ref="B20:C20"/>
    <mergeCell ref="B2:C2"/>
    <mergeCell ref="B1:M1"/>
  </mergeCells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Sheet67">
    <tabColor theme="1"/>
  </sheetPr>
  <dimension ref="A1:P41"/>
  <sheetViews>
    <sheetView workbookViewId="0">
      <selection activeCell="O3" sqref="O3"/>
    </sheetView>
  </sheetViews>
  <sheetFormatPr defaultRowHeight="15"/>
  <sheetData>
    <row r="1" spans="1:16" ht="15.75" customHeight="1" thickBot="1">
      <c r="A1" s="2052" t="s">
        <v>193</v>
      </c>
      <c r="B1" s="2052"/>
      <c r="C1" s="2052"/>
      <c r="D1" s="2052"/>
      <c r="E1" s="2052"/>
      <c r="F1" s="2052"/>
      <c r="G1" s="2052"/>
      <c r="H1" s="2052"/>
      <c r="I1" s="2052"/>
      <c r="N1" s="2054" t="s">
        <v>160</v>
      </c>
      <c r="O1" s="2054"/>
      <c r="P1" s="2054"/>
    </row>
    <row r="2" spans="1:16" ht="74.25" thickTop="1" thickBot="1">
      <c r="A2" s="174" t="s">
        <v>0</v>
      </c>
      <c r="B2" s="129" t="s">
        <v>167</v>
      </c>
      <c r="C2" s="150" t="s">
        <v>134</v>
      </c>
      <c r="D2" s="313" t="s">
        <v>249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055" t="s">
        <v>0</v>
      </c>
      <c r="O2" s="919" t="s">
        <v>168</v>
      </c>
      <c r="P2" s="920" t="s">
        <v>169</v>
      </c>
    </row>
    <row r="3" spans="1:16" ht="24.75" thickTop="1">
      <c r="A3" s="199" t="s">
        <v>142</v>
      </c>
      <c r="B3" s="200" t="s">
        <v>26</v>
      </c>
      <c r="C3" s="201">
        <v>493</v>
      </c>
      <c r="D3" s="201">
        <v>0</v>
      </c>
      <c r="E3" s="201">
        <v>0.88308256775114247</v>
      </c>
      <c r="F3" s="201">
        <v>0</v>
      </c>
      <c r="G3" s="201">
        <v>0</v>
      </c>
      <c r="H3" s="201">
        <v>0.18525976641159886</v>
      </c>
      <c r="I3" s="147">
        <v>0</v>
      </c>
      <c r="N3" s="921" t="s">
        <v>142</v>
      </c>
      <c r="O3" s="924">
        <v>6</v>
      </c>
      <c r="P3" s="925">
        <v>20</v>
      </c>
    </row>
    <row r="4" spans="1:16">
      <c r="A4" s="202" t="s">
        <v>143</v>
      </c>
      <c r="B4" s="203" t="s">
        <v>27</v>
      </c>
      <c r="C4" s="204">
        <v>176</v>
      </c>
      <c r="D4" s="204">
        <v>1</v>
      </c>
      <c r="E4" s="204">
        <v>0.28822227769262027</v>
      </c>
      <c r="F4" s="204">
        <v>0.56818181818181823</v>
      </c>
      <c r="G4" s="204">
        <v>0.64276699183250641</v>
      </c>
      <c r="H4" s="204">
        <v>0.18525976641159886</v>
      </c>
      <c r="I4" s="148">
        <v>0</v>
      </c>
      <c r="N4" s="922" t="s">
        <v>143</v>
      </c>
      <c r="O4" s="926">
        <v>81</v>
      </c>
      <c r="P4" s="927">
        <v>2.5</v>
      </c>
    </row>
    <row r="5" spans="1:16" ht="36">
      <c r="A5" s="202" t="s">
        <v>144</v>
      </c>
      <c r="B5" s="203" t="s">
        <v>28</v>
      </c>
      <c r="C5" s="204">
        <v>163</v>
      </c>
      <c r="D5" s="204">
        <v>0</v>
      </c>
      <c r="E5" s="204">
        <v>0.29350705173661562</v>
      </c>
      <c r="F5" s="204">
        <v>0</v>
      </c>
      <c r="G5" s="204">
        <v>0</v>
      </c>
      <c r="H5" s="204">
        <v>0.18525976641159886</v>
      </c>
      <c r="I5" s="148">
        <v>200</v>
      </c>
      <c r="N5" s="922" t="s">
        <v>144</v>
      </c>
      <c r="O5" s="926">
        <v>237</v>
      </c>
      <c r="P5" s="927">
        <v>1.2711864406779663</v>
      </c>
    </row>
    <row r="6" spans="1:16">
      <c r="A6" s="202" t="s">
        <v>145</v>
      </c>
      <c r="B6" s="203" t="s">
        <v>29</v>
      </c>
      <c r="C6" s="204">
        <v>426</v>
      </c>
      <c r="D6" s="204">
        <v>0</v>
      </c>
      <c r="E6" s="204">
        <v>0.77247276143868371</v>
      </c>
      <c r="F6" s="204">
        <v>0</v>
      </c>
      <c r="G6" s="204">
        <v>0</v>
      </c>
      <c r="H6" s="204">
        <v>0.18525976641159886</v>
      </c>
      <c r="I6" s="148">
        <v>200</v>
      </c>
      <c r="N6" s="922" t="s">
        <v>145</v>
      </c>
      <c r="O6" s="926">
        <v>446</v>
      </c>
      <c r="P6" s="928">
        <v>0.89887640449438211</v>
      </c>
    </row>
    <row r="7" spans="1:16" ht="24">
      <c r="A7" s="202" t="s">
        <v>146</v>
      </c>
      <c r="B7" s="203" t="s">
        <v>30</v>
      </c>
      <c r="C7" s="204">
        <v>206</v>
      </c>
      <c r="D7" s="204">
        <v>1</v>
      </c>
      <c r="E7" s="204">
        <v>0.36504755417566287</v>
      </c>
      <c r="F7" s="204">
        <v>0.4854368932038835</v>
      </c>
      <c r="G7" s="204">
        <v>0.50749488468686155</v>
      </c>
      <c r="H7" s="204">
        <v>0.18525976641159886</v>
      </c>
      <c r="I7" s="148">
        <v>400</v>
      </c>
      <c r="N7" s="922" t="s">
        <v>146</v>
      </c>
      <c r="O7" s="926">
        <v>692</v>
      </c>
      <c r="P7" s="928">
        <v>0.72358900144717797</v>
      </c>
    </row>
    <row r="8" spans="1:16">
      <c r="A8" s="202" t="s">
        <v>147</v>
      </c>
      <c r="B8" s="203" t="s">
        <v>31</v>
      </c>
      <c r="C8" s="204">
        <v>514</v>
      </c>
      <c r="D8" s="204">
        <v>2</v>
      </c>
      <c r="E8" s="204">
        <v>0.96382366836582933</v>
      </c>
      <c r="F8" s="204">
        <v>0.38910505836575876</v>
      </c>
      <c r="G8" s="204">
        <v>0.38442667988369339</v>
      </c>
      <c r="H8" s="204">
        <v>0.18525976641159886</v>
      </c>
      <c r="I8" s="148">
        <v>400</v>
      </c>
      <c r="N8" s="922" t="s">
        <v>147</v>
      </c>
      <c r="O8" s="926">
        <v>966</v>
      </c>
      <c r="P8" s="928">
        <v>0.62176165803108807</v>
      </c>
    </row>
    <row r="9" spans="1:16" ht="24">
      <c r="A9" s="202" t="s">
        <v>148</v>
      </c>
      <c r="B9" s="203" t="s">
        <v>32</v>
      </c>
      <c r="C9" s="204">
        <v>404</v>
      </c>
      <c r="D9" s="204">
        <v>0</v>
      </c>
      <c r="E9" s="204">
        <v>0.65171708945109419</v>
      </c>
      <c r="F9" s="204">
        <v>0</v>
      </c>
      <c r="G9" s="204">
        <v>0</v>
      </c>
      <c r="H9" s="204">
        <v>0.18525976641159886</v>
      </c>
      <c r="I9" s="148">
        <v>600</v>
      </c>
      <c r="N9" s="922" t="s">
        <v>148</v>
      </c>
      <c r="O9" s="926">
        <v>1260</v>
      </c>
      <c r="P9" s="928">
        <v>0.55599682287529784</v>
      </c>
    </row>
    <row r="10" spans="1:16" ht="24">
      <c r="A10" s="202" t="s">
        <v>149</v>
      </c>
      <c r="B10" s="203" t="s">
        <v>33</v>
      </c>
      <c r="C10" s="204">
        <v>525</v>
      </c>
      <c r="D10" s="204">
        <v>2</v>
      </c>
      <c r="E10" s="204">
        <v>0.98115583370585657</v>
      </c>
      <c r="F10" s="204">
        <v>0.38095238095238093</v>
      </c>
      <c r="G10" s="204">
        <v>0.3776357639578351</v>
      </c>
      <c r="H10" s="204">
        <v>0.18525976641159886</v>
      </c>
      <c r="I10" s="148">
        <v>800</v>
      </c>
      <c r="N10" s="922" t="s">
        <v>149</v>
      </c>
      <c r="O10" s="926">
        <v>1571</v>
      </c>
      <c r="P10" s="928">
        <v>0.50955414012738853</v>
      </c>
    </row>
    <row r="11" spans="1:16" ht="15.75" thickBot="1">
      <c r="A11" s="202" t="s">
        <v>150</v>
      </c>
      <c r="B11" s="203" t="s">
        <v>34</v>
      </c>
      <c r="C11" s="204">
        <v>419</v>
      </c>
      <c r="D11" s="204">
        <v>1</v>
      </c>
      <c r="E11" s="204">
        <v>0.76911243331742574</v>
      </c>
      <c r="F11" s="204">
        <v>0.2386634844868735</v>
      </c>
      <c r="G11" s="204">
        <v>0.24087475170894687</v>
      </c>
      <c r="H11" s="204">
        <v>0.18525976641159886</v>
      </c>
      <c r="I11" s="148">
        <v>1000</v>
      </c>
      <c r="N11" s="923" t="s">
        <v>150</v>
      </c>
      <c r="O11" s="929">
        <v>1896</v>
      </c>
      <c r="P11" s="930">
        <v>0.47493403693931396</v>
      </c>
    </row>
    <row r="12" spans="1:16" ht="15.75" thickTop="1">
      <c r="A12" s="202" t="s">
        <v>151</v>
      </c>
      <c r="B12" s="203" t="s">
        <v>35</v>
      </c>
      <c r="C12" s="204">
        <v>391</v>
      </c>
      <c r="D12" s="204">
        <v>0</v>
      </c>
      <c r="E12" s="204">
        <v>0.76868842984816999</v>
      </c>
      <c r="F12" s="204">
        <v>0</v>
      </c>
      <c r="G12" s="204">
        <v>0</v>
      </c>
      <c r="H12" s="204">
        <v>0.18525976641159886</v>
      </c>
      <c r="I12" s="148">
        <v>1000</v>
      </c>
      <c r="N12" s="931"/>
      <c r="O12" s="932"/>
      <c r="P12" s="932"/>
    </row>
    <row r="13" spans="1:16" ht="24">
      <c r="A13" s="202" t="s">
        <v>152</v>
      </c>
      <c r="B13" s="203" t="s">
        <v>36</v>
      </c>
      <c r="C13" s="204">
        <v>358</v>
      </c>
      <c r="D13" s="204">
        <v>1</v>
      </c>
      <c r="E13" s="204">
        <v>0.60925112935307535</v>
      </c>
      <c r="F13" s="204">
        <v>0.27932960893854747</v>
      </c>
      <c r="G13" s="204">
        <v>0.3040778383263964</v>
      </c>
      <c r="H13" s="204">
        <v>0.18525976641159886</v>
      </c>
      <c r="I13" s="148">
        <v>1200</v>
      </c>
    </row>
    <row r="14" spans="1:16">
      <c r="A14" s="202" t="s">
        <v>153</v>
      </c>
      <c r="B14" s="203" t="s">
        <v>37</v>
      </c>
      <c r="C14" s="204">
        <v>671</v>
      </c>
      <c r="D14" s="204">
        <v>1</v>
      </c>
      <c r="E14" s="204">
        <v>1.1952238780849203</v>
      </c>
      <c r="F14" s="204">
        <v>0.14903129657228018</v>
      </c>
      <c r="G14" s="204">
        <v>0.15500005464117428</v>
      </c>
      <c r="H14" s="204">
        <v>0.18525976641159886</v>
      </c>
      <c r="I14" s="148">
        <v>1400</v>
      </c>
    </row>
    <row r="15" spans="1:16">
      <c r="A15" s="202" t="s">
        <v>154</v>
      </c>
      <c r="B15" s="203" t="s">
        <v>38</v>
      </c>
      <c r="C15" s="204">
        <v>525</v>
      </c>
      <c r="D15" s="204">
        <v>1</v>
      </c>
      <c r="E15" s="204">
        <v>1.1424208973973438</v>
      </c>
      <c r="F15" s="204">
        <v>0.19047619047619047</v>
      </c>
      <c r="G15" s="204">
        <v>0.16216419608014573</v>
      </c>
      <c r="H15" s="204">
        <v>0.18525976641159886</v>
      </c>
      <c r="I15" s="148">
        <v>1400</v>
      </c>
    </row>
    <row r="16" spans="1:16" ht="24">
      <c r="A16" s="202" t="s">
        <v>155</v>
      </c>
      <c r="B16" s="203" t="s">
        <v>39</v>
      </c>
      <c r="C16" s="204">
        <v>40</v>
      </c>
      <c r="D16" s="204">
        <v>1</v>
      </c>
      <c r="E16" s="204">
        <v>7.546455039668494E-2</v>
      </c>
      <c r="F16" s="204">
        <v>2.5</v>
      </c>
      <c r="G16" s="204">
        <v>2.4549244040780378</v>
      </c>
      <c r="H16" s="204">
        <v>0.18525976641159886</v>
      </c>
      <c r="I16" s="148">
        <v>1600</v>
      </c>
    </row>
    <row r="17" spans="1:9">
      <c r="A17" s="202" t="s">
        <v>156</v>
      </c>
      <c r="B17" s="203" t="s">
        <v>40</v>
      </c>
      <c r="C17" s="204">
        <v>1678</v>
      </c>
      <c r="D17" s="204">
        <v>0</v>
      </c>
      <c r="E17" s="204">
        <v>3.1393808323048189</v>
      </c>
      <c r="F17" s="204">
        <v>0</v>
      </c>
      <c r="G17" s="204">
        <v>0</v>
      </c>
      <c r="H17" s="204">
        <v>0.18525976641159886</v>
      </c>
      <c r="I17" s="148">
        <v>1800</v>
      </c>
    </row>
    <row r="18" spans="1:9" ht="36.75" thickBot="1">
      <c r="A18" s="205" t="s">
        <v>157</v>
      </c>
      <c r="B18" s="206" t="s">
        <v>41</v>
      </c>
      <c r="C18" s="207">
        <v>162</v>
      </c>
      <c r="D18" s="207">
        <v>0</v>
      </c>
      <c r="E18" s="207">
        <v>0.30878198736842866</v>
      </c>
      <c r="F18" s="207">
        <v>0</v>
      </c>
      <c r="G18" s="207">
        <v>0</v>
      </c>
      <c r="H18" s="207">
        <v>0.18525976641159886</v>
      </c>
      <c r="I18" s="149">
        <v>2000</v>
      </c>
    </row>
    <row r="19" spans="1:9" ht="15.75" customHeight="1" thickTop="1">
      <c r="A19" s="2053" t="s">
        <v>158</v>
      </c>
      <c r="B19" s="2053"/>
      <c r="C19" s="2053"/>
      <c r="D19" s="2053"/>
      <c r="E19" s="2053"/>
      <c r="F19" s="2053"/>
      <c r="G19" s="2053"/>
      <c r="H19" s="2053"/>
      <c r="I19" s="2053"/>
    </row>
    <row r="21" spans="1:9">
      <c r="A21" t="s">
        <v>192</v>
      </c>
    </row>
    <row r="23" spans="1:9" ht="15.75" customHeight="1"/>
    <row r="41" ht="15.75" customHeight="1"/>
  </sheetData>
  <mergeCells count="4">
    <mergeCell ref="A1:I1"/>
    <mergeCell ref="A19:I19"/>
    <mergeCell ref="N1:P1"/>
    <mergeCell ref="N2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Sheet114"/>
  <dimension ref="A1:I39"/>
  <sheetViews>
    <sheetView showGridLines="0" zoomScale="80" zoomScaleNormal="80" workbookViewId="0"/>
  </sheetViews>
  <sheetFormatPr defaultRowHeight="15"/>
  <cols>
    <col min="1" max="1" width="4.5703125" style="618" customWidth="1"/>
    <col min="2" max="5" width="25.7109375" customWidth="1"/>
  </cols>
  <sheetData>
    <row r="1" spans="2:7" ht="30.75" customHeight="1" thickBot="1">
      <c r="B1" s="2056" t="s">
        <v>1143</v>
      </c>
      <c r="C1" s="2056"/>
      <c r="D1" s="2056"/>
      <c r="E1" s="2056"/>
      <c r="F1" s="2056"/>
      <c r="G1" s="2056"/>
    </row>
    <row r="2" spans="2:7" ht="52.5" customHeight="1" thickTop="1" thickBot="1">
      <c r="B2" s="1504" t="s">
        <v>167</v>
      </c>
      <c r="C2" s="1601" t="s">
        <v>134</v>
      </c>
      <c r="D2" s="1602" t="s">
        <v>397</v>
      </c>
      <c r="E2" s="1603" t="s">
        <v>138</v>
      </c>
    </row>
    <row r="3" spans="2:7" ht="15.75" customHeight="1" thickTop="1">
      <c r="B3" s="1589" t="s">
        <v>26</v>
      </c>
      <c r="C3" s="1590">
        <v>493</v>
      </c>
      <c r="D3" s="1591">
        <v>0</v>
      </c>
      <c r="E3" s="1592">
        <v>0</v>
      </c>
    </row>
    <row r="4" spans="2:7" ht="15.75" customHeight="1">
      <c r="B4" s="1593" t="s">
        <v>27</v>
      </c>
      <c r="C4" s="1594">
        <v>176</v>
      </c>
      <c r="D4" s="1595">
        <v>1</v>
      </c>
      <c r="E4" s="1596">
        <v>0.64276699183250641</v>
      </c>
    </row>
    <row r="5" spans="2:7" ht="15.75" customHeight="1">
      <c r="B5" s="1593" t="s">
        <v>28</v>
      </c>
      <c r="C5" s="1594">
        <v>163</v>
      </c>
      <c r="D5" s="1595">
        <v>0</v>
      </c>
      <c r="E5" s="1596">
        <v>0</v>
      </c>
    </row>
    <row r="6" spans="2:7" ht="15.75" customHeight="1">
      <c r="B6" s="1593" t="s">
        <v>29</v>
      </c>
      <c r="C6" s="1594">
        <v>426</v>
      </c>
      <c r="D6" s="1595">
        <v>0</v>
      </c>
      <c r="E6" s="1596">
        <v>0</v>
      </c>
    </row>
    <row r="7" spans="2:7" ht="15.75" customHeight="1">
      <c r="B7" s="1593" t="s">
        <v>30</v>
      </c>
      <c r="C7" s="1594">
        <v>206</v>
      </c>
      <c r="D7" s="1595">
        <v>1</v>
      </c>
      <c r="E7" s="1596">
        <v>0.50749488468686155</v>
      </c>
    </row>
    <row r="8" spans="2:7" ht="15.75" customHeight="1">
      <c r="B8" s="1593" t="s">
        <v>31</v>
      </c>
      <c r="C8" s="1594">
        <v>514</v>
      </c>
      <c r="D8" s="1595">
        <v>2</v>
      </c>
      <c r="E8" s="1596">
        <v>0.38442667988369339</v>
      </c>
    </row>
    <row r="9" spans="2:7" ht="15.75" customHeight="1">
      <c r="B9" s="1593" t="s">
        <v>32</v>
      </c>
      <c r="C9" s="1594">
        <v>404</v>
      </c>
      <c r="D9" s="1595">
        <v>0</v>
      </c>
      <c r="E9" s="1596">
        <v>0</v>
      </c>
    </row>
    <row r="10" spans="2:7" ht="15.75" customHeight="1">
      <c r="B10" s="1593" t="s">
        <v>33</v>
      </c>
      <c r="C10" s="1594">
        <v>525</v>
      </c>
      <c r="D10" s="1595">
        <v>2</v>
      </c>
      <c r="E10" s="1596">
        <v>0.3776357639578351</v>
      </c>
    </row>
    <row r="11" spans="2:7" ht="15.75" customHeight="1">
      <c r="B11" s="1593" t="s">
        <v>34</v>
      </c>
      <c r="C11" s="1594">
        <v>419</v>
      </c>
      <c r="D11" s="1595">
        <v>1</v>
      </c>
      <c r="E11" s="1596">
        <v>0.24087475170894687</v>
      </c>
    </row>
    <row r="12" spans="2:7" ht="15.75" customHeight="1">
      <c r="B12" s="1593" t="s">
        <v>35</v>
      </c>
      <c r="C12" s="1594">
        <v>391</v>
      </c>
      <c r="D12" s="1595">
        <v>0</v>
      </c>
      <c r="E12" s="1596">
        <v>0</v>
      </c>
    </row>
    <row r="13" spans="2:7" ht="15.75" customHeight="1">
      <c r="B13" s="1593" t="s">
        <v>36</v>
      </c>
      <c r="C13" s="1594">
        <v>358</v>
      </c>
      <c r="D13" s="1595">
        <v>1</v>
      </c>
      <c r="E13" s="1596">
        <v>0.3040778383263964</v>
      </c>
    </row>
    <row r="14" spans="2:7" ht="15.75" customHeight="1">
      <c r="B14" s="1593" t="s">
        <v>37</v>
      </c>
      <c r="C14" s="1594">
        <v>671</v>
      </c>
      <c r="D14" s="1595">
        <v>1</v>
      </c>
      <c r="E14" s="1596">
        <v>0.15500005464117428</v>
      </c>
    </row>
    <row r="15" spans="2:7" ht="15.75" customHeight="1">
      <c r="B15" s="1593" t="s">
        <v>38</v>
      </c>
      <c r="C15" s="1594">
        <v>525</v>
      </c>
      <c r="D15" s="1595">
        <v>1</v>
      </c>
      <c r="E15" s="1596">
        <v>0.16216419608014573</v>
      </c>
    </row>
    <row r="16" spans="2:7" ht="15.75" customHeight="1">
      <c r="B16" s="1593" t="s">
        <v>39</v>
      </c>
      <c r="C16" s="1594">
        <v>40</v>
      </c>
      <c r="D16" s="1595">
        <v>1</v>
      </c>
      <c r="E16" s="1596">
        <v>2.4549244040780378</v>
      </c>
    </row>
    <row r="17" spans="2:9" ht="15.75" customHeight="1" thickBot="1">
      <c r="B17" s="1597" t="s">
        <v>40</v>
      </c>
      <c r="C17" s="1598">
        <v>1678</v>
      </c>
      <c r="D17" s="1599">
        <v>0</v>
      </c>
      <c r="E17" s="1600">
        <v>0</v>
      </c>
    </row>
    <row r="18" spans="2:9" ht="15.75" thickTop="1"/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1" spans="2:9" ht="15.75" customHeight="1"/>
    <row r="39" ht="15.75" customHeight="1"/>
  </sheetData>
  <mergeCells count="2">
    <mergeCell ref="B19:I19"/>
    <mergeCell ref="B1:G1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Sheet68"/>
  <dimension ref="A1:B30"/>
  <sheetViews>
    <sheetView showGridLines="0" zoomScale="80" zoomScaleNormal="80" workbookViewId="0">
      <selection activeCell="B1" sqref="B1"/>
    </sheetView>
  </sheetViews>
  <sheetFormatPr defaultRowHeight="15"/>
  <cols>
    <col min="1" max="1" width="4.140625" style="618" customWidth="1"/>
  </cols>
  <sheetData>
    <row r="1" spans="2:2" ht="24" customHeight="1">
      <c r="B1" s="1152" t="s">
        <v>1073</v>
      </c>
    </row>
    <row r="30" spans="2:2" ht="15.75">
      <c r="B30" s="1155" t="s">
        <v>839</v>
      </c>
    </row>
  </sheetData>
  <pageMargins left="0.7" right="0.7" top="0.75" bottom="0.75" header="0.3" footer="0.3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Sheet69">
    <tabColor theme="1"/>
  </sheetPr>
  <dimension ref="A1:P47"/>
  <sheetViews>
    <sheetView zoomScaleNormal="100" workbookViewId="0">
      <selection activeCell="O3" sqref="O3"/>
    </sheetView>
  </sheetViews>
  <sheetFormatPr defaultRowHeight="15"/>
  <sheetData>
    <row r="1" spans="1:16" ht="15.75" customHeight="1" thickBot="1">
      <c r="A1" s="2057" t="s">
        <v>194</v>
      </c>
      <c r="B1" s="2057"/>
      <c r="C1" s="2057"/>
      <c r="D1" s="2057"/>
      <c r="E1" s="2057"/>
      <c r="F1" s="2057"/>
      <c r="G1" s="2057"/>
      <c r="H1" s="2057"/>
      <c r="I1" s="2057"/>
      <c r="N1" s="2059" t="s">
        <v>160</v>
      </c>
      <c r="O1" s="2059"/>
      <c r="P1" s="2059"/>
    </row>
    <row r="2" spans="1:16" ht="74.25" thickTop="1" thickBot="1">
      <c r="A2" s="174" t="s">
        <v>0</v>
      </c>
      <c r="B2" s="129" t="s">
        <v>167</v>
      </c>
      <c r="C2" s="150" t="s">
        <v>134</v>
      </c>
      <c r="D2" s="313" t="s">
        <v>248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060" t="s">
        <v>0</v>
      </c>
      <c r="O2" s="933" t="s">
        <v>168</v>
      </c>
      <c r="P2" s="934" t="s">
        <v>169</v>
      </c>
    </row>
    <row r="3" spans="1:16" ht="24.75" thickTop="1">
      <c r="A3" s="208" t="s">
        <v>142</v>
      </c>
      <c r="B3" s="209" t="s">
        <v>26</v>
      </c>
      <c r="C3" s="210">
        <v>478</v>
      </c>
      <c r="D3" s="210">
        <v>17</v>
      </c>
      <c r="E3" s="210">
        <v>7.3804195414320901</v>
      </c>
      <c r="F3" s="210">
        <v>3.5564853556485354</v>
      </c>
      <c r="G3" s="210">
        <v>3.6937829373486868</v>
      </c>
      <c r="H3" s="210">
        <v>1.603627516036275</v>
      </c>
      <c r="I3" s="147">
        <v>0</v>
      </c>
      <c r="N3" s="935" t="s">
        <v>142</v>
      </c>
      <c r="O3" s="938">
        <v>10</v>
      </c>
      <c r="P3" s="939">
        <v>22.222222222222221</v>
      </c>
    </row>
    <row r="4" spans="1:16">
      <c r="A4" s="211" t="s">
        <v>143</v>
      </c>
      <c r="B4" s="212" t="s">
        <v>27</v>
      </c>
      <c r="C4" s="213">
        <v>162</v>
      </c>
      <c r="D4" s="213">
        <v>6</v>
      </c>
      <c r="E4" s="213">
        <v>2.8586384515445116</v>
      </c>
      <c r="F4" s="213">
        <v>3.7037037037037037</v>
      </c>
      <c r="G4" s="213">
        <v>3.3658558993422365</v>
      </c>
      <c r="H4" s="213">
        <v>1.603627516036275</v>
      </c>
      <c r="I4" s="148">
        <v>0</v>
      </c>
      <c r="N4" s="936" t="s">
        <v>143</v>
      </c>
      <c r="O4" s="940">
        <v>28</v>
      </c>
      <c r="P4" s="941">
        <v>11.111111111111111</v>
      </c>
    </row>
    <row r="5" spans="1:16" ht="36">
      <c r="A5" s="211" t="s">
        <v>144</v>
      </c>
      <c r="B5" s="212" t="s">
        <v>28</v>
      </c>
      <c r="C5" s="213">
        <v>165</v>
      </c>
      <c r="D5" s="213">
        <v>1</v>
      </c>
      <c r="E5" s="213">
        <v>2.9710177638715249</v>
      </c>
      <c r="F5" s="213">
        <v>0.60606060606060608</v>
      </c>
      <c r="G5" s="213">
        <v>0.53975695990002837</v>
      </c>
      <c r="H5" s="213">
        <v>1.603627516036275</v>
      </c>
      <c r="I5" s="148">
        <v>200</v>
      </c>
      <c r="N5" s="936" t="s">
        <v>144</v>
      </c>
      <c r="O5" s="940">
        <v>53</v>
      </c>
      <c r="P5" s="941">
        <v>7.6923076923076925</v>
      </c>
    </row>
    <row r="6" spans="1:16">
      <c r="A6" s="211" t="s">
        <v>145</v>
      </c>
      <c r="B6" s="212" t="s">
        <v>29</v>
      </c>
      <c r="C6" s="213">
        <v>381</v>
      </c>
      <c r="D6" s="213">
        <v>21</v>
      </c>
      <c r="E6" s="213">
        <v>5.9739873633925376</v>
      </c>
      <c r="F6" s="213">
        <v>5.5118110236220472</v>
      </c>
      <c r="G6" s="213">
        <v>5.6371357668285365</v>
      </c>
      <c r="H6" s="213">
        <v>1.603627516036275</v>
      </c>
      <c r="I6" s="148">
        <v>200</v>
      </c>
      <c r="N6" s="936" t="s">
        <v>145</v>
      </c>
      <c r="O6" s="940">
        <v>82</v>
      </c>
      <c r="P6" s="941">
        <v>6.1728395061728394</v>
      </c>
    </row>
    <row r="7" spans="1:16" ht="24">
      <c r="A7" s="211" t="s">
        <v>146</v>
      </c>
      <c r="B7" s="212" t="s">
        <v>30</v>
      </c>
      <c r="C7" s="213">
        <v>166</v>
      </c>
      <c r="D7" s="213">
        <v>5</v>
      </c>
      <c r="E7" s="213">
        <v>2.7952795329575926</v>
      </c>
      <c r="F7" s="213">
        <v>3.0120481927710845</v>
      </c>
      <c r="G7" s="213">
        <v>2.868456440811717</v>
      </c>
      <c r="H7" s="213">
        <v>1.603627516036275</v>
      </c>
      <c r="I7" s="148">
        <v>400</v>
      </c>
      <c r="N7" s="936" t="s">
        <v>146</v>
      </c>
      <c r="O7" s="940">
        <v>113</v>
      </c>
      <c r="P7" s="941">
        <v>5.3571428571428568</v>
      </c>
    </row>
    <row r="8" spans="1:16">
      <c r="A8" s="211" t="s">
        <v>147</v>
      </c>
      <c r="B8" s="212" t="s">
        <v>31</v>
      </c>
      <c r="C8" s="213">
        <v>562</v>
      </c>
      <c r="D8" s="213">
        <v>10</v>
      </c>
      <c r="E8" s="213">
        <v>9.5008217202781999</v>
      </c>
      <c r="F8" s="213">
        <v>1.7793594306049823</v>
      </c>
      <c r="G8" s="213">
        <v>1.6878829676527372</v>
      </c>
      <c r="H8" s="213">
        <v>1.603627516036275</v>
      </c>
      <c r="I8" s="148">
        <v>400</v>
      </c>
      <c r="N8" s="936" t="s">
        <v>147</v>
      </c>
      <c r="O8" s="940">
        <v>148</v>
      </c>
      <c r="P8" s="941">
        <v>4.7619047619047619</v>
      </c>
    </row>
    <row r="9" spans="1:16" ht="24">
      <c r="A9" s="211" t="s">
        <v>148</v>
      </c>
      <c r="B9" s="212" t="s">
        <v>32</v>
      </c>
      <c r="C9" s="213">
        <v>283</v>
      </c>
      <c r="D9" s="213">
        <v>7</v>
      </c>
      <c r="E9" s="213">
        <v>4.4659063786800113</v>
      </c>
      <c r="F9" s="213">
        <v>2.4734982332155475</v>
      </c>
      <c r="G9" s="213">
        <v>2.513575444806305</v>
      </c>
      <c r="H9" s="213">
        <v>1.603627516036275</v>
      </c>
      <c r="I9" s="148">
        <v>600</v>
      </c>
      <c r="N9" s="936" t="s">
        <v>148</v>
      </c>
      <c r="O9" s="940">
        <v>184</v>
      </c>
      <c r="P9" s="941">
        <v>4.3715846994535523</v>
      </c>
    </row>
    <row r="10" spans="1:16" ht="24">
      <c r="A10" s="211" t="s">
        <v>149</v>
      </c>
      <c r="B10" s="212" t="s">
        <v>33</v>
      </c>
      <c r="C10" s="213">
        <v>573</v>
      </c>
      <c r="D10" s="213">
        <v>14</v>
      </c>
      <c r="E10" s="213">
        <v>7.9286975621908722</v>
      </c>
      <c r="F10" s="213">
        <v>2.4432809773123911</v>
      </c>
      <c r="G10" s="213">
        <v>2.831585521885414</v>
      </c>
      <c r="H10" s="213">
        <v>1.603627516036275</v>
      </c>
      <c r="I10" s="148">
        <v>800</v>
      </c>
      <c r="N10" s="936" t="s">
        <v>149</v>
      </c>
      <c r="O10" s="940">
        <v>221</v>
      </c>
      <c r="P10" s="941">
        <v>4.0909090909090908</v>
      </c>
    </row>
    <row r="11" spans="1:16">
      <c r="A11" s="211" t="s">
        <v>150</v>
      </c>
      <c r="B11" s="212" t="s">
        <v>34</v>
      </c>
      <c r="C11" s="213">
        <v>411</v>
      </c>
      <c r="D11" s="213">
        <v>26</v>
      </c>
      <c r="E11" s="213">
        <v>6.8423714954512231</v>
      </c>
      <c r="F11" s="213">
        <v>6.3260340632603409</v>
      </c>
      <c r="G11" s="213">
        <v>6.093547455682776</v>
      </c>
      <c r="H11" s="213">
        <v>1.603627516036275</v>
      </c>
      <c r="I11" s="148">
        <v>1000</v>
      </c>
      <c r="N11" s="936" t="s">
        <v>150</v>
      </c>
      <c r="O11" s="940">
        <v>261</v>
      </c>
      <c r="P11" s="941">
        <v>3.8461538461538463</v>
      </c>
    </row>
    <row r="12" spans="1:16">
      <c r="A12" s="211" t="s">
        <v>151</v>
      </c>
      <c r="B12" s="212" t="s">
        <v>35</v>
      </c>
      <c r="C12" s="213">
        <v>411</v>
      </c>
      <c r="D12" s="213">
        <v>7</v>
      </c>
      <c r="E12" s="213">
        <v>7.1434049335317038</v>
      </c>
      <c r="F12" s="213">
        <v>1.7031630170316301</v>
      </c>
      <c r="G12" s="213">
        <v>1.5714344513162133</v>
      </c>
      <c r="H12" s="213">
        <v>1.603627516036275</v>
      </c>
      <c r="I12" s="148">
        <v>1000</v>
      </c>
      <c r="N12" s="936" t="s">
        <v>151</v>
      </c>
      <c r="O12" s="940">
        <v>301</v>
      </c>
      <c r="P12" s="941">
        <v>3.6666666666666665</v>
      </c>
    </row>
    <row r="13" spans="1:16" ht="24">
      <c r="A13" s="211" t="s">
        <v>152</v>
      </c>
      <c r="B13" s="212" t="s">
        <v>36</v>
      </c>
      <c r="C13" s="213">
        <v>320</v>
      </c>
      <c r="D13" s="213">
        <v>3</v>
      </c>
      <c r="E13" s="213">
        <v>4.6267524486594231</v>
      </c>
      <c r="F13" s="213">
        <v>0.9375</v>
      </c>
      <c r="G13" s="213">
        <v>1.0397968340628971</v>
      </c>
      <c r="H13" s="213">
        <v>1.603627516036275</v>
      </c>
      <c r="I13" s="148">
        <v>1200</v>
      </c>
      <c r="N13" s="936" t="s">
        <v>152</v>
      </c>
      <c r="O13" s="940">
        <v>342</v>
      </c>
      <c r="P13" s="941">
        <v>3.519061583577713</v>
      </c>
    </row>
    <row r="14" spans="1:16">
      <c r="A14" s="211" t="s">
        <v>153</v>
      </c>
      <c r="B14" s="212" t="s">
        <v>37</v>
      </c>
      <c r="C14" s="213">
        <v>715</v>
      </c>
      <c r="D14" s="213">
        <v>19</v>
      </c>
      <c r="E14" s="213">
        <v>11.484017830596368</v>
      </c>
      <c r="F14" s="213">
        <v>2.6573426573426575</v>
      </c>
      <c r="G14" s="213">
        <v>2.6531587859008892</v>
      </c>
      <c r="H14" s="213">
        <v>1.603627516036275</v>
      </c>
      <c r="I14" s="148">
        <v>1400</v>
      </c>
      <c r="N14" s="936" t="s">
        <v>153</v>
      </c>
      <c r="O14" s="940">
        <v>384</v>
      </c>
      <c r="P14" s="941">
        <v>3.3942558746736298</v>
      </c>
    </row>
    <row r="15" spans="1:16">
      <c r="A15" s="211" t="s">
        <v>154</v>
      </c>
      <c r="B15" s="212" t="s">
        <v>38</v>
      </c>
      <c r="C15" s="213">
        <v>621</v>
      </c>
      <c r="D15" s="213">
        <v>11</v>
      </c>
      <c r="E15" s="213">
        <v>11.001091280097185</v>
      </c>
      <c r="F15" s="213">
        <v>1.7713365539452497</v>
      </c>
      <c r="G15" s="213">
        <v>1.6034684402912427</v>
      </c>
      <c r="H15" s="213">
        <v>1.603627516036275</v>
      </c>
      <c r="I15" s="148">
        <v>1400</v>
      </c>
      <c r="N15" s="936" t="s">
        <v>154</v>
      </c>
      <c r="O15" s="940">
        <v>427</v>
      </c>
      <c r="P15" s="941">
        <v>3.286384976525822</v>
      </c>
    </row>
    <row r="16" spans="1:16" ht="24">
      <c r="A16" s="211" t="s">
        <v>155</v>
      </c>
      <c r="B16" s="212" t="s">
        <v>39</v>
      </c>
      <c r="C16" s="213">
        <v>49</v>
      </c>
      <c r="D16" s="213">
        <v>1</v>
      </c>
      <c r="E16" s="213">
        <v>0.74058362979568182</v>
      </c>
      <c r="F16" s="213">
        <v>2.0408163265306123</v>
      </c>
      <c r="G16" s="213">
        <v>2.1653564182598752</v>
      </c>
      <c r="H16" s="213">
        <v>1.603627516036275</v>
      </c>
      <c r="I16" s="148">
        <v>1600</v>
      </c>
      <c r="N16" s="936" t="s">
        <v>155</v>
      </c>
      <c r="O16" s="940">
        <v>470</v>
      </c>
      <c r="P16" s="941">
        <v>3.1982942430703627</v>
      </c>
    </row>
    <row r="17" spans="1:16">
      <c r="A17" s="211" t="s">
        <v>156</v>
      </c>
      <c r="B17" s="212" t="s">
        <v>40</v>
      </c>
      <c r="C17" s="213">
        <v>1684</v>
      </c>
      <c r="D17" s="213">
        <v>9</v>
      </c>
      <c r="E17" s="213">
        <v>27.429603163281548</v>
      </c>
      <c r="F17" s="213">
        <v>0.53444180522565321</v>
      </c>
      <c r="G17" s="213">
        <v>0.52617048662397858</v>
      </c>
      <c r="H17" s="213">
        <v>1.603627516036275</v>
      </c>
      <c r="I17" s="148">
        <v>1800</v>
      </c>
      <c r="N17" s="936" t="s">
        <v>156</v>
      </c>
      <c r="O17" s="940">
        <v>514</v>
      </c>
      <c r="P17" s="941">
        <v>3.1189083820662766</v>
      </c>
    </row>
    <row r="18" spans="1:16" ht="36.75" thickBot="1">
      <c r="A18" s="214" t="s">
        <v>157</v>
      </c>
      <c r="B18" s="215" t="s">
        <v>41</v>
      </c>
      <c r="C18" s="216">
        <v>168</v>
      </c>
      <c r="D18" s="216">
        <v>1</v>
      </c>
      <c r="E18" s="216">
        <v>2.6359655482374684</v>
      </c>
      <c r="F18" s="216">
        <v>0.59523809523809523</v>
      </c>
      <c r="G18" s="216">
        <v>0.60836436846017827</v>
      </c>
      <c r="H18" s="216">
        <v>1.603627516036275</v>
      </c>
      <c r="I18" s="149">
        <v>2000</v>
      </c>
      <c r="N18" s="936" t="s">
        <v>157</v>
      </c>
      <c r="O18" s="940">
        <v>559</v>
      </c>
      <c r="P18" s="941">
        <v>3.0465949820788532</v>
      </c>
    </row>
    <row r="19" spans="1:16" ht="15.75" customHeight="1" thickTop="1">
      <c r="A19" s="2058" t="s">
        <v>158</v>
      </c>
      <c r="B19" s="2058"/>
      <c r="C19" s="2058"/>
      <c r="D19" s="2058"/>
      <c r="E19" s="2058"/>
      <c r="F19" s="2058"/>
      <c r="G19" s="2058"/>
      <c r="H19" s="2058"/>
      <c r="I19" s="2058"/>
      <c r="N19" s="936" t="s">
        <v>161</v>
      </c>
      <c r="O19" s="940">
        <v>604</v>
      </c>
      <c r="P19" s="941">
        <v>2.9850746268656714</v>
      </c>
    </row>
    <row r="20" spans="1:16">
      <c r="N20" s="936" t="s">
        <v>162</v>
      </c>
      <c r="O20" s="940">
        <v>649</v>
      </c>
      <c r="P20" s="941">
        <v>2.9320987654320985</v>
      </c>
    </row>
    <row r="21" spans="1:16">
      <c r="A21" t="s">
        <v>192</v>
      </c>
      <c r="N21" s="936" t="s">
        <v>163</v>
      </c>
      <c r="O21" s="940">
        <v>696</v>
      </c>
      <c r="P21" s="941">
        <v>2.877697841726619</v>
      </c>
    </row>
    <row r="22" spans="1:16">
      <c r="N22" s="936" t="s">
        <v>164</v>
      </c>
      <c r="O22" s="940">
        <v>742</v>
      </c>
      <c r="P22" s="941">
        <v>2.834008097165992</v>
      </c>
    </row>
    <row r="23" spans="1:16" ht="15.75" customHeight="1">
      <c r="N23" s="936" t="s">
        <v>165</v>
      </c>
      <c r="O23" s="940">
        <v>789</v>
      </c>
      <c r="P23" s="941">
        <v>2.7918781725888326</v>
      </c>
    </row>
    <row r="24" spans="1:16" ht="15.75" customHeight="1">
      <c r="N24" s="936" t="s">
        <v>166</v>
      </c>
      <c r="O24" s="940">
        <v>836</v>
      </c>
      <c r="P24" s="941">
        <v>2.7544910179640718</v>
      </c>
    </row>
    <row r="25" spans="1:16">
      <c r="N25" s="936" t="s">
        <v>170</v>
      </c>
      <c r="O25" s="940">
        <v>884</v>
      </c>
      <c r="P25" s="941">
        <v>2.7180067950169877</v>
      </c>
    </row>
    <row r="26" spans="1:16">
      <c r="N26" s="936" t="s">
        <v>171</v>
      </c>
      <c r="O26" s="940">
        <v>931</v>
      </c>
      <c r="P26" s="941">
        <v>2.6881720430107525</v>
      </c>
    </row>
    <row r="27" spans="1:16">
      <c r="N27" s="936" t="s">
        <v>172</v>
      </c>
      <c r="O27" s="940">
        <v>979</v>
      </c>
      <c r="P27" s="941">
        <v>2.6584867075664622</v>
      </c>
    </row>
    <row r="28" spans="1:16">
      <c r="N28" s="936" t="s">
        <v>173</v>
      </c>
      <c r="O28" s="940">
        <v>1028</v>
      </c>
      <c r="P28" s="941">
        <v>2.6290165530671863</v>
      </c>
    </row>
    <row r="29" spans="1:16">
      <c r="N29" s="936" t="s">
        <v>174</v>
      </c>
      <c r="O29" s="940">
        <v>1076</v>
      </c>
      <c r="P29" s="941">
        <v>2.6046511627906979</v>
      </c>
    </row>
    <row r="30" spans="1:16">
      <c r="N30" s="936" t="s">
        <v>179</v>
      </c>
      <c r="O30" s="940">
        <v>1125</v>
      </c>
      <c r="P30" s="941">
        <v>2.580071174377224</v>
      </c>
    </row>
    <row r="31" spans="1:16">
      <c r="N31" s="936" t="s">
        <v>180</v>
      </c>
      <c r="O31" s="940">
        <v>1174</v>
      </c>
      <c r="P31" s="941">
        <v>2.5575447570332481</v>
      </c>
    </row>
    <row r="32" spans="1:16">
      <c r="N32" s="936" t="s">
        <v>181</v>
      </c>
      <c r="O32" s="940">
        <v>1224</v>
      </c>
      <c r="P32" s="941">
        <v>2.5347506132461164</v>
      </c>
    </row>
    <row r="33" spans="13:16">
      <c r="M33" s="621"/>
      <c r="N33" s="936" t="s">
        <v>182</v>
      </c>
      <c r="O33" s="940">
        <v>1273</v>
      </c>
      <c r="P33" s="941">
        <v>2.5157232704402519</v>
      </c>
    </row>
    <row r="34" spans="13:16">
      <c r="M34" s="621"/>
      <c r="N34" s="936" t="s">
        <v>185</v>
      </c>
      <c r="O34" s="940">
        <v>1323</v>
      </c>
      <c r="P34" s="941">
        <v>2.4962178517397882</v>
      </c>
    </row>
    <row r="35" spans="13:16">
      <c r="M35" s="621"/>
      <c r="N35" s="936" t="s">
        <v>196</v>
      </c>
      <c r="O35" s="940">
        <v>1373</v>
      </c>
      <c r="P35" s="941">
        <v>2.4781341107871722</v>
      </c>
    </row>
    <row r="36" spans="13:16">
      <c r="M36" s="621"/>
      <c r="N36" s="936" t="s">
        <v>203</v>
      </c>
      <c r="O36" s="940">
        <v>1423</v>
      </c>
      <c r="P36" s="941">
        <v>2.4613220815752461</v>
      </c>
    </row>
    <row r="37" spans="13:16">
      <c r="M37" s="621"/>
      <c r="N37" s="936" t="s">
        <v>204</v>
      </c>
      <c r="O37" s="940">
        <v>1473</v>
      </c>
      <c r="P37" s="941">
        <v>2.4456521739130435</v>
      </c>
    </row>
    <row r="38" spans="13:16">
      <c r="M38" s="621"/>
      <c r="N38" s="936" t="s">
        <v>205</v>
      </c>
      <c r="O38" s="940">
        <v>1524</v>
      </c>
      <c r="P38" s="941">
        <v>2.4294156270518714</v>
      </c>
    </row>
    <row r="39" spans="13:16">
      <c r="M39" s="621"/>
      <c r="N39" s="936" t="s">
        <v>206</v>
      </c>
      <c r="O39" s="940">
        <v>1574</v>
      </c>
      <c r="P39" s="941">
        <v>2.4157660521296886</v>
      </c>
    </row>
    <row r="40" spans="13:16">
      <c r="M40" s="621"/>
      <c r="N40" s="936" t="s">
        <v>207</v>
      </c>
      <c r="O40" s="940">
        <v>1625</v>
      </c>
      <c r="P40" s="941">
        <v>2.4014778325123149</v>
      </c>
    </row>
    <row r="41" spans="13:16" ht="15.75" customHeight="1">
      <c r="M41" s="621"/>
      <c r="N41" s="936" t="s">
        <v>208</v>
      </c>
      <c r="O41" s="940">
        <v>1676</v>
      </c>
      <c r="P41" s="941">
        <v>2.3880597014925375</v>
      </c>
    </row>
    <row r="42" spans="13:16" ht="15.75" customHeight="1">
      <c r="N42" s="936" t="s">
        <v>209</v>
      </c>
      <c r="O42" s="940">
        <v>1727</v>
      </c>
      <c r="P42" s="941">
        <v>2.3754345307068365</v>
      </c>
    </row>
    <row r="43" spans="13:16">
      <c r="N43" s="936" t="s">
        <v>210</v>
      </c>
      <c r="O43" s="940">
        <v>1778</v>
      </c>
      <c r="P43" s="941">
        <v>2.3635340461451886</v>
      </c>
    </row>
    <row r="44" spans="13:16">
      <c r="N44" s="936" t="s">
        <v>211</v>
      </c>
      <c r="O44" s="940">
        <v>1830</v>
      </c>
      <c r="P44" s="941">
        <v>2.3510114816839804</v>
      </c>
    </row>
    <row r="45" spans="13:16">
      <c r="N45" s="936" t="s">
        <v>212</v>
      </c>
      <c r="O45" s="940">
        <v>1881</v>
      </c>
      <c r="P45" s="941">
        <v>2.3404255319148937</v>
      </c>
    </row>
    <row r="46" spans="13:16">
      <c r="N46" s="936" t="s">
        <v>213</v>
      </c>
      <c r="O46" s="940">
        <v>1933</v>
      </c>
      <c r="P46" s="941">
        <v>2.329192546583851</v>
      </c>
    </row>
    <row r="47" spans="13:16" ht="15.75" thickBot="1">
      <c r="N47" s="937" t="s">
        <v>214</v>
      </c>
      <c r="O47" s="942">
        <v>1984</v>
      </c>
      <c r="P47" s="943">
        <v>2.3197175995965709</v>
      </c>
    </row>
  </sheetData>
  <mergeCells count="4">
    <mergeCell ref="A1:I1"/>
    <mergeCell ref="A19:I19"/>
    <mergeCell ref="N1:P1"/>
    <mergeCell ref="N2"/>
  </mergeCells>
  <pageMargins left="0.7" right="0.7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 codeName="Sheet115"/>
  <dimension ref="A1:I39"/>
  <sheetViews>
    <sheetView showGridLines="0" zoomScale="80" zoomScaleNormal="80" workbookViewId="0">
      <selection activeCell="B2" sqref="B2"/>
    </sheetView>
  </sheetViews>
  <sheetFormatPr defaultRowHeight="15"/>
  <cols>
    <col min="1" max="1" width="4.28515625" style="618" customWidth="1"/>
    <col min="2" max="5" width="25.5703125" customWidth="1"/>
  </cols>
  <sheetData>
    <row r="1" spans="2:8" ht="30.75" customHeight="1" thickBot="1">
      <c r="B1" s="2061" t="s">
        <v>1144</v>
      </c>
      <c r="C1" s="2061"/>
      <c r="D1" s="2061"/>
      <c r="E1" s="2061"/>
      <c r="F1" s="2061"/>
      <c r="G1" s="2061"/>
      <c r="H1" s="2061"/>
    </row>
    <row r="2" spans="2:8" ht="53.25" customHeight="1" thickTop="1" thickBot="1">
      <c r="B2" s="1504" t="s">
        <v>167</v>
      </c>
      <c r="C2" s="1547" t="s">
        <v>134</v>
      </c>
      <c r="D2" s="1548" t="s">
        <v>398</v>
      </c>
      <c r="E2" s="1549" t="s">
        <v>138</v>
      </c>
    </row>
    <row r="3" spans="2:8" ht="15.75" thickTop="1">
      <c r="B3" s="1604" t="s">
        <v>26</v>
      </c>
      <c r="C3" s="1605">
        <v>478</v>
      </c>
      <c r="D3" s="1606">
        <v>17</v>
      </c>
      <c r="E3" s="1607">
        <v>3.6937829373486868</v>
      </c>
    </row>
    <row r="4" spans="2:8">
      <c r="B4" s="1608" t="s">
        <v>27</v>
      </c>
      <c r="C4" s="1609">
        <v>162</v>
      </c>
      <c r="D4" s="1610">
        <v>6</v>
      </c>
      <c r="E4" s="1611">
        <v>3.3658558993422365</v>
      </c>
    </row>
    <row r="5" spans="2:8">
      <c r="B5" s="1608" t="s">
        <v>28</v>
      </c>
      <c r="C5" s="1609">
        <v>165</v>
      </c>
      <c r="D5" s="1610">
        <v>1</v>
      </c>
      <c r="E5" s="1611">
        <v>0.53975695990002837</v>
      </c>
    </row>
    <row r="6" spans="2:8">
      <c r="B6" s="1608" t="s">
        <v>29</v>
      </c>
      <c r="C6" s="1609">
        <v>381</v>
      </c>
      <c r="D6" s="1610">
        <v>21</v>
      </c>
      <c r="E6" s="1611">
        <v>5.6371357668285365</v>
      </c>
    </row>
    <row r="7" spans="2:8">
      <c r="B7" s="1608" t="s">
        <v>30</v>
      </c>
      <c r="C7" s="1609">
        <v>166</v>
      </c>
      <c r="D7" s="1610">
        <v>5</v>
      </c>
      <c r="E7" s="1611">
        <v>2.868456440811717</v>
      </c>
    </row>
    <row r="8" spans="2:8">
      <c r="B8" s="1608" t="s">
        <v>31</v>
      </c>
      <c r="C8" s="1609">
        <v>562</v>
      </c>
      <c r="D8" s="1610">
        <v>10</v>
      </c>
      <c r="E8" s="1611">
        <v>1.6878829676527372</v>
      </c>
    </row>
    <row r="9" spans="2:8">
      <c r="B9" s="1608" t="s">
        <v>32</v>
      </c>
      <c r="C9" s="1609">
        <v>283</v>
      </c>
      <c r="D9" s="1610">
        <v>7</v>
      </c>
      <c r="E9" s="1611">
        <v>2.513575444806305</v>
      </c>
    </row>
    <row r="10" spans="2:8">
      <c r="B10" s="1608" t="s">
        <v>33</v>
      </c>
      <c r="C10" s="1609">
        <v>573</v>
      </c>
      <c r="D10" s="1610">
        <v>14</v>
      </c>
      <c r="E10" s="1611">
        <v>2.831585521885414</v>
      </c>
    </row>
    <row r="11" spans="2:8">
      <c r="B11" s="1608" t="s">
        <v>34</v>
      </c>
      <c r="C11" s="1609">
        <v>411</v>
      </c>
      <c r="D11" s="1610">
        <v>26</v>
      </c>
      <c r="E11" s="1611">
        <v>6.093547455682776</v>
      </c>
    </row>
    <row r="12" spans="2:8">
      <c r="B12" s="1608" t="s">
        <v>35</v>
      </c>
      <c r="C12" s="1609">
        <v>411</v>
      </c>
      <c r="D12" s="1610">
        <v>7</v>
      </c>
      <c r="E12" s="1611">
        <v>1.5714344513162133</v>
      </c>
    </row>
    <row r="13" spans="2:8">
      <c r="B13" s="1608" t="s">
        <v>36</v>
      </c>
      <c r="C13" s="1609">
        <v>320</v>
      </c>
      <c r="D13" s="1610">
        <v>3</v>
      </c>
      <c r="E13" s="1611">
        <v>1.0397968340628971</v>
      </c>
    </row>
    <row r="14" spans="2:8">
      <c r="B14" s="1608" t="s">
        <v>37</v>
      </c>
      <c r="C14" s="1609">
        <v>715</v>
      </c>
      <c r="D14" s="1610">
        <v>19</v>
      </c>
      <c r="E14" s="1611">
        <v>2.6531587859008892</v>
      </c>
    </row>
    <row r="15" spans="2:8">
      <c r="B15" s="1608" t="s">
        <v>38</v>
      </c>
      <c r="C15" s="1609">
        <v>621</v>
      </c>
      <c r="D15" s="1610">
        <v>11</v>
      </c>
      <c r="E15" s="1611">
        <v>1.6034684402912427</v>
      </c>
    </row>
    <row r="16" spans="2:8">
      <c r="B16" s="1608" t="s">
        <v>39</v>
      </c>
      <c r="C16" s="1609">
        <v>49</v>
      </c>
      <c r="D16" s="1610">
        <v>1</v>
      </c>
      <c r="E16" s="1611">
        <v>2.1653564182598752</v>
      </c>
    </row>
    <row r="17" spans="2:9" ht="15.75" thickBot="1">
      <c r="B17" s="1612" t="s">
        <v>40</v>
      </c>
      <c r="C17" s="1613">
        <v>1684</v>
      </c>
      <c r="D17" s="1614">
        <v>9</v>
      </c>
      <c r="E17" s="1615">
        <v>0.52617048662397858</v>
      </c>
    </row>
    <row r="18" spans="2:9" ht="15.75" thickTop="1"/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1" spans="2:9" ht="15.75" customHeight="1"/>
    <row r="39" ht="15.75" customHeight="1"/>
  </sheetData>
  <mergeCells count="2">
    <mergeCell ref="B19:I19"/>
    <mergeCell ref="B1:H1"/>
  </mergeCells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 codeName="Sheet70"/>
  <dimension ref="A1:B30"/>
  <sheetViews>
    <sheetView showGridLines="0" zoomScale="80" zoomScaleNormal="80" workbookViewId="0">
      <selection activeCell="B1" sqref="B1"/>
    </sheetView>
  </sheetViews>
  <sheetFormatPr defaultRowHeight="15"/>
  <cols>
    <col min="1" max="1" width="4.140625" style="618" customWidth="1"/>
  </cols>
  <sheetData>
    <row r="1" spans="2:2" ht="24" customHeight="1">
      <c r="B1" s="1152" t="s">
        <v>1074</v>
      </c>
    </row>
    <row r="30" spans="2:2" ht="15.75">
      <c r="B30" s="1155" t="s">
        <v>839</v>
      </c>
    </row>
  </sheetData>
  <pageMargins left="0.7" right="0.7" top="0.75" bottom="0.75" header="0.3" footer="0.3"/>
  <drawing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 codeName="Sheet71">
    <tabColor theme="1"/>
  </sheetPr>
  <dimension ref="A1:P49"/>
  <sheetViews>
    <sheetView topLeftCell="A7" workbookViewId="0">
      <selection activeCell="P18" sqref="P18"/>
    </sheetView>
  </sheetViews>
  <sheetFormatPr defaultRowHeight="15"/>
  <sheetData>
    <row r="1" spans="1:16" ht="15.75" customHeight="1" thickBot="1">
      <c r="A1" s="2062" t="s">
        <v>195</v>
      </c>
      <c r="B1" s="2062"/>
      <c r="C1" s="2062"/>
      <c r="D1" s="2062"/>
      <c r="E1" s="2062"/>
      <c r="F1" s="2062"/>
      <c r="G1" s="2062"/>
      <c r="H1" s="2062"/>
      <c r="I1" s="2062"/>
      <c r="N1" s="2064" t="s">
        <v>160</v>
      </c>
      <c r="O1" s="2064"/>
      <c r="P1" s="2064"/>
    </row>
    <row r="2" spans="1:16" ht="74.25" thickTop="1" thickBot="1">
      <c r="A2" s="174" t="s">
        <v>0</v>
      </c>
      <c r="B2" s="129" t="s">
        <v>167</v>
      </c>
      <c r="C2" s="150" t="s">
        <v>134</v>
      </c>
      <c r="D2" s="313" t="s">
        <v>248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065" t="s">
        <v>0</v>
      </c>
      <c r="O2" s="944" t="s">
        <v>168</v>
      </c>
      <c r="P2" s="945" t="s">
        <v>169</v>
      </c>
    </row>
    <row r="3" spans="1:16" ht="24.75" thickTop="1">
      <c r="A3" s="217" t="s">
        <v>142</v>
      </c>
      <c r="B3" s="218" t="s">
        <v>26</v>
      </c>
      <c r="C3" s="219">
        <v>493</v>
      </c>
      <c r="D3" s="219">
        <v>8</v>
      </c>
      <c r="E3" s="219">
        <v>8.3514415195383656</v>
      </c>
      <c r="F3" s="219">
        <v>1.6227180527383367</v>
      </c>
      <c r="G3" s="219">
        <v>1.6228931355141336</v>
      </c>
      <c r="H3" s="219">
        <v>1.6941871392133174</v>
      </c>
      <c r="I3" s="147">
        <v>0</v>
      </c>
      <c r="N3" s="946" t="s">
        <v>142</v>
      </c>
      <c r="O3" s="949">
        <v>10</v>
      </c>
      <c r="P3" s="950">
        <v>22.222222222222221</v>
      </c>
    </row>
    <row r="4" spans="1:16">
      <c r="A4" s="220" t="s">
        <v>143</v>
      </c>
      <c r="B4" s="221" t="s">
        <v>27</v>
      </c>
      <c r="C4" s="222">
        <v>176</v>
      </c>
      <c r="D4" s="222">
        <v>4</v>
      </c>
      <c r="E4" s="222">
        <v>2.7381861387416895</v>
      </c>
      <c r="F4" s="222">
        <v>2.2727272727272729</v>
      </c>
      <c r="G4" s="222">
        <v>2.4749042663576799</v>
      </c>
      <c r="H4" s="222">
        <v>1.6941871392133174</v>
      </c>
      <c r="I4" s="148">
        <v>0</v>
      </c>
      <c r="N4" s="947" t="s">
        <v>143</v>
      </c>
      <c r="O4" s="951">
        <v>27</v>
      </c>
      <c r="P4" s="952">
        <v>11.538461538461538</v>
      </c>
    </row>
    <row r="5" spans="1:16" ht="36">
      <c r="A5" s="220" t="s">
        <v>144</v>
      </c>
      <c r="B5" s="221" t="s">
        <v>28</v>
      </c>
      <c r="C5" s="222">
        <v>163</v>
      </c>
      <c r="D5" s="222">
        <v>4</v>
      </c>
      <c r="E5" s="222">
        <v>2.702124409976201</v>
      </c>
      <c r="F5" s="222">
        <v>2.4539877300613497</v>
      </c>
      <c r="G5" s="222">
        <v>2.5079335843433483</v>
      </c>
      <c r="H5" s="222">
        <v>1.6941871392133174</v>
      </c>
      <c r="I5" s="148">
        <v>200</v>
      </c>
      <c r="N5" s="947" t="s">
        <v>144</v>
      </c>
      <c r="O5" s="951">
        <v>50</v>
      </c>
      <c r="P5" s="952">
        <v>8.1632653061224492</v>
      </c>
    </row>
    <row r="6" spans="1:16">
      <c r="A6" s="220" t="s">
        <v>145</v>
      </c>
      <c r="B6" s="221" t="s">
        <v>29</v>
      </c>
      <c r="C6" s="222">
        <v>426</v>
      </c>
      <c r="D6" s="222">
        <v>20</v>
      </c>
      <c r="E6" s="222">
        <v>7.2219528120302421</v>
      </c>
      <c r="F6" s="222">
        <v>4.694835680751174</v>
      </c>
      <c r="G6" s="222">
        <v>4.6917701716110942</v>
      </c>
      <c r="H6" s="222">
        <v>1.6941871392133174</v>
      </c>
      <c r="I6" s="148">
        <v>200</v>
      </c>
      <c r="N6" s="947" t="s">
        <v>145</v>
      </c>
      <c r="O6" s="951">
        <v>77</v>
      </c>
      <c r="P6" s="952">
        <v>6.5789473684210522</v>
      </c>
    </row>
    <row r="7" spans="1:16" ht="24">
      <c r="A7" s="220" t="s">
        <v>146</v>
      </c>
      <c r="B7" s="221" t="s">
        <v>30</v>
      </c>
      <c r="C7" s="222">
        <v>206</v>
      </c>
      <c r="D7" s="222">
        <v>4</v>
      </c>
      <c r="E7" s="222">
        <v>3.3525590239876402</v>
      </c>
      <c r="F7" s="222">
        <v>1.941747572815534</v>
      </c>
      <c r="G7" s="222">
        <v>2.0213659202911782</v>
      </c>
      <c r="H7" s="222">
        <v>1.6941871392133174</v>
      </c>
      <c r="I7" s="148">
        <v>400</v>
      </c>
      <c r="N7" s="947" t="s">
        <v>146</v>
      </c>
      <c r="O7" s="951">
        <v>107</v>
      </c>
      <c r="P7" s="952">
        <v>5.6603773584905666</v>
      </c>
    </row>
    <row r="8" spans="1:16">
      <c r="A8" s="220" t="s">
        <v>147</v>
      </c>
      <c r="B8" s="221" t="s">
        <v>31</v>
      </c>
      <c r="C8" s="222">
        <v>514</v>
      </c>
      <c r="D8" s="222">
        <v>12</v>
      </c>
      <c r="E8" s="222">
        <v>8.7995670529532788</v>
      </c>
      <c r="F8" s="222">
        <v>2.3346303501945527</v>
      </c>
      <c r="G8" s="222">
        <v>2.3103688565833074</v>
      </c>
      <c r="H8" s="222">
        <v>1.6941871392133174</v>
      </c>
      <c r="I8" s="148">
        <v>400</v>
      </c>
      <c r="N8" s="947" t="s">
        <v>147</v>
      </c>
      <c r="O8" s="951">
        <v>140</v>
      </c>
      <c r="P8" s="952">
        <v>5.0359712230215825</v>
      </c>
    </row>
    <row r="9" spans="1:16" ht="24">
      <c r="A9" s="220" t="s">
        <v>148</v>
      </c>
      <c r="B9" s="221" t="s">
        <v>32</v>
      </c>
      <c r="C9" s="222">
        <v>404</v>
      </c>
      <c r="D9" s="222">
        <v>18</v>
      </c>
      <c r="E9" s="222">
        <v>6.2354346361057811</v>
      </c>
      <c r="F9" s="222">
        <v>4.4554455445544559</v>
      </c>
      <c r="G9" s="222">
        <v>4.8906564314312178</v>
      </c>
      <c r="H9" s="222">
        <v>1.6941871392133174</v>
      </c>
      <c r="I9" s="148">
        <v>600</v>
      </c>
      <c r="N9" s="947" t="s">
        <v>148</v>
      </c>
      <c r="O9" s="951">
        <v>174</v>
      </c>
      <c r="P9" s="952">
        <v>4.6242774566473983</v>
      </c>
    </row>
    <row r="10" spans="1:16" ht="24">
      <c r="A10" s="220" t="s">
        <v>149</v>
      </c>
      <c r="B10" s="221" t="s">
        <v>33</v>
      </c>
      <c r="C10" s="222">
        <v>525</v>
      </c>
      <c r="D10" s="222">
        <v>17</v>
      </c>
      <c r="E10" s="222">
        <v>8.8674690398771787</v>
      </c>
      <c r="F10" s="222">
        <v>3.2380952380952381</v>
      </c>
      <c r="G10" s="222">
        <v>3.2479596192675642</v>
      </c>
      <c r="H10" s="222">
        <v>1.6941871392133174</v>
      </c>
      <c r="I10" s="148">
        <v>800</v>
      </c>
      <c r="N10" s="947" t="s">
        <v>149</v>
      </c>
      <c r="O10" s="951">
        <v>210</v>
      </c>
      <c r="P10" s="952">
        <v>4.3062200956937797</v>
      </c>
    </row>
    <row r="11" spans="1:16">
      <c r="A11" s="220" t="s">
        <v>150</v>
      </c>
      <c r="B11" s="221" t="s">
        <v>34</v>
      </c>
      <c r="C11" s="222">
        <v>419</v>
      </c>
      <c r="D11" s="222">
        <v>22</v>
      </c>
      <c r="E11" s="222">
        <v>7.2242649518189594</v>
      </c>
      <c r="F11" s="222">
        <v>5.2505966587112169</v>
      </c>
      <c r="G11" s="222">
        <v>5.1592954177723565</v>
      </c>
      <c r="H11" s="222">
        <v>1.6941871392133174</v>
      </c>
      <c r="I11" s="148">
        <v>1000</v>
      </c>
      <c r="N11" s="947" t="s">
        <v>150</v>
      </c>
      <c r="O11" s="951">
        <v>247</v>
      </c>
      <c r="P11" s="952">
        <v>4.0650406504065035</v>
      </c>
    </row>
    <row r="12" spans="1:16">
      <c r="A12" s="220" t="s">
        <v>151</v>
      </c>
      <c r="B12" s="221" t="s">
        <v>35</v>
      </c>
      <c r="C12" s="222">
        <v>391</v>
      </c>
      <c r="D12" s="222">
        <v>6</v>
      </c>
      <c r="E12" s="222">
        <v>7.1283918201567253</v>
      </c>
      <c r="F12" s="222">
        <v>1.5345268542199488</v>
      </c>
      <c r="G12" s="222">
        <v>1.4260050642188764</v>
      </c>
      <c r="H12" s="222">
        <v>1.6941871392133174</v>
      </c>
      <c r="I12" s="148">
        <v>1000</v>
      </c>
      <c r="N12" s="947" t="s">
        <v>151</v>
      </c>
      <c r="O12" s="951">
        <v>285</v>
      </c>
      <c r="P12" s="952">
        <v>3.873239436619718</v>
      </c>
    </row>
    <row r="13" spans="1:16" ht="24">
      <c r="A13" s="220" t="s">
        <v>152</v>
      </c>
      <c r="B13" s="221" t="s">
        <v>36</v>
      </c>
      <c r="C13" s="222">
        <v>358</v>
      </c>
      <c r="D13" s="222">
        <v>3</v>
      </c>
      <c r="E13" s="222">
        <v>5.5514313436520535</v>
      </c>
      <c r="F13" s="222">
        <v>0.83798882681564246</v>
      </c>
      <c r="G13" s="222">
        <v>0.91554071427934636</v>
      </c>
      <c r="H13" s="222">
        <v>1.6941871392133174</v>
      </c>
      <c r="I13" s="148">
        <v>1200</v>
      </c>
      <c r="N13" s="947" t="s">
        <v>152</v>
      </c>
      <c r="O13" s="951">
        <v>324</v>
      </c>
      <c r="P13" s="952">
        <v>3.7151702786377707</v>
      </c>
    </row>
    <row r="14" spans="1:16">
      <c r="A14" s="220" t="s">
        <v>153</v>
      </c>
      <c r="B14" s="221" t="s">
        <v>37</v>
      </c>
      <c r="C14" s="222">
        <v>671</v>
      </c>
      <c r="D14" s="222">
        <v>12</v>
      </c>
      <c r="E14" s="222">
        <v>11.351129933347009</v>
      </c>
      <c r="F14" s="222">
        <v>1.7883755588673622</v>
      </c>
      <c r="G14" s="222">
        <v>1.7910327685382423</v>
      </c>
      <c r="H14" s="222">
        <v>1.6941871392133174</v>
      </c>
      <c r="I14" s="148">
        <v>1400</v>
      </c>
      <c r="N14" s="947" t="s">
        <v>153</v>
      </c>
      <c r="O14" s="951">
        <v>363</v>
      </c>
      <c r="P14" s="952">
        <v>3.5911602209944751</v>
      </c>
    </row>
    <row r="15" spans="1:16">
      <c r="A15" s="220" t="s">
        <v>154</v>
      </c>
      <c r="B15" s="221" t="s">
        <v>38</v>
      </c>
      <c r="C15" s="222">
        <v>525</v>
      </c>
      <c r="D15" s="222">
        <v>11</v>
      </c>
      <c r="E15" s="222">
        <v>10.360757835078635</v>
      </c>
      <c r="F15" s="222">
        <v>2.0952380952380953</v>
      </c>
      <c r="G15" s="222">
        <v>1.7987157723395482</v>
      </c>
      <c r="H15" s="222">
        <v>1.6941871392133174</v>
      </c>
      <c r="I15" s="148">
        <v>1400</v>
      </c>
      <c r="N15" s="947" t="s">
        <v>154</v>
      </c>
      <c r="O15" s="951">
        <v>404</v>
      </c>
      <c r="P15" s="952">
        <v>3.4739454094292808</v>
      </c>
    </row>
    <row r="16" spans="1:16" ht="24">
      <c r="A16" s="220" t="s">
        <v>155</v>
      </c>
      <c r="B16" s="221" t="s">
        <v>39</v>
      </c>
      <c r="C16" s="222">
        <v>40</v>
      </c>
      <c r="D16" s="222">
        <v>1</v>
      </c>
      <c r="E16" s="222">
        <v>0.68085338859532696</v>
      </c>
      <c r="F16" s="222">
        <v>2.5</v>
      </c>
      <c r="G16" s="222">
        <v>2.4883288643221793</v>
      </c>
      <c r="H16" s="222">
        <v>1.6941871392133174</v>
      </c>
      <c r="I16" s="148">
        <v>1600</v>
      </c>
      <c r="N16" s="947" t="s">
        <v>155</v>
      </c>
      <c r="O16" s="951">
        <v>445</v>
      </c>
      <c r="P16" s="952">
        <v>3.3783783783783785</v>
      </c>
    </row>
    <row r="17" spans="1:16">
      <c r="A17" s="220" t="s">
        <v>156</v>
      </c>
      <c r="B17" s="221" t="s">
        <v>40</v>
      </c>
      <c r="C17" s="222">
        <v>1678</v>
      </c>
      <c r="D17" s="222">
        <v>10</v>
      </c>
      <c r="E17" s="222">
        <v>28.716111433610259</v>
      </c>
      <c r="F17" s="222">
        <v>0.59594755661501786</v>
      </c>
      <c r="G17" s="222">
        <v>0.58997790948477324</v>
      </c>
      <c r="H17" s="222">
        <v>1.6941871392133174</v>
      </c>
      <c r="I17" s="148">
        <v>1800</v>
      </c>
      <c r="N17" s="947" t="s">
        <v>156</v>
      </c>
      <c r="O17" s="951">
        <v>487</v>
      </c>
      <c r="P17" s="952">
        <v>3.2921810699588478</v>
      </c>
    </row>
    <row r="18" spans="1:16" ht="36.75" thickBot="1">
      <c r="A18" s="223" t="s">
        <v>157</v>
      </c>
      <c r="B18" s="224" t="s">
        <v>41</v>
      </c>
      <c r="C18" s="225">
        <v>162</v>
      </c>
      <c r="D18" s="225">
        <v>1</v>
      </c>
      <c r="E18" s="225">
        <v>2.5576649530792825</v>
      </c>
      <c r="F18" s="225">
        <v>0.61728395061728392</v>
      </c>
      <c r="G18" s="225">
        <v>0.66239604103485605</v>
      </c>
      <c r="H18" s="225">
        <v>1.6941871392133174</v>
      </c>
      <c r="I18" s="149">
        <v>2000</v>
      </c>
      <c r="N18" s="947" t="s">
        <v>157</v>
      </c>
      <c r="O18" s="951">
        <v>529</v>
      </c>
      <c r="P18" s="952">
        <v>3.2196969696969697</v>
      </c>
    </row>
    <row r="19" spans="1:16" ht="15.75" customHeight="1" thickTop="1">
      <c r="A19" s="2063" t="s">
        <v>158</v>
      </c>
      <c r="B19" s="2063"/>
      <c r="C19" s="2063"/>
      <c r="D19" s="2063"/>
      <c r="E19" s="2063"/>
      <c r="F19" s="2063"/>
      <c r="G19" s="2063"/>
      <c r="H19" s="2063"/>
      <c r="I19" s="2063"/>
      <c r="N19" s="947" t="s">
        <v>161</v>
      </c>
      <c r="O19" s="951">
        <v>572</v>
      </c>
      <c r="P19" s="952">
        <v>3.1523642732049035</v>
      </c>
    </row>
    <row r="20" spans="1:16">
      <c r="N20" s="947" t="s">
        <v>162</v>
      </c>
      <c r="O20" s="951">
        <v>615</v>
      </c>
      <c r="P20" s="952">
        <v>3.0944625407166124</v>
      </c>
    </row>
    <row r="21" spans="1:16">
      <c r="N21" s="947" t="s">
        <v>163</v>
      </c>
      <c r="O21" s="951">
        <v>659</v>
      </c>
      <c r="P21" s="952">
        <v>3.0395136778115504</v>
      </c>
    </row>
    <row r="22" spans="1:16">
      <c r="N22" s="947" t="s">
        <v>164</v>
      </c>
      <c r="O22" s="951">
        <v>703</v>
      </c>
      <c r="P22" s="952">
        <v>2.9914529914529915</v>
      </c>
    </row>
    <row r="23" spans="1:16" ht="15.75" customHeight="1">
      <c r="N23" s="947" t="s">
        <v>165</v>
      </c>
      <c r="O23" s="951">
        <v>747</v>
      </c>
      <c r="P23" s="952">
        <v>2.9490616621983912</v>
      </c>
    </row>
    <row r="24" spans="1:16">
      <c r="N24" s="947" t="s">
        <v>166</v>
      </c>
      <c r="O24" s="951">
        <v>792</v>
      </c>
      <c r="P24" s="952">
        <v>2.9077117572692797</v>
      </c>
    </row>
    <row r="25" spans="1:16">
      <c r="N25" s="947" t="s">
        <v>170</v>
      </c>
      <c r="O25" s="951">
        <v>837</v>
      </c>
      <c r="P25" s="952">
        <v>2.8708133971291865</v>
      </c>
    </row>
    <row r="26" spans="1:16">
      <c r="N26" s="947" t="s">
        <v>171</v>
      </c>
      <c r="O26" s="951">
        <v>882</v>
      </c>
      <c r="P26" s="952">
        <v>2.8376844494892168</v>
      </c>
    </row>
    <row r="27" spans="1:16">
      <c r="N27" s="947" t="s">
        <v>172</v>
      </c>
      <c r="O27" s="951">
        <v>927</v>
      </c>
      <c r="P27" s="952">
        <v>2.8077753779697625</v>
      </c>
    </row>
    <row r="28" spans="1:16">
      <c r="N28" s="947" t="s">
        <v>173</v>
      </c>
      <c r="O28" s="951">
        <v>973</v>
      </c>
      <c r="P28" s="952">
        <v>2.7777777777777777</v>
      </c>
    </row>
    <row r="29" spans="1:16">
      <c r="N29" s="947" t="s">
        <v>174</v>
      </c>
      <c r="O29" s="951">
        <v>1019</v>
      </c>
      <c r="P29" s="952">
        <v>2.7504911591355601</v>
      </c>
    </row>
    <row r="30" spans="1:16">
      <c r="N30" s="947" t="s">
        <v>179</v>
      </c>
      <c r="O30" s="951">
        <v>1065</v>
      </c>
      <c r="P30" s="952">
        <v>2.725563909774436</v>
      </c>
    </row>
    <row r="31" spans="1:16">
      <c r="N31" s="947" t="s">
        <v>180</v>
      </c>
      <c r="O31" s="951">
        <v>1112</v>
      </c>
      <c r="P31" s="952">
        <v>2.7002700270027002</v>
      </c>
    </row>
    <row r="32" spans="1:16">
      <c r="N32" s="947" t="s">
        <v>181</v>
      </c>
      <c r="O32" s="951">
        <v>1159</v>
      </c>
      <c r="P32" s="952">
        <v>2.6770293609671847</v>
      </c>
    </row>
    <row r="33" spans="13:16">
      <c r="N33" s="947" t="s">
        <v>182</v>
      </c>
      <c r="O33" s="951">
        <v>1206</v>
      </c>
      <c r="P33" s="952">
        <v>2.6556016597510372</v>
      </c>
    </row>
    <row r="34" spans="13:16">
      <c r="N34" s="947" t="s">
        <v>185</v>
      </c>
      <c r="O34" s="951">
        <v>1253</v>
      </c>
      <c r="P34" s="952">
        <v>2.6357827476038338</v>
      </c>
    </row>
    <row r="35" spans="13:16">
      <c r="N35" s="947" t="s">
        <v>196</v>
      </c>
      <c r="O35" s="951">
        <v>1300</v>
      </c>
      <c r="P35" s="952">
        <v>2.6173979984603539</v>
      </c>
    </row>
    <row r="36" spans="13:16">
      <c r="M36" s="621"/>
      <c r="N36" s="947" t="s">
        <v>203</v>
      </c>
      <c r="O36" s="951">
        <v>1347</v>
      </c>
      <c r="P36" s="952">
        <v>2.6002971768202081</v>
      </c>
    </row>
    <row r="37" spans="13:16">
      <c r="M37" s="621"/>
      <c r="N37" s="947" t="s">
        <v>204</v>
      </c>
      <c r="O37" s="951">
        <v>1395</v>
      </c>
      <c r="P37" s="952">
        <v>2.5824964131994261</v>
      </c>
    </row>
    <row r="38" spans="13:16">
      <c r="M38" s="621"/>
      <c r="N38" s="947" t="s">
        <v>205</v>
      </c>
      <c r="O38" s="951">
        <v>1443</v>
      </c>
      <c r="P38" s="952">
        <v>2.5658807212205268</v>
      </c>
    </row>
    <row r="39" spans="13:16">
      <c r="M39" s="621"/>
      <c r="N39" s="947" t="s">
        <v>206</v>
      </c>
      <c r="O39" s="951">
        <v>1491</v>
      </c>
      <c r="P39" s="952">
        <v>2.5503355704697985</v>
      </c>
    </row>
    <row r="40" spans="13:16">
      <c r="M40" s="621"/>
      <c r="N40" s="947" t="s">
        <v>207</v>
      </c>
      <c r="O40" s="951">
        <v>1539</v>
      </c>
      <c r="P40" s="952">
        <v>2.5357607282184653</v>
      </c>
    </row>
    <row r="41" spans="13:16" ht="15.75" customHeight="1">
      <c r="M41" s="621"/>
      <c r="N41" s="947" t="s">
        <v>208</v>
      </c>
      <c r="O41" s="951">
        <v>1587</v>
      </c>
      <c r="P41" s="952">
        <v>2.5220680958385877</v>
      </c>
    </row>
    <row r="42" spans="13:16">
      <c r="N42" s="947" t="s">
        <v>209</v>
      </c>
      <c r="O42" s="951">
        <v>1635</v>
      </c>
      <c r="P42" s="952">
        <v>2.5091799265605874</v>
      </c>
    </row>
    <row r="43" spans="13:16">
      <c r="N43" s="947" t="s">
        <v>210</v>
      </c>
      <c r="O43" s="951">
        <v>1684</v>
      </c>
      <c r="P43" s="952">
        <v>2.4955436720142603</v>
      </c>
    </row>
    <row r="44" spans="13:16">
      <c r="N44" s="947" t="s">
        <v>211</v>
      </c>
      <c r="O44" s="951">
        <v>1732</v>
      </c>
      <c r="P44" s="952">
        <v>2.4841132293471979</v>
      </c>
    </row>
    <row r="45" spans="13:16">
      <c r="N45" s="947" t="s">
        <v>212</v>
      </c>
      <c r="O45" s="951">
        <v>1781</v>
      </c>
      <c r="P45" s="952">
        <v>2.4719101123595504</v>
      </c>
    </row>
    <row r="46" spans="13:16">
      <c r="N46" s="947" t="s">
        <v>213</v>
      </c>
      <c r="O46" s="951">
        <v>1830</v>
      </c>
      <c r="P46" s="952">
        <v>2.460360852925096</v>
      </c>
    </row>
    <row r="47" spans="13:16">
      <c r="N47" s="947" t="s">
        <v>214</v>
      </c>
      <c r="O47" s="951">
        <v>1879</v>
      </c>
      <c r="P47" s="952">
        <v>2.4494142705005326</v>
      </c>
    </row>
    <row r="48" spans="13:16">
      <c r="N48" s="947" t="s">
        <v>215</v>
      </c>
      <c r="O48" s="951">
        <v>1928</v>
      </c>
      <c r="P48" s="952">
        <v>2.4390243902439024</v>
      </c>
    </row>
    <row r="49" spans="14:16" ht="15.75" thickBot="1">
      <c r="N49" s="948" t="s">
        <v>217</v>
      </c>
      <c r="O49" s="953">
        <v>1977</v>
      </c>
      <c r="P49" s="954">
        <v>2.42914979757085</v>
      </c>
    </row>
  </sheetData>
  <mergeCells count="4">
    <mergeCell ref="A1:I1"/>
    <mergeCell ref="A19:I19"/>
    <mergeCell ref="N1:P1"/>
    <mergeCell ref="N2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>
  <sheetPr codeName="Sheet116"/>
  <dimension ref="A1:I40"/>
  <sheetViews>
    <sheetView showGridLines="0" zoomScale="80" zoomScaleNormal="80" workbookViewId="0">
      <selection activeCell="B2" sqref="B2"/>
    </sheetView>
  </sheetViews>
  <sheetFormatPr defaultRowHeight="15"/>
  <cols>
    <col min="1" max="1" width="4.28515625" style="618" customWidth="1"/>
    <col min="2" max="5" width="25.85546875" customWidth="1"/>
  </cols>
  <sheetData>
    <row r="1" spans="2:9" ht="30.75" customHeight="1" thickBot="1">
      <c r="B1" s="2066" t="s">
        <v>1145</v>
      </c>
      <c r="C1" s="2066"/>
      <c r="D1" s="2066"/>
      <c r="E1" s="2066"/>
      <c r="F1" s="2066"/>
      <c r="G1" s="2066"/>
      <c r="H1" s="2066"/>
      <c r="I1" s="2066"/>
    </row>
    <row r="2" spans="2:9" ht="53.25" customHeight="1" thickTop="1" thickBot="1">
      <c r="B2" s="1504" t="s">
        <v>167</v>
      </c>
      <c r="C2" s="1601" t="s">
        <v>134</v>
      </c>
      <c r="D2" s="1602" t="s">
        <v>398</v>
      </c>
      <c r="E2" s="1603" t="s">
        <v>138</v>
      </c>
    </row>
    <row r="3" spans="2:9" ht="15.75" customHeight="1" thickTop="1">
      <c r="B3" s="1616" t="s">
        <v>26</v>
      </c>
      <c r="C3" s="1617">
        <v>493</v>
      </c>
      <c r="D3" s="1618">
        <v>8</v>
      </c>
      <c r="E3" s="1619">
        <v>1.6228931355141336</v>
      </c>
    </row>
    <row r="4" spans="2:9" ht="15.75" customHeight="1">
      <c r="B4" s="1620" t="s">
        <v>27</v>
      </c>
      <c r="C4" s="1621">
        <v>176</v>
      </c>
      <c r="D4" s="1622">
        <v>4</v>
      </c>
      <c r="E4" s="1623">
        <v>2.4749042663576799</v>
      </c>
    </row>
    <row r="5" spans="2:9" ht="15.75" customHeight="1">
      <c r="B5" s="1620" t="s">
        <v>28</v>
      </c>
      <c r="C5" s="1621">
        <v>163</v>
      </c>
      <c r="D5" s="1622">
        <v>4</v>
      </c>
      <c r="E5" s="1623">
        <v>2.5079335843433483</v>
      </c>
    </row>
    <row r="6" spans="2:9" ht="15.75" customHeight="1">
      <c r="B6" s="1620" t="s">
        <v>29</v>
      </c>
      <c r="C6" s="1621">
        <v>426</v>
      </c>
      <c r="D6" s="1622">
        <v>20</v>
      </c>
      <c r="E6" s="1623">
        <v>4.6917701716110942</v>
      </c>
    </row>
    <row r="7" spans="2:9" ht="15.75" customHeight="1">
      <c r="B7" s="1620" t="s">
        <v>30</v>
      </c>
      <c r="C7" s="1621">
        <v>206</v>
      </c>
      <c r="D7" s="1622">
        <v>4</v>
      </c>
      <c r="E7" s="1623">
        <v>2.0213659202911782</v>
      </c>
    </row>
    <row r="8" spans="2:9" ht="15.75" customHeight="1">
      <c r="B8" s="1620" t="s">
        <v>31</v>
      </c>
      <c r="C8" s="1621">
        <v>514</v>
      </c>
      <c r="D8" s="1622">
        <v>12</v>
      </c>
      <c r="E8" s="1623">
        <v>2.3103688565833074</v>
      </c>
    </row>
    <row r="9" spans="2:9" ht="15.75" customHeight="1">
      <c r="B9" s="1620" t="s">
        <v>32</v>
      </c>
      <c r="C9" s="1621">
        <v>404</v>
      </c>
      <c r="D9" s="1622">
        <v>18</v>
      </c>
      <c r="E9" s="1623">
        <v>4.8906564314312178</v>
      </c>
    </row>
    <row r="10" spans="2:9" ht="15.75" customHeight="1">
      <c r="B10" s="1620" t="s">
        <v>33</v>
      </c>
      <c r="C10" s="1621">
        <v>525</v>
      </c>
      <c r="D10" s="1622">
        <v>17</v>
      </c>
      <c r="E10" s="1623">
        <v>3.2479596192675642</v>
      </c>
    </row>
    <row r="11" spans="2:9" ht="15.75" customHeight="1">
      <c r="B11" s="1620" t="s">
        <v>34</v>
      </c>
      <c r="C11" s="1621">
        <v>419</v>
      </c>
      <c r="D11" s="1622">
        <v>22</v>
      </c>
      <c r="E11" s="1623">
        <v>5.1592954177723565</v>
      </c>
    </row>
    <row r="12" spans="2:9" ht="15.75" customHeight="1">
      <c r="B12" s="1620" t="s">
        <v>35</v>
      </c>
      <c r="C12" s="1621">
        <v>391</v>
      </c>
      <c r="D12" s="1622">
        <v>6</v>
      </c>
      <c r="E12" s="1623">
        <v>1.4260050642188764</v>
      </c>
    </row>
    <row r="13" spans="2:9" ht="15.75" customHeight="1">
      <c r="B13" s="1620" t="s">
        <v>36</v>
      </c>
      <c r="C13" s="1621">
        <v>358</v>
      </c>
      <c r="D13" s="1622">
        <v>3</v>
      </c>
      <c r="E13" s="1623">
        <v>0.91554071427934636</v>
      </c>
    </row>
    <row r="14" spans="2:9" ht="15.75" customHeight="1">
      <c r="B14" s="1620" t="s">
        <v>37</v>
      </c>
      <c r="C14" s="1621">
        <v>671</v>
      </c>
      <c r="D14" s="1622">
        <v>12</v>
      </c>
      <c r="E14" s="1623">
        <v>1.7910327685382423</v>
      </c>
    </row>
    <row r="15" spans="2:9" ht="15.75" customHeight="1">
      <c r="B15" s="1620" t="s">
        <v>38</v>
      </c>
      <c r="C15" s="1621">
        <v>525</v>
      </c>
      <c r="D15" s="1622">
        <v>11</v>
      </c>
      <c r="E15" s="1623">
        <v>1.7987157723395482</v>
      </c>
    </row>
    <row r="16" spans="2:9" ht="15.75" customHeight="1">
      <c r="B16" s="1620" t="s">
        <v>39</v>
      </c>
      <c r="C16" s="1621">
        <v>40</v>
      </c>
      <c r="D16" s="1622">
        <v>1</v>
      </c>
      <c r="E16" s="1623">
        <v>2.4883288643221793</v>
      </c>
    </row>
    <row r="17" spans="2:9" ht="15.75" customHeight="1" thickBot="1">
      <c r="B17" s="1624" t="s">
        <v>40</v>
      </c>
      <c r="C17" s="1625">
        <v>1678</v>
      </c>
      <c r="D17" s="1626">
        <v>10</v>
      </c>
      <c r="E17" s="1627">
        <v>0.58997790948477324</v>
      </c>
    </row>
    <row r="18" spans="2:9" ht="15.75" thickTop="1"/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1" spans="2:9" ht="15.75" customHeight="1"/>
    <row r="22" spans="2:9" ht="15.75" customHeight="1"/>
    <row r="39" ht="15.75" customHeight="1"/>
    <row r="40" ht="15.75" customHeight="1"/>
  </sheetData>
  <mergeCells count="2">
    <mergeCell ref="B19:I19"/>
    <mergeCell ref="B1:I1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>
  <sheetPr codeName="Sheet72"/>
  <dimension ref="A1:B30"/>
  <sheetViews>
    <sheetView showGridLines="0" zoomScale="80" zoomScaleNormal="80" workbookViewId="0">
      <selection activeCell="B1" sqref="B1"/>
    </sheetView>
  </sheetViews>
  <sheetFormatPr defaultRowHeight="15"/>
  <cols>
    <col min="1" max="1" width="4.42578125" style="618" customWidth="1"/>
  </cols>
  <sheetData>
    <row r="1" spans="2:2" ht="24" customHeight="1">
      <c r="B1" s="1152" t="s">
        <v>1075</v>
      </c>
    </row>
    <row r="30" spans="2:2" ht="15.75">
      <c r="B30" s="1155" t="s">
        <v>839</v>
      </c>
    </row>
  </sheetData>
  <pageMargins left="0.7" right="0.7" top="0.75" bottom="0.75" header="0.3" footer="0.3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 codeName="Sheet73">
    <tabColor theme="1"/>
  </sheetPr>
  <dimension ref="A1:P41"/>
  <sheetViews>
    <sheetView workbookViewId="0">
      <selection activeCell="A22" sqref="A22"/>
    </sheetView>
  </sheetViews>
  <sheetFormatPr defaultRowHeight="15"/>
  <sheetData>
    <row r="1" spans="1:16" ht="15.75" customHeight="1" thickBot="1">
      <c r="A1" s="2067" t="s">
        <v>197</v>
      </c>
      <c r="B1" s="2067"/>
      <c r="C1" s="2067"/>
      <c r="D1" s="2067"/>
      <c r="E1" s="2067"/>
      <c r="F1" s="2067"/>
      <c r="G1" s="2067"/>
      <c r="H1" s="2067"/>
      <c r="I1" s="2067"/>
      <c r="N1" s="2069" t="s">
        <v>160</v>
      </c>
      <c r="O1" s="2069"/>
      <c r="P1" s="2069"/>
    </row>
    <row r="2" spans="1:16" ht="74.25" thickTop="1" thickBot="1">
      <c r="A2" s="174" t="s">
        <v>0</v>
      </c>
      <c r="B2" s="129" t="s">
        <v>167</v>
      </c>
      <c r="C2" s="150" t="s">
        <v>134</v>
      </c>
      <c r="D2" s="313" t="s">
        <v>247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070" t="s">
        <v>0</v>
      </c>
      <c r="O2" s="955" t="s">
        <v>168</v>
      </c>
      <c r="P2" s="956" t="s">
        <v>169</v>
      </c>
    </row>
    <row r="3" spans="1:16" ht="24.75" thickTop="1">
      <c r="A3" s="226" t="s">
        <v>142</v>
      </c>
      <c r="B3" s="227" t="s">
        <v>26</v>
      </c>
      <c r="C3" s="228">
        <v>478</v>
      </c>
      <c r="D3" s="228">
        <v>2</v>
      </c>
      <c r="E3" s="228">
        <v>1.5513143461729668</v>
      </c>
      <c r="F3" s="228">
        <v>0.41841004184100417</v>
      </c>
      <c r="G3" s="228">
        <v>0.43131152518613719</v>
      </c>
      <c r="H3" s="228">
        <v>0.33454987834549876</v>
      </c>
      <c r="I3" s="147">
        <v>0</v>
      </c>
      <c r="N3" s="957" t="s">
        <v>142</v>
      </c>
      <c r="O3" s="960">
        <v>3</v>
      </c>
      <c r="P3" s="961">
        <v>50</v>
      </c>
    </row>
    <row r="4" spans="1:16">
      <c r="A4" s="229" t="s">
        <v>143</v>
      </c>
      <c r="B4" s="230" t="s">
        <v>27</v>
      </c>
      <c r="C4" s="231">
        <v>162</v>
      </c>
      <c r="D4" s="231">
        <v>0</v>
      </c>
      <c r="E4" s="231">
        <v>0.58863569583818875</v>
      </c>
      <c r="F4" s="231">
        <v>0</v>
      </c>
      <c r="G4" s="231">
        <v>0</v>
      </c>
      <c r="H4" s="231">
        <v>0.33454987834549876</v>
      </c>
      <c r="I4" s="148">
        <v>0</v>
      </c>
      <c r="N4" s="958" t="s">
        <v>143</v>
      </c>
      <c r="O4" s="962">
        <v>45</v>
      </c>
      <c r="P4" s="963">
        <v>4.5454545454545459</v>
      </c>
    </row>
    <row r="5" spans="1:16" ht="36">
      <c r="A5" s="229" t="s">
        <v>144</v>
      </c>
      <c r="B5" s="230" t="s">
        <v>28</v>
      </c>
      <c r="C5" s="231">
        <v>165</v>
      </c>
      <c r="D5" s="231">
        <v>0</v>
      </c>
      <c r="E5" s="231">
        <v>0.64937728309312603</v>
      </c>
      <c r="F5" s="231">
        <v>0</v>
      </c>
      <c r="G5" s="231">
        <v>0</v>
      </c>
      <c r="H5" s="231">
        <v>0.33454987834549876</v>
      </c>
      <c r="I5" s="148">
        <v>200</v>
      </c>
      <c r="N5" s="958" t="s">
        <v>144</v>
      </c>
      <c r="O5" s="962">
        <v>132</v>
      </c>
      <c r="P5" s="963">
        <v>2.2900763358778624</v>
      </c>
    </row>
    <row r="6" spans="1:16">
      <c r="A6" s="229" t="s">
        <v>145</v>
      </c>
      <c r="B6" s="230" t="s">
        <v>29</v>
      </c>
      <c r="C6" s="231">
        <v>381</v>
      </c>
      <c r="D6" s="231">
        <v>1</v>
      </c>
      <c r="E6" s="231">
        <v>1.2901686767525415</v>
      </c>
      <c r="F6" s="231">
        <v>0.26246719160104987</v>
      </c>
      <c r="G6" s="231">
        <v>0.25930708470429442</v>
      </c>
      <c r="H6" s="231">
        <v>0.33454987834549876</v>
      </c>
      <c r="I6" s="148">
        <v>200</v>
      </c>
      <c r="N6" s="958" t="s">
        <v>145</v>
      </c>
      <c r="O6" s="962">
        <v>248</v>
      </c>
      <c r="P6" s="963">
        <v>1.6194331983805668</v>
      </c>
    </row>
    <row r="7" spans="1:16" ht="24">
      <c r="A7" s="229" t="s">
        <v>146</v>
      </c>
      <c r="B7" s="230" t="s">
        <v>30</v>
      </c>
      <c r="C7" s="231">
        <v>166</v>
      </c>
      <c r="D7" s="231">
        <v>0</v>
      </c>
      <c r="E7" s="231">
        <v>0.58626272452762374</v>
      </c>
      <c r="F7" s="231">
        <v>0</v>
      </c>
      <c r="G7" s="231">
        <v>0</v>
      </c>
      <c r="H7" s="231">
        <v>0.33454987834549876</v>
      </c>
      <c r="I7" s="148">
        <v>400</v>
      </c>
      <c r="N7" s="958" t="s">
        <v>146</v>
      </c>
      <c r="O7" s="962">
        <v>384</v>
      </c>
      <c r="P7" s="963">
        <v>1.3054830287206265</v>
      </c>
    </row>
    <row r="8" spans="1:16">
      <c r="A8" s="229" t="s">
        <v>147</v>
      </c>
      <c r="B8" s="230" t="s">
        <v>31</v>
      </c>
      <c r="C8" s="231">
        <v>562</v>
      </c>
      <c r="D8" s="231">
        <v>1</v>
      </c>
      <c r="E8" s="231">
        <v>2.0733852518055835</v>
      </c>
      <c r="F8" s="231">
        <v>0.17793594306049823</v>
      </c>
      <c r="G8" s="231">
        <v>0.16135442173815015</v>
      </c>
      <c r="H8" s="231">
        <v>0.33454987834549876</v>
      </c>
      <c r="I8" s="148">
        <v>400</v>
      </c>
      <c r="N8" s="958" t="s">
        <v>147</v>
      </c>
      <c r="O8" s="962">
        <v>536</v>
      </c>
      <c r="P8" s="963">
        <v>1.1214953271028036</v>
      </c>
    </row>
    <row r="9" spans="1:16" ht="24">
      <c r="A9" s="229" t="s">
        <v>148</v>
      </c>
      <c r="B9" s="230" t="s">
        <v>32</v>
      </c>
      <c r="C9" s="231">
        <v>283</v>
      </c>
      <c r="D9" s="231">
        <v>1</v>
      </c>
      <c r="E9" s="231">
        <v>0.90716484979775092</v>
      </c>
      <c r="F9" s="231">
        <v>0.35335689045936397</v>
      </c>
      <c r="G9" s="231">
        <v>0.36878620067795331</v>
      </c>
      <c r="H9" s="231">
        <v>0.33454987834549876</v>
      </c>
      <c r="I9" s="148">
        <v>600</v>
      </c>
      <c r="N9" s="958" t="s">
        <v>148</v>
      </c>
      <c r="O9" s="962">
        <v>699</v>
      </c>
      <c r="P9" s="963">
        <v>1.002865329512894</v>
      </c>
    </row>
    <row r="10" spans="1:16" ht="24">
      <c r="A10" s="229" t="s">
        <v>149</v>
      </c>
      <c r="B10" s="230" t="s">
        <v>33</v>
      </c>
      <c r="C10" s="231">
        <v>573</v>
      </c>
      <c r="D10" s="231">
        <v>3</v>
      </c>
      <c r="E10" s="231">
        <v>1.5760984774329168</v>
      </c>
      <c r="F10" s="231">
        <v>0.52356020942408377</v>
      </c>
      <c r="G10" s="231">
        <v>0.63679373427934449</v>
      </c>
      <c r="H10" s="231">
        <v>0.33454987834549876</v>
      </c>
      <c r="I10" s="148">
        <v>800</v>
      </c>
      <c r="N10" s="958" t="s">
        <v>149</v>
      </c>
      <c r="O10" s="962">
        <v>871</v>
      </c>
      <c r="P10" s="964">
        <v>0.91954022988505746</v>
      </c>
    </row>
    <row r="11" spans="1:16">
      <c r="A11" s="229" t="s">
        <v>150</v>
      </c>
      <c r="B11" s="230" t="s">
        <v>34</v>
      </c>
      <c r="C11" s="231">
        <v>411</v>
      </c>
      <c r="D11" s="231">
        <v>0</v>
      </c>
      <c r="E11" s="231">
        <v>1.3724055178744254</v>
      </c>
      <c r="F11" s="231">
        <v>0</v>
      </c>
      <c r="G11" s="231">
        <v>0</v>
      </c>
      <c r="H11" s="231">
        <v>0.33454987834549876</v>
      </c>
      <c r="I11" s="148">
        <v>1000</v>
      </c>
      <c r="N11" s="958" t="s">
        <v>150</v>
      </c>
      <c r="O11" s="962">
        <v>1051</v>
      </c>
      <c r="P11" s="964">
        <v>0.85714285714285721</v>
      </c>
    </row>
    <row r="12" spans="1:16">
      <c r="A12" s="229" t="s">
        <v>151</v>
      </c>
      <c r="B12" s="230" t="s">
        <v>35</v>
      </c>
      <c r="C12" s="231">
        <v>411</v>
      </c>
      <c r="D12" s="231">
        <v>0</v>
      </c>
      <c r="E12" s="231">
        <v>1.4614196557620824</v>
      </c>
      <c r="F12" s="231">
        <v>0</v>
      </c>
      <c r="G12" s="231">
        <v>0</v>
      </c>
      <c r="H12" s="231">
        <v>0.33454987834549876</v>
      </c>
      <c r="I12" s="148">
        <v>1000</v>
      </c>
      <c r="N12" s="958" t="s">
        <v>151</v>
      </c>
      <c r="O12" s="962">
        <v>1237</v>
      </c>
      <c r="P12" s="964">
        <v>0.8090614886731391</v>
      </c>
    </row>
    <row r="13" spans="1:16" ht="24">
      <c r="A13" s="229" t="s">
        <v>152</v>
      </c>
      <c r="B13" s="230" t="s">
        <v>36</v>
      </c>
      <c r="C13" s="231">
        <v>320</v>
      </c>
      <c r="D13" s="231">
        <v>1</v>
      </c>
      <c r="E13" s="231">
        <v>1.0362444121260284</v>
      </c>
      <c r="F13" s="231">
        <v>0.3125</v>
      </c>
      <c r="G13" s="231">
        <v>0.32284842690646104</v>
      </c>
      <c r="H13" s="231">
        <v>0.33454987834549876</v>
      </c>
      <c r="I13" s="148">
        <v>1200</v>
      </c>
      <c r="N13" s="958" t="s">
        <v>152</v>
      </c>
      <c r="O13" s="962">
        <v>1429</v>
      </c>
      <c r="P13" s="964">
        <v>0.77030812324929976</v>
      </c>
    </row>
    <row r="14" spans="1:16">
      <c r="A14" s="229" t="s">
        <v>153</v>
      </c>
      <c r="B14" s="230" t="s">
        <v>37</v>
      </c>
      <c r="C14" s="231">
        <v>715</v>
      </c>
      <c r="D14" s="231">
        <v>0</v>
      </c>
      <c r="E14" s="231">
        <v>2.2774988636287543</v>
      </c>
      <c r="F14" s="231">
        <v>0</v>
      </c>
      <c r="G14" s="231">
        <v>0</v>
      </c>
      <c r="H14" s="231">
        <v>0.33454987834549876</v>
      </c>
      <c r="I14" s="148">
        <v>1400</v>
      </c>
      <c r="N14" s="958" t="s">
        <v>153</v>
      </c>
      <c r="O14" s="962">
        <v>1626</v>
      </c>
      <c r="P14" s="964">
        <v>0.73846153846153839</v>
      </c>
    </row>
    <row r="15" spans="1:16" ht="15.75" thickBot="1">
      <c r="A15" s="229" t="s">
        <v>154</v>
      </c>
      <c r="B15" s="230" t="s">
        <v>38</v>
      </c>
      <c r="C15" s="231">
        <v>621</v>
      </c>
      <c r="D15" s="231">
        <v>3</v>
      </c>
      <c r="E15" s="231">
        <v>2.2677303569629328</v>
      </c>
      <c r="F15" s="231">
        <v>0.48309178743961351</v>
      </c>
      <c r="G15" s="231">
        <v>0.44257891241560043</v>
      </c>
      <c r="H15" s="231">
        <v>0.33454987834549876</v>
      </c>
      <c r="I15" s="148">
        <v>1400</v>
      </c>
      <c r="N15" s="959" t="s">
        <v>154</v>
      </c>
      <c r="O15" s="965">
        <v>1827</v>
      </c>
      <c r="P15" s="966">
        <v>0.71193866374589265</v>
      </c>
    </row>
    <row r="16" spans="1:16" ht="24.75" thickTop="1">
      <c r="A16" s="229" t="s">
        <v>155</v>
      </c>
      <c r="B16" s="230" t="s">
        <v>39</v>
      </c>
      <c r="C16" s="231">
        <v>49</v>
      </c>
      <c r="D16" s="231">
        <v>0</v>
      </c>
      <c r="E16" s="231">
        <v>0.16462122388126713</v>
      </c>
      <c r="F16" s="231">
        <v>0</v>
      </c>
      <c r="G16" s="231">
        <v>0</v>
      </c>
      <c r="H16" s="231">
        <v>0.33454987834549876</v>
      </c>
      <c r="I16" s="148">
        <v>1600</v>
      </c>
      <c r="N16" s="967"/>
      <c r="O16" s="968"/>
      <c r="P16" s="968"/>
    </row>
    <row r="17" spans="1:9">
      <c r="A17" s="229" t="s">
        <v>156</v>
      </c>
      <c r="B17" s="230" t="s">
        <v>40</v>
      </c>
      <c r="C17" s="231">
        <v>1684</v>
      </c>
      <c r="D17" s="231">
        <v>8</v>
      </c>
      <c r="E17" s="231">
        <v>5.789060995142604</v>
      </c>
      <c r="F17" s="231">
        <v>0.47505938242280282</v>
      </c>
      <c r="G17" s="231">
        <v>0.46232006002522025</v>
      </c>
      <c r="H17" s="231">
        <v>0.33454987834549876</v>
      </c>
      <c r="I17" s="148">
        <v>1800</v>
      </c>
    </row>
    <row r="18" spans="1:9" ht="36.75" thickBot="1">
      <c r="A18" s="232" t="s">
        <v>157</v>
      </c>
      <c r="B18" s="233" t="s">
        <v>41</v>
      </c>
      <c r="C18" s="234">
        <v>168</v>
      </c>
      <c r="D18" s="234">
        <v>0</v>
      </c>
      <c r="E18" s="234">
        <v>0.56564567219835382</v>
      </c>
      <c r="F18" s="234">
        <v>0</v>
      </c>
      <c r="G18" s="234">
        <v>0</v>
      </c>
      <c r="H18" s="234">
        <v>0.33454987834549876</v>
      </c>
      <c r="I18" s="149">
        <v>2000</v>
      </c>
    </row>
    <row r="19" spans="1:9" ht="15.75" customHeight="1" thickTop="1">
      <c r="A19" s="2068" t="s">
        <v>158</v>
      </c>
      <c r="B19" s="2068"/>
      <c r="C19" s="2068"/>
      <c r="D19" s="2068"/>
      <c r="E19" s="2068"/>
      <c r="F19" s="2068"/>
      <c r="G19" s="2068"/>
      <c r="H19" s="2068"/>
      <c r="I19" s="2068"/>
    </row>
    <row r="23" spans="1:9" ht="15.75" customHeight="1"/>
    <row r="41" ht="15.75" customHeight="1"/>
  </sheetData>
  <mergeCells count="4">
    <mergeCell ref="A1:I1"/>
    <mergeCell ref="A19:I19"/>
    <mergeCell ref="N1:P1"/>
    <mergeCell ref="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B29"/>
  <sheetViews>
    <sheetView showGridLines="0" zoomScale="80" zoomScaleNormal="80" workbookViewId="0"/>
  </sheetViews>
  <sheetFormatPr defaultRowHeight="15"/>
  <cols>
    <col min="1" max="1" width="4.42578125" style="618" customWidth="1"/>
  </cols>
  <sheetData>
    <row r="1" spans="2:2" ht="24" customHeight="1">
      <c r="B1" s="1152" t="s">
        <v>1106</v>
      </c>
    </row>
    <row r="29" spans="2:2" ht="15.75">
      <c r="B29" s="1155" t="s">
        <v>73</v>
      </c>
    </row>
  </sheetData>
  <pageMargins left="0.7" right="0.7" top="0.75" bottom="0.75" header="0.3" footer="0.3"/>
  <drawing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 codeName="Sheet117"/>
  <dimension ref="A1:K39"/>
  <sheetViews>
    <sheetView showGridLines="0" zoomScale="80" zoomScaleNormal="80" workbookViewId="0"/>
  </sheetViews>
  <sheetFormatPr defaultRowHeight="15"/>
  <cols>
    <col min="1" max="1" width="4.140625" style="618" customWidth="1"/>
    <col min="2" max="5" width="25.7109375" customWidth="1"/>
  </cols>
  <sheetData>
    <row r="1" spans="2:11" ht="30.75" customHeight="1" thickBot="1">
      <c r="B1" s="2071" t="s">
        <v>1146</v>
      </c>
      <c r="C1" s="2071"/>
      <c r="D1" s="2071"/>
      <c r="E1" s="2071"/>
      <c r="F1" s="2071"/>
      <c r="G1" s="2071"/>
      <c r="H1" s="2071"/>
      <c r="I1" s="2071"/>
      <c r="J1" s="2071"/>
      <c r="K1" s="2071"/>
    </row>
    <row r="2" spans="2:11" ht="52.5" customHeight="1" thickTop="1" thickBot="1">
      <c r="B2" s="1491" t="s">
        <v>167</v>
      </c>
      <c r="C2" s="1586" t="s">
        <v>134</v>
      </c>
      <c r="D2" s="1587" t="s">
        <v>399</v>
      </c>
      <c r="E2" s="1588" t="s">
        <v>138</v>
      </c>
    </row>
    <row r="3" spans="2:11" ht="15.75" customHeight="1" thickTop="1">
      <c r="B3" s="1628" t="s">
        <v>26</v>
      </c>
      <c r="C3" s="1629">
        <v>478</v>
      </c>
      <c r="D3" s="1630">
        <v>2</v>
      </c>
      <c r="E3" s="1631">
        <v>0.43131152518613719</v>
      </c>
    </row>
    <row r="4" spans="2:11" ht="15.75" customHeight="1">
      <c r="B4" s="1632" t="s">
        <v>27</v>
      </c>
      <c r="C4" s="1633">
        <v>162</v>
      </c>
      <c r="D4" s="1634">
        <v>0</v>
      </c>
      <c r="E4" s="1635">
        <v>0</v>
      </c>
    </row>
    <row r="5" spans="2:11" ht="15.75" customHeight="1">
      <c r="B5" s="1632" t="s">
        <v>28</v>
      </c>
      <c r="C5" s="1633">
        <v>165</v>
      </c>
      <c r="D5" s="1634">
        <v>0</v>
      </c>
      <c r="E5" s="1635">
        <v>0</v>
      </c>
    </row>
    <row r="6" spans="2:11" ht="15.75" customHeight="1">
      <c r="B6" s="1632" t="s">
        <v>29</v>
      </c>
      <c r="C6" s="1633">
        <v>381</v>
      </c>
      <c r="D6" s="1634">
        <v>1</v>
      </c>
      <c r="E6" s="1635">
        <v>0.25930708470429442</v>
      </c>
    </row>
    <row r="7" spans="2:11" ht="15.75" customHeight="1">
      <c r="B7" s="1632" t="s">
        <v>30</v>
      </c>
      <c r="C7" s="1633">
        <v>166</v>
      </c>
      <c r="D7" s="1634">
        <v>0</v>
      </c>
      <c r="E7" s="1635">
        <v>0</v>
      </c>
    </row>
    <row r="8" spans="2:11" ht="15.75" customHeight="1">
      <c r="B8" s="1632" t="s">
        <v>31</v>
      </c>
      <c r="C8" s="1633">
        <v>562</v>
      </c>
      <c r="D8" s="1634">
        <v>1</v>
      </c>
      <c r="E8" s="1635">
        <v>0.16135442173815015</v>
      </c>
    </row>
    <row r="9" spans="2:11" ht="15.75" customHeight="1">
      <c r="B9" s="1632" t="s">
        <v>32</v>
      </c>
      <c r="C9" s="1633">
        <v>283</v>
      </c>
      <c r="D9" s="1634">
        <v>1</v>
      </c>
      <c r="E9" s="1635">
        <v>0.36878620067795331</v>
      </c>
    </row>
    <row r="10" spans="2:11" ht="15.75" customHeight="1">
      <c r="B10" s="1632" t="s">
        <v>33</v>
      </c>
      <c r="C10" s="1633">
        <v>573</v>
      </c>
      <c r="D10" s="1634">
        <v>3</v>
      </c>
      <c r="E10" s="1635">
        <v>0.63679373427934449</v>
      </c>
    </row>
    <row r="11" spans="2:11" ht="15.75" customHeight="1">
      <c r="B11" s="1632" t="s">
        <v>34</v>
      </c>
      <c r="C11" s="1633">
        <v>411</v>
      </c>
      <c r="D11" s="1634">
        <v>0</v>
      </c>
      <c r="E11" s="1635">
        <v>0</v>
      </c>
    </row>
    <row r="12" spans="2:11" ht="15.75" customHeight="1">
      <c r="B12" s="1632" t="s">
        <v>35</v>
      </c>
      <c r="C12" s="1633">
        <v>411</v>
      </c>
      <c r="D12" s="1634">
        <v>0</v>
      </c>
      <c r="E12" s="1635">
        <v>0</v>
      </c>
    </row>
    <row r="13" spans="2:11" ht="15.75" customHeight="1">
      <c r="B13" s="1632" t="s">
        <v>36</v>
      </c>
      <c r="C13" s="1633">
        <v>320</v>
      </c>
      <c r="D13" s="1634">
        <v>1</v>
      </c>
      <c r="E13" s="1635">
        <v>0.32284842690646104</v>
      </c>
    </row>
    <row r="14" spans="2:11" ht="15.75" customHeight="1">
      <c r="B14" s="1632" t="s">
        <v>37</v>
      </c>
      <c r="C14" s="1633">
        <v>715</v>
      </c>
      <c r="D14" s="1634">
        <v>0</v>
      </c>
      <c r="E14" s="1635">
        <v>0</v>
      </c>
    </row>
    <row r="15" spans="2:11" ht="15.75" customHeight="1">
      <c r="B15" s="1632" t="s">
        <v>38</v>
      </c>
      <c r="C15" s="1633">
        <v>621</v>
      </c>
      <c r="D15" s="1634">
        <v>3</v>
      </c>
      <c r="E15" s="1635">
        <v>0.44257891241560043</v>
      </c>
    </row>
    <row r="16" spans="2:11" ht="15.75" customHeight="1">
      <c r="B16" s="1632" t="s">
        <v>39</v>
      </c>
      <c r="C16" s="1633">
        <v>49</v>
      </c>
      <c r="D16" s="1634">
        <v>0</v>
      </c>
      <c r="E16" s="1635">
        <v>0</v>
      </c>
    </row>
    <row r="17" spans="2:9" ht="15.75" customHeight="1" thickBot="1">
      <c r="B17" s="1636" t="s">
        <v>40</v>
      </c>
      <c r="C17" s="1637">
        <v>1684</v>
      </c>
      <c r="D17" s="1638">
        <v>8</v>
      </c>
      <c r="E17" s="1639">
        <v>0.46232006002522025</v>
      </c>
    </row>
    <row r="18" spans="2:9" ht="15.75" thickTop="1"/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1" spans="2:9" ht="15.75" customHeight="1"/>
    <row r="39" ht="15.75" customHeight="1"/>
  </sheetData>
  <mergeCells count="2">
    <mergeCell ref="B19:I19"/>
    <mergeCell ref="B1:K1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>
  <sheetPr codeName="Sheet74"/>
  <dimension ref="A1:B30"/>
  <sheetViews>
    <sheetView showGridLines="0" zoomScale="80" zoomScaleNormal="80" workbookViewId="0"/>
  </sheetViews>
  <sheetFormatPr defaultRowHeight="15"/>
  <cols>
    <col min="1" max="1" width="4.28515625" style="618" customWidth="1"/>
  </cols>
  <sheetData>
    <row r="1" spans="2:2" ht="24" customHeight="1">
      <c r="B1" s="1152" t="s">
        <v>1076</v>
      </c>
    </row>
    <row r="30" spans="2:2" ht="15.75">
      <c r="B30" s="1155" t="s">
        <v>839</v>
      </c>
    </row>
  </sheetData>
  <pageMargins left="0.7" right="0.7" top="0.75" bottom="0.75" header="0.3" footer="0.3"/>
  <drawing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 codeName="Sheet75">
    <tabColor theme="1"/>
  </sheetPr>
  <dimension ref="A1:P41"/>
  <sheetViews>
    <sheetView workbookViewId="0">
      <selection activeCell="O3" sqref="O3"/>
    </sheetView>
  </sheetViews>
  <sheetFormatPr defaultRowHeight="15"/>
  <sheetData>
    <row r="1" spans="1:16" ht="15.75" customHeight="1" thickBot="1">
      <c r="A1" s="2072" t="s">
        <v>198</v>
      </c>
      <c r="B1" s="2072"/>
      <c r="C1" s="2072"/>
      <c r="D1" s="2072"/>
      <c r="E1" s="2072"/>
      <c r="F1" s="2072"/>
      <c r="G1" s="2072"/>
      <c r="H1" s="2072"/>
      <c r="I1" s="2072"/>
      <c r="N1" s="2074" t="s">
        <v>160</v>
      </c>
      <c r="O1" s="2074"/>
      <c r="P1" s="2074"/>
    </row>
    <row r="2" spans="1:16" ht="74.25" thickTop="1" thickBot="1">
      <c r="A2" s="174" t="s">
        <v>0</v>
      </c>
      <c r="B2" s="129" t="s">
        <v>167</v>
      </c>
      <c r="C2" s="150" t="s">
        <v>134</v>
      </c>
      <c r="D2" s="313" t="s">
        <v>247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075" t="s">
        <v>0</v>
      </c>
      <c r="O2" s="969" t="s">
        <v>168</v>
      </c>
      <c r="P2" s="970" t="s">
        <v>169</v>
      </c>
    </row>
    <row r="3" spans="1:16" ht="24.75" thickTop="1">
      <c r="A3" s="235" t="s">
        <v>142</v>
      </c>
      <c r="B3" s="236" t="s">
        <v>26</v>
      </c>
      <c r="C3" s="237">
        <v>493</v>
      </c>
      <c r="D3" s="237">
        <v>5</v>
      </c>
      <c r="E3" s="237">
        <v>1.9320140138998894</v>
      </c>
      <c r="F3" s="237">
        <v>1.0141987829614605</v>
      </c>
      <c r="G3" s="237">
        <v>1.0075341045109518</v>
      </c>
      <c r="H3" s="237">
        <v>0.38931400187944692</v>
      </c>
      <c r="I3" s="147">
        <v>0</v>
      </c>
      <c r="N3" s="971" t="s">
        <v>142</v>
      </c>
      <c r="O3" s="974">
        <v>3</v>
      </c>
      <c r="P3" s="975">
        <v>50</v>
      </c>
    </row>
    <row r="4" spans="1:16">
      <c r="A4" s="238" t="s">
        <v>143</v>
      </c>
      <c r="B4" s="239" t="s">
        <v>27</v>
      </c>
      <c r="C4" s="240">
        <v>176</v>
      </c>
      <c r="D4" s="240">
        <v>1</v>
      </c>
      <c r="E4" s="240">
        <v>0.62349157443032499</v>
      </c>
      <c r="F4" s="240">
        <v>0.56818181818181823</v>
      </c>
      <c r="G4" s="240">
        <v>0.62440940318264504</v>
      </c>
      <c r="H4" s="240">
        <v>0.38931400187944692</v>
      </c>
      <c r="I4" s="148">
        <v>0</v>
      </c>
      <c r="N4" s="972" t="s">
        <v>143</v>
      </c>
      <c r="O4" s="976">
        <v>39</v>
      </c>
      <c r="P4" s="977">
        <v>5.2631578947368416</v>
      </c>
    </row>
    <row r="5" spans="1:16" ht="36">
      <c r="A5" s="238" t="s">
        <v>144</v>
      </c>
      <c r="B5" s="239" t="s">
        <v>28</v>
      </c>
      <c r="C5" s="240">
        <v>163</v>
      </c>
      <c r="D5" s="240">
        <v>0</v>
      </c>
      <c r="E5" s="240">
        <v>0.61276604743797791</v>
      </c>
      <c r="F5" s="240">
        <v>0</v>
      </c>
      <c r="G5" s="240">
        <v>0</v>
      </c>
      <c r="H5" s="240">
        <v>0.38931400187944692</v>
      </c>
      <c r="I5" s="148">
        <v>200</v>
      </c>
      <c r="N5" s="972" t="s">
        <v>144</v>
      </c>
      <c r="O5" s="976">
        <v>113</v>
      </c>
      <c r="P5" s="977">
        <v>2.6785714285714284</v>
      </c>
    </row>
    <row r="6" spans="1:16">
      <c r="A6" s="238" t="s">
        <v>145</v>
      </c>
      <c r="B6" s="239" t="s">
        <v>29</v>
      </c>
      <c r="C6" s="240">
        <v>426</v>
      </c>
      <c r="D6" s="240">
        <v>1</v>
      </c>
      <c r="E6" s="240">
        <v>1.6709156500306157</v>
      </c>
      <c r="F6" s="240">
        <v>0.23474178403755869</v>
      </c>
      <c r="G6" s="240">
        <v>0.23299440751082415</v>
      </c>
      <c r="H6" s="240">
        <v>0.38931400187944692</v>
      </c>
      <c r="I6" s="148">
        <v>200</v>
      </c>
      <c r="N6" s="972" t="s">
        <v>145</v>
      </c>
      <c r="O6" s="976">
        <v>213</v>
      </c>
      <c r="P6" s="977">
        <v>1.8867924528301887</v>
      </c>
    </row>
    <row r="7" spans="1:16" ht="24">
      <c r="A7" s="238" t="s">
        <v>146</v>
      </c>
      <c r="B7" s="239" t="s">
        <v>30</v>
      </c>
      <c r="C7" s="240">
        <v>206</v>
      </c>
      <c r="D7" s="240">
        <v>0</v>
      </c>
      <c r="E7" s="240">
        <v>0.75268333678581212</v>
      </c>
      <c r="F7" s="240">
        <v>0</v>
      </c>
      <c r="G7" s="240">
        <v>0</v>
      </c>
      <c r="H7" s="240">
        <v>0.38931400187944692</v>
      </c>
      <c r="I7" s="148">
        <v>400</v>
      </c>
      <c r="N7" s="972" t="s">
        <v>146</v>
      </c>
      <c r="O7" s="976">
        <v>330</v>
      </c>
      <c r="P7" s="977">
        <v>1.5197568389057752</v>
      </c>
    </row>
    <row r="8" spans="1:16">
      <c r="A8" s="238" t="s">
        <v>147</v>
      </c>
      <c r="B8" s="239" t="s">
        <v>31</v>
      </c>
      <c r="C8" s="240">
        <v>514</v>
      </c>
      <c r="D8" s="240">
        <v>5</v>
      </c>
      <c r="E8" s="240">
        <v>2.0207482520870013</v>
      </c>
      <c r="F8" s="240">
        <v>0.97276264591439687</v>
      </c>
      <c r="G8" s="240">
        <v>0.96329169523558589</v>
      </c>
      <c r="H8" s="240">
        <v>0.38931400187944692</v>
      </c>
      <c r="I8" s="148">
        <v>400</v>
      </c>
      <c r="N8" s="972" t="s">
        <v>147</v>
      </c>
      <c r="O8" s="976">
        <v>461</v>
      </c>
      <c r="P8" s="977">
        <v>1.3043478260869565</v>
      </c>
    </row>
    <row r="9" spans="1:16" ht="24">
      <c r="A9" s="238" t="s">
        <v>148</v>
      </c>
      <c r="B9" s="239" t="s">
        <v>32</v>
      </c>
      <c r="C9" s="240">
        <v>404</v>
      </c>
      <c r="D9" s="240">
        <v>1</v>
      </c>
      <c r="E9" s="240">
        <v>1.4193029805136579</v>
      </c>
      <c r="F9" s="240">
        <v>0.24752475247524752</v>
      </c>
      <c r="G9" s="240">
        <v>0.27429943234428411</v>
      </c>
      <c r="H9" s="240">
        <v>0.38931400187944692</v>
      </c>
      <c r="I9" s="148">
        <v>600</v>
      </c>
      <c r="N9" s="972" t="s">
        <v>148</v>
      </c>
      <c r="O9" s="976">
        <v>601</v>
      </c>
      <c r="P9" s="977">
        <v>1.1666666666666667</v>
      </c>
    </row>
    <row r="10" spans="1:16" ht="24">
      <c r="A10" s="238" t="s">
        <v>149</v>
      </c>
      <c r="B10" s="239" t="s">
        <v>33</v>
      </c>
      <c r="C10" s="240">
        <v>525</v>
      </c>
      <c r="D10" s="240">
        <v>2</v>
      </c>
      <c r="E10" s="240">
        <v>2.0084369384289769</v>
      </c>
      <c r="F10" s="240">
        <v>0.38095238095238093</v>
      </c>
      <c r="G10" s="240">
        <v>0.38767859167534824</v>
      </c>
      <c r="H10" s="240">
        <v>0.38931400187944692</v>
      </c>
      <c r="I10" s="148">
        <v>800</v>
      </c>
      <c r="N10" s="972" t="s">
        <v>149</v>
      </c>
      <c r="O10" s="976">
        <v>749</v>
      </c>
      <c r="P10" s="977">
        <v>1.0695187165775399</v>
      </c>
    </row>
    <row r="11" spans="1:16">
      <c r="A11" s="238" t="s">
        <v>150</v>
      </c>
      <c r="B11" s="239" t="s">
        <v>34</v>
      </c>
      <c r="C11" s="240">
        <v>419</v>
      </c>
      <c r="D11" s="240">
        <v>3</v>
      </c>
      <c r="E11" s="240">
        <v>1.6603457376623318</v>
      </c>
      <c r="F11" s="240">
        <v>0.71599045346062051</v>
      </c>
      <c r="G11" s="240">
        <v>0.70343301346545672</v>
      </c>
      <c r="H11" s="240">
        <v>0.38931400187944692</v>
      </c>
      <c r="I11" s="148">
        <v>1000</v>
      </c>
      <c r="N11" s="972" t="s">
        <v>150</v>
      </c>
      <c r="O11" s="976">
        <v>904</v>
      </c>
      <c r="P11" s="978">
        <v>0.99667774086378735</v>
      </c>
    </row>
    <row r="12" spans="1:16">
      <c r="A12" s="238" t="s">
        <v>151</v>
      </c>
      <c r="B12" s="239" t="s">
        <v>35</v>
      </c>
      <c r="C12" s="240">
        <v>391</v>
      </c>
      <c r="D12" s="240">
        <v>2</v>
      </c>
      <c r="E12" s="240">
        <v>1.6370920248981564</v>
      </c>
      <c r="F12" s="240">
        <v>0.51150895140664965</v>
      </c>
      <c r="G12" s="240">
        <v>0.47561651508706865</v>
      </c>
      <c r="H12" s="240">
        <v>0.38931400187944692</v>
      </c>
      <c r="I12" s="148">
        <v>1000</v>
      </c>
      <c r="N12" s="972" t="s">
        <v>151</v>
      </c>
      <c r="O12" s="976">
        <v>1064</v>
      </c>
      <c r="P12" s="978">
        <v>0.94073377234242705</v>
      </c>
    </row>
    <row r="13" spans="1:16" ht="24">
      <c r="A13" s="238" t="s">
        <v>152</v>
      </c>
      <c r="B13" s="239" t="s">
        <v>36</v>
      </c>
      <c r="C13" s="240">
        <v>358</v>
      </c>
      <c r="D13" s="240">
        <v>1</v>
      </c>
      <c r="E13" s="240">
        <v>1.2644144594591462</v>
      </c>
      <c r="F13" s="240">
        <v>0.27932960893854747</v>
      </c>
      <c r="G13" s="240">
        <v>0.30790062464642814</v>
      </c>
      <c r="H13" s="240">
        <v>0.38931400187944692</v>
      </c>
      <c r="I13" s="148">
        <v>1200</v>
      </c>
      <c r="N13" s="972" t="s">
        <v>152</v>
      </c>
      <c r="O13" s="976">
        <v>1229</v>
      </c>
      <c r="P13" s="978">
        <v>0.89576547231270365</v>
      </c>
    </row>
    <row r="14" spans="1:16">
      <c r="A14" s="238" t="s">
        <v>153</v>
      </c>
      <c r="B14" s="239" t="s">
        <v>37</v>
      </c>
      <c r="C14" s="240">
        <v>671</v>
      </c>
      <c r="D14" s="240">
        <v>2</v>
      </c>
      <c r="E14" s="240">
        <v>2.5855025457920604</v>
      </c>
      <c r="F14" s="240">
        <v>0.29806259314456035</v>
      </c>
      <c r="G14" s="240">
        <v>0.30115151308828575</v>
      </c>
      <c r="H14" s="240">
        <v>0.38931400187944692</v>
      </c>
      <c r="I14" s="148">
        <v>1400</v>
      </c>
      <c r="N14" s="972" t="s">
        <v>153</v>
      </c>
      <c r="O14" s="976">
        <v>1398</v>
      </c>
      <c r="P14" s="978">
        <v>0.85898353614889056</v>
      </c>
    </row>
    <row r="15" spans="1:16">
      <c r="A15" s="238" t="s">
        <v>154</v>
      </c>
      <c r="B15" s="239" t="s">
        <v>38</v>
      </c>
      <c r="C15" s="240">
        <v>525</v>
      </c>
      <c r="D15" s="240">
        <v>1</v>
      </c>
      <c r="E15" s="240">
        <v>2.4158890919484586</v>
      </c>
      <c r="F15" s="240">
        <v>0.19047619047619047</v>
      </c>
      <c r="G15" s="240">
        <v>0.16114729901175145</v>
      </c>
      <c r="H15" s="240">
        <v>0.38931400187944692</v>
      </c>
      <c r="I15" s="148">
        <v>1400</v>
      </c>
      <c r="N15" s="972" t="s">
        <v>154</v>
      </c>
      <c r="O15" s="976">
        <v>1570</v>
      </c>
      <c r="P15" s="978">
        <v>0.82855321861057996</v>
      </c>
    </row>
    <row r="16" spans="1:16" ht="24">
      <c r="A16" s="238" t="s">
        <v>155</v>
      </c>
      <c r="B16" s="239" t="s">
        <v>39</v>
      </c>
      <c r="C16" s="240">
        <v>40</v>
      </c>
      <c r="D16" s="240">
        <v>0</v>
      </c>
      <c r="E16" s="240">
        <v>0.15453657236509064</v>
      </c>
      <c r="F16" s="240">
        <v>0</v>
      </c>
      <c r="G16" s="240">
        <v>0</v>
      </c>
      <c r="H16" s="240">
        <v>0.38931400187944692</v>
      </c>
      <c r="I16" s="148">
        <v>1600</v>
      </c>
      <c r="N16" s="972" t="s">
        <v>155</v>
      </c>
      <c r="O16" s="976">
        <v>1746</v>
      </c>
      <c r="P16" s="978">
        <v>0.80229226361031514</v>
      </c>
    </row>
    <row r="17" spans="1:16" ht="15.75" thickBot="1">
      <c r="A17" s="238" t="s">
        <v>156</v>
      </c>
      <c r="B17" s="239" t="s">
        <v>40</v>
      </c>
      <c r="C17" s="240">
        <v>1678</v>
      </c>
      <c r="D17" s="240">
        <v>4</v>
      </c>
      <c r="E17" s="240">
        <v>6.5797649761352828</v>
      </c>
      <c r="F17" s="240">
        <v>0.23837902264600716</v>
      </c>
      <c r="G17" s="240">
        <v>0.23667350021861477</v>
      </c>
      <c r="H17" s="240">
        <v>0.38931400187944692</v>
      </c>
      <c r="I17" s="148">
        <v>1800</v>
      </c>
      <c r="N17" s="973" t="s">
        <v>156</v>
      </c>
      <c r="O17" s="979">
        <v>1924</v>
      </c>
      <c r="P17" s="980">
        <v>0.78003120124804992</v>
      </c>
    </row>
    <row r="18" spans="1:16" ht="37.5" thickTop="1" thickBot="1">
      <c r="A18" s="241" t="s">
        <v>157</v>
      </c>
      <c r="B18" s="242" t="s">
        <v>41</v>
      </c>
      <c r="C18" s="243">
        <v>162</v>
      </c>
      <c r="D18" s="243">
        <v>0</v>
      </c>
      <c r="E18" s="243">
        <v>0.58486574098696475</v>
      </c>
      <c r="F18" s="243">
        <v>0</v>
      </c>
      <c r="G18" s="243">
        <v>0</v>
      </c>
      <c r="H18" s="243">
        <v>0.38931400187944692</v>
      </c>
      <c r="I18" s="149">
        <v>2000</v>
      </c>
    </row>
    <row r="19" spans="1:16" ht="15.75" customHeight="1" thickTop="1">
      <c r="A19" s="2073" t="s">
        <v>158</v>
      </c>
      <c r="B19" s="2073"/>
      <c r="C19" s="2073"/>
      <c r="D19" s="2073"/>
      <c r="E19" s="2073"/>
      <c r="F19" s="2073"/>
      <c r="G19" s="2073"/>
      <c r="H19" s="2073"/>
      <c r="I19" s="2073"/>
    </row>
    <row r="21" spans="1:16">
      <c r="A21" t="s">
        <v>192</v>
      </c>
    </row>
    <row r="23" spans="1:16" ht="15.75" customHeight="1"/>
    <row r="41" ht="15.75" customHeight="1"/>
  </sheetData>
  <mergeCells count="4">
    <mergeCell ref="A1:I1"/>
    <mergeCell ref="A19:I19"/>
    <mergeCell ref="N1:P1"/>
    <mergeCell ref="N2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>
  <sheetPr codeName="Sheet118"/>
  <dimension ref="A1:I39"/>
  <sheetViews>
    <sheetView showGridLines="0" zoomScale="80" zoomScaleNormal="80" workbookViewId="0"/>
  </sheetViews>
  <sheetFormatPr defaultRowHeight="15"/>
  <cols>
    <col min="1" max="1" width="4.42578125" style="618" customWidth="1"/>
    <col min="2" max="5" width="25.7109375" customWidth="1"/>
  </cols>
  <sheetData>
    <row r="1" spans="2:8" ht="30.75" customHeight="1" thickBot="1">
      <c r="B1" s="2076" t="s">
        <v>1147</v>
      </c>
      <c r="C1" s="2076"/>
      <c r="D1" s="2076"/>
      <c r="E1" s="2076"/>
      <c r="F1" s="2076"/>
      <c r="G1" s="2076"/>
      <c r="H1" s="2076"/>
    </row>
    <row r="2" spans="2:8" ht="52.5" customHeight="1" thickTop="1" thickBot="1">
      <c r="B2" s="1504" t="s">
        <v>167</v>
      </c>
      <c r="C2" s="1601" t="s">
        <v>134</v>
      </c>
      <c r="D2" s="1602" t="s">
        <v>399</v>
      </c>
      <c r="E2" s="1603" t="s">
        <v>138</v>
      </c>
    </row>
    <row r="3" spans="2:8" ht="15.75" customHeight="1" thickTop="1">
      <c r="B3" s="1640" t="s">
        <v>26</v>
      </c>
      <c r="C3" s="1641">
        <v>493</v>
      </c>
      <c r="D3" s="1642">
        <v>5</v>
      </c>
      <c r="E3" s="1643">
        <v>1.0075341045109518</v>
      </c>
    </row>
    <row r="4" spans="2:8" ht="15.75" customHeight="1">
      <c r="B4" s="1644" t="s">
        <v>27</v>
      </c>
      <c r="C4" s="1645">
        <v>176</v>
      </c>
      <c r="D4" s="1646">
        <v>1</v>
      </c>
      <c r="E4" s="1647">
        <v>0.62440940318264504</v>
      </c>
    </row>
    <row r="5" spans="2:8" ht="15.75" customHeight="1">
      <c r="B5" s="1644" t="s">
        <v>28</v>
      </c>
      <c r="C5" s="1645">
        <v>163</v>
      </c>
      <c r="D5" s="1646">
        <v>0</v>
      </c>
      <c r="E5" s="1647">
        <v>0</v>
      </c>
    </row>
    <row r="6" spans="2:8" ht="15.75" customHeight="1">
      <c r="B6" s="1644" t="s">
        <v>29</v>
      </c>
      <c r="C6" s="1645">
        <v>426</v>
      </c>
      <c r="D6" s="1646">
        <v>1</v>
      </c>
      <c r="E6" s="1647">
        <v>0.23299440751082415</v>
      </c>
    </row>
    <row r="7" spans="2:8" ht="15.75" customHeight="1">
      <c r="B7" s="1644" t="s">
        <v>30</v>
      </c>
      <c r="C7" s="1645">
        <v>206</v>
      </c>
      <c r="D7" s="1646">
        <v>0</v>
      </c>
      <c r="E7" s="1647">
        <v>0</v>
      </c>
    </row>
    <row r="8" spans="2:8" ht="15.75" customHeight="1">
      <c r="B8" s="1644" t="s">
        <v>31</v>
      </c>
      <c r="C8" s="1645">
        <v>514</v>
      </c>
      <c r="D8" s="1646">
        <v>5</v>
      </c>
      <c r="E8" s="1647">
        <v>0.96329169523558589</v>
      </c>
    </row>
    <row r="9" spans="2:8" ht="15.75" customHeight="1">
      <c r="B9" s="1644" t="s">
        <v>32</v>
      </c>
      <c r="C9" s="1645">
        <v>404</v>
      </c>
      <c r="D9" s="1646">
        <v>1</v>
      </c>
      <c r="E9" s="1647">
        <v>0.27429943234428411</v>
      </c>
    </row>
    <row r="10" spans="2:8" ht="15.75" customHeight="1">
      <c r="B10" s="1644" t="s">
        <v>33</v>
      </c>
      <c r="C10" s="1645">
        <v>525</v>
      </c>
      <c r="D10" s="1646">
        <v>2</v>
      </c>
      <c r="E10" s="1647">
        <v>0.38767859167534824</v>
      </c>
    </row>
    <row r="11" spans="2:8" ht="15.75" customHeight="1">
      <c r="B11" s="1644" t="s">
        <v>34</v>
      </c>
      <c r="C11" s="1645">
        <v>419</v>
      </c>
      <c r="D11" s="1646">
        <v>3</v>
      </c>
      <c r="E11" s="1647">
        <v>0.70343301346545672</v>
      </c>
    </row>
    <row r="12" spans="2:8" ht="15.75" customHeight="1">
      <c r="B12" s="1644" t="s">
        <v>35</v>
      </c>
      <c r="C12" s="1645">
        <v>391</v>
      </c>
      <c r="D12" s="1646">
        <v>2</v>
      </c>
      <c r="E12" s="1647">
        <v>0.47561651508706865</v>
      </c>
    </row>
    <row r="13" spans="2:8" ht="15.75" customHeight="1">
      <c r="B13" s="1644" t="s">
        <v>36</v>
      </c>
      <c r="C13" s="1645">
        <v>358</v>
      </c>
      <c r="D13" s="1646">
        <v>1</v>
      </c>
      <c r="E13" s="1647">
        <v>0.30790062464642814</v>
      </c>
    </row>
    <row r="14" spans="2:8" ht="15.75" customHeight="1">
      <c r="B14" s="1644" t="s">
        <v>37</v>
      </c>
      <c r="C14" s="1645">
        <v>671</v>
      </c>
      <c r="D14" s="1646">
        <v>2</v>
      </c>
      <c r="E14" s="1647">
        <v>0.30115151308828575</v>
      </c>
    </row>
    <row r="15" spans="2:8" ht="15.75" customHeight="1">
      <c r="B15" s="1644" t="s">
        <v>38</v>
      </c>
      <c r="C15" s="1645">
        <v>525</v>
      </c>
      <c r="D15" s="1646">
        <v>1</v>
      </c>
      <c r="E15" s="1647">
        <v>0.16114729901175145</v>
      </c>
    </row>
    <row r="16" spans="2:8" ht="15.75" customHeight="1">
      <c r="B16" s="1644" t="s">
        <v>39</v>
      </c>
      <c r="C16" s="1645">
        <v>40</v>
      </c>
      <c r="D16" s="1646">
        <v>0</v>
      </c>
      <c r="E16" s="1647">
        <v>0</v>
      </c>
    </row>
    <row r="17" spans="2:9" ht="15.75" customHeight="1" thickBot="1">
      <c r="B17" s="1648" t="s">
        <v>40</v>
      </c>
      <c r="C17" s="1649">
        <v>1678</v>
      </c>
      <c r="D17" s="1650">
        <v>4</v>
      </c>
      <c r="E17" s="1651">
        <v>0.23667350021861477</v>
      </c>
    </row>
    <row r="18" spans="2:9" ht="15.75" thickTop="1"/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1" spans="2:9" ht="15.75" customHeight="1"/>
    <row r="39" ht="15.75" customHeight="1"/>
  </sheetData>
  <mergeCells count="2">
    <mergeCell ref="B19:I19"/>
    <mergeCell ref="B1:H1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>
  <sheetPr codeName="Sheet76"/>
  <dimension ref="A1:B35"/>
  <sheetViews>
    <sheetView showGridLines="0" zoomScale="80" zoomScaleNormal="80" workbookViewId="0"/>
  </sheetViews>
  <sheetFormatPr defaultRowHeight="15"/>
  <cols>
    <col min="1" max="1" width="4.7109375" customWidth="1"/>
  </cols>
  <sheetData>
    <row r="1" spans="2:2" ht="15.75">
      <c r="B1" s="1185" t="s">
        <v>1077</v>
      </c>
    </row>
    <row r="27" spans="2:2">
      <c r="B27" t="s">
        <v>127</v>
      </c>
    </row>
    <row r="35" spans="1:1">
      <c r="A35" s="333"/>
    </row>
  </sheetData>
  <pageMargins left="0.7" right="0.7" top="0.75" bottom="0.75" header="0.3" footer="0.3"/>
  <pageSetup paperSize="9" orientation="portrait" r:id="rId1"/>
  <drawing r:id="rId2"/>
</worksheet>
</file>

<file path=xl/worksheets/sheet115.xml><?xml version="1.0" encoding="utf-8"?>
<worksheet xmlns="http://schemas.openxmlformats.org/spreadsheetml/2006/main" xmlns:r="http://schemas.openxmlformats.org/officeDocument/2006/relationships">
  <sheetPr codeName="Sheet119"/>
  <dimension ref="A1:L208"/>
  <sheetViews>
    <sheetView showGridLines="0" workbookViewId="0">
      <selection activeCell="M9" sqref="M9"/>
    </sheetView>
  </sheetViews>
  <sheetFormatPr defaultRowHeight="15"/>
  <cols>
    <col min="1" max="1" width="30.5703125" customWidth="1"/>
    <col min="2" max="2" width="36.85546875" bestFit="1" customWidth="1"/>
  </cols>
  <sheetData>
    <row r="1" spans="1:12" ht="15" customHeight="1">
      <c r="A1" s="2077" t="s">
        <v>731</v>
      </c>
      <c r="B1" s="2077"/>
      <c r="C1" s="2077"/>
      <c r="D1" s="2077"/>
      <c r="E1" s="2077"/>
      <c r="F1" s="2077"/>
      <c r="G1" s="2077"/>
      <c r="H1" s="2077"/>
      <c r="I1" s="2077"/>
      <c r="J1" s="2077"/>
      <c r="K1" s="2077"/>
      <c r="L1" s="2077"/>
    </row>
    <row r="2" spans="1:12" ht="15" customHeight="1">
      <c r="A2" s="2077"/>
      <c r="B2" s="2077"/>
      <c r="C2" s="2077"/>
      <c r="D2" s="2077"/>
      <c r="E2" s="2077"/>
      <c r="F2" s="2077"/>
      <c r="G2" s="2077"/>
      <c r="H2" s="2077"/>
      <c r="I2" s="2077"/>
      <c r="J2" s="2077"/>
      <c r="K2" s="2077"/>
      <c r="L2" s="2077"/>
    </row>
    <row r="3" spans="1:12" ht="15.75" thickBot="1">
      <c r="B3" s="394"/>
      <c r="C3" s="394"/>
    </row>
    <row r="4" spans="1:12" ht="16.5" thickTop="1" thickBot="1">
      <c r="A4" s="446" t="s">
        <v>473</v>
      </c>
      <c r="B4" s="448" t="s">
        <v>3</v>
      </c>
      <c r="C4" s="451">
        <v>2005</v>
      </c>
      <c r="D4" s="447">
        <v>2006</v>
      </c>
      <c r="E4" s="447">
        <v>2007</v>
      </c>
      <c r="F4" s="447">
        <v>2008</v>
      </c>
      <c r="G4" s="447">
        <v>2009</v>
      </c>
      <c r="H4" s="447">
        <v>2010</v>
      </c>
      <c r="I4" s="447">
        <v>2011</v>
      </c>
      <c r="J4" s="447">
        <v>2012</v>
      </c>
      <c r="K4" s="447">
        <v>2013</v>
      </c>
      <c r="L4" s="458">
        <v>2014</v>
      </c>
    </row>
    <row r="5" spans="1:12">
      <c r="A5" s="465" t="s">
        <v>401</v>
      </c>
      <c r="B5" s="454" t="s">
        <v>80</v>
      </c>
      <c r="C5" s="452">
        <v>134</v>
      </c>
      <c r="D5" s="449">
        <v>146</v>
      </c>
      <c r="E5" s="449">
        <v>166</v>
      </c>
      <c r="F5" s="449">
        <v>133</v>
      </c>
      <c r="G5" s="449">
        <v>133</v>
      </c>
      <c r="H5" s="449">
        <v>193</v>
      </c>
      <c r="I5" s="449">
        <v>186</v>
      </c>
      <c r="J5" s="449">
        <v>192</v>
      </c>
      <c r="K5" s="449">
        <v>224</v>
      </c>
      <c r="L5" s="459">
        <v>199</v>
      </c>
    </row>
    <row r="6" spans="1:12">
      <c r="A6" s="466" t="s">
        <v>400</v>
      </c>
      <c r="B6" s="455" t="s">
        <v>474</v>
      </c>
      <c r="C6" s="360" t="s">
        <v>387</v>
      </c>
      <c r="D6" s="388" t="s">
        <v>387</v>
      </c>
      <c r="E6" s="388" t="s">
        <v>387</v>
      </c>
      <c r="F6" s="388" t="s">
        <v>387</v>
      </c>
      <c r="G6" s="388" t="s">
        <v>387</v>
      </c>
      <c r="H6" s="388" t="s">
        <v>387</v>
      </c>
      <c r="I6" s="388" t="s">
        <v>387</v>
      </c>
      <c r="J6" s="388" t="s">
        <v>387</v>
      </c>
      <c r="K6" s="388" t="s">
        <v>387</v>
      </c>
      <c r="L6" s="460" t="s">
        <v>387</v>
      </c>
    </row>
    <row r="7" spans="1:12">
      <c r="A7" s="466"/>
      <c r="B7" s="455" t="s">
        <v>475</v>
      </c>
      <c r="C7" s="360" t="s">
        <v>387</v>
      </c>
      <c r="D7" s="388" t="s">
        <v>387</v>
      </c>
      <c r="E7" s="388" t="s">
        <v>387</v>
      </c>
      <c r="F7" s="388">
        <v>5</v>
      </c>
      <c r="G7" s="388" t="s">
        <v>387</v>
      </c>
      <c r="H7" s="388">
        <v>6</v>
      </c>
      <c r="I7" s="388" t="s">
        <v>387</v>
      </c>
      <c r="J7" s="388" t="s">
        <v>387</v>
      </c>
      <c r="K7" s="388"/>
      <c r="L7" s="460"/>
    </row>
    <row r="8" spans="1:12">
      <c r="A8" s="466"/>
      <c r="B8" s="456" t="s">
        <v>476</v>
      </c>
      <c r="C8" s="360" t="s">
        <v>387</v>
      </c>
      <c r="D8" s="388" t="s">
        <v>387</v>
      </c>
      <c r="E8" s="388" t="s">
        <v>387</v>
      </c>
      <c r="F8" s="388">
        <v>5</v>
      </c>
      <c r="G8" s="388" t="s">
        <v>387</v>
      </c>
      <c r="H8" s="388">
        <v>8</v>
      </c>
      <c r="I8" s="388"/>
      <c r="J8" s="388"/>
      <c r="K8" s="388"/>
      <c r="L8" s="460"/>
    </row>
    <row r="9" spans="1:12" ht="15.75" thickBot="1">
      <c r="A9" s="467"/>
      <c r="B9" s="457" t="s">
        <v>477</v>
      </c>
      <c r="C9" s="453" t="s">
        <v>387</v>
      </c>
      <c r="D9" s="450" t="s">
        <v>387</v>
      </c>
      <c r="E9" s="450" t="s">
        <v>387</v>
      </c>
      <c r="F9" s="450">
        <v>5</v>
      </c>
      <c r="G9" s="450"/>
      <c r="H9" s="450"/>
      <c r="I9" s="450"/>
      <c r="J9" s="450"/>
      <c r="K9" s="450"/>
      <c r="L9" s="461"/>
    </row>
    <row r="10" spans="1:12">
      <c r="A10" s="465" t="s">
        <v>403</v>
      </c>
      <c r="B10" s="454" t="s">
        <v>80</v>
      </c>
      <c r="C10" s="452">
        <v>136</v>
      </c>
      <c r="D10" s="449">
        <v>165</v>
      </c>
      <c r="E10" s="449">
        <v>187</v>
      </c>
      <c r="F10" s="449">
        <v>167</v>
      </c>
      <c r="G10" s="449">
        <v>184</v>
      </c>
      <c r="H10" s="449">
        <v>180</v>
      </c>
      <c r="I10" s="449">
        <v>168</v>
      </c>
      <c r="J10" s="449">
        <v>161</v>
      </c>
      <c r="K10" s="449">
        <v>203</v>
      </c>
      <c r="L10" s="459">
        <v>226</v>
      </c>
    </row>
    <row r="11" spans="1:12">
      <c r="A11" s="466" t="s">
        <v>402</v>
      </c>
      <c r="B11" s="455" t="s">
        <v>474</v>
      </c>
      <c r="C11" s="360" t="s">
        <v>387</v>
      </c>
      <c r="D11" s="388" t="s">
        <v>387</v>
      </c>
      <c r="E11" s="388" t="s">
        <v>387</v>
      </c>
      <c r="F11" s="388" t="s">
        <v>387</v>
      </c>
      <c r="G11" s="388" t="s">
        <v>387</v>
      </c>
      <c r="H11" s="388" t="s">
        <v>387</v>
      </c>
      <c r="I11" s="388" t="s">
        <v>387</v>
      </c>
      <c r="J11" s="388" t="s">
        <v>387</v>
      </c>
      <c r="K11" s="388" t="s">
        <v>387</v>
      </c>
      <c r="L11" s="460" t="s">
        <v>387</v>
      </c>
    </row>
    <row r="12" spans="1:12">
      <c r="A12" s="466"/>
      <c r="B12" s="455" t="s">
        <v>475</v>
      </c>
      <c r="C12" s="360" t="s">
        <v>387</v>
      </c>
      <c r="D12" s="388" t="s">
        <v>387</v>
      </c>
      <c r="E12" s="388" t="s">
        <v>387</v>
      </c>
      <c r="F12" s="388" t="s">
        <v>387</v>
      </c>
      <c r="G12" s="388" t="s">
        <v>387</v>
      </c>
      <c r="H12" s="388" t="s">
        <v>387</v>
      </c>
      <c r="I12" s="388" t="s">
        <v>387</v>
      </c>
      <c r="J12" s="388" t="s">
        <v>387</v>
      </c>
      <c r="K12" s="388"/>
      <c r="L12" s="460"/>
    </row>
    <row r="13" spans="1:12">
      <c r="A13" s="466"/>
      <c r="B13" s="456" t="s">
        <v>476</v>
      </c>
      <c r="C13" s="360" t="s">
        <v>387</v>
      </c>
      <c r="D13" s="388" t="s">
        <v>387</v>
      </c>
      <c r="E13" s="388" t="s">
        <v>387</v>
      </c>
      <c r="F13" s="388" t="s">
        <v>387</v>
      </c>
      <c r="G13" s="388" t="s">
        <v>387</v>
      </c>
      <c r="H13" s="388" t="s">
        <v>387</v>
      </c>
      <c r="I13" s="388"/>
      <c r="J13" s="388"/>
      <c r="K13" s="388"/>
      <c r="L13" s="460"/>
    </row>
    <row r="14" spans="1:12" ht="15.75" thickBot="1">
      <c r="A14" s="467"/>
      <c r="B14" s="457" t="s">
        <v>477</v>
      </c>
      <c r="C14" s="453" t="s">
        <v>387</v>
      </c>
      <c r="D14" s="450" t="s">
        <v>387</v>
      </c>
      <c r="E14" s="450" t="s">
        <v>387</v>
      </c>
      <c r="F14" s="450" t="s">
        <v>387</v>
      </c>
      <c r="G14" s="450"/>
      <c r="H14" s="450"/>
      <c r="I14" s="450"/>
      <c r="J14" s="450"/>
      <c r="K14" s="450"/>
      <c r="L14" s="461"/>
    </row>
    <row r="15" spans="1:12">
      <c r="A15" s="465" t="s">
        <v>468</v>
      </c>
      <c r="B15" s="454" t="s">
        <v>80</v>
      </c>
      <c r="C15" s="452">
        <v>29</v>
      </c>
      <c r="D15" s="449">
        <v>18</v>
      </c>
      <c r="E15" s="449">
        <v>7</v>
      </c>
      <c r="F15" s="449">
        <v>26</v>
      </c>
      <c r="G15" s="449">
        <v>38</v>
      </c>
      <c r="H15" s="449">
        <v>11</v>
      </c>
      <c r="I15" s="449" t="s">
        <v>387</v>
      </c>
      <c r="J15" s="449">
        <v>11</v>
      </c>
      <c r="K15" s="449">
        <v>11</v>
      </c>
      <c r="L15" s="459">
        <v>6</v>
      </c>
    </row>
    <row r="16" spans="1:12">
      <c r="A16" s="466" t="s">
        <v>467</v>
      </c>
      <c r="B16" s="455" t="s">
        <v>474</v>
      </c>
      <c r="C16" s="360" t="s">
        <v>387</v>
      </c>
      <c r="D16" s="388" t="s">
        <v>387</v>
      </c>
      <c r="E16" s="388" t="s">
        <v>387</v>
      </c>
      <c r="F16" s="388" t="s">
        <v>387</v>
      </c>
      <c r="G16" s="388" t="s">
        <v>387</v>
      </c>
      <c r="H16" s="388" t="s">
        <v>387</v>
      </c>
      <c r="I16" s="388" t="s">
        <v>387</v>
      </c>
      <c r="J16" s="388" t="s">
        <v>387</v>
      </c>
      <c r="K16" s="388" t="s">
        <v>387</v>
      </c>
      <c r="L16" s="460" t="s">
        <v>387</v>
      </c>
    </row>
    <row r="17" spans="1:12">
      <c r="A17" s="466"/>
      <c r="B17" s="455" t="s">
        <v>475</v>
      </c>
      <c r="C17" s="360" t="s">
        <v>387</v>
      </c>
      <c r="D17" s="388" t="s">
        <v>387</v>
      </c>
      <c r="E17" s="388" t="s">
        <v>387</v>
      </c>
      <c r="F17" s="388" t="s">
        <v>387</v>
      </c>
      <c r="G17" s="388" t="s">
        <v>387</v>
      </c>
      <c r="H17" s="388" t="s">
        <v>387</v>
      </c>
      <c r="I17" s="388" t="s">
        <v>387</v>
      </c>
      <c r="J17" s="388" t="s">
        <v>387</v>
      </c>
      <c r="K17" s="388"/>
      <c r="L17" s="460"/>
    </row>
    <row r="18" spans="1:12">
      <c r="A18" s="466"/>
      <c r="B18" s="456" t="s">
        <v>476</v>
      </c>
      <c r="C18" s="360" t="s">
        <v>387</v>
      </c>
      <c r="D18" s="388" t="s">
        <v>387</v>
      </c>
      <c r="E18" s="388" t="s">
        <v>387</v>
      </c>
      <c r="F18" s="388" t="s">
        <v>387</v>
      </c>
      <c r="G18" s="388" t="s">
        <v>387</v>
      </c>
      <c r="H18" s="388" t="s">
        <v>387</v>
      </c>
      <c r="I18" s="388"/>
      <c r="J18" s="388"/>
      <c r="K18" s="388"/>
      <c r="L18" s="460"/>
    </row>
    <row r="19" spans="1:12" ht="15.75" thickBot="1">
      <c r="A19" s="467"/>
      <c r="B19" s="457" t="s">
        <v>477</v>
      </c>
      <c r="C19" s="453" t="s">
        <v>387</v>
      </c>
      <c r="D19" s="450" t="s">
        <v>387</v>
      </c>
      <c r="E19" s="450" t="s">
        <v>387</v>
      </c>
      <c r="F19" s="450" t="s">
        <v>387</v>
      </c>
      <c r="G19" s="450"/>
      <c r="H19" s="450"/>
      <c r="I19" s="450"/>
      <c r="J19" s="450"/>
      <c r="K19" s="450"/>
      <c r="L19" s="461"/>
    </row>
    <row r="20" spans="1:12">
      <c r="A20" s="465" t="s">
        <v>405</v>
      </c>
      <c r="B20" s="454" t="s">
        <v>80</v>
      </c>
      <c r="C20" s="452">
        <v>147</v>
      </c>
      <c r="D20" s="449">
        <v>138</v>
      </c>
      <c r="E20" s="449">
        <v>119</v>
      </c>
      <c r="F20" s="449">
        <v>141</v>
      </c>
      <c r="G20" s="449">
        <v>156</v>
      </c>
      <c r="H20" s="449">
        <v>163</v>
      </c>
      <c r="I20" s="449">
        <v>150</v>
      </c>
      <c r="J20" s="449">
        <v>202</v>
      </c>
      <c r="K20" s="449">
        <v>194</v>
      </c>
      <c r="L20" s="459">
        <v>179</v>
      </c>
    </row>
    <row r="21" spans="1:12">
      <c r="A21" s="466" t="s">
        <v>404</v>
      </c>
      <c r="B21" s="455" t="s">
        <v>474</v>
      </c>
      <c r="C21" s="360" t="s">
        <v>387</v>
      </c>
      <c r="D21" s="388" t="s">
        <v>387</v>
      </c>
      <c r="E21" s="388" t="s">
        <v>387</v>
      </c>
      <c r="F21" s="388" t="s">
        <v>387</v>
      </c>
      <c r="G21" s="388" t="s">
        <v>387</v>
      </c>
      <c r="H21" s="388" t="s">
        <v>387</v>
      </c>
      <c r="I21" s="388" t="s">
        <v>387</v>
      </c>
      <c r="J21" s="388" t="s">
        <v>387</v>
      </c>
      <c r="K21" s="388" t="s">
        <v>387</v>
      </c>
      <c r="L21" s="460" t="s">
        <v>387</v>
      </c>
    </row>
    <row r="22" spans="1:12">
      <c r="A22" s="466"/>
      <c r="B22" s="455" t="s">
        <v>475</v>
      </c>
      <c r="C22" s="360" t="s">
        <v>387</v>
      </c>
      <c r="D22" s="388" t="s">
        <v>387</v>
      </c>
      <c r="E22" s="388" t="s">
        <v>387</v>
      </c>
      <c r="F22" s="388" t="s">
        <v>387</v>
      </c>
      <c r="G22" s="388" t="s">
        <v>387</v>
      </c>
      <c r="H22" s="388" t="s">
        <v>387</v>
      </c>
      <c r="I22" s="388" t="s">
        <v>387</v>
      </c>
      <c r="J22" s="388" t="s">
        <v>387</v>
      </c>
      <c r="K22" s="388"/>
      <c r="L22" s="460"/>
    </row>
    <row r="23" spans="1:12">
      <c r="A23" s="466"/>
      <c r="B23" s="456" t="s">
        <v>476</v>
      </c>
      <c r="C23" s="360" t="s">
        <v>387</v>
      </c>
      <c r="D23" s="388" t="s">
        <v>387</v>
      </c>
      <c r="E23" s="388" t="s">
        <v>387</v>
      </c>
      <c r="F23" s="388" t="s">
        <v>387</v>
      </c>
      <c r="G23" s="388" t="s">
        <v>387</v>
      </c>
      <c r="H23" s="388" t="s">
        <v>387</v>
      </c>
      <c r="I23" s="388"/>
      <c r="J23" s="388"/>
      <c r="K23" s="388"/>
      <c r="L23" s="460"/>
    </row>
    <row r="24" spans="1:12" ht="15.75" thickBot="1">
      <c r="A24" s="467"/>
      <c r="B24" s="457" t="s">
        <v>477</v>
      </c>
      <c r="C24" s="453" t="s">
        <v>387</v>
      </c>
      <c r="D24" s="450" t="s">
        <v>387</v>
      </c>
      <c r="E24" s="450" t="s">
        <v>387</v>
      </c>
      <c r="F24" s="450" t="s">
        <v>387</v>
      </c>
      <c r="G24" s="450"/>
      <c r="H24" s="450"/>
      <c r="I24" s="450"/>
      <c r="J24" s="450"/>
      <c r="K24" s="450"/>
      <c r="L24" s="461"/>
    </row>
    <row r="25" spans="1:12">
      <c r="A25" s="465" t="s">
        <v>407</v>
      </c>
      <c r="B25" s="454" t="s">
        <v>80</v>
      </c>
      <c r="C25" s="452">
        <v>17</v>
      </c>
      <c r="D25" s="449">
        <v>5</v>
      </c>
      <c r="E25" s="449" t="s">
        <v>387</v>
      </c>
      <c r="F25" s="449" t="s">
        <v>387</v>
      </c>
      <c r="G25" s="449" t="s">
        <v>387</v>
      </c>
      <c r="H25" s="449" t="s">
        <v>387</v>
      </c>
      <c r="I25" s="449" t="s">
        <v>387</v>
      </c>
      <c r="J25" s="449" t="s">
        <v>387</v>
      </c>
      <c r="K25" s="449" t="s">
        <v>387</v>
      </c>
      <c r="L25" s="459" t="s">
        <v>387</v>
      </c>
    </row>
    <row r="26" spans="1:12">
      <c r="A26" s="466" t="s">
        <v>406</v>
      </c>
      <c r="B26" s="455" t="s">
        <v>474</v>
      </c>
      <c r="C26" s="360" t="s">
        <v>387</v>
      </c>
      <c r="D26" s="388" t="s">
        <v>387</v>
      </c>
      <c r="E26" s="388" t="s">
        <v>387</v>
      </c>
      <c r="F26" s="388" t="s">
        <v>387</v>
      </c>
      <c r="G26" s="388" t="s">
        <v>387</v>
      </c>
      <c r="H26" s="388" t="s">
        <v>387</v>
      </c>
      <c r="I26" s="388" t="s">
        <v>387</v>
      </c>
      <c r="J26" s="388" t="s">
        <v>387</v>
      </c>
      <c r="K26" s="388" t="s">
        <v>387</v>
      </c>
      <c r="L26" s="460" t="s">
        <v>387</v>
      </c>
    </row>
    <row r="27" spans="1:12">
      <c r="A27" s="466"/>
      <c r="B27" s="455" t="s">
        <v>475</v>
      </c>
      <c r="C27" s="360" t="s">
        <v>387</v>
      </c>
      <c r="D27" s="388" t="s">
        <v>387</v>
      </c>
      <c r="E27" s="388" t="s">
        <v>387</v>
      </c>
      <c r="F27" s="388" t="s">
        <v>387</v>
      </c>
      <c r="G27" s="388" t="s">
        <v>387</v>
      </c>
      <c r="H27" s="388" t="s">
        <v>387</v>
      </c>
      <c r="I27" s="388" t="s">
        <v>387</v>
      </c>
      <c r="J27" s="388" t="s">
        <v>387</v>
      </c>
      <c r="K27" s="388"/>
      <c r="L27" s="460"/>
    </row>
    <row r="28" spans="1:12">
      <c r="A28" s="466"/>
      <c r="B28" s="456" t="s">
        <v>476</v>
      </c>
      <c r="C28" s="360" t="s">
        <v>387</v>
      </c>
      <c r="D28" s="388" t="s">
        <v>387</v>
      </c>
      <c r="E28" s="388" t="s">
        <v>387</v>
      </c>
      <c r="F28" s="388" t="s">
        <v>387</v>
      </c>
      <c r="G28" s="388" t="s">
        <v>387</v>
      </c>
      <c r="H28" s="388" t="s">
        <v>387</v>
      </c>
      <c r="I28" s="388"/>
      <c r="J28" s="388"/>
      <c r="K28" s="388"/>
      <c r="L28" s="460"/>
    </row>
    <row r="29" spans="1:12" ht="15.75" thickBot="1">
      <c r="A29" s="467"/>
      <c r="B29" s="457" t="s">
        <v>477</v>
      </c>
      <c r="C29" s="453" t="s">
        <v>387</v>
      </c>
      <c r="D29" s="450" t="s">
        <v>387</v>
      </c>
      <c r="E29" s="450" t="s">
        <v>387</v>
      </c>
      <c r="F29" s="450" t="s">
        <v>387</v>
      </c>
      <c r="G29" s="450"/>
      <c r="H29" s="450"/>
      <c r="I29" s="450"/>
      <c r="J29" s="450"/>
      <c r="K29" s="450"/>
      <c r="L29" s="461"/>
    </row>
    <row r="30" spans="1:12">
      <c r="A30" s="465" t="s">
        <v>409</v>
      </c>
      <c r="B30" s="454" t="s">
        <v>80</v>
      </c>
      <c r="C30" s="452">
        <v>109</v>
      </c>
      <c r="D30" s="449">
        <v>101</v>
      </c>
      <c r="E30" s="449">
        <v>120</v>
      </c>
      <c r="F30" s="449">
        <v>108</v>
      </c>
      <c r="G30" s="449">
        <v>115</v>
      </c>
      <c r="H30" s="449">
        <v>103</v>
      </c>
      <c r="I30" s="449">
        <v>95</v>
      </c>
      <c r="J30" s="449">
        <v>52</v>
      </c>
      <c r="K30" s="449">
        <v>115</v>
      </c>
      <c r="L30" s="459">
        <v>110</v>
      </c>
    </row>
    <row r="31" spans="1:12">
      <c r="A31" s="466" t="s">
        <v>408</v>
      </c>
      <c r="B31" s="455" t="s">
        <v>474</v>
      </c>
      <c r="C31" s="360" t="s">
        <v>387</v>
      </c>
      <c r="D31" s="388" t="s">
        <v>387</v>
      </c>
      <c r="E31" s="388" t="s">
        <v>387</v>
      </c>
      <c r="F31" s="388" t="s">
        <v>387</v>
      </c>
      <c r="G31" s="388" t="s">
        <v>387</v>
      </c>
      <c r="H31" s="388" t="s">
        <v>387</v>
      </c>
      <c r="I31" s="388" t="s">
        <v>387</v>
      </c>
      <c r="J31" s="388" t="s">
        <v>387</v>
      </c>
      <c r="K31" s="388" t="s">
        <v>387</v>
      </c>
      <c r="L31" s="460" t="s">
        <v>387</v>
      </c>
    </row>
    <row r="32" spans="1:12">
      <c r="A32" s="466"/>
      <c r="B32" s="455" t="s">
        <v>475</v>
      </c>
      <c r="C32" s="360" t="s">
        <v>387</v>
      </c>
      <c r="D32" s="388" t="s">
        <v>387</v>
      </c>
      <c r="E32" s="388" t="s">
        <v>387</v>
      </c>
      <c r="F32" s="388" t="s">
        <v>387</v>
      </c>
      <c r="G32" s="388" t="s">
        <v>387</v>
      </c>
      <c r="H32" s="388" t="s">
        <v>387</v>
      </c>
      <c r="I32" s="388" t="s">
        <v>387</v>
      </c>
      <c r="J32" s="388" t="s">
        <v>387</v>
      </c>
      <c r="K32" s="388"/>
      <c r="L32" s="460"/>
    </row>
    <row r="33" spans="1:12">
      <c r="A33" s="466"/>
      <c r="B33" s="456" t="s">
        <v>476</v>
      </c>
      <c r="C33" s="360" t="s">
        <v>387</v>
      </c>
      <c r="D33" s="388" t="s">
        <v>387</v>
      </c>
      <c r="E33" s="388" t="s">
        <v>387</v>
      </c>
      <c r="F33" s="388" t="s">
        <v>387</v>
      </c>
      <c r="G33" s="388">
        <v>6</v>
      </c>
      <c r="H33" s="388" t="s">
        <v>387</v>
      </c>
      <c r="I33" s="388"/>
      <c r="J33" s="388"/>
      <c r="K33" s="388"/>
      <c r="L33" s="460"/>
    </row>
    <row r="34" spans="1:12" ht="15.75" thickBot="1">
      <c r="A34" s="467"/>
      <c r="B34" s="457" t="s">
        <v>477</v>
      </c>
      <c r="C34" s="453" t="s">
        <v>387</v>
      </c>
      <c r="D34" s="450" t="s">
        <v>387</v>
      </c>
      <c r="E34" s="450" t="s">
        <v>387</v>
      </c>
      <c r="F34" s="450" t="s">
        <v>387</v>
      </c>
      <c r="G34" s="450"/>
      <c r="H34" s="450"/>
      <c r="I34" s="450"/>
      <c r="J34" s="450"/>
      <c r="K34" s="450"/>
      <c r="L34" s="461"/>
    </row>
    <row r="35" spans="1:12">
      <c r="A35" s="465" t="s">
        <v>411</v>
      </c>
      <c r="B35" s="454" t="s">
        <v>80</v>
      </c>
      <c r="C35" s="452">
        <v>173</v>
      </c>
      <c r="D35" s="449">
        <v>173</v>
      </c>
      <c r="E35" s="449">
        <v>178</v>
      </c>
      <c r="F35" s="449">
        <v>193</v>
      </c>
      <c r="G35" s="449">
        <v>212</v>
      </c>
      <c r="H35" s="449">
        <v>239</v>
      </c>
      <c r="I35" s="449">
        <v>236</v>
      </c>
      <c r="J35" s="449">
        <v>252</v>
      </c>
      <c r="K35" s="449">
        <v>251</v>
      </c>
      <c r="L35" s="459">
        <v>246</v>
      </c>
    </row>
    <row r="36" spans="1:12">
      <c r="A36" s="466" t="s">
        <v>410</v>
      </c>
      <c r="B36" s="455" t="s">
        <v>474</v>
      </c>
      <c r="C36" s="360" t="s">
        <v>387</v>
      </c>
      <c r="D36" s="388" t="s">
        <v>387</v>
      </c>
      <c r="E36" s="388" t="s">
        <v>387</v>
      </c>
      <c r="F36" s="388" t="s">
        <v>387</v>
      </c>
      <c r="G36" s="388" t="s">
        <v>387</v>
      </c>
      <c r="H36" s="388" t="s">
        <v>387</v>
      </c>
      <c r="I36" s="388" t="s">
        <v>387</v>
      </c>
      <c r="J36" s="388" t="s">
        <v>387</v>
      </c>
      <c r="K36" s="388" t="s">
        <v>387</v>
      </c>
      <c r="L36" s="460" t="s">
        <v>387</v>
      </c>
    </row>
    <row r="37" spans="1:12">
      <c r="A37" s="466"/>
      <c r="B37" s="455" t="s">
        <v>475</v>
      </c>
      <c r="C37" s="360" t="s">
        <v>387</v>
      </c>
      <c r="D37" s="388" t="s">
        <v>387</v>
      </c>
      <c r="E37" s="388" t="s">
        <v>387</v>
      </c>
      <c r="F37" s="388" t="s">
        <v>387</v>
      </c>
      <c r="G37" s="388" t="s">
        <v>387</v>
      </c>
      <c r="H37" s="388" t="s">
        <v>387</v>
      </c>
      <c r="I37" s="388">
        <v>5</v>
      </c>
      <c r="J37" s="388">
        <v>7</v>
      </c>
      <c r="K37" s="388"/>
      <c r="L37" s="460"/>
    </row>
    <row r="38" spans="1:12">
      <c r="A38" s="466"/>
      <c r="B38" s="456" t="s">
        <v>476</v>
      </c>
      <c r="C38" s="360" t="s">
        <v>387</v>
      </c>
      <c r="D38" s="388">
        <v>6</v>
      </c>
      <c r="E38" s="388" t="s">
        <v>387</v>
      </c>
      <c r="F38" s="388" t="s">
        <v>387</v>
      </c>
      <c r="G38" s="388" t="s">
        <v>387</v>
      </c>
      <c r="H38" s="388" t="s">
        <v>387</v>
      </c>
      <c r="I38" s="388"/>
      <c r="J38" s="388"/>
      <c r="K38" s="388"/>
      <c r="L38" s="460"/>
    </row>
    <row r="39" spans="1:12" ht="15.75" thickBot="1">
      <c r="A39" s="467"/>
      <c r="B39" s="457" t="s">
        <v>477</v>
      </c>
      <c r="C39" s="453">
        <v>7</v>
      </c>
      <c r="D39" s="450">
        <v>6</v>
      </c>
      <c r="E39" s="450">
        <v>7</v>
      </c>
      <c r="F39" s="450">
        <v>6</v>
      </c>
      <c r="G39" s="450"/>
      <c r="H39" s="450"/>
      <c r="I39" s="450"/>
      <c r="J39" s="450"/>
      <c r="K39" s="450"/>
      <c r="L39" s="461"/>
    </row>
    <row r="40" spans="1:12">
      <c r="A40" s="465" t="s">
        <v>413</v>
      </c>
      <c r="B40" s="454" t="s">
        <v>80</v>
      </c>
      <c r="C40" s="452">
        <v>487</v>
      </c>
      <c r="D40" s="449">
        <v>532</v>
      </c>
      <c r="E40" s="449">
        <v>584</v>
      </c>
      <c r="F40" s="449">
        <v>834</v>
      </c>
      <c r="G40" s="449">
        <v>924</v>
      </c>
      <c r="H40" s="449">
        <v>936</v>
      </c>
      <c r="I40" s="449">
        <v>1036</v>
      </c>
      <c r="J40" s="449">
        <v>1093</v>
      </c>
      <c r="K40" s="449">
        <v>1207</v>
      </c>
      <c r="L40" s="459">
        <v>1314</v>
      </c>
    </row>
    <row r="41" spans="1:12">
      <c r="A41" s="466" t="s">
        <v>412</v>
      </c>
      <c r="B41" s="455" t="s">
        <v>474</v>
      </c>
      <c r="C41" s="360" t="s">
        <v>387</v>
      </c>
      <c r="D41" s="388" t="s">
        <v>387</v>
      </c>
      <c r="E41" s="388">
        <v>5</v>
      </c>
      <c r="F41" s="388">
        <v>11</v>
      </c>
      <c r="G41" s="388">
        <v>12</v>
      </c>
      <c r="H41" s="388">
        <v>13</v>
      </c>
      <c r="I41" s="388">
        <v>7</v>
      </c>
      <c r="J41" s="388">
        <v>5</v>
      </c>
      <c r="K41" s="388">
        <v>9</v>
      </c>
      <c r="L41" s="460" t="s">
        <v>387</v>
      </c>
    </row>
    <row r="42" spans="1:12">
      <c r="A42" s="466"/>
      <c r="B42" s="455" t="s">
        <v>475</v>
      </c>
      <c r="C42" s="360" t="s">
        <v>387</v>
      </c>
      <c r="D42" s="388">
        <v>6</v>
      </c>
      <c r="E42" s="388">
        <v>13</v>
      </c>
      <c r="F42" s="388">
        <v>19</v>
      </c>
      <c r="G42" s="388">
        <v>20</v>
      </c>
      <c r="H42" s="388">
        <v>17</v>
      </c>
      <c r="I42" s="388">
        <v>14</v>
      </c>
      <c r="J42" s="388">
        <v>9</v>
      </c>
      <c r="K42" s="388"/>
      <c r="L42" s="460"/>
    </row>
    <row r="43" spans="1:12">
      <c r="A43" s="466"/>
      <c r="B43" s="456" t="s">
        <v>476</v>
      </c>
      <c r="C43" s="360" t="s">
        <v>387</v>
      </c>
      <c r="D43" s="388">
        <v>10</v>
      </c>
      <c r="E43" s="388">
        <v>14</v>
      </c>
      <c r="F43" s="388">
        <v>23</v>
      </c>
      <c r="G43" s="388">
        <v>25</v>
      </c>
      <c r="H43" s="388">
        <v>22</v>
      </c>
      <c r="I43" s="388"/>
      <c r="J43" s="388"/>
      <c r="K43" s="388"/>
      <c r="L43" s="460"/>
    </row>
    <row r="44" spans="1:12" ht="15.75" thickBot="1">
      <c r="A44" s="467"/>
      <c r="B44" s="457" t="s">
        <v>477</v>
      </c>
      <c r="C44" s="453">
        <v>5</v>
      </c>
      <c r="D44" s="450">
        <v>14</v>
      </c>
      <c r="E44" s="450">
        <v>16</v>
      </c>
      <c r="F44" s="450">
        <v>29</v>
      </c>
      <c r="G44" s="450"/>
      <c r="H44" s="450"/>
      <c r="I44" s="450"/>
      <c r="J44" s="450"/>
      <c r="K44" s="450"/>
      <c r="L44" s="461"/>
    </row>
    <row r="45" spans="1:12">
      <c r="A45" s="465" t="s">
        <v>415</v>
      </c>
      <c r="B45" s="454" t="s">
        <v>80</v>
      </c>
      <c r="C45" s="452" t="s">
        <v>387</v>
      </c>
      <c r="D45" s="449">
        <v>13</v>
      </c>
      <c r="E45" s="449">
        <v>7</v>
      </c>
      <c r="F45" s="449" t="s">
        <v>387</v>
      </c>
      <c r="G45" s="449">
        <v>6</v>
      </c>
      <c r="H45" s="449">
        <v>19</v>
      </c>
      <c r="I45" s="449" t="s">
        <v>387</v>
      </c>
      <c r="J45" s="449" t="s">
        <v>387</v>
      </c>
      <c r="K45" s="449" t="s">
        <v>387</v>
      </c>
      <c r="L45" s="459" t="s">
        <v>387</v>
      </c>
    </row>
    <row r="46" spans="1:12">
      <c r="A46" s="466" t="s">
        <v>414</v>
      </c>
      <c r="B46" s="455" t="s">
        <v>474</v>
      </c>
      <c r="C46" s="360" t="s">
        <v>387</v>
      </c>
      <c r="D46" s="388" t="s">
        <v>387</v>
      </c>
      <c r="E46" s="388" t="s">
        <v>387</v>
      </c>
      <c r="F46" s="388" t="s">
        <v>387</v>
      </c>
      <c r="G46" s="388" t="s">
        <v>387</v>
      </c>
      <c r="H46" s="388" t="s">
        <v>387</v>
      </c>
      <c r="I46" s="388" t="s">
        <v>387</v>
      </c>
      <c r="J46" s="388" t="s">
        <v>387</v>
      </c>
      <c r="K46" s="388" t="s">
        <v>387</v>
      </c>
      <c r="L46" s="460" t="s">
        <v>387</v>
      </c>
    </row>
    <row r="47" spans="1:12">
      <c r="A47" s="466"/>
      <c r="B47" s="455" t="s">
        <v>475</v>
      </c>
      <c r="C47" s="360" t="s">
        <v>387</v>
      </c>
      <c r="D47" s="388" t="s">
        <v>387</v>
      </c>
      <c r="E47" s="388" t="s">
        <v>387</v>
      </c>
      <c r="F47" s="388" t="s">
        <v>387</v>
      </c>
      <c r="G47" s="388" t="s">
        <v>387</v>
      </c>
      <c r="H47" s="388" t="s">
        <v>387</v>
      </c>
      <c r="I47" s="388" t="s">
        <v>387</v>
      </c>
      <c r="J47" s="388" t="s">
        <v>387</v>
      </c>
      <c r="K47" s="388"/>
      <c r="L47" s="460"/>
    </row>
    <row r="48" spans="1:12">
      <c r="A48" s="466"/>
      <c r="B48" s="456" t="s">
        <v>476</v>
      </c>
      <c r="C48" s="360" t="s">
        <v>387</v>
      </c>
      <c r="D48" s="388" t="s">
        <v>387</v>
      </c>
      <c r="E48" s="388" t="s">
        <v>387</v>
      </c>
      <c r="F48" s="388" t="s">
        <v>387</v>
      </c>
      <c r="G48" s="388" t="s">
        <v>387</v>
      </c>
      <c r="H48" s="388" t="s">
        <v>387</v>
      </c>
      <c r="I48" s="388"/>
      <c r="J48" s="388"/>
      <c r="K48" s="388"/>
      <c r="L48" s="460"/>
    </row>
    <row r="49" spans="1:12" ht="15.75" thickBot="1">
      <c r="A49" s="467"/>
      <c r="B49" s="457" t="s">
        <v>477</v>
      </c>
      <c r="C49" s="453" t="s">
        <v>387</v>
      </c>
      <c r="D49" s="450" t="s">
        <v>387</v>
      </c>
      <c r="E49" s="450" t="s">
        <v>387</v>
      </c>
      <c r="F49" s="450" t="s">
        <v>387</v>
      </c>
      <c r="G49" s="450"/>
      <c r="H49" s="450"/>
      <c r="I49" s="450"/>
      <c r="J49" s="450"/>
      <c r="K49" s="450"/>
      <c r="L49" s="461"/>
    </row>
    <row r="50" spans="1:12">
      <c r="A50" s="465" t="s">
        <v>417</v>
      </c>
      <c r="B50" s="454" t="s">
        <v>80</v>
      </c>
      <c r="C50" s="452">
        <v>299</v>
      </c>
      <c r="D50" s="449">
        <v>380</v>
      </c>
      <c r="E50" s="449">
        <v>372</v>
      </c>
      <c r="F50" s="449">
        <v>318</v>
      </c>
      <c r="G50" s="449">
        <v>304</v>
      </c>
      <c r="H50" s="449">
        <v>435</v>
      </c>
      <c r="I50" s="449">
        <v>423</v>
      </c>
      <c r="J50" s="449">
        <v>387</v>
      </c>
      <c r="K50" s="449">
        <v>415</v>
      </c>
      <c r="L50" s="459">
        <v>514</v>
      </c>
    </row>
    <row r="51" spans="1:12">
      <c r="A51" s="466" t="s">
        <v>416</v>
      </c>
      <c r="B51" s="455" t="s">
        <v>474</v>
      </c>
      <c r="C51" s="360" t="s">
        <v>387</v>
      </c>
      <c r="D51" s="388" t="s">
        <v>387</v>
      </c>
      <c r="E51" s="388" t="s">
        <v>387</v>
      </c>
      <c r="F51" s="388" t="s">
        <v>387</v>
      </c>
      <c r="G51" s="388" t="s">
        <v>387</v>
      </c>
      <c r="H51" s="388" t="s">
        <v>387</v>
      </c>
      <c r="I51" s="388" t="s">
        <v>387</v>
      </c>
      <c r="J51" s="388">
        <v>5</v>
      </c>
      <c r="K51" s="388">
        <v>5</v>
      </c>
      <c r="L51" s="460">
        <v>6</v>
      </c>
    </row>
    <row r="52" spans="1:12">
      <c r="A52" s="466"/>
      <c r="B52" s="455" t="s">
        <v>475</v>
      </c>
      <c r="C52" s="360">
        <v>6</v>
      </c>
      <c r="D52" s="388">
        <v>6</v>
      </c>
      <c r="E52" s="388">
        <v>6</v>
      </c>
      <c r="F52" s="388" t="s">
        <v>387</v>
      </c>
      <c r="G52" s="388" t="s">
        <v>387</v>
      </c>
      <c r="H52" s="388" t="s">
        <v>387</v>
      </c>
      <c r="I52" s="388">
        <v>8</v>
      </c>
      <c r="J52" s="388">
        <v>8</v>
      </c>
      <c r="K52" s="388"/>
      <c r="L52" s="460"/>
    </row>
    <row r="53" spans="1:12">
      <c r="A53" s="466"/>
      <c r="B53" s="456" t="s">
        <v>476</v>
      </c>
      <c r="C53" s="360">
        <v>7</v>
      </c>
      <c r="D53" s="388">
        <v>7</v>
      </c>
      <c r="E53" s="388">
        <v>8</v>
      </c>
      <c r="F53" s="388">
        <v>5</v>
      </c>
      <c r="G53" s="388" t="s">
        <v>387</v>
      </c>
      <c r="H53" s="388" t="s">
        <v>387</v>
      </c>
      <c r="I53" s="388"/>
      <c r="J53" s="388"/>
      <c r="K53" s="388"/>
      <c r="L53" s="460"/>
    </row>
    <row r="54" spans="1:12" ht="15.75" thickBot="1">
      <c r="A54" s="467"/>
      <c r="B54" s="457" t="s">
        <v>477</v>
      </c>
      <c r="C54" s="453">
        <v>7</v>
      </c>
      <c r="D54" s="450">
        <v>9</v>
      </c>
      <c r="E54" s="450">
        <v>11</v>
      </c>
      <c r="F54" s="450">
        <v>5</v>
      </c>
      <c r="G54" s="450"/>
      <c r="H54" s="450"/>
      <c r="I54" s="450"/>
      <c r="J54" s="450"/>
      <c r="K54" s="450"/>
      <c r="L54" s="461"/>
    </row>
    <row r="55" spans="1:12">
      <c r="A55" s="465" t="s">
        <v>478</v>
      </c>
      <c r="B55" s="454" t="s">
        <v>80</v>
      </c>
      <c r="C55" s="452" t="s">
        <v>387</v>
      </c>
      <c r="D55" s="449" t="s">
        <v>387</v>
      </c>
      <c r="E55" s="449" t="s">
        <v>387</v>
      </c>
      <c r="F55" s="449" t="s">
        <v>387</v>
      </c>
      <c r="G55" s="449" t="s">
        <v>387</v>
      </c>
      <c r="H55" s="449" t="s">
        <v>387</v>
      </c>
      <c r="I55" s="449" t="s">
        <v>387</v>
      </c>
      <c r="J55" s="449" t="s">
        <v>387</v>
      </c>
      <c r="K55" s="449" t="s">
        <v>387</v>
      </c>
      <c r="L55" s="459" t="s">
        <v>387</v>
      </c>
    </row>
    <row r="56" spans="1:12">
      <c r="A56" s="466" t="s">
        <v>479</v>
      </c>
      <c r="B56" s="455" t="s">
        <v>474</v>
      </c>
      <c r="C56" s="360" t="s">
        <v>387</v>
      </c>
      <c r="D56" s="388" t="s">
        <v>387</v>
      </c>
      <c r="E56" s="388" t="s">
        <v>387</v>
      </c>
      <c r="F56" s="388" t="s">
        <v>387</v>
      </c>
      <c r="G56" s="388" t="s">
        <v>387</v>
      </c>
      <c r="H56" s="388" t="s">
        <v>387</v>
      </c>
      <c r="I56" s="388" t="s">
        <v>387</v>
      </c>
      <c r="J56" s="388" t="s">
        <v>387</v>
      </c>
      <c r="K56" s="388" t="s">
        <v>387</v>
      </c>
      <c r="L56" s="460" t="s">
        <v>387</v>
      </c>
    </row>
    <row r="57" spans="1:12">
      <c r="A57" s="466"/>
      <c r="B57" s="455" t="s">
        <v>475</v>
      </c>
      <c r="C57" s="360" t="s">
        <v>387</v>
      </c>
      <c r="D57" s="388" t="s">
        <v>387</v>
      </c>
      <c r="E57" s="388" t="s">
        <v>387</v>
      </c>
      <c r="F57" s="388" t="s">
        <v>387</v>
      </c>
      <c r="G57" s="388" t="s">
        <v>387</v>
      </c>
      <c r="H57" s="388" t="s">
        <v>387</v>
      </c>
      <c r="I57" s="388" t="s">
        <v>387</v>
      </c>
      <c r="J57" s="388" t="s">
        <v>387</v>
      </c>
      <c r="K57" s="388"/>
      <c r="L57" s="460"/>
    </row>
    <row r="58" spans="1:12">
      <c r="A58" s="466"/>
      <c r="B58" s="456" t="s">
        <v>476</v>
      </c>
      <c r="C58" s="360" t="s">
        <v>387</v>
      </c>
      <c r="D58" s="388" t="s">
        <v>387</v>
      </c>
      <c r="E58" s="388" t="s">
        <v>387</v>
      </c>
      <c r="F58" s="388" t="s">
        <v>387</v>
      </c>
      <c r="G58" s="388" t="s">
        <v>387</v>
      </c>
      <c r="H58" s="388" t="s">
        <v>387</v>
      </c>
      <c r="I58" s="388"/>
      <c r="J58" s="388"/>
      <c r="K58" s="388"/>
      <c r="L58" s="460"/>
    </row>
    <row r="59" spans="1:12" ht="15.75" thickBot="1">
      <c r="A59" s="467"/>
      <c r="B59" s="457" t="s">
        <v>477</v>
      </c>
      <c r="C59" s="453" t="s">
        <v>387</v>
      </c>
      <c r="D59" s="450" t="s">
        <v>387</v>
      </c>
      <c r="E59" s="450" t="s">
        <v>387</v>
      </c>
      <c r="F59" s="450" t="s">
        <v>387</v>
      </c>
      <c r="G59" s="450"/>
      <c r="H59" s="450"/>
      <c r="I59" s="450"/>
      <c r="J59" s="450"/>
      <c r="K59" s="450"/>
      <c r="L59" s="461"/>
    </row>
    <row r="60" spans="1:12">
      <c r="A60" s="465" t="s">
        <v>419</v>
      </c>
      <c r="B60" s="454" t="s">
        <v>80</v>
      </c>
      <c r="C60" s="452">
        <v>344</v>
      </c>
      <c r="D60" s="449">
        <v>370</v>
      </c>
      <c r="E60" s="449">
        <v>302</v>
      </c>
      <c r="F60" s="449">
        <v>334</v>
      </c>
      <c r="G60" s="449">
        <v>326</v>
      </c>
      <c r="H60" s="449">
        <v>336</v>
      </c>
      <c r="I60" s="449">
        <v>352</v>
      </c>
      <c r="J60" s="449">
        <v>325</v>
      </c>
      <c r="K60" s="449">
        <v>300</v>
      </c>
      <c r="L60" s="459">
        <v>311</v>
      </c>
    </row>
    <row r="61" spans="1:12">
      <c r="A61" s="466" t="s">
        <v>418</v>
      </c>
      <c r="B61" s="455" t="s">
        <v>474</v>
      </c>
      <c r="C61" s="360" t="s">
        <v>387</v>
      </c>
      <c r="D61" s="388" t="s">
        <v>387</v>
      </c>
      <c r="E61" s="388">
        <v>9</v>
      </c>
      <c r="F61" s="388" t="s">
        <v>387</v>
      </c>
      <c r="G61" s="388" t="s">
        <v>387</v>
      </c>
      <c r="H61" s="388" t="s">
        <v>387</v>
      </c>
      <c r="I61" s="388" t="s">
        <v>387</v>
      </c>
      <c r="J61" s="388" t="s">
        <v>387</v>
      </c>
      <c r="K61" s="388" t="s">
        <v>387</v>
      </c>
      <c r="L61" s="460" t="s">
        <v>387</v>
      </c>
    </row>
    <row r="62" spans="1:12">
      <c r="A62" s="466"/>
      <c r="B62" s="455" t="s">
        <v>475</v>
      </c>
      <c r="C62" s="360" t="s">
        <v>387</v>
      </c>
      <c r="D62" s="388" t="s">
        <v>387</v>
      </c>
      <c r="E62" s="388">
        <v>10</v>
      </c>
      <c r="F62" s="388">
        <v>6</v>
      </c>
      <c r="G62" s="388">
        <v>6</v>
      </c>
      <c r="H62" s="388">
        <v>8</v>
      </c>
      <c r="I62" s="388">
        <v>6</v>
      </c>
      <c r="J62" s="388" t="s">
        <v>387</v>
      </c>
      <c r="K62" s="388"/>
      <c r="L62" s="460"/>
    </row>
    <row r="63" spans="1:12">
      <c r="A63" s="466"/>
      <c r="B63" s="456" t="s">
        <v>476</v>
      </c>
      <c r="C63" s="360" t="s">
        <v>387</v>
      </c>
      <c r="D63" s="388" t="s">
        <v>387</v>
      </c>
      <c r="E63" s="388">
        <v>10</v>
      </c>
      <c r="F63" s="388">
        <v>9</v>
      </c>
      <c r="G63" s="388">
        <v>6</v>
      </c>
      <c r="H63" s="388">
        <v>8</v>
      </c>
      <c r="I63" s="388"/>
      <c r="J63" s="388"/>
      <c r="K63" s="388"/>
      <c r="L63" s="460"/>
    </row>
    <row r="64" spans="1:12" ht="15.75" thickBot="1">
      <c r="A64" s="467"/>
      <c r="B64" s="457" t="s">
        <v>477</v>
      </c>
      <c r="C64" s="453" t="s">
        <v>387</v>
      </c>
      <c r="D64" s="450" t="s">
        <v>387</v>
      </c>
      <c r="E64" s="450">
        <v>13</v>
      </c>
      <c r="F64" s="450">
        <v>9</v>
      </c>
      <c r="G64" s="450"/>
      <c r="H64" s="450"/>
      <c r="I64" s="450"/>
      <c r="J64" s="450"/>
      <c r="K64" s="450"/>
      <c r="L64" s="461"/>
    </row>
    <row r="65" spans="1:12">
      <c r="A65" s="465" t="s">
        <v>480</v>
      </c>
      <c r="B65" s="454" t="s">
        <v>80</v>
      </c>
      <c r="C65" s="452" t="s">
        <v>387</v>
      </c>
      <c r="D65" s="449" t="s">
        <v>387</v>
      </c>
      <c r="E65" s="449" t="s">
        <v>387</v>
      </c>
      <c r="F65" s="449" t="s">
        <v>387</v>
      </c>
      <c r="G65" s="449" t="s">
        <v>387</v>
      </c>
      <c r="H65" s="449" t="s">
        <v>387</v>
      </c>
      <c r="I65" s="449" t="s">
        <v>387</v>
      </c>
      <c r="J65" s="449" t="s">
        <v>387</v>
      </c>
      <c r="K65" s="449" t="s">
        <v>387</v>
      </c>
      <c r="L65" s="459" t="s">
        <v>387</v>
      </c>
    </row>
    <row r="66" spans="1:12">
      <c r="A66" s="466" t="s">
        <v>481</v>
      </c>
      <c r="B66" s="455" t="s">
        <v>474</v>
      </c>
      <c r="C66" s="360" t="s">
        <v>387</v>
      </c>
      <c r="D66" s="388" t="s">
        <v>387</v>
      </c>
      <c r="E66" s="388" t="s">
        <v>387</v>
      </c>
      <c r="F66" s="388" t="s">
        <v>387</v>
      </c>
      <c r="G66" s="388" t="s">
        <v>387</v>
      </c>
      <c r="H66" s="388" t="s">
        <v>387</v>
      </c>
      <c r="I66" s="388" t="s">
        <v>387</v>
      </c>
      <c r="J66" s="388" t="s">
        <v>387</v>
      </c>
      <c r="K66" s="388" t="s">
        <v>387</v>
      </c>
      <c r="L66" s="460" t="s">
        <v>387</v>
      </c>
    </row>
    <row r="67" spans="1:12">
      <c r="A67" s="466"/>
      <c r="B67" s="455" t="s">
        <v>475</v>
      </c>
      <c r="C67" s="360" t="s">
        <v>387</v>
      </c>
      <c r="D67" s="388" t="s">
        <v>387</v>
      </c>
      <c r="E67" s="388" t="s">
        <v>387</v>
      </c>
      <c r="F67" s="388" t="s">
        <v>387</v>
      </c>
      <c r="G67" s="388" t="s">
        <v>387</v>
      </c>
      <c r="H67" s="388" t="s">
        <v>387</v>
      </c>
      <c r="I67" s="388" t="s">
        <v>387</v>
      </c>
      <c r="J67" s="388" t="s">
        <v>387</v>
      </c>
      <c r="K67" s="388"/>
      <c r="L67" s="460"/>
    </row>
    <row r="68" spans="1:12">
      <c r="A68" s="466"/>
      <c r="B68" s="456" t="s">
        <v>476</v>
      </c>
      <c r="C68" s="360" t="s">
        <v>387</v>
      </c>
      <c r="D68" s="388" t="s">
        <v>387</v>
      </c>
      <c r="E68" s="388" t="s">
        <v>387</v>
      </c>
      <c r="F68" s="388" t="s">
        <v>387</v>
      </c>
      <c r="G68" s="388" t="s">
        <v>387</v>
      </c>
      <c r="H68" s="388" t="s">
        <v>387</v>
      </c>
      <c r="I68" s="388"/>
      <c r="J68" s="388"/>
      <c r="K68" s="388"/>
      <c r="L68" s="460"/>
    </row>
    <row r="69" spans="1:12" ht="15.75" thickBot="1">
      <c r="A69" s="467"/>
      <c r="B69" s="457" t="s">
        <v>477</v>
      </c>
      <c r="C69" s="453" t="s">
        <v>387</v>
      </c>
      <c r="D69" s="450" t="s">
        <v>387</v>
      </c>
      <c r="E69" s="450" t="s">
        <v>387</v>
      </c>
      <c r="F69" s="450" t="s">
        <v>387</v>
      </c>
      <c r="G69" s="450"/>
      <c r="H69" s="450"/>
      <c r="I69" s="450"/>
      <c r="J69" s="450"/>
      <c r="K69" s="450"/>
      <c r="L69" s="461"/>
    </row>
    <row r="70" spans="1:12">
      <c r="A70" s="465" t="s">
        <v>421</v>
      </c>
      <c r="B70" s="454" t="s">
        <v>80</v>
      </c>
      <c r="C70" s="452">
        <v>64</v>
      </c>
      <c r="D70" s="449">
        <v>87</v>
      </c>
      <c r="E70" s="449">
        <v>65</v>
      </c>
      <c r="F70" s="449">
        <v>75</v>
      </c>
      <c r="G70" s="449">
        <v>81</v>
      </c>
      <c r="H70" s="449">
        <v>115</v>
      </c>
      <c r="I70" s="449">
        <v>116</v>
      </c>
      <c r="J70" s="449">
        <v>159</v>
      </c>
      <c r="K70" s="449">
        <v>112</v>
      </c>
      <c r="L70" s="459">
        <v>123</v>
      </c>
    </row>
    <row r="71" spans="1:12">
      <c r="A71" s="466" t="s">
        <v>420</v>
      </c>
      <c r="B71" s="455" t="s">
        <v>474</v>
      </c>
      <c r="C71" s="360" t="s">
        <v>387</v>
      </c>
      <c r="D71" s="388" t="s">
        <v>387</v>
      </c>
      <c r="E71" s="388" t="s">
        <v>387</v>
      </c>
      <c r="F71" s="388" t="s">
        <v>387</v>
      </c>
      <c r="G71" s="388" t="s">
        <v>387</v>
      </c>
      <c r="H71" s="388" t="s">
        <v>387</v>
      </c>
      <c r="I71" s="388" t="s">
        <v>387</v>
      </c>
      <c r="J71" s="388" t="s">
        <v>387</v>
      </c>
      <c r="K71" s="388" t="s">
        <v>387</v>
      </c>
      <c r="L71" s="460" t="s">
        <v>387</v>
      </c>
    </row>
    <row r="72" spans="1:12">
      <c r="A72" s="466"/>
      <c r="B72" s="455" t="s">
        <v>475</v>
      </c>
      <c r="C72" s="360" t="s">
        <v>387</v>
      </c>
      <c r="D72" s="388" t="s">
        <v>387</v>
      </c>
      <c r="E72" s="388" t="s">
        <v>387</v>
      </c>
      <c r="F72" s="388" t="s">
        <v>387</v>
      </c>
      <c r="G72" s="388" t="s">
        <v>387</v>
      </c>
      <c r="H72" s="388" t="s">
        <v>387</v>
      </c>
      <c r="I72" s="388" t="s">
        <v>387</v>
      </c>
      <c r="J72" s="388" t="s">
        <v>387</v>
      </c>
      <c r="K72" s="388"/>
      <c r="L72" s="460"/>
    </row>
    <row r="73" spans="1:12">
      <c r="A73" s="466"/>
      <c r="B73" s="456" t="s">
        <v>476</v>
      </c>
      <c r="C73" s="360" t="s">
        <v>387</v>
      </c>
      <c r="D73" s="388" t="s">
        <v>387</v>
      </c>
      <c r="E73" s="388" t="s">
        <v>387</v>
      </c>
      <c r="F73" s="388" t="s">
        <v>387</v>
      </c>
      <c r="G73" s="388">
        <v>6</v>
      </c>
      <c r="H73" s="388" t="s">
        <v>387</v>
      </c>
      <c r="I73" s="388"/>
      <c r="J73" s="388"/>
      <c r="K73" s="388"/>
      <c r="L73" s="460"/>
    </row>
    <row r="74" spans="1:12" ht="15.75" thickBot="1">
      <c r="A74" s="467"/>
      <c r="B74" s="457" t="s">
        <v>477</v>
      </c>
      <c r="C74" s="453" t="s">
        <v>387</v>
      </c>
      <c r="D74" s="450" t="s">
        <v>387</v>
      </c>
      <c r="E74" s="450" t="s">
        <v>387</v>
      </c>
      <c r="F74" s="450" t="s">
        <v>387</v>
      </c>
      <c r="G74" s="450"/>
      <c r="H74" s="450"/>
      <c r="I74" s="450"/>
      <c r="J74" s="450"/>
      <c r="K74" s="450"/>
      <c r="L74" s="461"/>
    </row>
    <row r="75" spans="1:12">
      <c r="A75" s="465" t="s">
        <v>423</v>
      </c>
      <c r="B75" s="454" t="s">
        <v>80</v>
      </c>
      <c r="C75" s="452">
        <v>370</v>
      </c>
      <c r="D75" s="449">
        <v>317</v>
      </c>
      <c r="E75" s="449">
        <v>312</v>
      </c>
      <c r="F75" s="449">
        <v>276</v>
      </c>
      <c r="G75" s="449">
        <v>341</v>
      </c>
      <c r="H75" s="449">
        <v>276</v>
      </c>
      <c r="I75" s="449">
        <v>274</v>
      </c>
      <c r="J75" s="449">
        <v>236</v>
      </c>
      <c r="K75" s="449">
        <v>245</v>
      </c>
      <c r="L75" s="459">
        <v>268</v>
      </c>
    </row>
    <row r="76" spans="1:12">
      <c r="A76" s="466" t="s">
        <v>422</v>
      </c>
      <c r="B76" s="455" t="s">
        <v>474</v>
      </c>
      <c r="C76" s="360">
        <v>6</v>
      </c>
      <c r="D76" s="388">
        <v>9</v>
      </c>
      <c r="E76" s="388">
        <v>8</v>
      </c>
      <c r="F76" s="388">
        <v>5</v>
      </c>
      <c r="G76" s="388">
        <v>9</v>
      </c>
      <c r="H76" s="388" t="s">
        <v>387</v>
      </c>
      <c r="I76" s="388" t="s">
        <v>387</v>
      </c>
      <c r="J76" s="388" t="s">
        <v>387</v>
      </c>
      <c r="K76" s="388" t="s">
        <v>387</v>
      </c>
      <c r="L76" s="460" t="s">
        <v>387</v>
      </c>
    </row>
    <row r="77" spans="1:12">
      <c r="A77" s="466"/>
      <c r="B77" s="455" t="s">
        <v>475</v>
      </c>
      <c r="C77" s="360">
        <v>11</v>
      </c>
      <c r="D77" s="388">
        <v>14</v>
      </c>
      <c r="E77" s="388">
        <v>12</v>
      </c>
      <c r="F77" s="388">
        <v>9</v>
      </c>
      <c r="G77" s="388">
        <v>14</v>
      </c>
      <c r="H77" s="388">
        <v>5</v>
      </c>
      <c r="I77" s="388" t="s">
        <v>387</v>
      </c>
      <c r="J77" s="388">
        <v>6</v>
      </c>
      <c r="K77" s="388"/>
      <c r="L77" s="460"/>
    </row>
    <row r="78" spans="1:12">
      <c r="A78" s="466"/>
      <c r="B78" s="456" t="s">
        <v>476</v>
      </c>
      <c r="C78" s="360">
        <v>16</v>
      </c>
      <c r="D78" s="388">
        <v>19</v>
      </c>
      <c r="E78" s="388">
        <v>21</v>
      </c>
      <c r="F78" s="388">
        <v>10</v>
      </c>
      <c r="G78" s="388">
        <v>17</v>
      </c>
      <c r="H78" s="388">
        <v>6</v>
      </c>
      <c r="I78" s="388"/>
      <c r="J78" s="388"/>
      <c r="K78" s="388"/>
      <c r="L78" s="460"/>
    </row>
    <row r="79" spans="1:12" ht="15.75" thickBot="1">
      <c r="A79" s="467"/>
      <c r="B79" s="457" t="s">
        <v>477</v>
      </c>
      <c r="C79" s="453">
        <v>23</v>
      </c>
      <c r="D79" s="450">
        <v>25</v>
      </c>
      <c r="E79" s="450">
        <v>28</v>
      </c>
      <c r="F79" s="450">
        <v>12</v>
      </c>
      <c r="G79" s="450"/>
      <c r="H79" s="450"/>
      <c r="I79" s="450"/>
      <c r="J79" s="450"/>
      <c r="K79" s="450"/>
      <c r="L79" s="461"/>
    </row>
    <row r="80" spans="1:12">
      <c r="A80" s="465" t="s">
        <v>425</v>
      </c>
      <c r="B80" s="454" t="s">
        <v>80</v>
      </c>
      <c r="C80" s="452">
        <v>5</v>
      </c>
      <c r="D80" s="449">
        <v>21</v>
      </c>
      <c r="E80" s="449">
        <v>5</v>
      </c>
      <c r="F80" s="449">
        <v>8</v>
      </c>
      <c r="G80" s="449">
        <v>28</v>
      </c>
      <c r="H80" s="449">
        <v>5</v>
      </c>
      <c r="I80" s="449" t="s">
        <v>387</v>
      </c>
      <c r="J80" s="449">
        <v>13</v>
      </c>
      <c r="K80" s="449">
        <v>67</v>
      </c>
      <c r="L80" s="459">
        <v>111</v>
      </c>
    </row>
    <row r="81" spans="1:12">
      <c r="A81" s="466" t="s">
        <v>424</v>
      </c>
      <c r="B81" s="455" t="s">
        <v>474</v>
      </c>
      <c r="C81" s="360" t="s">
        <v>387</v>
      </c>
      <c r="D81" s="388" t="s">
        <v>387</v>
      </c>
      <c r="E81" s="388" t="s">
        <v>387</v>
      </c>
      <c r="F81" s="388" t="s">
        <v>387</v>
      </c>
      <c r="G81" s="388" t="s">
        <v>387</v>
      </c>
      <c r="H81" s="388" t="s">
        <v>387</v>
      </c>
      <c r="I81" s="388" t="s">
        <v>387</v>
      </c>
      <c r="J81" s="388" t="s">
        <v>387</v>
      </c>
      <c r="K81" s="388" t="s">
        <v>387</v>
      </c>
      <c r="L81" s="460" t="s">
        <v>387</v>
      </c>
    </row>
    <row r="82" spans="1:12">
      <c r="A82" s="466"/>
      <c r="B82" s="455" t="s">
        <v>475</v>
      </c>
      <c r="C82" s="360" t="s">
        <v>387</v>
      </c>
      <c r="D82" s="388" t="s">
        <v>387</v>
      </c>
      <c r="E82" s="388" t="s">
        <v>387</v>
      </c>
      <c r="F82" s="388" t="s">
        <v>387</v>
      </c>
      <c r="G82" s="388" t="s">
        <v>387</v>
      </c>
      <c r="H82" s="388" t="s">
        <v>387</v>
      </c>
      <c r="I82" s="388" t="s">
        <v>387</v>
      </c>
      <c r="J82" s="388" t="s">
        <v>387</v>
      </c>
      <c r="K82" s="388"/>
      <c r="L82" s="460"/>
    </row>
    <row r="83" spans="1:12">
      <c r="A83" s="466"/>
      <c r="B83" s="456" t="s">
        <v>476</v>
      </c>
      <c r="C83" s="360" t="s">
        <v>387</v>
      </c>
      <c r="D83" s="388" t="s">
        <v>387</v>
      </c>
      <c r="E83" s="388" t="s">
        <v>387</v>
      </c>
      <c r="F83" s="388" t="s">
        <v>387</v>
      </c>
      <c r="G83" s="388" t="s">
        <v>387</v>
      </c>
      <c r="H83" s="388" t="s">
        <v>387</v>
      </c>
      <c r="I83" s="388"/>
      <c r="J83" s="388"/>
      <c r="K83" s="388"/>
      <c r="L83" s="460"/>
    </row>
    <row r="84" spans="1:12" ht="15.75" thickBot="1">
      <c r="A84" s="467"/>
      <c r="B84" s="457" t="s">
        <v>477</v>
      </c>
      <c r="C84" s="453" t="s">
        <v>387</v>
      </c>
      <c r="D84" s="450" t="s">
        <v>387</v>
      </c>
      <c r="E84" s="450" t="s">
        <v>387</v>
      </c>
      <c r="F84" s="450" t="s">
        <v>387</v>
      </c>
      <c r="G84" s="450"/>
      <c r="H84" s="450"/>
      <c r="I84" s="450"/>
      <c r="J84" s="450"/>
      <c r="K84" s="450"/>
      <c r="L84" s="461"/>
    </row>
    <row r="85" spans="1:12">
      <c r="A85" s="465" t="s">
        <v>427</v>
      </c>
      <c r="B85" s="454" t="s">
        <v>80</v>
      </c>
      <c r="C85" s="452" t="s">
        <v>387</v>
      </c>
      <c r="D85" s="449">
        <v>7</v>
      </c>
      <c r="E85" s="449">
        <v>12</v>
      </c>
      <c r="F85" s="449">
        <v>61</v>
      </c>
      <c r="G85" s="449">
        <v>41</v>
      </c>
      <c r="H85" s="449">
        <v>28</v>
      </c>
      <c r="I85" s="449">
        <v>8</v>
      </c>
      <c r="J85" s="449">
        <v>77</v>
      </c>
      <c r="K85" s="449">
        <v>31</v>
      </c>
      <c r="L85" s="459">
        <v>82</v>
      </c>
    </row>
    <row r="86" spans="1:12">
      <c r="A86" s="466" t="s">
        <v>426</v>
      </c>
      <c r="B86" s="455" t="s">
        <v>474</v>
      </c>
      <c r="C86" s="360" t="s">
        <v>387</v>
      </c>
      <c r="D86" s="388" t="s">
        <v>387</v>
      </c>
      <c r="E86" s="388" t="s">
        <v>387</v>
      </c>
      <c r="F86" s="388" t="s">
        <v>387</v>
      </c>
      <c r="G86" s="388" t="s">
        <v>387</v>
      </c>
      <c r="H86" s="388" t="s">
        <v>387</v>
      </c>
      <c r="I86" s="388" t="s">
        <v>387</v>
      </c>
      <c r="J86" s="388" t="s">
        <v>387</v>
      </c>
      <c r="K86" s="388" t="s">
        <v>387</v>
      </c>
      <c r="L86" s="460" t="s">
        <v>387</v>
      </c>
    </row>
    <row r="87" spans="1:12">
      <c r="A87" s="466"/>
      <c r="B87" s="455" t="s">
        <v>475</v>
      </c>
      <c r="C87" s="360" t="s">
        <v>387</v>
      </c>
      <c r="D87" s="388" t="s">
        <v>387</v>
      </c>
      <c r="E87" s="388" t="s">
        <v>387</v>
      </c>
      <c r="F87" s="388" t="s">
        <v>387</v>
      </c>
      <c r="G87" s="388" t="s">
        <v>387</v>
      </c>
      <c r="H87" s="388" t="s">
        <v>387</v>
      </c>
      <c r="I87" s="388" t="s">
        <v>387</v>
      </c>
      <c r="J87" s="388" t="s">
        <v>387</v>
      </c>
      <c r="K87" s="388"/>
      <c r="L87" s="460"/>
    </row>
    <row r="88" spans="1:12">
      <c r="A88" s="466"/>
      <c r="B88" s="456" t="s">
        <v>476</v>
      </c>
      <c r="C88" s="360" t="s">
        <v>387</v>
      </c>
      <c r="D88" s="388" t="s">
        <v>387</v>
      </c>
      <c r="E88" s="388" t="s">
        <v>387</v>
      </c>
      <c r="F88" s="388" t="s">
        <v>387</v>
      </c>
      <c r="G88" s="388" t="s">
        <v>387</v>
      </c>
      <c r="H88" s="388" t="s">
        <v>387</v>
      </c>
      <c r="I88" s="388"/>
      <c r="J88" s="388"/>
      <c r="K88" s="388"/>
      <c r="L88" s="460"/>
    </row>
    <row r="89" spans="1:12" ht="15.75" thickBot="1">
      <c r="A89" s="467"/>
      <c r="B89" s="457" t="s">
        <v>477</v>
      </c>
      <c r="C89" s="453" t="s">
        <v>387</v>
      </c>
      <c r="D89" s="450" t="s">
        <v>387</v>
      </c>
      <c r="E89" s="450" t="s">
        <v>387</v>
      </c>
      <c r="F89" s="450" t="s">
        <v>387</v>
      </c>
      <c r="G89" s="450"/>
      <c r="H89" s="450"/>
      <c r="I89" s="450"/>
      <c r="J89" s="450"/>
      <c r="K89" s="450"/>
      <c r="L89" s="461"/>
    </row>
    <row r="90" spans="1:12">
      <c r="A90" s="465" t="s">
        <v>429</v>
      </c>
      <c r="B90" s="454" t="s">
        <v>80</v>
      </c>
      <c r="C90" s="452">
        <v>194</v>
      </c>
      <c r="D90" s="449">
        <v>293</v>
      </c>
      <c r="E90" s="449">
        <v>315</v>
      </c>
      <c r="F90" s="449">
        <v>305</v>
      </c>
      <c r="G90" s="449">
        <v>287</v>
      </c>
      <c r="H90" s="449">
        <v>290</v>
      </c>
      <c r="I90" s="449">
        <v>322</v>
      </c>
      <c r="J90" s="449">
        <v>351</v>
      </c>
      <c r="K90" s="449">
        <v>330</v>
      </c>
      <c r="L90" s="459">
        <v>321</v>
      </c>
    </row>
    <row r="91" spans="1:12">
      <c r="A91" s="466" t="s">
        <v>428</v>
      </c>
      <c r="B91" s="455" t="s">
        <v>474</v>
      </c>
      <c r="C91" s="360" t="s">
        <v>387</v>
      </c>
      <c r="D91" s="388" t="s">
        <v>387</v>
      </c>
      <c r="E91" s="388" t="s">
        <v>387</v>
      </c>
      <c r="F91" s="388">
        <v>7</v>
      </c>
      <c r="G91" s="388" t="s">
        <v>387</v>
      </c>
      <c r="H91" s="388" t="s">
        <v>387</v>
      </c>
      <c r="I91" s="388" t="s">
        <v>387</v>
      </c>
      <c r="J91" s="388">
        <v>6</v>
      </c>
      <c r="K91" s="388" t="s">
        <v>387</v>
      </c>
      <c r="L91" s="460" t="s">
        <v>387</v>
      </c>
    </row>
    <row r="92" spans="1:12">
      <c r="A92" s="466"/>
      <c r="B92" s="455" t="s">
        <v>475</v>
      </c>
      <c r="C92" s="360">
        <v>6</v>
      </c>
      <c r="D92" s="388">
        <v>6</v>
      </c>
      <c r="E92" s="388" t="s">
        <v>387</v>
      </c>
      <c r="F92" s="388">
        <v>14</v>
      </c>
      <c r="G92" s="388">
        <v>6</v>
      </c>
      <c r="H92" s="388">
        <v>5</v>
      </c>
      <c r="I92" s="388">
        <v>5</v>
      </c>
      <c r="J92" s="388">
        <v>8</v>
      </c>
      <c r="K92" s="388"/>
      <c r="L92" s="460"/>
    </row>
    <row r="93" spans="1:12">
      <c r="A93" s="466"/>
      <c r="B93" s="456" t="s">
        <v>476</v>
      </c>
      <c r="C93" s="360">
        <v>8</v>
      </c>
      <c r="D93" s="388">
        <v>10</v>
      </c>
      <c r="E93" s="388">
        <v>8</v>
      </c>
      <c r="F93" s="388">
        <v>21</v>
      </c>
      <c r="G93" s="388">
        <v>10</v>
      </c>
      <c r="H93" s="388">
        <v>6</v>
      </c>
      <c r="I93" s="388"/>
      <c r="J93" s="388"/>
      <c r="K93" s="388"/>
      <c r="L93" s="460"/>
    </row>
    <row r="94" spans="1:12" ht="15.75" thickBot="1">
      <c r="A94" s="467"/>
      <c r="B94" s="457" t="s">
        <v>477</v>
      </c>
      <c r="C94" s="453">
        <v>13</v>
      </c>
      <c r="D94" s="450">
        <v>22</v>
      </c>
      <c r="E94" s="450">
        <v>15</v>
      </c>
      <c r="F94" s="450">
        <v>31</v>
      </c>
      <c r="G94" s="450"/>
      <c r="H94" s="450"/>
      <c r="I94" s="450"/>
      <c r="J94" s="450"/>
      <c r="K94" s="450"/>
      <c r="L94" s="461"/>
    </row>
    <row r="95" spans="1:12">
      <c r="A95" s="465" t="s">
        <v>431</v>
      </c>
      <c r="B95" s="454" t="s">
        <v>80</v>
      </c>
      <c r="C95" s="452">
        <v>324</v>
      </c>
      <c r="D95" s="449">
        <v>399</v>
      </c>
      <c r="E95" s="449">
        <v>382</v>
      </c>
      <c r="F95" s="449">
        <v>375</v>
      </c>
      <c r="G95" s="449">
        <v>386</v>
      </c>
      <c r="H95" s="449">
        <v>355</v>
      </c>
      <c r="I95" s="449">
        <v>406</v>
      </c>
      <c r="J95" s="449">
        <v>403</v>
      </c>
      <c r="K95" s="449">
        <v>392</v>
      </c>
      <c r="L95" s="459">
        <v>274</v>
      </c>
    </row>
    <row r="96" spans="1:12">
      <c r="A96" s="466" t="s">
        <v>430</v>
      </c>
      <c r="B96" s="455" t="s">
        <v>474</v>
      </c>
      <c r="C96" s="360" t="s">
        <v>387</v>
      </c>
      <c r="D96" s="388" t="s">
        <v>387</v>
      </c>
      <c r="E96" s="388" t="s">
        <v>387</v>
      </c>
      <c r="F96" s="388" t="s">
        <v>387</v>
      </c>
      <c r="G96" s="388" t="s">
        <v>387</v>
      </c>
      <c r="H96" s="388" t="s">
        <v>387</v>
      </c>
      <c r="I96" s="388" t="s">
        <v>387</v>
      </c>
      <c r="J96" s="388">
        <v>5</v>
      </c>
      <c r="K96" s="388" t="s">
        <v>387</v>
      </c>
      <c r="L96" s="460" t="s">
        <v>387</v>
      </c>
    </row>
    <row r="97" spans="1:12">
      <c r="A97" s="466"/>
      <c r="B97" s="455" t="s">
        <v>475</v>
      </c>
      <c r="C97" s="360" t="s">
        <v>387</v>
      </c>
      <c r="D97" s="388" t="s">
        <v>387</v>
      </c>
      <c r="E97" s="388" t="s">
        <v>387</v>
      </c>
      <c r="F97" s="388" t="s">
        <v>387</v>
      </c>
      <c r="G97" s="388" t="s">
        <v>387</v>
      </c>
      <c r="H97" s="388" t="s">
        <v>387</v>
      </c>
      <c r="I97" s="388" t="s">
        <v>387</v>
      </c>
      <c r="J97" s="388">
        <v>8</v>
      </c>
      <c r="K97" s="388"/>
      <c r="L97" s="460"/>
    </row>
    <row r="98" spans="1:12">
      <c r="A98" s="466"/>
      <c r="B98" s="456" t="s">
        <v>476</v>
      </c>
      <c r="C98" s="360" t="s">
        <v>387</v>
      </c>
      <c r="D98" s="388" t="s">
        <v>387</v>
      </c>
      <c r="E98" s="388" t="s">
        <v>387</v>
      </c>
      <c r="F98" s="388" t="s">
        <v>387</v>
      </c>
      <c r="G98" s="388" t="s">
        <v>387</v>
      </c>
      <c r="H98" s="388" t="s">
        <v>387</v>
      </c>
      <c r="I98" s="388"/>
      <c r="J98" s="388"/>
      <c r="K98" s="388"/>
      <c r="L98" s="460"/>
    </row>
    <row r="99" spans="1:12" ht="15.75" thickBot="1">
      <c r="A99" s="467"/>
      <c r="B99" s="457" t="s">
        <v>477</v>
      </c>
      <c r="C99" s="453" t="s">
        <v>387</v>
      </c>
      <c r="D99" s="450" t="s">
        <v>387</v>
      </c>
      <c r="E99" s="450" t="s">
        <v>387</v>
      </c>
      <c r="F99" s="450" t="s">
        <v>387</v>
      </c>
      <c r="G99" s="450"/>
      <c r="H99" s="450"/>
      <c r="I99" s="450"/>
      <c r="J99" s="450"/>
      <c r="K99" s="450"/>
      <c r="L99" s="461"/>
    </row>
    <row r="100" spans="1:12">
      <c r="A100" s="465" t="s">
        <v>433</v>
      </c>
      <c r="B100" s="454" t="s">
        <v>80</v>
      </c>
      <c r="C100" s="452">
        <v>109</v>
      </c>
      <c r="D100" s="449">
        <v>95</v>
      </c>
      <c r="E100" s="449">
        <v>98</v>
      </c>
      <c r="F100" s="449">
        <v>84</v>
      </c>
      <c r="G100" s="449">
        <v>99</v>
      </c>
      <c r="H100" s="449">
        <v>56</v>
      </c>
      <c r="I100" s="449">
        <v>93</v>
      </c>
      <c r="J100" s="449">
        <v>93</v>
      </c>
      <c r="K100" s="449">
        <v>112</v>
      </c>
      <c r="L100" s="459">
        <v>110</v>
      </c>
    </row>
    <row r="101" spans="1:12">
      <c r="A101" s="466" t="s">
        <v>432</v>
      </c>
      <c r="B101" s="455" t="s">
        <v>474</v>
      </c>
      <c r="C101" s="360" t="s">
        <v>387</v>
      </c>
      <c r="D101" s="388" t="s">
        <v>387</v>
      </c>
      <c r="E101" s="388" t="s">
        <v>387</v>
      </c>
      <c r="F101" s="388" t="s">
        <v>387</v>
      </c>
      <c r="G101" s="388" t="s">
        <v>387</v>
      </c>
      <c r="H101" s="388" t="s">
        <v>387</v>
      </c>
      <c r="I101" s="388" t="s">
        <v>387</v>
      </c>
      <c r="J101" s="388" t="s">
        <v>387</v>
      </c>
      <c r="K101" s="388" t="s">
        <v>387</v>
      </c>
      <c r="L101" s="460" t="s">
        <v>387</v>
      </c>
    </row>
    <row r="102" spans="1:12">
      <c r="A102" s="466"/>
      <c r="B102" s="455" t="s">
        <v>475</v>
      </c>
      <c r="C102" s="360" t="s">
        <v>387</v>
      </c>
      <c r="D102" s="388" t="s">
        <v>387</v>
      </c>
      <c r="E102" s="388" t="s">
        <v>387</v>
      </c>
      <c r="F102" s="388">
        <v>5</v>
      </c>
      <c r="G102" s="388" t="s">
        <v>387</v>
      </c>
      <c r="H102" s="388" t="s">
        <v>387</v>
      </c>
      <c r="I102" s="388" t="s">
        <v>387</v>
      </c>
      <c r="J102" s="388" t="s">
        <v>387</v>
      </c>
      <c r="K102" s="388"/>
      <c r="L102" s="460"/>
    </row>
    <row r="103" spans="1:12">
      <c r="A103" s="466"/>
      <c r="B103" s="456" t="s">
        <v>476</v>
      </c>
      <c r="C103" s="360" t="s">
        <v>387</v>
      </c>
      <c r="D103" s="388" t="s">
        <v>387</v>
      </c>
      <c r="E103" s="388" t="s">
        <v>387</v>
      </c>
      <c r="F103" s="388">
        <v>5</v>
      </c>
      <c r="G103" s="388">
        <v>5</v>
      </c>
      <c r="H103" s="388" t="s">
        <v>387</v>
      </c>
      <c r="I103" s="388"/>
      <c r="J103" s="388"/>
      <c r="K103" s="388"/>
      <c r="L103" s="460"/>
    </row>
    <row r="104" spans="1:12" ht="15.75" thickBot="1">
      <c r="A104" s="467"/>
      <c r="B104" s="457" t="s">
        <v>477</v>
      </c>
      <c r="C104" s="453">
        <v>7</v>
      </c>
      <c r="D104" s="450">
        <v>6</v>
      </c>
      <c r="E104" s="450" t="s">
        <v>387</v>
      </c>
      <c r="F104" s="450">
        <v>7</v>
      </c>
      <c r="G104" s="450"/>
      <c r="H104" s="450"/>
      <c r="I104" s="450"/>
      <c r="J104" s="450"/>
      <c r="K104" s="450"/>
      <c r="L104" s="461"/>
    </row>
    <row r="105" spans="1:12">
      <c r="A105" s="465" t="s">
        <v>435</v>
      </c>
      <c r="B105" s="454" t="s">
        <v>80</v>
      </c>
      <c r="C105" s="452">
        <v>127</v>
      </c>
      <c r="D105" s="449">
        <v>121</v>
      </c>
      <c r="E105" s="449">
        <v>97</v>
      </c>
      <c r="F105" s="449">
        <v>93</v>
      </c>
      <c r="G105" s="449">
        <v>143</v>
      </c>
      <c r="H105" s="449">
        <v>114</v>
      </c>
      <c r="I105" s="449">
        <v>161</v>
      </c>
      <c r="J105" s="449">
        <v>170</v>
      </c>
      <c r="K105" s="449">
        <v>185</v>
      </c>
      <c r="L105" s="459">
        <v>174</v>
      </c>
    </row>
    <row r="106" spans="1:12">
      <c r="A106" s="466" t="s">
        <v>434</v>
      </c>
      <c r="B106" s="455" t="s">
        <v>474</v>
      </c>
      <c r="C106" s="360" t="s">
        <v>387</v>
      </c>
      <c r="D106" s="388" t="s">
        <v>387</v>
      </c>
      <c r="E106" s="388" t="s">
        <v>387</v>
      </c>
      <c r="F106" s="388" t="s">
        <v>387</v>
      </c>
      <c r="G106" s="388" t="s">
        <v>387</v>
      </c>
      <c r="H106" s="388" t="s">
        <v>387</v>
      </c>
      <c r="I106" s="388" t="s">
        <v>387</v>
      </c>
      <c r="J106" s="388" t="s">
        <v>387</v>
      </c>
      <c r="K106" s="388" t="s">
        <v>387</v>
      </c>
      <c r="L106" s="460" t="s">
        <v>387</v>
      </c>
    </row>
    <row r="107" spans="1:12">
      <c r="A107" s="466"/>
      <c r="B107" s="455" t="s">
        <v>475</v>
      </c>
      <c r="C107" s="360" t="s">
        <v>387</v>
      </c>
      <c r="D107" s="388" t="s">
        <v>387</v>
      </c>
      <c r="E107" s="388" t="s">
        <v>387</v>
      </c>
      <c r="F107" s="388" t="s">
        <v>387</v>
      </c>
      <c r="G107" s="388" t="s">
        <v>387</v>
      </c>
      <c r="H107" s="388" t="s">
        <v>387</v>
      </c>
      <c r="I107" s="388" t="s">
        <v>387</v>
      </c>
      <c r="J107" s="388" t="s">
        <v>387</v>
      </c>
      <c r="K107" s="388"/>
      <c r="L107" s="460"/>
    </row>
    <row r="108" spans="1:12">
      <c r="A108" s="466"/>
      <c r="B108" s="456" t="s">
        <v>476</v>
      </c>
      <c r="C108" s="360" t="s">
        <v>387</v>
      </c>
      <c r="D108" s="388" t="s">
        <v>387</v>
      </c>
      <c r="E108" s="388" t="s">
        <v>387</v>
      </c>
      <c r="F108" s="388" t="s">
        <v>387</v>
      </c>
      <c r="G108" s="388" t="s">
        <v>387</v>
      </c>
      <c r="H108" s="388" t="s">
        <v>387</v>
      </c>
      <c r="I108" s="388"/>
      <c r="J108" s="388"/>
      <c r="K108" s="388"/>
      <c r="L108" s="460"/>
    </row>
    <row r="109" spans="1:12" ht="15.75" thickBot="1">
      <c r="A109" s="467"/>
      <c r="B109" s="457" t="s">
        <v>477</v>
      </c>
      <c r="C109" s="453" t="s">
        <v>387</v>
      </c>
      <c r="D109" s="450" t="s">
        <v>387</v>
      </c>
      <c r="E109" s="450" t="s">
        <v>387</v>
      </c>
      <c r="F109" s="450" t="s">
        <v>387</v>
      </c>
      <c r="G109" s="450"/>
      <c r="H109" s="450"/>
      <c r="I109" s="450"/>
      <c r="J109" s="450"/>
      <c r="K109" s="450"/>
      <c r="L109" s="461"/>
    </row>
    <row r="110" spans="1:12">
      <c r="A110" s="465" t="s">
        <v>437</v>
      </c>
      <c r="B110" s="454" t="s">
        <v>80</v>
      </c>
      <c r="C110" s="452">
        <v>118</v>
      </c>
      <c r="D110" s="449">
        <v>136</v>
      </c>
      <c r="E110" s="449">
        <v>93</v>
      </c>
      <c r="F110" s="449">
        <v>86</v>
      </c>
      <c r="G110" s="449">
        <v>105</v>
      </c>
      <c r="H110" s="449">
        <v>86</v>
      </c>
      <c r="I110" s="449">
        <v>107</v>
      </c>
      <c r="J110" s="449">
        <v>95</v>
      </c>
      <c r="K110" s="449">
        <v>103</v>
      </c>
      <c r="L110" s="459">
        <v>77</v>
      </c>
    </row>
    <row r="111" spans="1:12">
      <c r="A111" s="466" t="s">
        <v>436</v>
      </c>
      <c r="B111" s="455" t="s">
        <v>474</v>
      </c>
      <c r="C111" s="360" t="s">
        <v>387</v>
      </c>
      <c r="D111" s="388" t="s">
        <v>387</v>
      </c>
      <c r="E111" s="388" t="s">
        <v>387</v>
      </c>
      <c r="F111" s="388" t="s">
        <v>387</v>
      </c>
      <c r="G111" s="388" t="s">
        <v>387</v>
      </c>
      <c r="H111" s="388" t="s">
        <v>387</v>
      </c>
      <c r="I111" s="388" t="s">
        <v>387</v>
      </c>
      <c r="J111" s="388" t="s">
        <v>387</v>
      </c>
      <c r="K111" s="388" t="s">
        <v>387</v>
      </c>
      <c r="L111" s="460" t="s">
        <v>387</v>
      </c>
    </row>
    <row r="112" spans="1:12">
      <c r="A112" s="466"/>
      <c r="B112" s="455" t="s">
        <v>475</v>
      </c>
      <c r="C112" s="360" t="s">
        <v>387</v>
      </c>
      <c r="D112" s="388" t="s">
        <v>387</v>
      </c>
      <c r="E112" s="388" t="s">
        <v>387</v>
      </c>
      <c r="F112" s="388" t="s">
        <v>387</v>
      </c>
      <c r="G112" s="388" t="s">
        <v>387</v>
      </c>
      <c r="H112" s="388" t="s">
        <v>387</v>
      </c>
      <c r="I112" s="388">
        <v>5</v>
      </c>
      <c r="J112" s="388">
        <v>5</v>
      </c>
      <c r="K112" s="388"/>
      <c r="L112" s="460"/>
    </row>
    <row r="113" spans="1:12">
      <c r="A113" s="466"/>
      <c r="B113" s="456" t="s">
        <v>476</v>
      </c>
      <c r="C113" s="360" t="s">
        <v>387</v>
      </c>
      <c r="D113" s="388" t="s">
        <v>387</v>
      </c>
      <c r="E113" s="388" t="s">
        <v>387</v>
      </c>
      <c r="F113" s="388">
        <v>6</v>
      </c>
      <c r="G113" s="388" t="s">
        <v>387</v>
      </c>
      <c r="H113" s="388" t="s">
        <v>387</v>
      </c>
      <c r="I113" s="388"/>
      <c r="J113" s="388"/>
      <c r="K113" s="388"/>
      <c r="L113" s="460"/>
    </row>
    <row r="114" spans="1:12" ht="15.75" thickBot="1">
      <c r="A114" s="467"/>
      <c r="B114" s="457" t="s">
        <v>477</v>
      </c>
      <c r="C114" s="453" t="s">
        <v>387</v>
      </c>
      <c r="D114" s="450" t="s">
        <v>387</v>
      </c>
      <c r="E114" s="450" t="s">
        <v>387</v>
      </c>
      <c r="F114" s="450">
        <v>7</v>
      </c>
      <c r="G114" s="450"/>
      <c r="H114" s="450"/>
      <c r="I114" s="450"/>
      <c r="J114" s="450"/>
      <c r="K114" s="450"/>
      <c r="L114" s="461"/>
    </row>
    <row r="115" spans="1:12">
      <c r="A115" s="465" t="s">
        <v>482</v>
      </c>
      <c r="B115" s="454" t="s">
        <v>80</v>
      </c>
      <c r="C115" s="452" t="s">
        <v>387</v>
      </c>
      <c r="D115" s="449" t="s">
        <v>387</v>
      </c>
      <c r="E115" s="449" t="s">
        <v>387</v>
      </c>
      <c r="F115" s="449" t="s">
        <v>387</v>
      </c>
      <c r="G115" s="449" t="s">
        <v>387</v>
      </c>
      <c r="H115" s="449" t="s">
        <v>387</v>
      </c>
      <c r="I115" s="449" t="s">
        <v>387</v>
      </c>
      <c r="J115" s="449" t="s">
        <v>387</v>
      </c>
      <c r="K115" s="449" t="s">
        <v>387</v>
      </c>
      <c r="L115" s="459" t="s">
        <v>387</v>
      </c>
    </row>
    <row r="116" spans="1:12">
      <c r="A116" s="466" t="s">
        <v>483</v>
      </c>
      <c r="B116" s="455" t="s">
        <v>474</v>
      </c>
      <c r="C116" s="360" t="s">
        <v>387</v>
      </c>
      <c r="D116" s="388" t="s">
        <v>387</v>
      </c>
      <c r="E116" s="388" t="s">
        <v>387</v>
      </c>
      <c r="F116" s="388" t="s">
        <v>387</v>
      </c>
      <c r="G116" s="388" t="s">
        <v>387</v>
      </c>
      <c r="H116" s="388" t="s">
        <v>387</v>
      </c>
      <c r="I116" s="388" t="s">
        <v>387</v>
      </c>
      <c r="J116" s="388" t="s">
        <v>387</v>
      </c>
      <c r="K116" s="388" t="s">
        <v>387</v>
      </c>
      <c r="L116" s="460" t="s">
        <v>387</v>
      </c>
    </row>
    <row r="117" spans="1:12">
      <c r="A117" s="466"/>
      <c r="B117" s="455" t="s">
        <v>475</v>
      </c>
      <c r="C117" s="360" t="s">
        <v>387</v>
      </c>
      <c r="D117" s="388" t="s">
        <v>387</v>
      </c>
      <c r="E117" s="388" t="s">
        <v>387</v>
      </c>
      <c r="F117" s="388" t="s">
        <v>387</v>
      </c>
      <c r="G117" s="388" t="s">
        <v>387</v>
      </c>
      <c r="H117" s="388" t="s">
        <v>387</v>
      </c>
      <c r="I117" s="388" t="s">
        <v>387</v>
      </c>
      <c r="J117" s="388" t="s">
        <v>387</v>
      </c>
      <c r="K117" s="388"/>
      <c r="L117" s="460"/>
    </row>
    <row r="118" spans="1:12">
      <c r="A118" s="466"/>
      <c r="B118" s="456" t="s">
        <v>476</v>
      </c>
      <c r="C118" s="360" t="s">
        <v>387</v>
      </c>
      <c r="D118" s="388" t="s">
        <v>387</v>
      </c>
      <c r="E118" s="388" t="s">
        <v>387</v>
      </c>
      <c r="F118" s="388" t="s">
        <v>387</v>
      </c>
      <c r="G118" s="388" t="s">
        <v>387</v>
      </c>
      <c r="H118" s="388" t="s">
        <v>387</v>
      </c>
      <c r="I118" s="388"/>
      <c r="J118" s="388"/>
      <c r="K118" s="388"/>
      <c r="L118" s="460"/>
    </row>
    <row r="119" spans="1:12" ht="15.75" thickBot="1">
      <c r="A119" s="467"/>
      <c r="B119" s="457" t="s">
        <v>477</v>
      </c>
      <c r="C119" s="453" t="s">
        <v>387</v>
      </c>
      <c r="D119" s="450" t="s">
        <v>387</v>
      </c>
      <c r="E119" s="450" t="s">
        <v>387</v>
      </c>
      <c r="F119" s="450" t="s">
        <v>387</v>
      </c>
      <c r="G119" s="450"/>
      <c r="H119" s="450"/>
      <c r="I119" s="450"/>
      <c r="J119" s="450"/>
      <c r="K119" s="450"/>
      <c r="L119" s="461"/>
    </row>
    <row r="120" spans="1:12">
      <c r="A120" s="465" t="s">
        <v>439</v>
      </c>
      <c r="B120" s="454" t="s">
        <v>80</v>
      </c>
      <c r="C120" s="452">
        <v>38</v>
      </c>
      <c r="D120" s="449">
        <v>74</v>
      </c>
      <c r="E120" s="449">
        <v>44</v>
      </c>
      <c r="F120" s="449">
        <v>31</v>
      </c>
      <c r="G120" s="449">
        <v>20</v>
      </c>
      <c r="H120" s="449" t="s">
        <v>387</v>
      </c>
      <c r="I120" s="449" t="s">
        <v>387</v>
      </c>
      <c r="J120" s="449" t="s">
        <v>387</v>
      </c>
      <c r="K120" s="449" t="s">
        <v>387</v>
      </c>
      <c r="L120" s="459" t="s">
        <v>387</v>
      </c>
    </row>
    <row r="121" spans="1:12">
      <c r="A121" s="466" t="s">
        <v>438</v>
      </c>
      <c r="B121" s="455" t="s">
        <v>474</v>
      </c>
      <c r="C121" s="360" t="s">
        <v>387</v>
      </c>
      <c r="D121" s="388" t="s">
        <v>387</v>
      </c>
      <c r="E121" s="388" t="s">
        <v>387</v>
      </c>
      <c r="F121" s="388" t="s">
        <v>387</v>
      </c>
      <c r="G121" s="388" t="s">
        <v>387</v>
      </c>
      <c r="H121" s="388" t="s">
        <v>387</v>
      </c>
      <c r="I121" s="388" t="s">
        <v>387</v>
      </c>
      <c r="J121" s="388" t="s">
        <v>387</v>
      </c>
      <c r="K121" s="388" t="s">
        <v>387</v>
      </c>
      <c r="L121" s="460" t="s">
        <v>387</v>
      </c>
    </row>
    <row r="122" spans="1:12">
      <c r="A122" s="466"/>
      <c r="B122" s="455" t="s">
        <v>475</v>
      </c>
      <c r="C122" s="360" t="s">
        <v>387</v>
      </c>
      <c r="D122" s="388" t="s">
        <v>387</v>
      </c>
      <c r="E122" s="388" t="s">
        <v>387</v>
      </c>
      <c r="F122" s="388" t="s">
        <v>387</v>
      </c>
      <c r="G122" s="388" t="s">
        <v>387</v>
      </c>
      <c r="H122" s="388" t="s">
        <v>387</v>
      </c>
      <c r="I122" s="388" t="s">
        <v>387</v>
      </c>
      <c r="J122" s="388" t="s">
        <v>387</v>
      </c>
      <c r="K122" s="388"/>
      <c r="L122" s="460"/>
    </row>
    <row r="123" spans="1:12">
      <c r="A123" s="466"/>
      <c r="B123" s="456" t="s">
        <v>476</v>
      </c>
      <c r="C123" s="360" t="s">
        <v>387</v>
      </c>
      <c r="D123" s="388" t="s">
        <v>387</v>
      </c>
      <c r="E123" s="388" t="s">
        <v>387</v>
      </c>
      <c r="F123" s="388" t="s">
        <v>387</v>
      </c>
      <c r="G123" s="388" t="s">
        <v>387</v>
      </c>
      <c r="H123" s="388" t="s">
        <v>387</v>
      </c>
      <c r="I123" s="388"/>
      <c r="J123" s="388"/>
      <c r="K123" s="388"/>
      <c r="L123" s="460"/>
    </row>
    <row r="124" spans="1:12" ht="15.75" thickBot="1">
      <c r="A124" s="467"/>
      <c r="B124" s="457" t="s">
        <v>477</v>
      </c>
      <c r="C124" s="453" t="s">
        <v>387</v>
      </c>
      <c r="D124" s="450" t="s">
        <v>387</v>
      </c>
      <c r="E124" s="450" t="s">
        <v>387</v>
      </c>
      <c r="F124" s="450" t="s">
        <v>387</v>
      </c>
      <c r="G124" s="450"/>
      <c r="H124" s="450"/>
      <c r="I124" s="450"/>
      <c r="J124" s="450"/>
      <c r="K124" s="450"/>
      <c r="L124" s="461"/>
    </row>
    <row r="125" spans="1:12">
      <c r="A125" s="465" t="s">
        <v>441</v>
      </c>
      <c r="B125" s="454" t="s">
        <v>80</v>
      </c>
      <c r="C125" s="452">
        <v>533</v>
      </c>
      <c r="D125" s="449">
        <v>511</v>
      </c>
      <c r="E125" s="449">
        <v>569</v>
      </c>
      <c r="F125" s="449">
        <v>499</v>
      </c>
      <c r="G125" s="449">
        <v>471</v>
      </c>
      <c r="H125" s="449">
        <v>469</v>
      </c>
      <c r="I125" s="449">
        <v>521</v>
      </c>
      <c r="J125" s="449">
        <v>497</v>
      </c>
      <c r="K125" s="449">
        <v>477</v>
      </c>
      <c r="L125" s="459">
        <v>483</v>
      </c>
    </row>
    <row r="126" spans="1:12">
      <c r="A126" s="466" t="s">
        <v>440</v>
      </c>
      <c r="B126" s="455" t="s">
        <v>474</v>
      </c>
      <c r="C126" s="360" t="s">
        <v>387</v>
      </c>
      <c r="D126" s="388" t="s">
        <v>387</v>
      </c>
      <c r="E126" s="388" t="s">
        <v>387</v>
      </c>
      <c r="F126" s="388" t="s">
        <v>387</v>
      </c>
      <c r="G126" s="388" t="s">
        <v>387</v>
      </c>
      <c r="H126" s="388" t="s">
        <v>387</v>
      </c>
      <c r="I126" s="388">
        <v>6</v>
      </c>
      <c r="J126" s="388" t="s">
        <v>387</v>
      </c>
      <c r="K126" s="388">
        <v>5</v>
      </c>
      <c r="L126" s="460" t="s">
        <v>387</v>
      </c>
    </row>
    <row r="127" spans="1:12">
      <c r="A127" s="466"/>
      <c r="B127" s="455" t="s">
        <v>475</v>
      </c>
      <c r="C127" s="360">
        <v>7</v>
      </c>
      <c r="D127" s="388">
        <v>12</v>
      </c>
      <c r="E127" s="388">
        <v>6</v>
      </c>
      <c r="F127" s="388">
        <v>5</v>
      </c>
      <c r="G127" s="388">
        <v>6</v>
      </c>
      <c r="H127" s="388" t="s">
        <v>387</v>
      </c>
      <c r="I127" s="388">
        <v>7</v>
      </c>
      <c r="J127" s="388">
        <v>5</v>
      </c>
      <c r="K127" s="388"/>
      <c r="L127" s="460"/>
    </row>
    <row r="128" spans="1:12">
      <c r="A128" s="466"/>
      <c r="B128" s="456" t="s">
        <v>476</v>
      </c>
      <c r="C128" s="360">
        <v>10</v>
      </c>
      <c r="D128" s="388">
        <v>18</v>
      </c>
      <c r="E128" s="388">
        <v>8</v>
      </c>
      <c r="F128" s="388">
        <v>7</v>
      </c>
      <c r="G128" s="388">
        <v>6</v>
      </c>
      <c r="H128" s="388">
        <v>6</v>
      </c>
      <c r="I128" s="388"/>
      <c r="J128" s="388"/>
      <c r="K128" s="388"/>
      <c r="L128" s="460"/>
    </row>
    <row r="129" spans="1:12" ht="15.75" thickBot="1">
      <c r="A129" s="467"/>
      <c r="B129" s="457" t="s">
        <v>477</v>
      </c>
      <c r="C129" s="453">
        <v>11</v>
      </c>
      <c r="D129" s="450">
        <v>18</v>
      </c>
      <c r="E129" s="450">
        <v>10</v>
      </c>
      <c r="F129" s="450">
        <v>10</v>
      </c>
      <c r="G129" s="450"/>
      <c r="H129" s="450"/>
      <c r="I129" s="450"/>
      <c r="J129" s="450"/>
      <c r="K129" s="450"/>
      <c r="L129" s="461"/>
    </row>
    <row r="130" spans="1:12">
      <c r="A130" s="465" t="s">
        <v>443</v>
      </c>
      <c r="B130" s="454" t="s">
        <v>80</v>
      </c>
      <c r="C130" s="452">
        <v>167</v>
      </c>
      <c r="D130" s="449">
        <v>181</v>
      </c>
      <c r="E130" s="449">
        <v>166</v>
      </c>
      <c r="F130" s="449">
        <v>157</v>
      </c>
      <c r="G130" s="449">
        <v>163</v>
      </c>
      <c r="H130" s="449">
        <v>161</v>
      </c>
      <c r="I130" s="449">
        <v>147</v>
      </c>
      <c r="J130" s="449">
        <v>145</v>
      </c>
      <c r="K130" s="449">
        <v>155</v>
      </c>
      <c r="L130" s="459">
        <v>140</v>
      </c>
    </row>
    <row r="131" spans="1:12">
      <c r="A131" s="466" t="s">
        <v>442</v>
      </c>
      <c r="B131" s="455" t="s">
        <v>474</v>
      </c>
      <c r="C131" s="360" t="s">
        <v>387</v>
      </c>
      <c r="D131" s="388" t="s">
        <v>387</v>
      </c>
      <c r="E131" s="388" t="s">
        <v>387</v>
      </c>
      <c r="F131" s="388" t="s">
        <v>387</v>
      </c>
      <c r="G131" s="388" t="s">
        <v>387</v>
      </c>
      <c r="H131" s="388" t="s">
        <v>387</v>
      </c>
      <c r="I131" s="388" t="s">
        <v>387</v>
      </c>
      <c r="J131" s="388" t="s">
        <v>387</v>
      </c>
      <c r="K131" s="388" t="s">
        <v>387</v>
      </c>
      <c r="L131" s="460" t="s">
        <v>387</v>
      </c>
    </row>
    <row r="132" spans="1:12">
      <c r="A132" s="466"/>
      <c r="B132" s="455" t="s">
        <v>475</v>
      </c>
      <c r="C132" s="360" t="s">
        <v>387</v>
      </c>
      <c r="D132" s="388" t="s">
        <v>387</v>
      </c>
      <c r="E132" s="388" t="s">
        <v>387</v>
      </c>
      <c r="F132" s="388" t="s">
        <v>387</v>
      </c>
      <c r="G132" s="388" t="s">
        <v>387</v>
      </c>
      <c r="H132" s="388" t="s">
        <v>387</v>
      </c>
      <c r="I132" s="388" t="s">
        <v>387</v>
      </c>
      <c r="J132" s="388" t="s">
        <v>387</v>
      </c>
      <c r="K132" s="388"/>
      <c r="L132" s="460"/>
    </row>
    <row r="133" spans="1:12">
      <c r="A133" s="466"/>
      <c r="B133" s="456" t="s">
        <v>476</v>
      </c>
      <c r="C133" s="360" t="s">
        <v>387</v>
      </c>
      <c r="D133" s="388" t="s">
        <v>387</v>
      </c>
      <c r="E133" s="388">
        <v>5</v>
      </c>
      <c r="F133" s="388" t="s">
        <v>387</v>
      </c>
      <c r="G133" s="388" t="s">
        <v>387</v>
      </c>
      <c r="H133" s="388" t="s">
        <v>387</v>
      </c>
      <c r="I133" s="388"/>
      <c r="J133" s="388"/>
      <c r="K133" s="388"/>
      <c r="L133" s="460"/>
    </row>
    <row r="134" spans="1:12" ht="15.75" thickBot="1">
      <c r="A134" s="467"/>
      <c r="B134" s="457" t="s">
        <v>477</v>
      </c>
      <c r="C134" s="453" t="s">
        <v>387</v>
      </c>
      <c r="D134" s="450" t="s">
        <v>387</v>
      </c>
      <c r="E134" s="450">
        <v>5</v>
      </c>
      <c r="F134" s="450" t="s">
        <v>387</v>
      </c>
      <c r="G134" s="450"/>
      <c r="H134" s="450"/>
      <c r="I134" s="450"/>
      <c r="J134" s="450"/>
      <c r="K134" s="450"/>
      <c r="L134" s="461"/>
    </row>
    <row r="135" spans="1:12">
      <c r="A135" s="465" t="s">
        <v>445</v>
      </c>
      <c r="B135" s="454" t="s">
        <v>80</v>
      </c>
      <c r="C135" s="452">
        <v>24</v>
      </c>
      <c r="D135" s="449">
        <v>11</v>
      </c>
      <c r="E135" s="449">
        <v>5</v>
      </c>
      <c r="F135" s="449">
        <v>20</v>
      </c>
      <c r="G135" s="449">
        <v>53</v>
      </c>
      <c r="H135" s="449">
        <v>50</v>
      </c>
      <c r="I135" s="449" t="s">
        <v>387</v>
      </c>
      <c r="J135" s="449">
        <v>96</v>
      </c>
      <c r="K135" s="449">
        <v>75</v>
      </c>
      <c r="L135" s="459">
        <v>141</v>
      </c>
    </row>
    <row r="136" spans="1:12">
      <c r="A136" s="466" t="s">
        <v>444</v>
      </c>
      <c r="B136" s="455" t="s">
        <v>474</v>
      </c>
      <c r="C136" s="360" t="s">
        <v>387</v>
      </c>
      <c r="D136" s="388" t="s">
        <v>387</v>
      </c>
      <c r="E136" s="388" t="s">
        <v>387</v>
      </c>
      <c r="F136" s="388" t="s">
        <v>387</v>
      </c>
      <c r="G136" s="388" t="s">
        <v>387</v>
      </c>
      <c r="H136" s="388" t="s">
        <v>387</v>
      </c>
      <c r="I136" s="388" t="s">
        <v>387</v>
      </c>
      <c r="J136" s="388" t="s">
        <v>387</v>
      </c>
      <c r="K136" s="388" t="s">
        <v>387</v>
      </c>
      <c r="L136" s="460" t="s">
        <v>387</v>
      </c>
    </row>
    <row r="137" spans="1:12">
      <c r="A137" s="466"/>
      <c r="B137" s="455" t="s">
        <v>475</v>
      </c>
      <c r="C137" s="360" t="s">
        <v>387</v>
      </c>
      <c r="D137" s="388" t="s">
        <v>387</v>
      </c>
      <c r="E137" s="388" t="s">
        <v>387</v>
      </c>
      <c r="F137" s="388" t="s">
        <v>387</v>
      </c>
      <c r="G137" s="388" t="s">
        <v>387</v>
      </c>
      <c r="H137" s="388" t="s">
        <v>387</v>
      </c>
      <c r="I137" s="388" t="s">
        <v>387</v>
      </c>
      <c r="J137" s="388" t="s">
        <v>387</v>
      </c>
      <c r="K137" s="388"/>
      <c r="L137" s="460"/>
    </row>
    <row r="138" spans="1:12">
      <c r="A138" s="466"/>
      <c r="B138" s="456" t="s">
        <v>476</v>
      </c>
      <c r="C138" s="360" t="s">
        <v>387</v>
      </c>
      <c r="D138" s="388" t="s">
        <v>387</v>
      </c>
      <c r="E138" s="388" t="s">
        <v>387</v>
      </c>
      <c r="F138" s="388" t="s">
        <v>387</v>
      </c>
      <c r="G138" s="388" t="s">
        <v>387</v>
      </c>
      <c r="H138" s="388" t="s">
        <v>387</v>
      </c>
      <c r="I138" s="388"/>
      <c r="J138" s="388"/>
      <c r="K138" s="388"/>
      <c r="L138" s="460"/>
    </row>
    <row r="139" spans="1:12" ht="15.75" thickBot="1">
      <c r="A139" s="467"/>
      <c r="B139" s="457" t="s">
        <v>477</v>
      </c>
      <c r="C139" s="453" t="s">
        <v>387</v>
      </c>
      <c r="D139" s="450" t="s">
        <v>387</v>
      </c>
      <c r="E139" s="450" t="s">
        <v>387</v>
      </c>
      <c r="F139" s="450" t="s">
        <v>387</v>
      </c>
      <c r="G139" s="450"/>
      <c r="H139" s="450"/>
      <c r="I139" s="450"/>
      <c r="J139" s="450"/>
      <c r="K139" s="450"/>
      <c r="L139" s="461"/>
    </row>
    <row r="140" spans="1:12">
      <c r="A140" s="465" t="s">
        <v>484</v>
      </c>
      <c r="B140" s="454" t="s">
        <v>80</v>
      </c>
      <c r="C140" s="452" t="s">
        <v>387</v>
      </c>
      <c r="D140" s="449" t="s">
        <v>387</v>
      </c>
      <c r="E140" s="449" t="s">
        <v>387</v>
      </c>
      <c r="F140" s="449" t="s">
        <v>387</v>
      </c>
      <c r="G140" s="449" t="s">
        <v>387</v>
      </c>
      <c r="H140" s="449" t="s">
        <v>387</v>
      </c>
      <c r="I140" s="449" t="s">
        <v>387</v>
      </c>
      <c r="J140" s="449" t="s">
        <v>387</v>
      </c>
      <c r="K140" s="449" t="s">
        <v>387</v>
      </c>
      <c r="L140" s="459" t="s">
        <v>387</v>
      </c>
    </row>
    <row r="141" spans="1:12">
      <c r="A141" s="466" t="s">
        <v>485</v>
      </c>
      <c r="B141" s="455" t="s">
        <v>474</v>
      </c>
      <c r="C141" s="360" t="s">
        <v>387</v>
      </c>
      <c r="D141" s="388" t="s">
        <v>387</v>
      </c>
      <c r="E141" s="388" t="s">
        <v>387</v>
      </c>
      <c r="F141" s="388" t="s">
        <v>387</v>
      </c>
      <c r="G141" s="388" t="s">
        <v>387</v>
      </c>
      <c r="H141" s="388" t="s">
        <v>387</v>
      </c>
      <c r="I141" s="388" t="s">
        <v>387</v>
      </c>
      <c r="J141" s="388" t="s">
        <v>387</v>
      </c>
      <c r="K141" s="388" t="s">
        <v>387</v>
      </c>
      <c r="L141" s="460" t="s">
        <v>387</v>
      </c>
    </row>
    <row r="142" spans="1:12">
      <c r="A142" s="466"/>
      <c r="B142" s="455" t="s">
        <v>475</v>
      </c>
      <c r="C142" s="360" t="s">
        <v>387</v>
      </c>
      <c r="D142" s="388" t="s">
        <v>387</v>
      </c>
      <c r="E142" s="388" t="s">
        <v>387</v>
      </c>
      <c r="F142" s="388" t="s">
        <v>387</v>
      </c>
      <c r="G142" s="388" t="s">
        <v>387</v>
      </c>
      <c r="H142" s="388" t="s">
        <v>387</v>
      </c>
      <c r="I142" s="388" t="s">
        <v>387</v>
      </c>
      <c r="J142" s="388" t="s">
        <v>387</v>
      </c>
      <c r="K142" s="388"/>
      <c r="L142" s="460"/>
    </row>
    <row r="143" spans="1:12">
      <c r="A143" s="466"/>
      <c r="B143" s="456" t="s">
        <v>476</v>
      </c>
      <c r="C143" s="360" t="s">
        <v>387</v>
      </c>
      <c r="D143" s="388" t="s">
        <v>387</v>
      </c>
      <c r="E143" s="388" t="s">
        <v>387</v>
      </c>
      <c r="F143" s="388" t="s">
        <v>387</v>
      </c>
      <c r="G143" s="388" t="s">
        <v>387</v>
      </c>
      <c r="H143" s="388" t="s">
        <v>387</v>
      </c>
      <c r="I143" s="388"/>
      <c r="J143" s="388"/>
      <c r="K143" s="388"/>
      <c r="L143" s="460"/>
    </row>
    <row r="144" spans="1:12" ht="15.75" thickBot="1">
      <c r="A144" s="467"/>
      <c r="B144" s="457" t="s">
        <v>477</v>
      </c>
      <c r="C144" s="453" t="s">
        <v>387</v>
      </c>
      <c r="D144" s="450" t="s">
        <v>387</v>
      </c>
      <c r="E144" s="450" t="s">
        <v>387</v>
      </c>
      <c r="F144" s="450" t="s">
        <v>387</v>
      </c>
      <c r="G144" s="450"/>
      <c r="H144" s="450"/>
      <c r="I144" s="450"/>
      <c r="J144" s="450"/>
      <c r="K144" s="450"/>
      <c r="L144" s="461"/>
    </row>
    <row r="145" spans="1:12">
      <c r="A145" s="465" t="s">
        <v>447</v>
      </c>
      <c r="B145" s="454" t="s">
        <v>80</v>
      </c>
      <c r="C145" s="452">
        <v>738</v>
      </c>
      <c r="D145" s="449">
        <v>948</v>
      </c>
      <c r="E145" s="449">
        <v>844</v>
      </c>
      <c r="F145" s="449">
        <v>765</v>
      </c>
      <c r="G145" s="449">
        <v>801</v>
      </c>
      <c r="H145" s="449">
        <v>780</v>
      </c>
      <c r="I145" s="449">
        <v>865</v>
      </c>
      <c r="J145" s="449">
        <v>825</v>
      </c>
      <c r="K145" s="449">
        <v>728</v>
      </c>
      <c r="L145" s="459">
        <v>751</v>
      </c>
    </row>
    <row r="146" spans="1:12">
      <c r="A146" s="466" t="s">
        <v>446</v>
      </c>
      <c r="B146" s="455" t="s">
        <v>474</v>
      </c>
      <c r="C146" s="360">
        <v>7</v>
      </c>
      <c r="D146" s="388">
        <v>16</v>
      </c>
      <c r="E146" s="388" t="s">
        <v>387</v>
      </c>
      <c r="F146" s="388" t="s">
        <v>387</v>
      </c>
      <c r="G146" s="388">
        <v>9</v>
      </c>
      <c r="H146" s="388">
        <v>7</v>
      </c>
      <c r="I146" s="388">
        <v>8</v>
      </c>
      <c r="J146" s="388">
        <v>7</v>
      </c>
      <c r="K146" s="388">
        <v>8</v>
      </c>
      <c r="L146" s="460">
        <v>7</v>
      </c>
    </row>
    <row r="147" spans="1:12">
      <c r="A147" s="466"/>
      <c r="B147" s="455" t="s">
        <v>475</v>
      </c>
      <c r="C147" s="360">
        <v>11</v>
      </c>
      <c r="D147" s="388">
        <v>22</v>
      </c>
      <c r="E147" s="388">
        <v>6</v>
      </c>
      <c r="F147" s="388">
        <v>9</v>
      </c>
      <c r="G147" s="388">
        <v>11</v>
      </c>
      <c r="H147" s="388">
        <v>16</v>
      </c>
      <c r="I147" s="388">
        <v>10</v>
      </c>
      <c r="J147" s="388">
        <v>9</v>
      </c>
      <c r="K147" s="388"/>
      <c r="L147" s="460"/>
    </row>
    <row r="148" spans="1:12">
      <c r="A148" s="466"/>
      <c r="B148" s="456" t="s">
        <v>476</v>
      </c>
      <c r="C148" s="360">
        <v>15</v>
      </c>
      <c r="D148" s="388">
        <v>28</v>
      </c>
      <c r="E148" s="388">
        <v>8</v>
      </c>
      <c r="F148" s="388">
        <v>16</v>
      </c>
      <c r="G148" s="388">
        <v>16</v>
      </c>
      <c r="H148" s="388">
        <v>19</v>
      </c>
      <c r="I148" s="388"/>
      <c r="J148" s="388"/>
      <c r="K148" s="388"/>
      <c r="L148" s="460"/>
    </row>
    <row r="149" spans="1:12" ht="15.75" thickBot="1">
      <c r="A149" s="467"/>
      <c r="B149" s="457" t="s">
        <v>477</v>
      </c>
      <c r="C149" s="453">
        <v>21</v>
      </c>
      <c r="D149" s="450">
        <v>32</v>
      </c>
      <c r="E149" s="450">
        <v>12</v>
      </c>
      <c r="F149" s="450">
        <v>23</v>
      </c>
      <c r="G149" s="450"/>
      <c r="H149" s="450"/>
      <c r="I149" s="450"/>
      <c r="J149" s="450"/>
      <c r="K149" s="450"/>
      <c r="L149" s="461"/>
    </row>
    <row r="150" spans="1:12">
      <c r="A150" s="465" t="s">
        <v>449</v>
      </c>
      <c r="B150" s="454" t="s">
        <v>80</v>
      </c>
      <c r="C150" s="452">
        <v>253</v>
      </c>
      <c r="D150" s="449">
        <v>306</v>
      </c>
      <c r="E150" s="449">
        <v>233</v>
      </c>
      <c r="F150" s="449">
        <v>252</v>
      </c>
      <c r="G150" s="449">
        <v>225</v>
      </c>
      <c r="H150" s="449">
        <v>283</v>
      </c>
      <c r="I150" s="449">
        <v>232</v>
      </c>
      <c r="J150" s="449">
        <v>245</v>
      </c>
      <c r="K150" s="449">
        <v>385</v>
      </c>
      <c r="L150" s="459">
        <v>300</v>
      </c>
    </row>
    <row r="151" spans="1:12">
      <c r="A151" s="466" t="s">
        <v>448</v>
      </c>
      <c r="B151" s="455" t="s">
        <v>474</v>
      </c>
      <c r="C151" s="360" t="s">
        <v>387</v>
      </c>
      <c r="D151" s="388" t="s">
        <v>387</v>
      </c>
      <c r="E151" s="388" t="s">
        <v>387</v>
      </c>
      <c r="F151" s="388" t="s">
        <v>387</v>
      </c>
      <c r="G151" s="388" t="s">
        <v>387</v>
      </c>
      <c r="H151" s="388" t="s">
        <v>387</v>
      </c>
      <c r="I151" s="388" t="s">
        <v>387</v>
      </c>
      <c r="J151" s="388" t="s">
        <v>387</v>
      </c>
      <c r="K151" s="388" t="s">
        <v>387</v>
      </c>
      <c r="L151" s="460" t="s">
        <v>387</v>
      </c>
    </row>
    <row r="152" spans="1:12">
      <c r="A152" s="466"/>
      <c r="B152" s="455" t="s">
        <v>475</v>
      </c>
      <c r="C152" s="360" t="s">
        <v>387</v>
      </c>
      <c r="D152" s="388">
        <v>5</v>
      </c>
      <c r="E152" s="388">
        <v>7</v>
      </c>
      <c r="F152" s="388">
        <v>5</v>
      </c>
      <c r="G152" s="388" t="s">
        <v>387</v>
      </c>
      <c r="H152" s="388" t="s">
        <v>387</v>
      </c>
      <c r="I152" s="388" t="s">
        <v>387</v>
      </c>
      <c r="J152" s="388" t="s">
        <v>387</v>
      </c>
      <c r="K152" s="388"/>
      <c r="L152" s="460"/>
    </row>
    <row r="153" spans="1:12">
      <c r="A153" s="466"/>
      <c r="B153" s="456" t="s">
        <v>476</v>
      </c>
      <c r="C153" s="360">
        <v>5</v>
      </c>
      <c r="D153" s="388">
        <v>8</v>
      </c>
      <c r="E153" s="388">
        <v>9</v>
      </c>
      <c r="F153" s="388">
        <v>8</v>
      </c>
      <c r="G153" s="388">
        <v>7</v>
      </c>
      <c r="H153" s="388">
        <v>6</v>
      </c>
      <c r="I153" s="388"/>
      <c r="J153" s="388"/>
      <c r="K153" s="388"/>
      <c r="L153" s="460"/>
    </row>
    <row r="154" spans="1:12" ht="15.75" thickBot="1">
      <c r="A154" s="467"/>
      <c r="B154" s="457" t="s">
        <v>477</v>
      </c>
      <c r="C154" s="453">
        <v>6</v>
      </c>
      <c r="D154" s="450">
        <v>11</v>
      </c>
      <c r="E154" s="450">
        <v>11</v>
      </c>
      <c r="F154" s="450">
        <v>11</v>
      </c>
      <c r="G154" s="450"/>
      <c r="H154" s="450"/>
      <c r="I154" s="450"/>
      <c r="J154" s="450"/>
      <c r="K154" s="450"/>
      <c r="L154" s="461"/>
    </row>
    <row r="155" spans="1:12">
      <c r="A155" s="465" t="s">
        <v>451</v>
      </c>
      <c r="B155" s="454" t="s">
        <v>80</v>
      </c>
      <c r="C155" s="452">
        <v>22</v>
      </c>
      <c r="D155" s="449" t="s">
        <v>387</v>
      </c>
      <c r="E155" s="449" t="s">
        <v>387</v>
      </c>
      <c r="F155" s="449" t="s">
        <v>387</v>
      </c>
      <c r="G155" s="449" t="s">
        <v>387</v>
      </c>
      <c r="H155" s="449" t="s">
        <v>387</v>
      </c>
      <c r="I155" s="449">
        <v>11</v>
      </c>
      <c r="J155" s="449">
        <v>42</v>
      </c>
      <c r="K155" s="449">
        <v>26</v>
      </c>
      <c r="L155" s="459">
        <v>7</v>
      </c>
    </row>
    <row r="156" spans="1:12">
      <c r="A156" s="466" t="s">
        <v>450</v>
      </c>
      <c r="B156" s="455" t="s">
        <v>474</v>
      </c>
      <c r="C156" s="360" t="s">
        <v>387</v>
      </c>
      <c r="D156" s="388" t="s">
        <v>387</v>
      </c>
      <c r="E156" s="388" t="s">
        <v>387</v>
      </c>
      <c r="F156" s="388" t="s">
        <v>387</v>
      </c>
      <c r="G156" s="388" t="s">
        <v>387</v>
      </c>
      <c r="H156" s="388" t="s">
        <v>387</v>
      </c>
      <c r="I156" s="388" t="s">
        <v>387</v>
      </c>
      <c r="J156" s="388" t="s">
        <v>387</v>
      </c>
      <c r="K156" s="388" t="s">
        <v>387</v>
      </c>
      <c r="L156" s="460" t="s">
        <v>387</v>
      </c>
    </row>
    <row r="157" spans="1:12">
      <c r="A157" s="466"/>
      <c r="B157" s="455" t="s">
        <v>475</v>
      </c>
      <c r="C157" s="360" t="s">
        <v>387</v>
      </c>
      <c r="D157" s="388" t="s">
        <v>387</v>
      </c>
      <c r="E157" s="388" t="s">
        <v>387</v>
      </c>
      <c r="F157" s="388" t="s">
        <v>387</v>
      </c>
      <c r="G157" s="388" t="s">
        <v>387</v>
      </c>
      <c r="H157" s="388" t="s">
        <v>387</v>
      </c>
      <c r="I157" s="388" t="s">
        <v>387</v>
      </c>
      <c r="J157" s="388" t="s">
        <v>387</v>
      </c>
      <c r="K157" s="388"/>
      <c r="L157" s="460"/>
    </row>
    <row r="158" spans="1:12">
      <c r="A158" s="466"/>
      <c r="B158" s="456" t="s">
        <v>476</v>
      </c>
      <c r="C158" s="360" t="s">
        <v>387</v>
      </c>
      <c r="D158" s="388" t="s">
        <v>387</v>
      </c>
      <c r="E158" s="388" t="s">
        <v>387</v>
      </c>
      <c r="F158" s="388" t="s">
        <v>387</v>
      </c>
      <c r="G158" s="388" t="s">
        <v>387</v>
      </c>
      <c r="H158" s="388" t="s">
        <v>387</v>
      </c>
      <c r="I158" s="388"/>
      <c r="J158" s="388"/>
      <c r="K158" s="388"/>
      <c r="L158" s="460"/>
    </row>
    <row r="159" spans="1:12" ht="15.75" thickBot="1">
      <c r="A159" s="467"/>
      <c r="B159" s="457" t="s">
        <v>477</v>
      </c>
      <c r="C159" s="453" t="s">
        <v>387</v>
      </c>
      <c r="D159" s="450" t="s">
        <v>387</v>
      </c>
      <c r="E159" s="450" t="s">
        <v>387</v>
      </c>
      <c r="F159" s="450" t="s">
        <v>387</v>
      </c>
      <c r="G159" s="450"/>
      <c r="H159" s="450"/>
      <c r="I159" s="450"/>
      <c r="J159" s="450"/>
      <c r="K159" s="450"/>
      <c r="L159" s="461"/>
    </row>
    <row r="160" spans="1:12">
      <c r="A160" s="465" t="s">
        <v>453</v>
      </c>
      <c r="B160" s="454" t="s">
        <v>80</v>
      </c>
      <c r="C160" s="452">
        <v>346</v>
      </c>
      <c r="D160" s="449">
        <v>426</v>
      </c>
      <c r="E160" s="449">
        <v>412</v>
      </c>
      <c r="F160" s="449">
        <v>414</v>
      </c>
      <c r="G160" s="449">
        <v>408</v>
      </c>
      <c r="H160" s="449">
        <v>361</v>
      </c>
      <c r="I160" s="449">
        <v>406</v>
      </c>
      <c r="J160" s="449">
        <v>363</v>
      </c>
      <c r="K160" s="449">
        <v>286</v>
      </c>
      <c r="L160" s="459">
        <v>259</v>
      </c>
    </row>
    <row r="161" spans="1:12">
      <c r="A161" s="466" t="s">
        <v>452</v>
      </c>
      <c r="B161" s="455" t="s">
        <v>474</v>
      </c>
      <c r="C161" s="360" t="s">
        <v>387</v>
      </c>
      <c r="D161" s="388" t="s">
        <v>387</v>
      </c>
      <c r="E161" s="388">
        <v>5</v>
      </c>
      <c r="F161" s="388" t="s">
        <v>387</v>
      </c>
      <c r="G161" s="388">
        <v>8</v>
      </c>
      <c r="H161" s="388" t="s">
        <v>387</v>
      </c>
      <c r="I161" s="388" t="s">
        <v>387</v>
      </c>
      <c r="J161" s="388" t="s">
        <v>387</v>
      </c>
      <c r="K161" s="388" t="s">
        <v>387</v>
      </c>
      <c r="L161" s="460" t="s">
        <v>387</v>
      </c>
    </row>
    <row r="162" spans="1:12">
      <c r="A162" s="466"/>
      <c r="B162" s="455" t="s">
        <v>475</v>
      </c>
      <c r="C162" s="360" t="s">
        <v>387</v>
      </c>
      <c r="D162" s="388">
        <v>5</v>
      </c>
      <c r="E162" s="388">
        <v>9</v>
      </c>
      <c r="F162" s="388">
        <v>5</v>
      </c>
      <c r="G162" s="388">
        <v>10</v>
      </c>
      <c r="H162" s="388" t="s">
        <v>387</v>
      </c>
      <c r="I162" s="388">
        <v>8</v>
      </c>
      <c r="J162" s="388">
        <v>5</v>
      </c>
      <c r="K162" s="388"/>
      <c r="L162" s="460"/>
    </row>
    <row r="163" spans="1:12">
      <c r="A163" s="466"/>
      <c r="B163" s="456" t="s">
        <v>476</v>
      </c>
      <c r="C163" s="360" t="s">
        <v>387</v>
      </c>
      <c r="D163" s="388">
        <v>7</v>
      </c>
      <c r="E163" s="388">
        <v>16</v>
      </c>
      <c r="F163" s="388">
        <v>12</v>
      </c>
      <c r="G163" s="388">
        <v>20</v>
      </c>
      <c r="H163" s="388" t="s">
        <v>387</v>
      </c>
      <c r="I163" s="388"/>
      <c r="J163" s="388"/>
      <c r="K163" s="388"/>
      <c r="L163" s="460"/>
    </row>
    <row r="164" spans="1:12" ht="15.75" thickBot="1">
      <c r="A164" s="467"/>
      <c r="B164" s="457" t="s">
        <v>477</v>
      </c>
      <c r="C164" s="453" t="s">
        <v>387</v>
      </c>
      <c r="D164" s="450">
        <v>9</v>
      </c>
      <c r="E164" s="450">
        <v>19</v>
      </c>
      <c r="F164" s="450">
        <v>22</v>
      </c>
      <c r="G164" s="450"/>
      <c r="H164" s="450"/>
      <c r="I164" s="450"/>
      <c r="J164" s="450"/>
      <c r="K164" s="450"/>
      <c r="L164" s="461"/>
    </row>
    <row r="165" spans="1:12">
      <c r="A165" s="465" t="s">
        <v>455</v>
      </c>
      <c r="B165" s="454" t="s">
        <v>80</v>
      </c>
      <c r="C165" s="452" t="s">
        <v>387</v>
      </c>
      <c r="D165" s="449" t="s">
        <v>387</v>
      </c>
      <c r="E165" s="449" t="s">
        <v>387</v>
      </c>
      <c r="F165" s="449" t="s">
        <v>387</v>
      </c>
      <c r="G165" s="449" t="s">
        <v>387</v>
      </c>
      <c r="H165" s="449">
        <v>61</v>
      </c>
      <c r="I165" s="449">
        <v>113</v>
      </c>
      <c r="J165" s="449">
        <v>148</v>
      </c>
      <c r="K165" s="449">
        <v>117</v>
      </c>
      <c r="L165" s="459">
        <v>132</v>
      </c>
    </row>
    <row r="166" spans="1:12">
      <c r="A166" s="466" t="s">
        <v>454</v>
      </c>
      <c r="B166" s="455" t="s">
        <v>474</v>
      </c>
      <c r="C166" s="360" t="s">
        <v>387</v>
      </c>
      <c r="D166" s="388" t="s">
        <v>387</v>
      </c>
      <c r="E166" s="388" t="s">
        <v>387</v>
      </c>
      <c r="F166" s="388" t="s">
        <v>387</v>
      </c>
      <c r="G166" s="388" t="s">
        <v>387</v>
      </c>
      <c r="H166" s="388" t="s">
        <v>387</v>
      </c>
      <c r="I166" s="388" t="s">
        <v>387</v>
      </c>
      <c r="J166" s="388" t="s">
        <v>387</v>
      </c>
      <c r="K166" s="388" t="s">
        <v>387</v>
      </c>
      <c r="L166" s="460" t="s">
        <v>387</v>
      </c>
    </row>
    <row r="167" spans="1:12">
      <c r="A167" s="466"/>
      <c r="B167" s="455" t="s">
        <v>475</v>
      </c>
      <c r="C167" s="360" t="s">
        <v>387</v>
      </c>
      <c r="D167" s="388" t="s">
        <v>387</v>
      </c>
      <c r="E167" s="388" t="s">
        <v>387</v>
      </c>
      <c r="F167" s="388" t="s">
        <v>387</v>
      </c>
      <c r="G167" s="388" t="s">
        <v>387</v>
      </c>
      <c r="H167" s="388" t="s">
        <v>387</v>
      </c>
      <c r="I167" s="388" t="s">
        <v>387</v>
      </c>
      <c r="J167" s="388" t="s">
        <v>387</v>
      </c>
      <c r="K167" s="388"/>
      <c r="L167" s="460"/>
    </row>
    <row r="168" spans="1:12">
      <c r="A168" s="466"/>
      <c r="B168" s="456" t="s">
        <v>476</v>
      </c>
      <c r="C168" s="360" t="s">
        <v>387</v>
      </c>
      <c r="D168" s="388" t="s">
        <v>387</v>
      </c>
      <c r="E168" s="388" t="s">
        <v>387</v>
      </c>
      <c r="F168" s="388" t="s">
        <v>387</v>
      </c>
      <c r="G168" s="388" t="s">
        <v>387</v>
      </c>
      <c r="H168" s="388" t="s">
        <v>387</v>
      </c>
      <c r="I168" s="388"/>
      <c r="J168" s="388"/>
      <c r="K168" s="388"/>
      <c r="L168" s="460"/>
    </row>
    <row r="169" spans="1:12" ht="15.75" thickBot="1">
      <c r="A169" s="467"/>
      <c r="B169" s="457" t="s">
        <v>477</v>
      </c>
      <c r="C169" s="453" t="s">
        <v>387</v>
      </c>
      <c r="D169" s="450" t="s">
        <v>387</v>
      </c>
      <c r="E169" s="450" t="s">
        <v>387</v>
      </c>
      <c r="F169" s="450" t="s">
        <v>387</v>
      </c>
      <c r="G169" s="450"/>
      <c r="H169" s="450"/>
      <c r="I169" s="450"/>
      <c r="J169" s="450"/>
      <c r="K169" s="450"/>
      <c r="L169" s="461"/>
    </row>
    <row r="170" spans="1:12">
      <c r="A170" s="465" t="s">
        <v>457</v>
      </c>
      <c r="B170" s="454" t="s">
        <v>80</v>
      </c>
      <c r="C170" s="452" t="s">
        <v>387</v>
      </c>
      <c r="D170" s="449" t="s">
        <v>387</v>
      </c>
      <c r="E170" s="449">
        <v>24</v>
      </c>
      <c r="F170" s="449">
        <v>245</v>
      </c>
      <c r="G170" s="449">
        <v>365</v>
      </c>
      <c r="H170" s="449" t="s">
        <v>387</v>
      </c>
      <c r="I170" s="449" t="s">
        <v>387</v>
      </c>
      <c r="J170" s="449" t="s">
        <v>387</v>
      </c>
      <c r="K170" s="449" t="s">
        <v>387</v>
      </c>
      <c r="L170" s="459" t="s">
        <v>387</v>
      </c>
    </row>
    <row r="171" spans="1:12">
      <c r="A171" s="466" t="s">
        <v>456</v>
      </c>
      <c r="B171" s="455" t="s">
        <v>474</v>
      </c>
      <c r="C171" s="360" t="s">
        <v>387</v>
      </c>
      <c r="D171" s="388" t="s">
        <v>387</v>
      </c>
      <c r="E171" s="388" t="s">
        <v>387</v>
      </c>
      <c r="F171" s="388" t="s">
        <v>387</v>
      </c>
      <c r="G171" s="388" t="s">
        <v>387</v>
      </c>
      <c r="H171" s="388" t="s">
        <v>387</v>
      </c>
      <c r="I171" s="388" t="s">
        <v>387</v>
      </c>
      <c r="J171" s="388" t="s">
        <v>387</v>
      </c>
      <c r="K171" s="388" t="s">
        <v>387</v>
      </c>
      <c r="L171" s="460" t="s">
        <v>387</v>
      </c>
    </row>
    <row r="172" spans="1:12">
      <c r="A172" s="466"/>
      <c r="B172" s="455" t="s">
        <v>475</v>
      </c>
      <c r="C172" s="360" t="s">
        <v>387</v>
      </c>
      <c r="D172" s="388" t="s">
        <v>387</v>
      </c>
      <c r="E172" s="388" t="s">
        <v>387</v>
      </c>
      <c r="F172" s="388" t="s">
        <v>387</v>
      </c>
      <c r="G172" s="388">
        <v>5</v>
      </c>
      <c r="H172" s="388" t="s">
        <v>387</v>
      </c>
      <c r="I172" s="388" t="s">
        <v>387</v>
      </c>
      <c r="J172" s="388" t="s">
        <v>387</v>
      </c>
      <c r="K172" s="388"/>
      <c r="L172" s="460"/>
    </row>
    <row r="173" spans="1:12">
      <c r="A173" s="466"/>
      <c r="B173" s="456" t="s">
        <v>476</v>
      </c>
      <c r="C173" s="360" t="s">
        <v>387</v>
      </c>
      <c r="D173" s="388" t="s">
        <v>387</v>
      </c>
      <c r="E173" s="388" t="s">
        <v>387</v>
      </c>
      <c r="F173" s="388">
        <v>5</v>
      </c>
      <c r="G173" s="388">
        <v>7</v>
      </c>
      <c r="H173" s="388" t="s">
        <v>387</v>
      </c>
      <c r="I173" s="388"/>
      <c r="J173" s="388"/>
      <c r="K173" s="388"/>
      <c r="L173" s="460"/>
    </row>
    <row r="174" spans="1:12" ht="15.75" thickBot="1">
      <c r="A174" s="467"/>
      <c r="B174" s="457" t="s">
        <v>477</v>
      </c>
      <c r="C174" s="453" t="s">
        <v>387</v>
      </c>
      <c r="D174" s="450" t="s">
        <v>387</v>
      </c>
      <c r="E174" s="450" t="s">
        <v>387</v>
      </c>
      <c r="F174" s="450">
        <v>7</v>
      </c>
      <c r="G174" s="450"/>
      <c r="H174" s="450"/>
      <c r="I174" s="450"/>
      <c r="J174" s="450"/>
      <c r="K174" s="450"/>
      <c r="L174" s="461"/>
    </row>
    <row r="175" spans="1:12">
      <c r="A175" s="465" t="s">
        <v>486</v>
      </c>
      <c r="B175" s="454" t="s">
        <v>80</v>
      </c>
      <c r="C175" s="452" t="s">
        <v>387</v>
      </c>
      <c r="D175" s="449" t="s">
        <v>387</v>
      </c>
      <c r="E175" s="449" t="s">
        <v>387</v>
      </c>
      <c r="F175" s="449" t="s">
        <v>387</v>
      </c>
      <c r="G175" s="449" t="s">
        <v>387</v>
      </c>
      <c r="H175" s="449" t="s">
        <v>387</v>
      </c>
      <c r="I175" s="449" t="s">
        <v>387</v>
      </c>
      <c r="J175" s="449" t="s">
        <v>387</v>
      </c>
      <c r="K175" s="449" t="s">
        <v>387</v>
      </c>
      <c r="L175" s="459" t="s">
        <v>387</v>
      </c>
    </row>
    <row r="176" spans="1:12">
      <c r="A176" s="466" t="s">
        <v>487</v>
      </c>
      <c r="B176" s="455" t="s">
        <v>474</v>
      </c>
      <c r="C176" s="360" t="s">
        <v>387</v>
      </c>
      <c r="D176" s="388" t="s">
        <v>387</v>
      </c>
      <c r="E176" s="388" t="s">
        <v>387</v>
      </c>
      <c r="F176" s="388" t="s">
        <v>387</v>
      </c>
      <c r="G176" s="388" t="s">
        <v>387</v>
      </c>
      <c r="H176" s="388" t="s">
        <v>387</v>
      </c>
      <c r="I176" s="388" t="s">
        <v>387</v>
      </c>
      <c r="J176" s="388" t="s">
        <v>387</v>
      </c>
      <c r="K176" s="388" t="s">
        <v>387</v>
      </c>
      <c r="L176" s="460" t="s">
        <v>387</v>
      </c>
    </row>
    <row r="177" spans="1:12">
      <c r="A177" s="466"/>
      <c r="B177" s="455" t="s">
        <v>475</v>
      </c>
      <c r="C177" s="360" t="s">
        <v>387</v>
      </c>
      <c r="D177" s="388" t="s">
        <v>387</v>
      </c>
      <c r="E177" s="388" t="s">
        <v>387</v>
      </c>
      <c r="F177" s="388" t="s">
        <v>387</v>
      </c>
      <c r="G177" s="388" t="s">
        <v>387</v>
      </c>
      <c r="H177" s="388" t="s">
        <v>387</v>
      </c>
      <c r="I177" s="388" t="s">
        <v>387</v>
      </c>
      <c r="J177" s="388" t="s">
        <v>387</v>
      </c>
      <c r="K177" s="388"/>
      <c r="L177" s="460"/>
    </row>
    <row r="178" spans="1:12">
      <c r="A178" s="466"/>
      <c r="B178" s="456" t="s">
        <v>476</v>
      </c>
      <c r="C178" s="360" t="s">
        <v>387</v>
      </c>
      <c r="D178" s="388" t="s">
        <v>387</v>
      </c>
      <c r="E178" s="388" t="s">
        <v>387</v>
      </c>
      <c r="F178" s="388" t="s">
        <v>387</v>
      </c>
      <c r="G178" s="388" t="s">
        <v>387</v>
      </c>
      <c r="H178" s="388" t="s">
        <v>387</v>
      </c>
      <c r="I178" s="388"/>
      <c r="J178" s="388"/>
      <c r="K178" s="388"/>
      <c r="L178" s="460"/>
    </row>
    <row r="179" spans="1:12" ht="15.75" thickBot="1">
      <c r="A179" s="467"/>
      <c r="B179" s="457" t="s">
        <v>477</v>
      </c>
      <c r="C179" s="453" t="s">
        <v>387</v>
      </c>
      <c r="D179" s="450" t="s">
        <v>387</v>
      </c>
      <c r="E179" s="450" t="s">
        <v>387</v>
      </c>
      <c r="F179" s="450" t="s">
        <v>387</v>
      </c>
      <c r="G179" s="450"/>
      <c r="H179" s="450"/>
      <c r="I179" s="450"/>
      <c r="J179" s="450"/>
      <c r="K179" s="450"/>
      <c r="L179" s="461"/>
    </row>
    <row r="180" spans="1:12">
      <c r="A180" s="465" t="s">
        <v>459</v>
      </c>
      <c r="B180" s="454" t="s">
        <v>80</v>
      </c>
      <c r="C180" s="452">
        <v>154</v>
      </c>
      <c r="D180" s="449">
        <v>162</v>
      </c>
      <c r="E180" s="449">
        <v>159</v>
      </c>
      <c r="F180" s="449">
        <v>145</v>
      </c>
      <c r="G180" s="449">
        <v>162</v>
      </c>
      <c r="H180" s="449">
        <v>158</v>
      </c>
      <c r="I180" s="449">
        <v>78</v>
      </c>
      <c r="J180" s="449" t="s">
        <v>387</v>
      </c>
      <c r="K180" s="449" t="s">
        <v>387</v>
      </c>
      <c r="L180" s="459" t="s">
        <v>387</v>
      </c>
    </row>
    <row r="181" spans="1:12">
      <c r="A181" s="466" t="s">
        <v>458</v>
      </c>
      <c r="B181" s="455" t="s">
        <v>474</v>
      </c>
      <c r="C181" s="360" t="s">
        <v>387</v>
      </c>
      <c r="D181" s="388" t="s">
        <v>387</v>
      </c>
      <c r="E181" s="388" t="s">
        <v>387</v>
      </c>
      <c r="F181" s="388" t="s">
        <v>387</v>
      </c>
      <c r="G181" s="388" t="s">
        <v>387</v>
      </c>
      <c r="H181" s="388" t="s">
        <v>387</v>
      </c>
      <c r="I181" s="388" t="s">
        <v>387</v>
      </c>
      <c r="J181" s="388" t="s">
        <v>387</v>
      </c>
      <c r="K181" s="388" t="s">
        <v>387</v>
      </c>
      <c r="L181" s="460" t="s">
        <v>387</v>
      </c>
    </row>
    <row r="182" spans="1:12">
      <c r="A182" s="466"/>
      <c r="B182" s="455" t="s">
        <v>475</v>
      </c>
      <c r="C182" s="360" t="s">
        <v>387</v>
      </c>
      <c r="D182" s="388" t="s">
        <v>387</v>
      </c>
      <c r="E182" s="388" t="s">
        <v>387</v>
      </c>
      <c r="F182" s="388" t="s">
        <v>387</v>
      </c>
      <c r="G182" s="388" t="s">
        <v>387</v>
      </c>
      <c r="H182" s="388" t="s">
        <v>387</v>
      </c>
      <c r="I182" s="388" t="s">
        <v>387</v>
      </c>
      <c r="J182" s="388" t="s">
        <v>387</v>
      </c>
      <c r="K182" s="388"/>
      <c r="L182" s="460"/>
    </row>
    <row r="183" spans="1:12">
      <c r="A183" s="466"/>
      <c r="B183" s="456" t="s">
        <v>476</v>
      </c>
      <c r="C183" s="360">
        <v>5</v>
      </c>
      <c r="D183" s="388" t="s">
        <v>387</v>
      </c>
      <c r="E183" s="388">
        <v>9</v>
      </c>
      <c r="F183" s="388">
        <v>8</v>
      </c>
      <c r="G183" s="388" t="s">
        <v>387</v>
      </c>
      <c r="H183" s="388" t="s">
        <v>387</v>
      </c>
      <c r="I183" s="388"/>
      <c r="J183" s="388"/>
      <c r="K183" s="388"/>
      <c r="L183" s="460"/>
    </row>
    <row r="184" spans="1:12" ht="15.75" thickBot="1">
      <c r="A184" s="467"/>
      <c r="B184" s="457" t="s">
        <v>477</v>
      </c>
      <c r="C184" s="453">
        <v>8</v>
      </c>
      <c r="D184" s="450" t="s">
        <v>387</v>
      </c>
      <c r="E184" s="450">
        <v>12</v>
      </c>
      <c r="F184" s="450">
        <v>8</v>
      </c>
      <c r="G184" s="450"/>
      <c r="H184" s="450"/>
      <c r="I184" s="450"/>
      <c r="J184" s="450"/>
      <c r="K184" s="450"/>
      <c r="L184" s="461"/>
    </row>
    <row r="185" spans="1:12">
      <c r="A185" s="465" t="s">
        <v>470</v>
      </c>
      <c r="B185" s="454" t="s">
        <v>80</v>
      </c>
      <c r="C185" s="452" t="s">
        <v>387</v>
      </c>
      <c r="D185" s="449" t="s">
        <v>387</v>
      </c>
      <c r="E185" s="449">
        <v>44</v>
      </c>
      <c r="F185" s="449">
        <v>20</v>
      </c>
      <c r="G185" s="449">
        <v>12</v>
      </c>
      <c r="H185" s="449" t="s">
        <v>387</v>
      </c>
      <c r="I185" s="449" t="s">
        <v>387</v>
      </c>
      <c r="J185" s="449">
        <v>25</v>
      </c>
      <c r="K185" s="449">
        <v>11</v>
      </c>
      <c r="L185" s="459">
        <v>6</v>
      </c>
    </row>
    <row r="186" spans="1:12">
      <c r="A186" s="466" t="s">
        <v>469</v>
      </c>
      <c r="B186" s="455" t="s">
        <v>474</v>
      </c>
      <c r="C186" s="360" t="s">
        <v>387</v>
      </c>
      <c r="D186" s="388" t="s">
        <v>387</v>
      </c>
      <c r="E186" s="388" t="s">
        <v>387</v>
      </c>
      <c r="F186" s="388" t="s">
        <v>387</v>
      </c>
      <c r="G186" s="388" t="s">
        <v>387</v>
      </c>
      <c r="H186" s="388" t="s">
        <v>387</v>
      </c>
      <c r="I186" s="388" t="s">
        <v>387</v>
      </c>
      <c r="J186" s="388" t="s">
        <v>387</v>
      </c>
      <c r="K186" s="388" t="s">
        <v>387</v>
      </c>
      <c r="L186" s="460" t="s">
        <v>387</v>
      </c>
    </row>
    <row r="187" spans="1:12">
      <c r="A187" s="466"/>
      <c r="B187" s="455" t="s">
        <v>475</v>
      </c>
      <c r="C187" s="360" t="s">
        <v>387</v>
      </c>
      <c r="D187" s="388" t="s">
        <v>387</v>
      </c>
      <c r="E187" s="388" t="s">
        <v>387</v>
      </c>
      <c r="F187" s="388" t="s">
        <v>387</v>
      </c>
      <c r="G187" s="388" t="s">
        <v>387</v>
      </c>
      <c r="H187" s="388" t="s">
        <v>387</v>
      </c>
      <c r="I187" s="388" t="s">
        <v>387</v>
      </c>
      <c r="J187" s="388" t="s">
        <v>387</v>
      </c>
      <c r="K187" s="388"/>
      <c r="L187" s="460"/>
    </row>
    <row r="188" spans="1:12">
      <c r="A188" s="466"/>
      <c r="B188" s="456" t="s">
        <v>476</v>
      </c>
      <c r="C188" s="360" t="s">
        <v>387</v>
      </c>
      <c r="D188" s="388" t="s">
        <v>387</v>
      </c>
      <c r="E188" s="388" t="s">
        <v>387</v>
      </c>
      <c r="F188" s="388" t="s">
        <v>387</v>
      </c>
      <c r="G188" s="388" t="s">
        <v>387</v>
      </c>
      <c r="H188" s="388" t="s">
        <v>387</v>
      </c>
      <c r="I188" s="388"/>
      <c r="J188" s="388"/>
      <c r="K188" s="388"/>
      <c r="L188" s="460"/>
    </row>
    <row r="189" spans="1:12" ht="15.75" thickBot="1">
      <c r="A189" s="467"/>
      <c r="B189" s="457" t="s">
        <v>477</v>
      </c>
      <c r="C189" s="453" t="s">
        <v>387</v>
      </c>
      <c r="D189" s="450" t="s">
        <v>387</v>
      </c>
      <c r="E189" s="450">
        <v>5</v>
      </c>
      <c r="F189" s="450" t="s">
        <v>387</v>
      </c>
      <c r="G189" s="450"/>
      <c r="H189" s="450"/>
      <c r="I189" s="450"/>
      <c r="J189" s="450"/>
      <c r="K189" s="450"/>
      <c r="L189" s="461"/>
    </row>
    <row r="190" spans="1:12">
      <c r="A190" s="465" t="s">
        <v>461</v>
      </c>
      <c r="B190" s="454" t="s">
        <v>80</v>
      </c>
      <c r="C190" s="452" t="s">
        <v>387</v>
      </c>
      <c r="D190" s="449" t="s">
        <v>387</v>
      </c>
      <c r="E190" s="449" t="s">
        <v>387</v>
      </c>
      <c r="F190" s="449" t="s">
        <v>387</v>
      </c>
      <c r="G190" s="449" t="s">
        <v>387</v>
      </c>
      <c r="H190" s="449" t="s">
        <v>387</v>
      </c>
      <c r="I190" s="449">
        <v>90</v>
      </c>
      <c r="J190" s="449">
        <v>154</v>
      </c>
      <c r="K190" s="449">
        <v>170</v>
      </c>
      <c r="L190" s="459">
        <v>218</v>
      </c>
    </row>
    <row r="191" spans="1:12">
      <c r="A191" s="466" t="s">
        <v>460</v>
      </c>
      <c r="B191" s="455" t="s">
        <v>474</v>
      </c>
      <c r="C191" s="360" t="s">
        <v>387</v>
      </c>
      <c r="D191" s="388" t="s">
        <v>387</v>
      </c>
      <c r="E191" s="388" t="s">
        <v>387</v>
      </c>
      <c r="F191" s="388" t="s">
        <v>387</v>
      </c>
      <c r="G191" s="388" t="s">
        <v>387</v>
      </c>
      <c r="H191" s="388" t="s">
        <v>387</v>
      </c>
      <c r="I191" s="388" t="s">
        <v>387</v>
      </c>
      <c r="J191" s="388" t="s">
        <v>387</v>
      </c>
      <c r="K191" s="388" t="s">
        <v>387</v>
      </c>
      <c r="L191" s="460" t="s">
        <v>387</v>
      </c>
    </row>
    <row r="192" spans="1:12">
      <c r="A192" s="466"/>
      <c r="B192" s="455" t="s">
        <v>475</v>
      </c>
      <c r="C192" s="360" t="s">
        <v>387</v>
      </c>
      <c r="D192" s="388" t="s">
        <v>387</v>
      </c>
      <c r="E192" s="388" t="s">
        <v>387</v>
      </c>
      <c r="F192" s="388" t="s">
        <v>387</v>
      </c>
      <c r="G192" s="388" t="s">
        <v>387</v>
      </c>
      <c r="H192" s="388" t="s">
        <v>387</v>
      </c>
      <c r="I192" s="388" t="s">
        <v>387</v>
      </c>
      <c r="J192" s="388" t="s">
        <v>387</v>
      </c>
      <c r="K192" s="388"/>
      <c r="L192" s="460"/>
    </row>
    <row r="193" spans="1:12">
      <c r="A193" s="466"/>
      <c r="B193" s="456" t="s">
        <v>476</v>
      </c>
      <c r="C193" s="360" t="s">
        <v>387</v>
      </c>
      <c r="D193" s="388" t="s">
        <v>387</v>
      </c>
      <c r="E193" s="388" t="s">
        <v>387</v>
      </c>
      <c r="F193" s="388" t="s">
        <v>387</v>
      </c>
      <c r="G193" s="388" t="s">
        <v>387</v>
      </c>
      <c r="H193" s="388" t="s">
        <v>387</v>
      </c>
      <c r="I193" s="388"/>
      <c r="J193" s="388"/>
      <c r="K193" s="388"/>
      <c r="L193" s="460"/>
    </row>
    <row r="194" spans="1:12" ht="15.75" thickBot="1">
      <c r="A194" s="467"/>
      <c r="B194" s="457" t="s">
        <v>477</v>
      </c>
      <c r="C194" s="453" t="s">
        <v>387</v>
      </c>
      <c r="D194" s="450" t="s">
        <v>387</v>
      </c>
      <c r="E194" s="450" t="s">
        <v>387</v>
      </c>
      <c r="F194" s="450" t="s">
        <v>387</v>
      </c>
      <c r="G194" s="450"/>
      <c r="H194" s="450"/>
      <c r="I194" s="450"/>
      <c r="J194" s="450"/>
      <c r="K194" s="450"/>
      <c r="L194" s="461"/>
    </row>
    <row r="195" spans="1:12">
      <c r="A195" s="465" t="s">
        <v>463</v>
      </c>
      <c r="B195" s="454" t="s">
        <v>80</v>
      </c>
      <c r="C195" s="452">
        <v>37</v>
      </c>
      <c r="D195" s="449">
        <v>39</v>
      </c>
      <c r="E195" s="449">
        <v>34</v>
      </c>
      <c r="F195" s="449">
        <v>39</v>
      </c>
      <c r="G195" s="449">
        <v>43</v>
      </c>
      <c r="H195" s="449">
        <v>28</v>
      </c>
      <c r="I195" s="449">
        <v>29</v>
      </c>
      <c r="J195" s="449">
        <v>38</v>
      </c>
      <c r="K195" s="449">
        <v>50</v>
      </c>
      <c r="L195" s="459">
        <v>45</v>
      </c>
    </row>
    <row r="196" spans="1:12">
      <c r="A196" s="466" t="s">
        <v>462</v>
      </c>
      <c r="B196" s="455" t="s">
        <v>474</v>
      </c>
      <c r="C196" s="360" t="s">
        <v>387</v>
      </c>
      <c r="D196" s="388" t="s">
        <v>387</v>
      </c>
      <c r="E196" s="388" t="s">
        <v>387</v>
      </c>
      <c r="F196" s="388" t="s">
        <v>387</v>
      </c>
      <c r="G196" s="388" t="s">
        <v>387</v>
      </c>
      <c r="H196" s="388" t="s">
        <v>387</v>
      </c>
      <c r="I196" s="388" t="s">
        <v>387</v>
      </c>
      <c r="J196" s="388" t="s">
        <v>387</v>
      </c>
      <c r="K196" s="388" t="s">
        <v>387</v>
      </c>
      <c r="L196" s="460" t="s">
        <v>387</v>
      </c>
    </row>
    <row r="197" spans="1:12">
      <c r="A197" s="466"/>
      <c r="B197" s="455" t="s">
        <v>475</v>
      </c>
      <c r="C197" s="360" t="s">
        <v>387</v>
      </c>
      <c r="D197" s="388" t="s">
        <v>387</v>
      </c>
      <c r="E197" s="388" t="s">
        <v>387</v>
      </c>
      <c r="F197" s="388" t="s">
        <v>387</v>
      </c>
      <c r="G197" s="388" t="s">
        <v>387</v>
      </c>
      <c r="H197" s="388" t="s">
        <v>387</v>
      </c>
      <c r="I197" s="388" t="s">
        <v>387</v>
      </c>
      <c r="J197" s="388" t="s">
        <v>387</v>
      </c>
      <c r="K197" s="388"/>
      <c r="L197" s="460"/>
    </row>
    <row r="198" spans="1:12">
      <c r="A198" s="466"/>
      <c r="B198" s="456" t="s">
        <v>476</v>
      </c>
      <c r="C198" s="360" t="s">
        <v>387</v>
      </c>
      <c r="D198" s="388" t="s">
        <v>387</v>
      </c>
      <c r="E198" s="388" t="s">
        <v>387</v>
      </c>
      <c r="F198" s="388" t="s">
        <v>387</v>
      </c>
      <c r="G198" s="388" t="s">
        <v>387</v>
      </c>
      <c r="H198" s="388" t="s">
        <v>387</v>
      </c>
      <c r="I198" s="388"/>
      <c r="J198" s="388"/>
      <c r="K198" s="388"/>
      <c r="L198" s="460"/>
    </row>
    <row r="199" spans="1:12" ht="15.75" thickBot="1">
      <c r="A199" s="467"/>
      <c r="B199" s="457" t="s">
        <v>477</v>
      </c>
      <c r="C199" s="453" t="s">
        <v>387</v>
      </c>
      <c r="D199" s="450" t="s">
        <v>387</v>
      </c>
      <c r="E199" s="450" t="s">
        <v>387</v>
      </c>
      <c r="F199" s="450" t="s">
        <v>387</v>
      </c>
      <c r="G199" s="450"/>
      <c r="H199" s="450"/>
      <c r="I199" s="450"/>
      <c r="J199" s="450"/>
      <c r="K199" s="450"/>
      <c r="L199" s="461"/>
    </row>
    <row r="200" spans="1:12">
      <c r="A200" s="465" t="s">
        <v>465</v>
      </c>
      <c r="B200" s="454" t="s">
        <v>80</v>
      </c>
      <c r="C200" s="452">
        <v>97</v>
      </c>
      <c r="D200" s="449">
        <v>131</v>
      </c>
      <c r="E200" s="449">
        <v>110</v>
      </c>
      <c r="F200" s="449">
        <v>117</v>
      </c>
      <c r="G200" s="449">
        <v>110</v>
      </c>
      <c r="H200" s="449">
        <v>140</v>
      </c>
      <c r="I200" s="449">
        <v>162</v>
      </c>
      <c r="J200" s="449">
        <v>163</v>
      </c>
      <c r="K200" s="449">
        <v>160</v>
      </c>
      <c r="L200" s="459">
        <v>158</v>
      </c>
    </row>
    <row r="201" spans="1:12">
      <c r="A201" s="466" t="s">
        <v>464</v>
      </c>
      <c r="B201" s="455" t="s">
        <v>474</v>
      </c>
      <c r="C201" s="360" t="s">
        <v>387</v>
      </c>
      <c r="D201" s="388" t="s">
        <v>387</v>
      </c>
      <c r="E201" s="388" t="s">
        <v>387</v>
      </c>
      <c r="F201" s="388" t="s">
        <v>387</v>
      </c>
      <c r="G201" s="388" t="s">
        <v>387</v>
      </c>
      <c r="H201" s="388" t="s">
        <v>387</v>
      </c>
      <c r="I201" s="388" t="s">
        <v>387</v>
      </c>
      <c r="J201" s="388">
        <v>7</v>
      </c>
      <c r="K201" s="388" t="s">
        <v>387</v>
      </c>
      <c r="L201" s="460" t="s">
        <v>387</v>
      </c>
    </row>
    <row r="202" spans="1:12">
      <c r="A202" s="466"/>
      <c r="B202" s="455" t="s">
        <v>475</v>
      </c>
      <c r="C202" s="360" t="s">
        <v>387</v>
      </c>
      <c r="D202" s="388" t="s">
        <v>387</v>
      </c>
      <c r="E202" s="388" t="s">
        <v>387</v>
      </c>
      <c r="F202" s="388" t="s">
        <v>387</v>
      </c>
      <c r="G202" s="388" t="s">
        <v>387</v>
      </c>
      <c r="H202" s="388" t="s">
        <v>387</v>
      </c>
      <c r="I202" s="388" t="s">
        <v>387</v>
      </c>
      <c r="J202" s="388">
        <v>8</v>
      </c>
      <c r="K202" s="388"/>
      <c r="L202" s="460"/>
    </row>
    <row r="203" spans="1:12">
      <c r="A203" s="466"/>
      <c r="B203" s="456" t="s">
        <v>476</v>
      </c>
      <c r="C203" s="360" t="s">
        <v>387</v>
      </c>
      <c r="D203" s="388" t="s">
        <v>387</v>
      </c>
      <c r="E203" s="388">
        <v>6</v>
      </c>
      <c r="F203" s="388" t="s">
        <v>387</v>
      </c>
      <c r="G203" s="388">
        <v>5</v>
      </c>
      <c r="H203" s="388" t="s">
        <v>387</v>
      </c>
      <c r="I203" s="388"/>
      <c r="J203" s="388"/>
      <c r="K203" s="388"/>
      <c r="L203" s="460"/>
    </row>
    <row r="204" spans="1:12" ht="15.75" thickBot="1">
      <c r="A204" s="468"/>
      <c r="B204" s="462" t="s">
        <v>477</v>
      </c>
      <c r="C204" s="361" t="s">
        <v>387</v>
      </c>
      <c r="D204" s="463" t="s">
        <v>387</v>
      </c>
      <c r="E204" s="463">
        <v>9</v>
      </c>
      <c r="F204" s="463" t="s">
        <v>387</v>
      </c>
      <c r="G204" s="463"/>
      <c r="H204" s="463"/>
      <c r="I204" s="463"/>
      <c r="J204" s="463"/>
      <c r="K204" s="463"/>
      <c r="L204" s="464"/>
    </row>
    <row r="205" spans="1:12" ht="15.75" thickTop="1"/>
    <row r="206" spans="1:12">
      <c r="A206" t="s">
        <v>127</v>
      </c>
    </row>
    <row r="208" spans="1:12" ht="30.75" customHeight="1">
      <c r="A208" s="1890" t="s">
        <v>500</v>
      </c>
      <c r="B208" s="1890"/>
      <c r="C208" s="1890"/>
      <c r="D208" s="1890"/>
      <c r="E208" s="1890"/>
      <c r="F208" s="1890"/>
      <c r="G208" s="1890"/>
      <c r="H208" s="1890"/>
    </row>
  </sheetData>
  <mergeCells count="2">
    <mergeCell ref="A1:L2"/>
    <mergeCell ref="A208:H208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>
  <sheetPr codeName="Sheet145"/>
  <dimension ref="A1:Q64"/>
  <sheetViews>
    <sheetView showGridLines="0" zoomScale="80" zoomScaleNormal="80" workbookViewId="0"/>
  </sheetViews>
  <sheetFormatPr defaultRowHeight="15"/>
  <cols>
    <col min="1" max="1" width="4.28515625" customWidth="1"/>
    <col min="3" max="3" width="22.140625" customWidth="1"/>
    <col min="4" max="4" width="13" style="571" customWidth="1"/>
    <col min="5" max="13" width="13" customWidth="1"/>
    <col min="14" max="14" width="13" style="618" customWidth="1"/>
    <col min="15" max="15" width="13" customWidth="1"/>
    <col min="16" max="16" width="13.140625" customWidth="1"/>
  </cols>
  <sheetData>
    <row r="1" spans="1:17" ht="15" customHeight="1">
      <c r="B1" s="2085" t="s">
        <v>1148</v>
      </c>
      <c r="C1" s="2085"/>
      <c r="D1" s="2085"/>
      <c r="E1" s="2085"/>
      <c r="F1" s="2085"/>
      <c r="G1" s="2085"/>
      <c r="H1" s="2085"/>
      <c r="I1" s="2085"/>
      <c r="J1" s="2085"/>
      <c r="K1" s="2085"/>
      <c r="L1" s="2085"/>
      <c r="M1" s="2085"/>
      <c r="N1" s="2085"/>
      <c r="O1" s="2085"/>
      <c r="P1" s="2085"/>
      <c r="Q1" s="1687"/>
    </row>
    <row r="2" spans="1:17" ht="15" customHeight="1">
      <c r="A2" s="1116"/>
      <c r="B2" s="2085"/>
      <c r="C2" s="2085"/>
      <c r="D2" s="2085"/>
      <c r="E2" s="2085"/>
      <c r="F2" s="2085"/>
      <c r="G2" s="2085"/>
      <c r="H2" s="2085"/>
      <c r="I2" s="2085"/>
      <c r="J2" s="2085"/>
      <c r="K2" s="2085"/>
      <c r="L2" s="2085"/>
      <c r="M2" s="2085"/>
      <c r="N2" s="2085"/>
      <c r="O2" s="2085"/>
      <c r="P2" s="2085"/>
      <c r="Q2" s="1687"/>
    </row>
    <row r="3" spans="1:17" ht="16.5" thickBot="1"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1155"/>
      <c r="O3" s="1155"/>
      <c r="P3" s="1155"/>
    </row>
    <row r="4" spans="1:17" ht="15.75" customHeight="1" thickTop="1">
      <c r="B4" s="2081"/>
      <c r="C4" s="2081"/>
      <c r="D4" s="2082"/>
      <c r="E4" s="2078" t="s">
        <v>3</v>
      </c>
      <c r="F4" s="2079"/>
      <c r="G4" s="2079"/>
      <c r="H4" s="2079"/>
      <c r="I4" s="2079"/>
      <c r="J4" s="2079"/>
      <c r="K4" s="2079"/>
      <c r="L4" s="2079"/>
      <c r="M4" s="2079"/>
      <c r="N4" s="2079"/>
      <c r="O4" s="2079"/>
      <c r="P4" s="2080"/>
    </row>
    <row r="5" spans="1:17" ht="16.5" thickBot="1">
      <c r="B5" s="2083"/>
      <c r="C5" s="2083"/>
      <c r="D5" s="2084"/>
      <c r="E5" s="1684">
        <v>2005</v>
      </c>
      <c r="F5" s="1685">
        <v>2006</v>
      </c>
      <c r="G5" s="1685">
        <v>2007</v>
      </c>
      <c r="H5" s="1685">
        <v>2008</v>
      </c>
      <c r="I5" s="1685">
        <v>2009</v>
      </c>
      <c r="J5" s="1685">
        <v>2010</v>
      </c>
      <c r="K5" s="1685">
        <v>2011</v>
      </c>
      <c r="L5" s="1685">
        <v>2012</v>
      </c>
      <c r="M5" s="1685">
        <v>2013</v>
      </c>
      <c r="N5" s="1685">
        <v>2014</v>
      </c>
      <c r="O5" s="1685">
        <v>2015</v>
      </c>
      <c r="P5" s="1686">
        <v>2016</v>
      </c>
    </row>
    <row r="6" spans="1:17" ht="16.5" thickTop="1">
      <c r="B6" s="1654" t="s">
        <v>732</v>
      </c>
      <c r="C6" s="1655"/>
      <c r="D6" s="1656"/>
      <c r="E6" s="1657">
        <v>5602</v>
      </c>
      <c r="F6" s="1658">
        <v>6314</v>
      </c>
      <c r="G6" s="1659">
        <v>6066</v>
      </c>
      <c r="H6" s="1658">
        <v>6324</v>
      </c>
      <c r="I6" s="1660">
        <v>6743</v>
      </c>
      <c r="J6" s="1660">
        <v>6439</v>
      </c>
      <c r="K6" s="1660">
        <v>6793</v>
      </c>
      <c r="L6" s="1659">
        <v>7018</v>
      </c>
      <c r="M6" s="1658">
        <v>7141</v>
      </c>
      <c r="N6" s="1659">
        <v>7331</v>
      </c>
      <c r="O6" s="1658">
        <v>7462</v>
      </c>
      <c r="P6" s="1661">
        <v>7338</v>
      </c>
    </row>
    <row r="7" spans="1:17" ht="16.5" thickBot="1">
      <c r="B7" s="1662" t="s">
        <v>490</v>
      </c>
      <c r="C7" s="1663"/>
      <c r="D7" s="1664"/>
      <c r="E7" s="1665">
        <v>34</v>
      </c>
      <c r="F7" s="1666">
        <v>52</v>
      </c>
      <c r="G7" s="1667">
        <v>48</v>
      </c>
      <c r="H7" s="1666">
        <v>56</v>
      </c>
      <c r="I7" s="1668">
        <v>70</v>
      </c>
      <c r="J7" s="1668">
        <v>54</v>
      </c>
      <c r="K7" s="1668">
        <v>58</v>
      </c>
      <c r="L7" s="1667">
        <v>60</v>
      </c>
      <c r="M7" s="1669">
        <v>58</v>
      </c>
      <c r="N7" s="1670">
        <v>51</v>
      </c>
      <c r="O7" s="1671">
        <v>67</v>
      </c>
      <c r="P7" s="1672">
        <v>65</v>
      </c>
    </row>
    <row r="8" spans="1:17" ht="17.25" thickTop="1" thickBot="1">
      <c r="B8" s="1662" t="s">
        <v>466</v>
      </c>
      <c r="C8" s="1663"/>
      <c r="D8" s="1664"/>
      <c r="E8" s="1665">
        <v>69</v>
      </c>
      <c r="F8" s="1666">
        <v>99</v>
      </c>
      <c r="G8" s="1667">
        <v>101</v>
      </c>
      <c r="H8" s="1667">
        <v>113</v>
      </c>
      <c r="I8" s="1667">
        <v>121</v>
      </c>
      <c r="J8" s="1667">
        <v>100</v>
      </c>
      <c r="K8" s="1667">
        <v>102</v>
      </c>
      <c r="L8" s="1670">
        <v>108</v>
      </c>
      <c r="M8" s="1673">
        <v>106</v>
      </c>
      <c r="N8" s="1674">
        <v>88</v>
      </c>
      <c r="O8" s="1155"/>
      <c r="P8" s="1155"/>
    </row>
    <row r="9" spans="1:17" ht="17.25" thickTop="1" thickBot="1">
      <c r="B9" s="1662" t="s">
        <v>471</v>
      </c>
      <c r="C9" s="1663"/>
      <c r="D9" s="1664"/>
      <c r="E9" s="1665">
        <v>106</v>
      </c>
      <c r="F9" s="1666">
        <v>144</v>
      </c>
      <c r="G9" s="1668">
        <v>151</v>
      </c>
      <c r="H9" s="1667">
        <v>165</v>
      </c>
      <c r="I9" s="1669">
        <v>166</v>
      </c>
      <c r="J9" s="1675">
        <v>121</v>
      </c>
      <c r="K9" s="1673">
        <v>121</v>
      </c>
      <c r="L9" s="1674">
        <v>134</v>
      </c>
      <c r="M9" s="1155"/>
      <c r="N9" s="1155"/>
      <c r="O9" s="1155"/>
      <c r="P9" s="1155"/>
    </row>
    <row r="10" spans="1:17" ht="17.25" thickTop="1" thickBot="1">
      <c r="B10" s="1676" t="s">
        <v>472</v>
      </c>
      <c r="C10" s="1677"/>
      <c r="D10" s="1678"/>
      <c r="E10" s="1679">
        <v>142</v>
      </c>
      <c r="F10" s="1680">
        <v>187</v>
      </c>
      <c r="G10" s="1681">
        <v>200</v>
      </c>
      <c r="H10" s="1681">
        <v>221</v>
      </c>
      <c r="I10" s="1682">
        <v>207</v>
      </c>
      <c r="J10" s="1683">
        <v>147</v>
      </c>
      <c r="K10" s="1155"/>
      <c r="L10" s="1155"/>
      <c r="M10" s="1155"/>
      <c r="N10" s="1155"/>
      <c r="O10" s="1155"/>
      <c r="P10" s="1155"/>
    </row>
    <row r="11" spans="1:17" ht="15.75" thickTop="1"/>
    <row r="12" spans="1:17" ht="15.75">
      <c r="B12" s="1155" t="s">
        <v>127</v>
      </c>
    </row>
    <row r="36" spans="4:4" ht="15.75" customHeight="1">
      <c r="D36"/>
    </row>
    <row r="37" spans="4:4">
      <c r="D37"/>
    </row>
    <row r="38" spans="4:4">
      <c r="D38"/>
    </row>
    <row r="39" spans="4:4">
      <c r="D39"/>
    </row>
    <row r="40" spans="4:4">
      <c r="D40"/>
    </row>
    <row r="41" spans="4:4">
      <c r="D41"/>
    </row>
    <row r="42" spans="4:4">
      <c r="D42"/>
    </row>
    <row r="43" spans="4:4">
      <c r="D43"/>
    </row>
    <row r="44" spans="4:4">
      <c r="D44"/>
    </row>
    <row r="45" spans="4:4">
      <c r="D45"/>
    </row>
    <row r="46" spans="4:4">
      <c r="D46"/>
    </row>
    <row r="47" spans="4:4">
      <c r="D47"/>
    </row>
    <row r="48" spans="4:4">
      <c r="D48"/>
    </row>
    <row r="49" spans="4:4">
      <c r="D49"/>
    </row>
    <row r="50" spans="4:4">
      <c r="D50"/>
    </row>
    <row r="51" spans="4:4">
      <c r="D51"/>
    </row>
    <row r="52" spans="4:4">
      <c r="D52"/>
    </row>
    <row r="53" spans="4:4">
      <c r="D53"/>
    </row>
    <row r="54" spans="4:4">
      <c r="D54"/>
    </row>
    <row r="55" spans="4:4">
      <c r="D55"/>
    </row>
    <row r="56" spans="4:4">
      <c r="D56"/>
    </row>
    <row r="57" spans="4:4">
      <c r="D57"/>
    </row>
    <row r="58" spans="4:4">
      <c r="D58"/>
    </row>
    <row r="59" spans="4:4">
      <c r="D59"/>
    </row>
    <row r="60" spans="4:4">
      <c r="D60"/>
    </row>
    <row r="61" spans="4:4">
      <c r="D61"/>
    </row>
    <row r="62" spans="4:4">
      <c r="D62"/>
    </row>
    <row r="63" spans="4:4">
      <c r="D63"/>
    </row>
    <row r="64" spans="4:4">
      <c r="D64"/>
    </row>
  </sheetData>
  <mergeCells count="3">
    <mergeCell ref="E4:P4"/>
    <mergeCell ref="B4:D5"/>
    <mergeCell ref="B1:P2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>
  <sheetPr codeName="Sheet120"/>
  <dimension ref="A1:N164"/>
  <sheetViews>
    <sheetView showGridLines="0" topLeftCell="A4" workbookViewId="0">
      <selection sqref="A1:L2"/>
    </sheetView>
  </sheetViews>
  <sheetFormatPr defaultRowHeight="15"/>
  <cols>
    <col min="1" max="1" width="32.7109375" bestFit="1" customWidth="1"/>
    <col min="2" max="2" width="36.85546875" bestFit="1" customWidth="1"/>
  </cols>
  <sheetData>
    <row r="1" spans="1:12" ht="15" customHeight="1">
      <c r="A1" s="2077" t="s">
        <v>488</v>
      </c>
      <c r="B1" s="2077"/>
      <c r="C1" s="2077"/>
      <c r="D1" s="2077"/>
      <c r="E1" s="2077"/>
      <c r="F1" s="2077"/>
      <c r="G1" s="2077"/>
      <c r="H1" s="2077"/>
      <c r="I1" s="2077"/>
      <c r="J1" s="2077"/>
      <c r="K1" s="2077"/>
      <c r="L1" s="2077"/>
    </row>
    <row r="2" spans="1:12" ht="15" customHeight="1">
      <c r="A2" s="2077"/>
      <c r="B2" s="2077"/>
      <c r="C2" s="2077"/>
      <c r="D2" s="2077"/>
      <c r="E2" s="2077"/>
      <c r="F2" s="2077"/>
      <c r="G2" s="2077"/>
      <c r="H2" s="2077"/>
      <c r="I2" s="2077"/>
      <c r="J2" s="2077"/>
      <c r="K2" s="2077"/>
      <c r="L2" s="2077"/>
    </row>
    <row r="3" spans="1:12" ht="15.75" thickBot="1"/>
    <row r="4" spans="1:12" ht="16.5" thickTop="1" thickBot="1">
      <c r="A4" s="483" t="s">
        <v>473</v>
      </c>
      <c r="B4" s="367" t="s">
        <v>3</v>
      </c>
      <c r="C4" s="484">
        <v>2005</v>
      </c>
      <c r="D4" s="469">
        <v>2006</v>
      </c>
      <c r="E4" s="469">
        <v>2007</v>
      </c>
      <c r="F4" s="469">
        <v>2008</v>
      </c>
      <c r="G4" s="469">
        <v>2009</v>
      </c>
      <c r="H4" s="469">
        <v>2010</v>
      </c>
      <c r="I4" s="469">
        <v>2011</v>
      </c>
      <c r="J4" s="469">
        <v>2012</v>
      </c>
      <c r="K4" s="469">
        <v>2013</v>
      </c>
      <c r="L4" s="474">
        <v>2014</v>
      </c>
    </row>
    <row r="5" spans="1:12" ht="15.75" thickTop="1">
      <c r="A5" s="499" t="s">
        <v>400</v>
      </c>
      <c r="B5" s="472" t="s">
        <v>489</v>
      </c>
      <c r="C5" s="485" t="s">
        <v>387</v>
      </c>
      <c r="D5" s="482" t="s">
        <v>387</v>
      </c>
      <c r="E5" s="482">
        <v>21</v>
      </c>
      <c r="F5" s="482">
        <v>22</v>
      </c>
      <c r="G5" s="482" t="s">
        <v>387</v>
      </c>
      <c r="H5" s="482" t="s">
        <v>387</v>
      </c>
      <c r="I5" s="482" t="s">
        <v>387</v>
      </c>
      <c r="J5" s="482" t="s">
        <v>387</v>
      </c>
      <c r="K5" s="482" t="s">
        <v>387</v>
      </c>
      <c r="L5" s="490" t="s">
        <v>387</v>
      </c>
    </row>
    <row r="6" spans="1:12">
      <c r="A6" s="475" t="s">
        <v>401</v>
      </c>
      <c r="B6" s="470" t="s">
        <v>474</v>
      </c>
      <c r="C6" s="486" t="s">
        <v>387</v>
      </c>
      <c r="D6" s="478" t="s">
        <v>387</v>
      </c>
      <c r="E6" s="478" t="s">
        <v>387</v>
      </c>
      <c r="F6" s="478" t="s">
        <v>387</v>
      </c>
      <c r="G6" s="478" t="s">
        <v>387</v>
      </c>
      <c r="H6" s="478" t="s">
        <v>387</v>
      </c>
      <c r="I6" s="478" t="s">
        <v>387</v>
      </c>
      <c r="J6" s="477" t="s">
        <v>387</v>
      </c>
      <c r="K6" s="477" t="s">
        <v>387</v>
      </c>
      <c r="L6" s="491" t="s">
        <v>387</v>
      </c>
    </row>
    <row r="7" spans="1:12">
      <c r="A7" s="500"/>
      <c r="B7" s="470" t="s">
        <v>475</v>
      </c>
      <c r="C7" s="487" t="s">
        <v>387</v>
      </c>
      <c r="D7" s="479" t="s">
        <v>387</v>
      </c>
      <c r="E7" s="479" t="s">
        <v>387</v>
      </c>
      <c r="F7" s="479" t="s">
        <v>387</v>
      </c>
      <c r="G7" s="479" t="s">
        <v>387</v>
      </c>
      <c r="H7" s="479" t="s">
        <v>387</v>
      </c>
      <c r="I7" s="479" t="s">
        <v>387</v>
      </c>
      <c r="J7" s="479" t="s">
        <v>387</v>
      </c>
      <c r="K7" s="479"/>
      <c r="L7" s="492"/>
    </row>
    <row r="8" spans="1:12">
      <c r="A8" s="499"/>
      <c r="B8" s="470" t="s">
        <v>476</v>
      </c>
      <c r="C8" s="488" t="s">
        <v>387</v>
      </c>
      <c r="D8" s="480" t="s">
        <v>387</v>
      </c>
      <c r="E8" s="480" t="s">
        <v>387</v>
      </c>
      <c r="F8" s="480" t="s">
        <v>387</v>
      </c>
      <c r="G8" s="480" t="s">
        <v>387</v>
      </c>
      <c r="H8" s="480" t="s">
        <v>387</v>
      </c>
      <c r="I8" s="480"/>
      <c r="J8" s="480"/>
      <c r="K8" s="480"/>
      <c r="L8" s="493"/>
    </row>
    <row r="9" spans="1:12" ht="15.75" thickBot="1">
      <c r="A9" s="501"/>
      <c r="B9" s="471" t="s">
        <v>477</v>
      </c>
      <c r="C9" s="495" t="s">
        <v>387</v>
      </c>
      <c r="D9" s="496" t="s">
        <v>387</v>
      </c>
      <c r="E9" s="496" t="s">
        <v>387</v>
      </c>
      <c r="F9" s="496" t="s">
        <v>387</v>
      </c>
      <c r="G9" s="496"/>
      <c r="H9" s="496"/>
      <c r="I9" s="496"/>
      <c r="J9" s="496"/>
      <c r="K9" s="496"/>
      <c r="L9" s="497"/>
    </row>
    <row r="10" spans="1:12" ht="15.75" thickTop="1">
      <c r="A10" s="499" t="s">
        <v>402</v>
      </c>
      <c r="B10" s="472" t="s">
        <v>489</v>
      </c>
      <c r="C10" s="485" t="s">
        <v>387</v>
      </c>
      <c r="D10" s="482">
        <v>8</v>
      </c>
      <c r="E10" s="482">
        <v>9</v>
      </c>
      <c r="F10" s="482" t="s">
        <v>387</v>
      </c>
      <c r="G10" s="482">
        <v>5</v>
      </c>
      <c r="H10" s="482" t="s">
        <v>387</v>
      </c>
      <c r="I10" s="482" t="s">
        <v>387</v>
      </c>
      <c r="J10" s="482" t="s">
        <v>387</v>
      </c>
      <c r="K10" s="482" t="s">
        <v>387</v>
      </c>
      <c r="L10" s="490" t="s">
        <v>387</v>
      </c>
    </row>
    <row r="11" spans="1:12">
      <c r="A11" s="475" t="s">
        <v>403</v>
      </c>
      <c r="B11" s="470" t="s">
        <v>474</v>
      </c>
      <c r="C11" s="489" t="s">
        <v>387</v>
      </c>
      <c r="D11" s="476" t="s">
        <v>387</v>
      </c>
      <c r="E11" s="476" t="s">
        <v>387</v>
      </c>
      <c r="F11" s="476" t="s">
        <v>387</v>
      </c>
      <c r="G11" s="476" t="s">
        <v>387</v>
      </c>
      <c r="H11" s="476" t="s">
        <v>387</v>
      </c>
      <c r="I11" s="476" t="s">
        <v>387</v>
      </c>
      <c r="J11" s="476" t="s">
        <v>387</v>
      </c>
      <c r="K11" s="476" t="s">
        <v>387</v>
      </c>
      <c r="L11" s="494" t="s">
        <v>387</v>
      </c>
    </row>
    <row r="12" spans="1:12">
      <c r="A12" s="500"/>
      <c r="B12" s="470" t="s">
        <v>475</v>
      </c>
      <c r="C12" s="489" t="s">
        <v>387</v>
      </c>
      <c r="D12" s="476" t="s">
        <v>387</v>
      </c>
      <c r="E12" s="476" t="s">
        <v>387</v>
      </c>
      <c r="F12" s="476" t="s">
        <v>387</v>
      </c>
      <c r="G12" s="476" t="s">
        <v>387</v>
      </c>
      <c r="H12" s="476" t="s">
        <v>387</v>
      </c>
      <c r="I12" s="476" t="s">
        <v>387</v>
      </c>
      <c r="J12" s="476" t="s">
        <v>387</v>
      </c>
      <c r="K12" s="476"/>
      <c r="L12" s="494"/>
    </row>
    <row r="13" spans="1:12">
      <c r="A13" s="500"/>
      <c r="B13" s="470" t="s">
        <v>476</v>
      </c>
      <c r="C13" s="489" t="s">
        <v>387</v>
      </c>
      <c r="D13" s="476" t="s">
        <v>387</v>
      </c>
      <c r="E13" s="476" t="s">
        <v>387</v>
      </c>
      <c r="F13" s="476" t="s">
        <v>387</v>
      </c>
      <c r="G13" s="476" t="s">
        <v>387</v>
      </c>
      <c r="H13" s="476" t="s">
        <v>387</v>
      </c>
      <c r="I13" s="476"/>
      <c r="J13" s="476"/>
      <c r="K13" s="476"/>
      <c r="L13" s="494"/>
    </row>
    <row r="14" spans="1:12" ht="15.75" thickBot="1">
      <c r="A14" s="502"/>
      <c r="B14" s="471" t="s">
        <v>477</v>
      </c>
      <c r="C14" s="495" t="s">
        <v>387</v>
      </c>
      <c r="D14" s="496" t="s">
        <v>387</v>
      </c>
      <c r="E14" s="496" t="s">
        <v>387</v>
      </c>
      <c r="F14" s="496" t="s">
        <v>387</v>
      </c>
      <c r="G14" s="496"/>
      <c r="H14" s="496"/>
      <c r="I14" s="496"/>
      <c r="J14" s="496"/>
      <c r="K14" s="496"/>
      <c r="L14" s="497"/>
    </row>
    <row r="15" spans="1:12" ht="15.75" thickTop="1">
      <c r="A15" s="499" t="s">
        <v>404</v>
      </c>
      <c r="B15" s="472" t="s">
        <v>489</v>
      </c>
      <c r="C15" s="485" t="s">
        <v>387</v>
      </c>
      <c r="D15" s="482" t="s">
        <v>387</v>
      </c>
      <c r="E15" s="482" t="s">
        <v>387</v>
      </c>
      <c r="F15" s="482" t="s">
        <v>387</v>
      </c>
      <c r="G15" s="482" t="s">
        <v>387</v>
      </c>
      <c r="H15" s="482" t="s">
        <v>387</v>
      </c>
      <c r="I15" s="482" t="s">
        <v>387</v>
      </c>
      <c r="J15" s="482" t="s">
        <v>387</v>
      </c>
      <c r="K15" s="482" t="s">
        <v>387</v>
      </c>
      <c r="L15" s="490" t="s">
        <v>387</v>
      </c>
    </row>
    <row r="16" spans="1:12">
      <c r="A16" s="475" t="s">
        <v>405</v>
      </c>
      <c r="B16" s="470" t="s">
        <v>474</v>
      </c>
      <c r="C16" s="489" t="s">
        <v>387</v>
      </c>
      <c r="D16" s="476" t="s">
        <v>387</v>
      </c>
      <c r="E16" s="476" t="s">
        <v>387</v>
      </c>
      <c r="F16" s="476" t="s">
        <v>387</v>
      </c>
      <c r="G16" s="476" t="s">
        <v>387</v>
      </c>
      <c r="H16" s="476" t="s">
        <v>387</v>
      </c>
      <c r="I16" s="476" t="s">
        <v>387</v>
      </c>
      <c r="J16" s="476" t="s">
        <v>387</v>
      </c>
      <c r="K16" s="476" t="s">
        <v>387</v>
      </c>
      <c r="L16" s="494" t="s">
        <v>387</v>
      </c>
    </row>
    <row r="17" spans="1:12">
      <c r="A17" s="500"/>
      <c r="B17" s="470" t="s">
        <v>475</v>
      </c>
      <c r="C17" s="489" t="s">
        <v>387</v>
      </c>
      <c r="D17" s="476" t="s">
        <v>387</v>
      </c>
      <c r="E17" s="476" t="s">
        <v>387</v>
      </c>
      <c r="F17" s="476" t="s">
        <v>387</v>
      </c>
      <c r="G17" s="476" t="s">
        <v>387</v>
      </c>
      <c r="H17" s="476" t="s">
        <v>387</v>
      </c>
      <c r="I17" s="476" t="s">
        <v>387</v>
      </c>
      <c r="J17" s="476" t="s">
        <v>387</v>
      </c>
      <c r="K17" s="476"/>
      <c r="L17" s="494"/>
    </row>
    <row r="18" spans="1:12">
      <c r="A18" s="500"/>
      <c r="B18" s="470" t="s">
        <v>476</v>
      </c>
      <c r="C18" s="489" t="s">
        <v>387</v>
      </c>
      <c r="D18" s="476" t="s">
        <v>387</v>
      </c>
      <c r="E18" s="476" t="s">
        <v>387</v>
      </c>
      <c r="F18" s="476" t="s">
        <v>387</v>
      </c>
      <c r="G18" s="476" t="s">
        <v>387</v>
      </c>
      <c r="H18" s="476" t="s">
        <v>387</v>
      </c>
      <c r="I18" s="476"/>
      <c r="J18" s="476"/>
      <c r="K18" s="476"/>
      <c r="L18" s="494"/>
    </row>
    <row r="19" spans="1:12" ht="15.75" thickBot="1">
      <c r="A19" s="502"/>
      <c r="B19" s="471" t="s">
        <v>477</v>
      </c>
      <c r="C19" s="495" t="s">
        <v>387</v>
      </c>
      <c r="D19" s="496" t="s">
        <v>387</v>
      </c>
      <c r="E19" s="496" t="s">
        <v>387</v>
      </c>
      <c r="F19" s="496" t="s">
        <v>387</v>
      </c>
      <c r="G19" s="496"/>
      <c r="H19" s="496"/>
      <c r="I19" s="496"/>
      <c r="J19" s="496"/>
      <c r="K19" s="496"/>
      <c r="L19" s="498"/>
    </row>
    <row r="20" spans="1:12" ht="15.75" thickTop="1">
      <c r="A20" s="499" t="s">
        <v>408</v>
      </c>
      <c r="B20" s="472" t="s">
        <v>489</v>
      </c>
      <c r="C20" s="485">
        <v>12</v>
      </c>
      <c r="D20" s="482">
        <v>25</v>
      </c>
      <c r="E20" s="482">
        <v>26</v>
      </c>
      <c r="F20" s="482">
        <v>29</v>
      </c>
      <c r="G20" s="482">
        <v>20</v>
      </c>
      <c r="H20" s="482">
        <v>17</v>
      </c>
      <c r="I20" s="482">
        <v>20</v>
      </c>
      <c r="J20" s="482">
        <v>15</v>
      </c>
      <c r="K20" s="482">
        <v>12</v>
      </c>
      <c r="L20" s="490">
        <v>25</v>
      </c>
    </row>
    <row r="21" spans="1:12">
      <c r="A21" s="475" t="s">
        <v>409</v>
      </c>
      <c r="B21" s="470" t="s">
        <v>474</v>
      </c>
      <c r="C21" s="486" t="s">
        <v>387</v>
      </c>
      <c r="D21" s="478" t="s">
        <v>387</v>
      </c>
      <c r="E21" s="478" t="s">
        <v>387</v>
      </c>
      <c r="F21" s="478" t="s">
        <v>387</v>
      </c>
      <c r="G21" s="478" t="s">
        <v>387</v>
      </c>
      <c r="H21" s="478" t="s">
        <v>387</v>
      </c>
      <c r="I21" s="478" t="s">
        <v>387</v>
      </c>
      <c r="J21" s="477" t="s">
        <v>387</v>
      </c>
      <c r="K21" s="477" t="s">
        <v>387</v>
      </c>
      <c r="L21" s="491" t="s">
        <v>387</v>
      </c>
    </row>
    <row r="22" spans="1:12">
      <c r="A22" s="500"/>
      <c r="B22" s="470" t="s">
        <v>475</v>
      </c>
      <c r="C22" s="487" t="s">
        <v>387</v>
      </c>
      <c r="D22" s="479" t="s">
        <v>387</v>
      </c>
      <c r="E22" s="479" t="s">
        <v>387</v>
      </c>
      <c r="F22" s="479" t="s">
        <v>387</v>
      </c>
      <c r="G22" s="479" t="s">
        <v>387</v>
      </c>
      <c r="H22" s="479" t="s">
        <v>387</v>
      </c>
      <c r="I22" s="479" t="s">
        <v>387</v>
      </c>
      <c r="J22" s="479" t="s">
        <v>387</v>
      </c>
      <c r="K22" s="479"/>
      <c r="L22" s="492"/>
    </row>
    <row r="23" spans="1:12">
      <c r="A23" s="500"/>
      <c r="B23" s="470" t="s">
        <v>476</v>
      </c>
      <c r="C23" s="488" t="s">
        <v>387</v>
      </c>
      <c r="D23" s="480" t="s">
        <v>387</v>
      </c>
      <c r="E23" s="480" t="s">
        <v>387</v>
      </c>
      <c r="F23" s="480" t="s">
        <v>387</v>
      </c>
      <c r="G23" s="480" t="s">
        <v>387</v>
      </c>
      <c r="H23" s="480" t="s">
        <v>387</v>
      </c>
      <c r="I23" s="480"/>
      <c r="J23" s="480"/>
      <c r="K23" s="480"/>
      <c r="L23" s="493"/>
    </row>
    <row r="24" spans="1:12" ht="15.75" thickBot="1">
      <c r="A24" s="502"/>
      <c r="B24" s="471" t="s">
        <v>477</v>
      </c>
      <c r="C24" s="495" t="s">
        <v>387</v>
      </c>
      <c r="D24" s="496" t="s">
        <v>387</v>
      </c>
      <c r="E24" s="496" t="s">
        <v>387</v>
      </c>
      <c r="F24" s="496" t="s">
        <v>387</v>
      </c>
      <c r="G24" s="496"/>
      <c r="H24" s="496"/>
      <c r="I24" s="496"/>
      <c r="J24" s="496"/>
      <c r="K24" s="496"/>
      <c r="L24" s="497"/>
    </row>
    <row r="25" spans="1:12" ht="15.75" thickTop="1">
      <c r="A25" s="499" t="s">
        <v>410</v>
      </c>
      <c r="B25" s="472" t="s">
        <v>489</v>
      </c>
      <c r="C25" s="485" t="s">
        <v>387</v>
      </c>
      <c r="D25" s="482" t="s">
        <v>387</v>
      </c>
      <c r="E25" s="482">
        <v>8</v>
      </c>
      <c r="F25" s="482">
        <v>23</v>
      </c>
      <c r="G25" s="482">
        <v>6</v>
      </c>
      <c r="H25" s="482" t="s">
        <v>387</v>
      </c>
      <c r="I25" s="482" t="s">
        <v>387</v>
      </c>
      <c r="J25" s="482" t="s">
        <v>387</v>
      </c>
      <c r="K25" s="482" t="s">
        <v>387</v>
      </c>
      <c r="L25" s="490" t="s">
        <v>387</v>
      </c>
    </row>
    <row r="26" spans="1:12">
      <c r="A26" s="475" t="s">
        <v>411</v>
      </c>
      <c r="B26" s="470" t="s">
        <v>474</v>
      </c>
      <c r="C26" s="489" t="s">
        <v>387</v>
      </c>
      <c r="D26" s="476" t="s">
        <v>387</v>
      </c>
      <c r="E26" s="476" t="s">
        <v>387</v>
      </c>
      <c r="F26" s="476" t="s">
        <v>387</v>
      </c>
      <c r="G26" s="476" t="s">
        <v>387</v>
      </c>
      <c r="H26" s="476" t="s">
        <v>387</v>
      </c>
      <c r="I26" s="476" t="s">
        <v>387</v>
      </c>
      <c r="J26" s="476" t="s">
        <v>387</v>
      </c>
      <c r="K26" s="476" t="s">
        <v>387</v>
      </c>
      <c r="L26" s="494" t="s">
        <v>387</v>
      </c>
    </row>
    <row r="27" spans="1:12">
      <c r="A27" s="500"/>
      <c r="B27" s="470" t="s">
        <v>475</v>
      </c>
      <c r="C27" s="487" t="s">
        <v>387</v>
      </c>
      <c r="D27" s="479" t="s">
        <v>387</v>
      </c>
      <c r="E27" s="479" t="s">
        <v>387</v>
      </c>
      <c r="F27" s="479" t="s">
        <v>387</v>
      </c>
      <c r="G27" s="479" t="s">
        <v>387</v>
      </c>
      <c r="H27" s="479" t="s">
        <v>387</v>
      </c>
      <c r="I27" s="479" t="s">
        <v>387</v>
      </c>
      <c r="J27" s="479" t="s">
        <v>387</v>
      </c>
      <c r="K27" s="479"/>
      <c r="L27" s="492"/>
    </row>
    <row r="28" spans="1:12">
      <c r="A28" s="500"/>
      <c r="B28" s="470" t="s">
        <v>476</v>
      </c>
      <c r="C28" s="488" t="s">
        <v>387</v>
      </c>
      <c r="D28" s="480" t="s">
        <v>387</v>
      </c>
      <c r="E28" s="480" t="s">
        <v>387</v>
      </c>
      <c r="F28" s="480" t="s">
        <v>387</v>
      </c>
      <c r="G28" s="480" t="s">
        <v>387</v>
      </c>
      <c r="H28" s="480" t="s">
        <v>387</v>
      </c>
      <c r="I28" s="480"/>
      <c r="J28" s="480"/>
      <c r="K28" s="480"/>
      <c r="L28" s="493"/>
    </row>
    <row r="29" spans="1:12" ht="15.75" thickBot="1">
      <c r="A29" s="502"/>
      <c r="B29" s="471" t="s">
        <v>477</v>
      </c>
      <c r="C29" s="495" t="s">
        <v>387</v>
      </c>
      <c r="D29" s="496" t="s">
        <v>387</v>
      </c>
      <c r="E29" s="496" t="s">
        <v>387</v>
      </c>
      <c r="F29" s="496" t="s">
        <v>387</v>
      </c>
      <c r="G29" s="496"/>
      <c r="H29" s="496"/>
      <c r="I29" s="496"/>
      <c r="J29" s="496"/>
      <c r="K29" s="496"/>
      <c r="L29" s="497"/>
    </row>
    <row r="30" spans="1:12" ht="15.75" thickTop="1">
      <c r="A30" s="503" t="s">
        <v>412</v>
      </c>
      <c r="B30" s="472" t="s">
        <v>489</v>
      </c>
      <c r="C30" s="485" t="s">
        <v>387</v>
      </c>
      <c r="D30" s="482" t="s">
        <v>387</v>
      </c>
      <c r="E30" s="482" t="s">
        <v>387</v>
      </c>
      <c r="F30" s="482">
        <v>8</v>
      </c>
      <c r="G30" s="482" t="s">
        <v>387</v>
      </c>
      <c r="H30" s="482" t="s">
        <v>387</v>
      </c>
      <c r="I30" s="482" t="s">
        <v>387</v>
      </c>
      <c r="J30" s="482" t="s">
        <v>387</v>
      </c>
      <c r="K30" s="482" t="s">
        <v>387</v>
      </c>
      <c r="L30" s="490" t="s">
        <v>387</v>
      </c>
    </row>
    <row r="31" spans="1:12">
      <c r="A31" s="445" t="s">
        <v>413</v>
      </c>
      <c r="B31" s="470" t="s">
        <v>474</v>
      </c>
      <c r="C31" s="489" t="s">
        <v>387</v>
      </c>
      <c r="D31" s="476" t="s">
        <v>387</v>
      </c>
      <c r="E31" s="476" t="s">
        <v>387</v>
      </c>
      <c r="F31" s="476" t="s">
        <v>387</v>
      </c>
      <c r="G31" s="476" t="s">
        <v>387</v>
      </c>
      <c r="H31" s="476" t="s">
        <v>387</v>
      </c>
      <c r="I31" s="476" t="s">
        <v>387</v>
      </c>
      <c r="J31" s="476" t="s">
        <v>387</v>
      </c>
      <c r="K31" s="476" t="s">
        <v>387</v>
      </c>
      <c r="L31" s="494" t="s">
        <v>387</v>
      </c>
    </row>
    <row r="32" spans="1:12">
      <c r="A32" s="500"/>
      <c r="B32" s="470" t="s">
        <v>475</v>
      </c>
      <c r="C32" s="487" t="s">
        <v>387</v>
      </c>
      <c r="D32" s="479" t="s">
        <v>387</v>
      </c>
      <c r="E32" s="479" t="s">
        <v>387</v>
      </c>
      <c r="F32" s="479" t="s">
        <v>387</v>
      </c>
      <c r="G32" s="479" t="s">
        <v>387</v>
      </c>
      <c r="H32" s="479" t="s">
        <v>387</v>
      </c>
      <c r="I32" s="479" t="s">
        <v>387</v>
      </c>
      <c r="J32" s="479" t="s">
        <v>387</v>
      </c>
      <c r="K32" s="479"/>
      <c r="L32" s="492"/>
    </row>
    <row r="33" spans="1:12">
      <c r="A33" s="500"/>
      <c r="B33" s="470" t="s">
        <v>476</v>
      </c>
      <c r="C33" s="488" t="s">
        <v>387</v>
      </c>
      <c r="D33" s="480" t="s">
        <v>387</v>
      </c>
      <c r="E33" s="480" t="s">
        <v>387</v>
      </c>
      <c r="F33" s="480" t="s">
        <v>387</v>
      </c>
      <c r="G33" s="480" t="s">
        <v>387</v>
      </c>
      <c r="H33" s="480" t="s">
        <v>387</v>
      </c>
      <c r="I33" s="480"/>
      <c r="J33" s="480"/>
      <c r="K33" s="480"/>
      <c r="L33" s="493"/>
    </row>
    <row r="34" spans="1:12" ht="15.75" thickBot="1">
      <c r="A34" s="502"/>
      <c r="B34" s="471" t="s">
        <v>477</v>
      </c>
      <c r="C34" s="495" t="s">
        <v>387</v>
      </c>
      <c r="D34" s="496" t="s">
        <v>387</v>
      </c>
      <c r="E34" s="496" t="s">
        <v>387</v>
      </c>
      <c r="F34" s="496" t="s">
        <v>387</v>
      </c>
      <c r="G34" s="496"/>
      <c r="H34" s="496"/>
      <c r="I34" s="496"/>
      <c r="J34" s="496"/>
      <c r="K34" s="496"/>
      <c r="L34" s="497"/>
    </row>
    <row r="35" spans="1:12" ht="15.75" thickTop="1">
      <c r="A35" s="499" t="s">
        <v>418</v>
      </c>
      <c r="B35" s="472" t="s">
        <v>489</v>
      </c>
      <c r="C35" s="485">
        <v>9</v>
      </c>
      <c r="D35" s="482">
        <v>11</v>
      </c>
      <c r="E35" s="482">
        <v>7</v>
      </c>
      <c r="F35" s="482" t="s">
        <v>387</v>
      </c>
      <c r="G35" s="482" t="s">
        <v>387</v>
      </c>
      <c r="H35" s="482" t="s">
        <v>387</v>
      </c>
      <c r="I35" s="482" t="s">
        <v>387</v>
      </c>
      <c r="J35" s="482" t="s">
        <v>387</v>
      </c>
      <c r="K35" s="482" t="s">
        <v>387</v>
      </c>
      <c r="L35" s="490" t="s">
        <v>387</v>
      </c>
    </row>
    <row r="36" spans="1:12">
      <c r="A36" s="475" t="s">
        <v>419</v>
      </c>
      <c r="B36" s="470" t="s">
        <v>474</v>
      </c>
      <c r="C36" s="489" t="s">
        <v>387</v>
      </c>
      <c r="D36" s="476" t="s">
        <v>387</v>
      </c>
      <c r="E36" s="476" t="s">
        <v>387</v>
      </c>
      <c r="F36" s="476" t="s">
        <v>387</v>
      </c>
      <c r="G36" s="476" t="s">
        <v>387</v>
      </c>
      <c r="H36" s="476" t="s">
        <v>387</v>
      </c>
      <c r="I36" s="476" t="s">
        <v>387</v>
      </c>
      <c r="J36" s="476" t="s">
        <v>387</v>
      </c>
      <c r="K36" s="476" t="s">
        <v>387</v>
      </c>
      <c r="L36" s="494" t="s">
        <v>387</v>
      </c>
    </row>
    <row r="37" spans="1:12">
      <c r="A37" s="499"/>
      <c r="B37" s="470" t="s">
        <v>475</v>
      </c>
      <c r="C37" s="487" t="s">
        <v>387</v>
      </c>
      <c r="D37" s="479" t="s">
        <v>387</v>
      </c>
      <c r="E37" s="479" t="s">
        <v>387</v>
      </c>
      <c r="F37" s="479" t="s">
        <v>387</v>
      </c>
      <c r="G37" s="479" t="s">
        <v>387</v>
      </c>
      <c r="H37" s="479" t="s">
        <v>387</v>
      </c>
      <c r="I37" s="479" t="s">
        <v>387</v>
      </c>
      <c r="J37" s="479" t="s">
        <v>387</v>
      </c>
      <c r="K37" s="479"/>
      <c r="L37" s="492"/>
    </row>
    <row r="38" spans="1:12">
      <c r="A38" s="500"/>
      <c r="B38" s="470" t="s">
        <v>476</v>
      </c>
      <c r="C38" s="488" t="s">
        <v>387</v>
      </c>
      <c r="D38" s="480" t="s">
        <v>387</v>
      </c>
      <c r="E38" s="480" t="s">
        <v>387</v>
      </c>
      <c r="F38" s="480" t="s">
        <v>387</v>
      </c>
      <c r="G38" s="480" t="s">
        <v>387</v>
      </c>
      <c r="H38" s="480" t="s">
        <v>387</v>
      </c>
      <c r="I38" s="480"/>
      <c r="J38" s="480"/>
      <c r="K38" s="480"/>
      <c r="L38" s="493"/>
    </row>
    <row r="39" spans="1:12" ht="15.75" thickBot="1">
      <c r="A39" s="501"/>
      <c r="B39" s="471" t="s">
        <v>477</v>
      </c>
      <c r="C39" s="495" t="s">
        <v>387</v>
      </c>
      <c r="D39" s="496" t="s">
        <v>387</v>
      </c>
      <c r="E39" s="496" t="s">
        <v>387</v>
      </c>
      <c r="F39" s="496" t="s">
        <v>387</v>
      </c>
      <c r="G39" s="496"/>
      <c r="H39" s="496"/>
      <c r="I39" s="496"/>
      <c r="J39" s="496"/>
      <c r="K39" s="496"/>
      <c r="L39" s="497"/>
    </row>
    <row r="40" spans="1:12" ht="15.75" thickTop="1">
      <c r="A40" s="503" t="s">
        <v>420</v>
      </c>
      <c r="B40" s="472" t="s">
        <v>489</v>
      </c>
      <c r="C40" s="485" t="s">
        <v>387</v>
      </c>
      <c r="D40" s="482" t="s">
        <v>387</v>
      </c>
      <c r="E40" s="482" t="s">
        <v>387</v>
      </c>
      <c r="F40" s="482" t="s">
        <v>387</v>
      </c>
      <c r="G40" s="482" t="s">
        <v>387</v>
      </c>
      <c r="H40" s="482" t="s">
        <v>387</v>
      </c>
      <c r="I40" s="482" t="s">
        <v>387</v>
      </c>
      <c r="J40" s="482" t="s">
        <v>387</v>
      </c>
      <c r="K40" s="482" t="s">
        <v>387</v>
      </c>
      <c r="L40" s="490" t="s">
        <v>387</v>
      </c>
    </row>
    <row r="41" spans="1:12">
      <c r="A41" s="475" t="s">
        <v>421</v>
      </c>
      <c r="B41" s="470" t="s">
        <v>474</v>
      </c>
      <c r="C41" s="489" t="s">
        <v>387</v>
      </c>
      <c r="D41" s="476" t="s">
        <v>387</v>
      </c>
      <c r="E41" s="476" t="s">
        <v>387</v>
      </c>
      <c r="F41" s="476" t="s">
        <v>387</v>
      </c>
      <c r="G41" s="476" t="s">
        <v>387</v>
      </c>
      <c r="H41" s="476" t="s">
        <v>387</v>
      </c>
      <c r="I41" s="476" t="s">
        <v>387</v>
      </c>
      <c r="J41" s="476" t="s">
        <v>387</v>
      </c>
      <c r="K41" s="476" t="s">
        <v>387</v>
      </c>
      <c r="L41" s="494" t="s">
        <v>387</v>
      </c>
    </row>
    <row r="42" spans="1:12">
      <c r="A42" s="500"/>
      <c r="B42" s="470" t="s">
        <v>475</v>
      </c>
      <c r="C42" s="489" t="s">
        <v>387</v>
      </c>
      <c r="D42" s="476" t="s">
        <v>387</v>
      </c>
      <c r="E42" s="476" t="s">
        <v>387</v>
      </c>
      <c r="F42" s="476" t="s">
        <v>387</v>
      </c>
      <c r="G42" s="476" t="s">
        <v>387</v>
      </c>
      <c r="H42" s="476" t="s">
        <v>387</v>
      </c>
      <c r="I42" s="476" t="s">
        <v>387</v>
      </c>
      <c r="J42" s="476" t="s">
        <v>387</v>
      </c>
      <c r="K42" s="476"/>
      <c r="L42" s="494"/>
    </row>
    <row r="43" spans="1:12">
      <c r="A43" s="500"/>
      <c r="B43" s="470" t="s">
        <v>476</v>
      </c>
      <c r="C43" s="488" t="s">
        <v>387</v>
      </c>
      <c r="D43" s="480" t="s">
        <v>387</v>
      </c>
      <c r="E43" s="480" t="s">
        <v>387</v>
      </c>
      <c r="F43" s="480" t="s">
        <v>387</v>
      </c>
      <c r="G43" s="480" t="s">
        <v>387</v>
      </c>
      <c r="H43" s="480" t="s">
        <v>387</v>
      </c>
      <c r="I43" s="480"/>
      <c r="J43" s="480"/>
      <c r="K43" s="480"/>
      <c r="L43" s="493"/>
    </row>
    <row r="44" spans="1:12" ht="15.75" thickBot="1">
      <c r="A44" s="502"/>
      <c r="B44" s="471" t="s">
        <v>477</v>
      </c>
      <c r="C44" s="495" t="s">
        <v>387</v>
      </c>
      <c r="D44" s="496" t="s">
        <v>387</v>
      </c>
      <c r="E44" s="496" t="s">
        <v>387</v>
      </c>
      <c r="F44" s="496" t="s">
        <v>387</v>
      </c>
      <c r="G44" s="496"/>
      <c r="H44" s="496"/>
      <c r="I44" s="496"/>
      <c r="J44" s="496"/>
      <c r="K44" s="496"/>
      <c r="L44" s="497"/>
    </row>
    <row r="45" spans="1:12" ht="15.75" thickTop="1">
      <c r="A45" s="503" t="s">
        <v>422</v>
      </c>
      <c r="B45" s="472" t="s">
        <v>489</v>
      </c>
      <c r="C45" s="485">
        <v>145</v>
      </c>
      <c r="D45" s="482">
        <v>109</v>
      </c>
      <c r="E45" s="482">
        <v>88</v>
      </c>
      <c r="F45" s="482">
        <v>75</v>
      </c>
      <c r="G45" s="482">
        <v>58</v>
      </c>
      <c r="H45" s="482">
        <v>23</v>
      </c>
      <c r="I45" s="482">
        <v>39</v>
      </c>
      <c r="J45" s="482">
        <v>28</v>
      </c>
      <c r="K45" s="482">
        <v>29</v>
      </c>
      <c r="L45" s="490">
        <v>34</v>
      </c>
    </row>
    <row r="46" spans="1:12">
      <c r="A46" s="475" t="s">
        <v>423</v>
      </c>
      <c r="B46" s="470" t="s">
        <v>474</v>
      </c>
      <c r="C46" s="486" t="s">
        <v>387</v>
      </c>
      <c r="D46" s="478">
        <v>5</v>
      </c>
      <c r="E46" s="478" t="s">
        <v>387</v>
      </c>
      <c r="F46" s="478" t="s">
        <v>387</v>
      </c>
      <c r="G46" s="478" t="s">
        <v>387</v>
      </c>
      <c r="H46" s="478" t="s">
        <v>387</v>
      </c>
      <c r="I46" s="478" t="s">
        <v>387</v>
      </c>
      <c r="J46" s="477" t="s">
        <v>387</v>
      </c>
      <c r="K46" s="477" t="s">
        <v>387</v>
      </c>
      <c r="L46" s="491" t="s">
        <v>387</v>
      </c>
    </row>
    <row r="47" spans="1:12">
      <c r="A47" s="499"/>
      <c r="B47" s="470" t="s">
        <v>475</v>
      </c>
      <c r="C47" s="487" t="s">
        <v>387</v>
      </c>
      <c r="D47" s="479">
        <v>6</v>
      </c>
      <c r="E47" s="479" t="s">
        <v>387</v>
      </c>
      <c r="F47" s="479">
        <v>5</v>
      </c>
      <c r="G47" s="479">
        <v>5</v>
      </c>
      <c r="H47" s="479" t="s">
        <v>387</v>
      </c>
      <c r="I47" s="479" t="s">
        <v>387</v>
      </c>
      <c r="J47" s="479" t="s">
        <v>387</v>
      </c>
      <c r="K47" s="479"/>
      <c r="L47" s="492"/>
    </row>
    <row r="48" spans="1:12">
      <c r="A48" s="500"/>
      <c r="B48" s="470" t="s">
        <v>476</v>
      </c>
      <c r="C48" s="488" t="s">
        <v>387</v>
      </c>
      <c r="D48" s="480">
        <v>10</v>
      </c>
      <c r="E48" s="480" t="s">
        <v>387</v>
      </c>
      <c r="F48" s="480">
        <v>6</v>
      </c>
      <c r="G48" s="480">
        <v>5</v>
      </c>
      <c r="H48" s="480" t="s">
        <v>387</v>
      </c>
      <c r="I48" s="480"/>
      <c r="J48" s="480"/>
      <c r="K48" s="480"/>
      <c r="L48" s="493"/>
    </row>
    <row r="49" spans="1:12" ht="15.75" thickBot="1">
      <c r="A49" s="502"/>
      <c r="B49" s="471" t="s">
        <v>477</v>
      </c>
      <c r="C49" s="495">
        <v>7</v>
      </c>
      <c r="D49" s="496">
        <v>14</v>
      </c>
      <c r="E49" s="496">
        <v>5</v>
      </c>
      <c r="F49" s="496">
        <v>6</v>
      </c>
      <c r="G49" s="496"/>
      <c r="H49" s="496"/>
      <c r="I49" s="496"/>
      <c r="J49" s="496"/>
      <c r="K49" s="496"/>
      <c r="L49" s="497"/>
    </row>
    <row r="50" spans="1:12" ht="15.75" thickTop="1">
      <c r="A50" s="499" t="s">
        <v>424</v>
      </c>
      <c r="B50" s="472" t="s">
        <v>489</v>
      </c>
      <c r="C50" s="485" t="s">
        <v>387</v>
      </c>
      <c r="D50" s="482" t="s">
        <v>387</v>
      </c>
      <c r="E50" s="482" t="s">
        <v>387</v>
      </c>
      <c r="F50" s="482" t="s">
        <v>387</v>
      </c>
      <c r="G50" s="482" t="s">
        <v>387</v>
      </c>
      <c r="H50" s="482" t="s">
        <v>387</v>
      </c>
      <c r="I50" s="482" t="s">
        <v>387</v>
      </c>
      <c r="J50" s="482" t="s">
        <v>387</v>
      </c>
      <c r="K50" s="482" t="s">
        <v>387</v>
      </c>
      <c r="L50" s="490" t="s">
        <v>387</v>
      </c>
    </row>
    <row r="51" spans="1:12">
      <c r="A51" s="475" t="s">
        <v>425</v>
      </c>
      <c r="B51" s="470" t="s">
        <v>474</v>
      </c>
      <c r="C51" s="489" t="s">
        <v>387</v>
      </c>
      <c r="D51" s="476" t="s">
        <v>387</v>
      </c>
      <c r="E51" s="476" t="s">
        <v>387</v>
      </c>
      <c r="F51" s="476" t="s">
        <v>387</v>
      </c>
      <c r="G51" s="476" t="s">
        <v>387</v>
      </c>
      <c r="H51" s="476" t="s">
        <v>387</v>
      </c>
      <c r="I51" s="476" t="s">
        <v>387</v>
      </c>
      <c r="J51" s="476" t="s">
        <v>387</v>
      </c>
      <c r="K51" s="476" t="s">
        <v>387</v>
      </c>
      <c r="L51" s="494" t="s">
        <v>387</v>
      </c>
    </row>
    <row r="52" spans="1:12">
      <c r="A52" s="500"/>
      <c r="B52" s="470" t="s">
        <v>475</v>
      </c>
      <c r="C52" s="489" t="s">
        <v>387</v>
      </c>
      <c r="D52" s="476" t="s">
        <v>387</v>
      </c>
      <c r="E52" s="476" t="s">
        <v>387</v>
      </c>
      <c r="F52" s="476" t="s">
        <v>387</v>
      </c>
      <c r="G52" s="476" t="s">
        <v>387</v>
      </c>
      <c r="H52" s="476" t="s">
        <v>387</v>
      </c>
      <c r="I52" s="476" t="s">
        <v>387</v>
      </c>
      <c r="J52" s="476" t="s">
        <v>387</v>
      </c>
      <c r="K52" s="476"/>
      <c r="L52" s="494"/>
    </row>
    <row r="53" spans="1:12">
      <c r="A53" s="500"/>
      <c r="B53" s="470" t="s">
        <v>476</v>
      </c>
      <c r="C53" s="489" t="s">
        <v>387</v>
      </c>
      <c r="D53" s="476" t="s">
        <v>387</v>
      </c>
      <c r="E53" s="476" t="s">
        <v>387</v>
      </c>
      <c r="F53" s="476" t="s">
        <v>387</v>
      </c>
      <c r="G53" s="476" t="s">
        <v>387</v>
      </c>
      <c r="H53" s="476" t="s">
        <v>387</v>
      </c>
      <c r="I53" s="476"/>
      <c r="J53" s="476"/>
      <c r="K53" s="476"/>
      <c r="L53" s="494"/>
    </row>
    <row r="54" spans="1:12" ht="15.75" thickBot="1">
      <c r="A54" s="502"/>
      <c r="B54" s="471" t="s">
        <v>477</v>
      </c>
      <c r="C54" s="495" t="s">
        <v>387</v>
      </c>
      <c r="D54" s="496" t="s">
        <v>387</v>
      </c>
      <c r="E54" s="496" t="s">
        <v>387</v>
      </c>
      <c r="F54" s="496" t="s">
        <v>387</v>
      </c>
      <c r="G54" s="496"/>
      <c r="H54" s="496"/>
      <c r="I54" s="496"/>
      <c r="J54" s="496"/>
      <c r="K54" s="496"/>
      <c r="L54" s="497"/>
    </row>
    <row r="55" spans="1:12" ht="15.75" thickTop="1">
      <c r="A55" s="499" t="s">
        <v>426</v>
      </c>
      <c r="B55" s="472" t="s">
        <v>489</v>
      </c>
      <c r="C55" s="485" t="s">
        <v>387</v>
      </c>
      <c r="D55" s="482" t="s">
        <v>387</v>
      </c>
      <c r="E55" s="482" t="s">
        <v>387</v>
      </c>
      <c r="F55" s="482" t="s">
        <v>387</v>
      </c>
      <c r="G55" s="482" t="s">
        <v>387</v>
      </c>
      <c r="H55" s="482" t="s">
        <v>387</v>
      </c>
      <c r="I55" s="482" t="s">
        <v>387</v>
      </c>
      <c r="J55" s="482" t="s">
        <v>387</v>
      </c>
      <c r="K55" s="482" t="s">
        <v>387</v>
      </c>
      <c r="L55" s="490" t="s">
        <v>387</v>
      </c>
    </row>
    <row r="56" spans="1:12">
      <c r="A56" s="475" t="s">
        <v>427</v>
      </c>
      <c r="B56" s="470" t="s">
        <v>474</v>
      </c>
      <c r="C56" s="489" t="s">
        <v>387</v>
      </c>
      <c r="D56" s="476" t="s">
        <v>387</v>
      </c>
      <c r="E56" s="476" t="s">
        <v>387</v>
      </c>
      <c r="F56" s="476" t="s">
        <v>387</v>
      </c>
      <c r="G56" s="476" t="s">
        <v>387</v>
      </c>
      <c r="H56" s="476" t="s">
        <v>387</v>
      </c>
      <c r="I56" s="476" t="s">
        <v>387</v>
      </c>
      <c r="J56" s="476" t="s">
        <v>387</v>
      </c>
      <c r="K56" s="476" t="s">
        <v>387</v>
      </c>
      <c r="L56" s="494" t="s">
        <v>387</v>
      </c>
    </row>
    <row r="57" spans="1:12">
      <c r="A57" s="500"/>
      <c r="B57" s="470" t="s">
        <v>475</v>
      </c>
      <c r="C57" s="489" t="s">
        <v>387</v>
      </c>
      <c r="D57" s="476" t="s">
        <v>387</v>
      </c>
      <c r="E57" s="476" t="s">
        <v>387</v>
      </c>
      <c r="F57" s="476" t="s">
        <v>387</v>
      </c>
      <c r="G57" s="476" t="s">
        <v>387</v>
      </c>
      <c r="H57" s="476" t="s">
        <v>387</v>
      </c>
      <c r="I57" s="476" t="s">
        <v>387</v>
      </c>
      <c r="J57" s="476" t="s">
        <v>387</v>
      </c>
      <c r="K57" s="476"/>
      <c r="L57" s="494"/>
    </row>
    <row r="58" spans="1:12">
      <c r="A58" s="500"/>
      <c r="B58" s="470" t="s">
        <v>476</v>
      </c>
      <c r="C58" s="488" t="s">
        <v>387</v>
      </c>
      <c r="D58" s="480" t="s">
        <v>387</v>
      </c>
      <c r="E58" s="480" t="s">
        <v>387</v>
      </c>
      <c r="F58" s="480" t="s">
        <v>387</v>
      </c>
      <c r="G58" s="480" t="s">
        <v>387</v>
      </c>
      <c r="H58" s="480" t="s">
        <v>387</v>
      </c>
      <c r="I58" s="480"/>
      <c r="J58" s="480"/>
      <c r="K58" s="480"/>
      <c r="L58" s="493"/>
    </row>
    <row r="59" spans="1:12" ht="15.75" thickBot="1">
      <c r="A59" s="501"/>
      <c r="B59" s="471" t="s">
        <v>477</v>
      </c>
      <c r="C59" s="495" t="s">
        <v>387</v>
      </c>
      <c r="D59" s="496" t="s">
        <v>387</v>
      </c>
      <c r="E59" s="496" t="s">
        <v>387</v>
      </c>
      <c r="F59" s="496" t="s">
        <v>387</v>
      </c>
      <c r="G59" s="496"/>
      <c r="H59" s="496"/>
      <c r="I59" s="496"/>
      <c r="J59" s="496"/>
      <c r="K59" s="496"/>
      <c r="L59" s="497"/>
    </row>
    <row r="60" spans="1:12" ht="15.75" thickTop="1">
      <c r="A60" s="499" t="s">
        <v>428</v>
      </c>
      <c r="B60" s="472" t="s">
        <v>489</v>
      </c>
      <c r="C60" s="485">
        <v>31</v>
      </c>
      <c r="D60" s="482">
        <v>40</v>
      </c>
      <c r="E60" s="482">
        <v>49</v>
      </c>
      <c r="F60" s="482">
        <v>37</v>
      </c>
      <c r="G60" s="482">
        <v>14</v>
      </c>
      <c r="H60" s="482">
        <v>7</v>
      </c>
      <c r="I60" s="482" t="s">
        <v>387</v>
      </c>
      <c r="J60" s="482" t="s">
        <v>387</v>
      </c>
      <c r="K60" s="482" t="s">
        <v>387</v>
      </c>
      <c r="L60" s="490" t="s">
        <v>387</v>
      </c>
    </row>
    <row r="61" spans="1:12">
      <c r="A61" s="475" t="s">
        <v>429</v>
      </c>
      <c r="B61" s="470" t="s">
        <v>474</v>
      </c>
      <c r="C61" s="486" t="s">
        <v>387</v>
      </c>
      <c r="D61" s="478" t="s">
        <v>387</v>
      </c>
      <c r="E61" s="478" t="s">
        <v>387</v>
      </c>
      <c r="F61" s="478" t="s">
        <v>387</v>
      </c>
      <c r="G61" s="478" t="s">
        <v>387</v>
      </c>
      <c r="H61" s="478" t="s">
        <v>387</v>
      </c>
      <c r="I61" s="478" t="s">
        <v>387</v>
      </c>
      <c r="J61" s="477" t="s">
        <v>387</v>
      </c>
      <c r="K61" s="477" t="s">
        <v>387</v>
      </c>
      <c r="L61" s="491" t="s">
        <v>387</v>
      </c>
    </row>
    <row r="62" spans="1:12">
      <c r="A62" s="499"/>
      <c r="B62" s="470" t="s">
        <v>475</v>
      </c>
      <c r="C62" s="487" t="s">
        <v>387</v>
      </c>
      <c r="D62" s="479" t="s">
        <v>387</v>
      </c>
      <c r="E62" s="479" t="s">
        <v>387</v>
      </c>
      <c r="F62" s="479" t="s">
        <v>387</v>
      </c>
      <c r="G62" s="479" t="s">
        <v>387</v>
      </c>
      <c r="H62" s="479" t="s">
        <v>387</v>
      </c>
      <c r="I62" s="479" t="s">
        <v>387</v>
      </c>
      <c r="J62" s="479" t="s">
        <v>387</v>
      </c>
      <c r="K62" s="479"/>
      <c r="L62" s="492"/>
    </row>
    <row r="63" spans="1:12">
      <c r="A63" s="500"/>
      <c r="B63" s="470" t="s">
        <v>476</v>
      </c>
      <c r="C63" s="488" t="s">
        <v>387</v>
      </c>
      <c r="D63" s="480" t="s">
        <v>387</v>
      </c>
      <c r="E63" s="480" t="s">
        <v>387</v>
      </c>
      <c r="F63" s="480" t="s">
        <v>387</v>
      </c>
      <c r="G63" s="480" t="s">
        <v>387</v>
      </c>
      <c r="H63" s="480" t="s">
        <v>387</v>
      </c>
      <c r="I63" s="480"/>
      <c r="J63" s="480"/>
      <c r="K63" s="480"/>
      <c r="L63" s="493"/>
    </row>
    <row r="64" spans="1:12" ht="15.75" thickBot="1">
      <c r="A64" s="502"/>
      <c r="B64" s="471" t="s">
        <v>477</v>
      </c>
      <c r="C64" s="495" t="s">
        <v>387</v>
      </c>
      <c r="D64" s="496">
        <v>5</v>
      </c>
      <c r="E64" s="496">
        <v>5</v>
      </c>
      <c r="F64" s="496" t="s">
        <v>387</v>
      </c>
      <c r="G64" s="496"/>
      <c r="H64" s="496"/>
      <c r="I64" s="496"/>
      <c r="J64" s="496"/>
      <c r="K64" s="496"/>
      <c r="L64" s="497"/>
    </row>
    <row r="65" spans="1:12" ht="15.75" thickTop="1">
      <c r="A65" s="499" t="s">
        <v>430</v>
      </c>
      <c r="B65" s="472" t="s">
        <v>489</v>
      </c>
      <c r="C65" s="485" t="s">
        <v>387</v>
      </c>
      <c r="D65" s="482" t="s">
        <v>387</v>
      </c>
      <c r="E65" s="482" t="s">
        <v>387</v>
      </c>
      <c r="F65" s="482" t="s">
        <v>387</v>
      </c>
      <c r="G65" s="482" t="s">
        <v>387</v>
      </c>
      <c r="H65" s="482" t="s">
        <v>387</v>
      </c>
      <c r="I65" s="482" t="s">
        <v>387</v>
      </c>
      <c r="J65" s="482" t="s">
        <v>387</v>
      </c>
      <c r="K65" s="482" t="s">
        <v>387</v>
      </c>
      <c r="L65" s="490" t="s">
        <v>387</v>
      </c>
    </row>
    <row r="66" spans="1:12">
      <c r="A66" s="475" t="s">
        <v>431</v>
      </c>
      <c r="B66" s="470" t="s">
        <v>474</v>
      </c>
      <c r="C66" s="489" t="s">
        <v>387</v>
      </c>
      <c r="D66" s="476" t="s">
        <v>387</v>
      </c>
      <c r="E66" s="476" t="s">
        <v>387</v>
      </c>
      <c r="F66" s="476" t="s">
        <v>387</v>
      </c>
      <c r="G66" s="476" t="s">
        <v>387</v>
      </c>
      <c r="H66" s="476" t="s">
        <v>387</v>
      </c>
      <c r="I66" s="476" t="s">
        <v>387</v>
      </c>
      <c r="J66" s="476" t="s">
        <v>387</v>
      </c>
      <c r="K66" s="476" t="s">
        <v>387</v>
      </c>
      <c r="L66" s="494" t="s">
        <v>387</v>
      </c>
    </row>
    <row r="67" spans="1:12">
      <c r="A67" s="500"/>
      <c r="B67" s="470" t="s">
        <v>475</v>
      </c>
      <c r="C67" s="489" t="s">
        <v>387</v>
      </c>
      <c r="D67" s="476" t="s">
        <v>387</v>
      </c>
      <c r="E67" s="476" t="s">
        <v>387</v>
      </c>
      <c r="F67" s="476" t="s">
        <v>387</v>
      </c>
      <c r="G67" s="476" t="s">
        <v>387</v>
      </c>
      <c r="H67" s="476" t="s">
        <v>387</v>
      </c>
      <c r="I67" s="476" t="s">
        <v>387</v>
      </c>
      <c r="J67" s="476" t="s">
        <v>387</v>
      </c>
      <c r="K67" s="476"/>
      <c r="L67" s="494"/>
    </row>
    <row r="68" spans="1:12">
      <c r="A68" s="499"/>
      <c r="B68" s="470" t="s">
        <v>476</v>
      </c>
      <c r="C68" s="489" t="s">
        <v>387</v>
      </c>
      <c r="D68" s="476" t="s">
        <v>387</v>
      </c>
      <c r="E68" s="476" t="s">
        <v>387</v>
      </c>
      <c r="F68" s="476" t="s">
        <v>387</v>
      </c>
      <c r="G68" s="476" t="s">
        <v>387</v>
      </c>
      <c r="H68" s="476" t="s">
        <v>387</v>
      </c>
      <c r="I68" s="476"/>
      <c r="J68" s="476"/>
      <c r="K68" s="476"/>
      <c r="L68" s="494"/>
    </row>
    <row r="69" spans="1:12" ht="15.75" thickBot="1">
      <c r="A69" s="501"/>
      <c r="B69" s="471" t="s">
        <v>477</v>
      </c>
      <c r="C69" s="495" t="s">
        <v>387</v>
      </c>
      <c r="D69" s="496" t="s">
        <v>387</v>
      </c>
      <c r="E69" s="496" t="s">
        <v>387</v>
      </c>
      <c r="F69" s="496" t="s">
        <v>387</v>
      </c>
      <c r="G69" s="496"/>
      <c r="H69" s="496"/>
      <c r="I69" s="496"/>
      <c r="J69" s="496"/>
      <c r="K69" s="496"/>
      <c r="L69" s="498"/>
    </row>
    <row r="70" spans="1:12" ht="15.75" thickTop="1">
      <c r="A70" s="499" t="s">
        <v>432</v>
      </c>
      <c r="B70" s="472" t="s">
        <v>489</v>
      </c>
      <c r="C70" s="485">
        <v>6</v>
      </c>
      <c r="D70" s="482">
        <v>6</v>
      </c>
      <c r="E70" s="482">
        <v>8</v>
      </c>
      <c r="F70" s="482">
        <v>12</v>
      </c>
      <c r="G70" s="482">
        <v>10</v>
      </c>
      <c r="H70" s="482" t="s">
        <v>387</v>
      </c>
      <c r="I70" s="482" t="s">
        <v>387</v>
      </c>
      <c r="J70" s="482" t="s">
        <v>387</v>
      </c>
      <c r="K70" s="482" t="s">
        <v>387</v>
      </c>
      <c r="L70" s="490" t="s">
        <v>387</v>
      </c>
    </row>
    <row r="71" spans="1:12">
      <c r="A71" s="475" t="s">
        <v>433</v>
      </c>
      <c r="B71" s="470" t="s">
        <v>474</v>
      </c>
      <c r="C71" s="489" t="s">
        <v>387</v>
      </c>
      <c r="D71" s="476" t="s">
        <v>387</v>
      </c>
      <c r="E71" s="476" t="s">
        <v>387</v>
      </c>
      <c r="F71" s="476" t="s">
        <v>387</v>
      </c>
      <c r="G71" s="476" t="s">
        <v>387</v>
      </c>
      <c r="H71" s="476" t="s">
        <v>387</v>
      </c>
      <c r="I71" s="476" t="s">
        <v>387</v>
      </c>
      <c r="J71" s="476" t="s">
        <v>387</v>
      </c>
      <c r="K71" s="476" t="s">
        <v>387</v>
      </c>
      <c r="L71" s="494" t="s">
        <v>387</v>
      </c>
    </row>
    <row r="72" spans="1:12">
      <c r="A72" s="500"/>
      <c r="B72" s="470" t="s">
        <v>475</v>
      </c>
      <c r="C72" s="489" t="s">
        <v>387</v>
      </c>
      <c r="D72" s="476" t="s">
        <v>387</v>
      </c>
      <c r="E72" s="476" t="s">
        <v>387</v>
      </c>
      <c r="F72" s="476" t="s">
        <v>387</v>
      </c>
      <c r="G72" s="476" t="s">
        <v>387</v>
      </c>
      <c r="H72" s="476" t="s">
        <v>387</v>
      </c>
      <c r="I72" s="476" t="s">
        <v>387</v>
      </c>
      <c r="J72" s="476" t="s">
        <v>387</v>
      </c>
      <c r="K72" s="476"/>
      <c r="L72" s="494"/>
    </row>
    <row r="73" spans="1:12">
      <c r="A73" s="500"/>
      <c r="B73" s="470" t="s">
        <v>476</v>
      </c>
      <c r="C73" s="488" t="s">
        <v>387</v>
      </c>
      <c r="D73" s="480" t="s">
        <v>387</v>
      </c>
      <c r="E73" s="480" t="s">
        <v>387</v>
      </c>
      <c r="F73" s="480" t="s">
        <v>387</v>
      </c>
      <c r="G73" s="480" t="s">
        <v>387</v>
      </c>
      <c r="H73" s="480" t="s">
        <v>387</v>
      </c>
      <c r="I73" s="480"/>
      <c r="J73" s="480"/>
      <c r="K73" s="480"/>
      <c r="L73" s="493"/>
    </row>
    <row r="74" spans="1:12" ht="15.75" thickBot="1">
      <c r="A74" s="502"/>
      <c r="B74" s="471" t="s">
        <v>477</v>
      </c>
      <c r="C74" s="495" t="s">
        <v>387</v>
      </c>
      <c r="D74" s="496" t="s">
        <v>387</v>
      </c>
      <c r="E74" s="496" t="s">
        <v>387</v>
      </c>
      <c r="F74" s="496" t="s">
        <v>387</v>
      </c>
      <c r="G74" s="496"/>
      <c r="H74" s="496"/>
      <c r="I74" s="496"/>
      <c r="J74" s="496"/>
      <c r="K74" s="496"/>
      <c r="L74" s="497"/>
    </row>
    <row r="75" spans="1:12" ht="15.75" thickTop="1">
      <c r="A75" s="499" t="s">
        <v>434</v>
      </c>
      <c r="B75" s="472" t="s">
        <v>489</v>
      </c>
      <c r="C75" s="485" t="s">
        <v>387</v>
      </c>
      <c r="D75" s="482" t="s">
        <v>387</v>
      </c>
      <c r="E75" s="482" t="s">
        <v>387</v>
      </c>
      <c r="F75" s="482" t="s">
        <v>387</v>
      </c>
      <c r="G75" s="482">
        <v>19</v>
      </c>
      <c r="H75" s="482">
        <v>11</v>
      </c>
      <c r="I75" s="482" t="s">
        <v>387</v>
      </c>
      <c r="J75" s="482" t="s">
        <v>387</v>
      </c>
      <c r="K75" s="482" t="s">
        <v>387</v>
      </c>
      <c r="L75" s="490" t="s">
        <v>387</v>
      </c>
    </row>
    <row r="76" spans="1:12">
      <c r="A76" s="475" t="s">
        <v>435</v>
      </c>
      <c r="B76" s="470" t="s">
        <v>474</v>
      </c>
      <c r="C76" s="489" t="s">
        <v>387</v>
      </c>
      <c r="D76" s="476" t="s">
        <v>387</v>
      </c>
      <c r="E76" s="476" t="s">
        <v>387</v>
      </c>
      <c r="F76" s="476" t="s">
        <v>387</v>
      </c>
      <c r="G76" s="476" t="s">
        <v>387</v>
      </c>
      <c r="H76" s="476" t="s">
        <v>387</v>
      </c>
      <c r="I76" s="476" t="s">
        <v>387</v>
      </c>
      <c r="J76" s="476" t="s">
        <v>387</v>
      </c>
      <c r="K76" s="476" t="s">
        <v>387</v>
      </c>
      <c r="L76" s="494" t="s">
        <v>387</v>
      </c>
    </row>
    <row r="77" spans="1:12">
      <c r="A77" s="499"/>
      <c r="B77" s="470" t="s">
        <v>475</v>
      </c>
      <c r="C77" s="489" t="s">
        <v>387</v>
      </c>
      <c r="D77" s="476" t="s">
        <v>387</v>
      </c>
      <c r="E77" s="476" t="s">
        <v>387</v>
      </c>
      <c r="F77" s="476" t="s">
        <v>387</v>
      </c>
      <c r="G77" s="476" t="s">
        <v>387</v>
      </c>
      <c r="H77" s="476" t="s">
        <v>387</v>
      </c>
      <c r="I77" s="476" t="s">
        <v>387</v>
      </c>
      <c r="J77" s="476" t="s">
        <v>387</v>
      </c>
      <c r="K77" s="476"/>
      <c r="L77" s="494"/>
    </row>
    <row r="78" spans="1:12">
      <c r="A78" s="500"/>
      <c r="B78" s="470" t="s">
        <v>476</v>
      </c>
      <c r="C78" s="488" t="s">
        <v>387</v>
      </c>
      <c r="D78" s="480" t="s">
        <v>387</v>
      </c>
      <c r="E78" s="480" t="s">
        <v>387</v>
      </c>
      <c r="F78" s="480" t="s">
        <v>387</v>
      </c>
      <c r="G78" s="480" t="s">
        <v>387</v>
      </c>
      <c r="H78" s="480" t="s">
        <v>387</v>
      </c>
      <c r="I78" s="480"/>
      <c r="J78" s="480"/>
      <c r="K78" s="480"/>
      <c r="L78" s="493"/>
    </row>
    <row r="79" spans="1:12" ht="15.75" thickBot="1">
      <c r="A79" s="502"/>
      <c r="B79" s="471" t="s">
        <v>477</v>
      </c>
      <c r="C79" s="495" t="s">
        <v>387</v>
      </c>
      <c r="D79" s="496" t="s">
        <v>387</v>
      </c>
      <c r="E79" s="496" t="s">
        <v>387</v>
      </c>
      <c r="F79" s="496" t="s">
        <v>387</v>
      </c>
      <c r="G79" s="496"/>
      <c r="H79" s="496"/>
      <c r="I79" s="496"/>
      <c r="J79" s="496"/>
      <c r="K79" s="496"/>
      <c r="L79" s="497"/>
    </row>
    <row r="80" spans="1:12" ht="15.75" thickTop="1">
      <c r="A80" s="503" t="s">
        <v>436</v>
      </c>
      <c r="B80" s="472" t="s">
        <v>489</v>
      </c>
      <c r="C80" s="485" t="s">
        <v>387</v>
      </c>
      <c r="D80" s="482">
        <v>12</v>
      </c>
      <c r="E80" s="482">
        <v>10</v>
      </c>
      <c r="F80" s="482">
        <v>25</v>
      </c>
      <c r="G80" s="482">
        <v>7</v>
      </c>
      <c r="H80" s="482" t="s">
        <v>387</v>
      </c>
      <c r="I80" s="482">
        <v>8</v>
      </c>
      <c r="J80" s="482" t="s">
        <v>387</v>
      </c>
      <c r="K80" s="482" t="s">
        <v>387</v>
      </c>
      <c r="L80" s="490" t="s">
        <v>387</v>
      </c>
    </row>
    <row r="81" spans="1:12">
      <c r="A81" s="475" t="s">
        <v>437</v>
      </c>
      <c r="B81" s="470" t="s">
        <v>474</v>
      </c>
      <c r="C81" s="486" t="s">
        <v>387</v>
      </c>
      <c r="D81" s="478" t="s">
        <v>387</v>
      </c>
      <c r="E81" s="478" t="s">
        <v>387</v>
      </c>
      <c r="F81" s="478" t="s">
        <v>387</v>
      </c>
      <c r="G81" s="478" t="s">
        <v>387</v>
      </c>
      <c r="H81" s="478" t="s">
        <v>387</v>
      </c>
      <c r="I81" s="478" t="s">
        <v>387</v>
      </c>
      <c r="J81" s="477" t="s">
        <v>387</v>
      </c>
      <c r="K81" s="477" t="s">
        <v>387</v>
      </c>
      <c r="L81" s="491" t="s">
        <v>387</v>
      </c>
    </row>
    <row r="82" spans="1:12">
      <c r="A82" s="500"/>
      <c r="B82" s="470" t="s">
        <v>475</v>
      </c>
      <c r="C82" s="487" t="s">
        <v>387</v>
      </c>
      <c r="D82" s="479" t="s">
        <v>387</v>
      </c>
      <c r="E82" s="479" t="s">
        <v>387</v>
      </c>
      <c r="F82" s="479" t="s">
        <v>387</v>
      </c>
      <c r="G82" s="479" t="s">
        <v>387</v>
      </c>
      <c r="H82" s="479" t="s">
        <v>387</v>
      </c>
      <c r="I82" s="479" t="s">
        <v>387</v>
      </c>
      <c r="J82" s="479" t="s">
        <v>387</v>
      </c>
      <c r="K82" s="479"/>
      <c r="L82" s="492"/>
    </row>
    <row r="83" spans="1:12">
      <c r="A83" s="499"/>
      <c r="B83" s="470" t="s">
        <v>476</v>
      </c>
      <c r="C83" s="488" t="s">
        <v>387</v>
      </c>
      <c r="D83" s="480" t="s">
        <v>387</v>
      </c>
      <c r="E83" s="480" t="s">
        <v>387</v>
      </c>
      <c r="F83" s="480" t="s">
        <v>387</v>
      </c>
      <c r="G83" s="480" t="s">
        <v>387</v>
      </c>
      <c r="H83" s="480" t="s">
        <v>387</v>
      </c>
      <c r="I83" s="480"/>
      <c r="J83" s="480"/>
      <c r="K83" s="480"/>
      <c r="L83" s="493"/>
    </row>
    <row r="84" spans="1:12" ht="15.75" thickBot="1">
      <c r="A84" s="501"/>
      <c r="B84" s="471" t="s">
        <v>477</v>
      </c>
      <c r="C84" s="495" t="s">
        <v>387</v>
      </c>
      <c r="D84" s="496" t="s">
        <v>387</v>
      </c>
      <c r="E84" s="496" t="s">
        <v>387</v>
      </c>
      <c r="F84" s="496" t="s">
        <v>387</v>
      </c>
      <c r="G84" s="496"/>
      <c r="H84" s="496"/>
      <c r="I84" s="496"/>
      <c r="J84" s="496"/>
      <c r="K84" s="496"/>
      <c r="L84" s="497"/>
    </row>
    <row r="85" spans="1:12" ht="15.75" thickTop="1">
      <c r="A85" s="499" t="s">
        <v>438</v>
      </c>
      <c r="B85" s="472" t="s">
        <v>489</v>
      </c>
      <c r="C85" s="485" t="s">
        <v>387</v>
      </c>
      <c r="D85" s="482">
        <v>10</v>
      </c>
      <c r="E85" s="482">
        <v>5</v>
      </c>
      <c r="F85" s="482" t="s">
        <v>387</v>
      </c>
      <c r="G85" s="482" t="s">
        <v>387</v>
      </c>
      <c r="H85" s="482" t="s">
        <v>387</v>
      </c>
      <c r="I85" s="482" t="s">
        <v>387</v>
      </c>
      <c r="J85" s="482" t="s">
        <v>387</v>
      </c>
      <c r="K85" s="482" t="s">
        <v>387</v>
      </c>
      <c r="L85" s="490" t="s">
        <v>387</v>
      </c>
    </row>
    <row r="86" spans="1:12">
      <c r="A86" s="475" t="s">
        <v>439</v>
      </c>
      <c r="B86" s="470" t="s">
        <v>474</v>
      </c>
      <c r="C86" s="489" t="s">
        <v>387</v>
      </c>
      <c r="D86" s="476" t="s">
        <v>387</v>
      </c>
      <c r="E86" s="476" t="s">
        <v>387</v>
      </c>
      <c r="F86" s="476" t="s">
        <v>387</v>
      </c>
      <c r="G86" s="476" t="s">
        <v>387</v>
      </c>
      <c r="H86" s="476" t="s">
        <v>387</v>
      </c>
      <c r="I86" s="476" t="s">
        <v>387</v>
      </c>
      <c r="J86" s="476" t="s">
        <v>387</v>
      </c>
      <c r="K86" s="476" t="s">
        <v>387</v>
      </c>
      <c r="L86" s="494" t="s">
        <v>387</v>
      </c>
    </row>
    <row r="87" spans="1:12">
      <c r="A87" s="500"/>
      <c r="B87" s="470" t="s">
        <v>475</v>
      </c>
      <c r="C87" s="487" t="s">
        <v>387</v>
      </c>
      <c r="D87" s="479" t="s">
        <v>387</v>
      </c>
      <c r="E87" s="479" t="s">
        <v>387</v>
      </c>
      <c r="F87" s="479" t="s">
        <v>387</v>
      </c>
      <c r="G87" s="479" t="s">
        <v>387</v>
      </c>
      <c r="H87" s="479" t="s">
        <v>387</v>
      </c>
      <c r="I87" s="479" t="s">
        <v>387</v>
      </c>
      <c r="J87" s="479" t="s">
        <v>387</v>
      </c>
      <c r="K87" s="479"/>
      <c r="L87" s="492"/>
    </row>
    <row r="88" spans="1:12">
      <c r="A88" s="500"/>
      <c r="B88" s="470" t="s">
        <v>476</v>
      </c>
      <c r="C88" s="488" t="s">
        <v>387</v>
      </c>
      <c r="D88" s="480" t="s">
        <v>387</v>
      </c>
      <c r="E88" s="480" t="s">
        <v>387</v>
      </c>
      <c r="F88" s="480" t="s">
        <v>387</v>
      </c>
      <c r="G88" s="480" t="s">
        <v>387</v>
      </c>
      <c r="H88" s="480" t="s">
        <v>387</v>
      </c>
      <c r="I88" s="480"/>
      <c r="J88" s="480"/>
      <c r="K88" s="480"/>
      <c r="L88" s="493"/>
    </row>
    <row r="89" spans="1:12" ht="15.75" thickBot="1">
      <c r="A89" s="502"/>
      <c r="B89" s="471" t="s">
        <v>477</v>
      </c>
      <c r="C89" s="495" t="s">
        <v>387</v>
      </c>
      <c r="D89" s="496" t="s">
        <v>387</v>
      </c>
      <c r="E89" s="496" t="s">
        <v>387</v>
      </c>
      <c r="F89" s="496" t="s">
        <v>387</v>
      </c>
      <c r="G89" s="496"/>
      <c r="H89" s="496"/>
      <c r="I89" s="496"/>
      <c r="J89" s="496"/>
      <c r="K89" s="496"/>
      <c r="L89" s="497"/>
    </row>
    <row r="90" spans="1:12" ht="15.75" thickTop="1">
      <c r="A90" s="503" t="s">
        <v>440</v>
      </c>
      <c r="B90" s="472" t="s">
        <v>489</v>
      </c>
      <c r="C90" s="485">
        <v>55</v>
      </c>
      <c r="D90" s="482">
        <v>56</v>
      </c>
      <c r="E90" s="482">
        <v>46</v>
      </c>
      <c r="F90" s="482">
        <v>54</v>
      </c>
      <c r="G90" s="482">
        <v>56</v>
      </c>
      <c r="H90" s="482">
        <v>26</v>
      </c>
      <c r="I90" s="482">
        <v>19</v>
      </c>
      <c r="J90" s="482">
        <v>9</v>
      </c>
      <c r="K90" s="482">
        <v>6</v>
      </c>
      <c r="L90" s="490">
        <v>5</v>
      </c>
    </row>
    <row r="91" spans="1:12">
      <c r="A91" s="475" t="s">
        <v>441</v>
      </c>
      <c r="B91" s="470" t="s">
        <v>474</v>
      </c>
      <c r="C91" s="486" t="s">
        <v>387</v>
      </c>
      <c r="D91" s="478" t="s">
        <v>387</v>
      </c>
      <c r="E91" s="478" t="s">
        <v>387</v>
      </c>
      <c r="F91" s="478" t="s">
        <v>387</v>
      </c>
      <c r="G91" s="478" t="s">
        <v>387</v>
      </c>
      <c r="H91" s="478" t="s">
        <v>387</v>
      </c>
      <c r="I91" s="478" t="s">
        <v>387</v>
      </c>
      <c r="J91" s="477" t="s">
        <v>387</v>
      </c>
      <c r="K91" s="477" t="s">
        <v>387</v>
      </c>
      <c r="L91" s="491" t="s">
        <v>387</v>
      </c>
    </row>
    <row r="92" spans="1:12">
      <c r="A92" s="499"/>
      <c r="B92" s="470" t="s">
        <v>475</v>
      </c>
      <c r="C92" s="487" t="s">
        <v>387</v>
      </c>
      <c r="D92" s="479" t="s">
        <v>387</v>
      </c>
      <c r="E92" s="479" t="s">
        <v>387</v>
      </c>
      <c r="F92" s="479" t="s">
        <v>387</v>
      </c>
      <c r="G92" s="479" t="s">
        <v>387</v>
      </c>
      <c r="H92" s="479" t="s">
        <v>387</v>
      </c>
      <c r="I92" s="479" t="s">
        <v>387</v>
      </c>
      <c r="J92" s="479" t="s">
        <v>387</v>
      </c>
      <c r="K92" s="479"/>
      <c r="L92" s="492"/>
    </row>
    <row r="93" spans="1:12">
      <c r="A93" s="500"/>
      <c r="B93" s="470" t="s">
        <v>476</v>
      </c>
      <c r="C93" s="488" t="s">
        <v>387</v>
      </c>
      <c r="D93" s="480" t="s">
        <v>387</v>
      </c>
      <c r="E93" s="480" t="s">
        <v>387</v>
      </c>
      <c r="F93" s="480" t="s">
        <v>387</v>
      </c>
      <c r="G93" s="480" t="s">
        <v>387</v>
      </c>
      <c r="H93" s="480" t="s">
        <v>387</v>
      </c>
      <c r="I93" s="480"/>
      <c r="J93" s="480"/>
      <c r="K93" s="480"/>
      <c r="L93" s="493"/>
    </row>
    <row r="94" spans="1:12" ht="15.75" thickBot="1">
      <c r="A94" s="502"/>
      <c r="B94" s="471" t="s">
        <v>477</v>
      </c>
      <c r="C94" s="495" t="s">
        <v>387</v>
      </c>
      <c r="D94" s="496" t="s">
        <v>387</v>
      </c>
      <c r="E94" s="496" t="s">
        <v>387</v>
      </c>
      <c r="F94" s="496" t="s">
        <v>387</v>
      </c>
      <c r="G94" s="496"/>
      <c r="H94" s="496"/>
      <c r="I94" s="496"/>
      <c r="J94" s="496"/>
      <c r="K94" s="496"/>
      <c r="L94" s="497"/>
    </row>
    <row r="95" spans="1:12" ht="15.75" thickTop="1">
      <c r="A95" s="503" t="s">
        <v>442</v>
      </c>
      <c r="B95" s="472" t="s">
        <v>489</v>
      </c>
      <c r="C95" s="485" t="s">
        <v>387</v>
      </c>
      <c r="D95" s="482">
        <v>8</v>
      </c>
      <c r="E95" s="482">
        <v>8</v>
      </c>
      <c r="F95" s="482" t="s">
        <v>387</v>
      </c>
      <c r="G95" s="482" t="s">
        <v>387</v>
      </c>
      <c r="H95" s="482" t="s">
        <v>387</v>
      </c>
      <c r="I95" s="482" t="s">
        <v>387</v>
      </c>
      <c r="J95" s="482" t="s">
        <v>387</v>
      </c>
      <c r="K95" s="482" t="s">
        <v>387</v>
      </c>
      <c r="L95" s="490" t="s">
        <v>387</v>
      </c>
    </row>
    <row r="96" spans="1:12">
      <c r="A96" s="475" t="s">
        <v>443</v>
      </c>
      <c r="B96" s="470" t="s">
        <v>474</v>
      </c>
      <c r="C96" s="489" t="s">
        <v>387</v>
      </c>
      <c r="D96" s="476" t="s">
        <v>387</v>
      </c>
      <c r="E96" s="476" t="s">
        <v>387</v>
      </c>
      <c r="F96" s="476" t="s">
        <v>387</v>
      </c>
      <c r="G96" s="476" t="s">
        <v>387</v>
      </c>
      <c r="H96" s="476" t="s">
        <v>387</v>
      </c>
      <c r="I96" s="476" t="s">
        <v>387</v>
      </c>
      <c r="J96" s="476" t="s">
        <v>387</v>
      </c>
      <c r="K96" s="476" t="s">
        <v>387</v>
      </c>
      <c r="L96" s="494" t="s">
        <v>387</v>
      </c>
    </row>
    <row r="97" spans="1:12">
      <c r="A97" s="500"/>
      <c r="B97" s="470" t="s">
        <v>475</v>
      </c>
      <c r="C97" s="489" t="s">
        <v>387</v>
      </c>
      <c r="D97" s="476" t="s">
        <v>387</v>
      </c>
      <c r="E97" s="476" t="s">
        <v>387</v>
      </c>
      <c r="F97" s="476" t="s">
        <v>387</v>
      </c>
      <c r="G97" s="476" t="s">
        <v>387</v>
      </c>
      <c r="H97" s="476" t="s">
        <v>387</v>
      </c>
      <c r="I97" s="476" t="s">
        <v>387</v>
      </c>
      <c r="J97" s="476" t="s">
        <v>387</v>
      </c>
      <c r="K97" s="476"/>
      <c r="L97" s="494"/>
    </row>
    <row r="98" spans="1:12">
      <c r="A98" s="499"/>
      <c r="B98" s="470" t="s">
        <v>476</v>
      </c>
      <c r="C98" s="488" t="s">
        <v>387</v>
      </c>
      <c r="D98" s="480" t="s">
        <v>387</v>
      </c>
      <c r="E98" s="480" t="s">
        <v>387</v>
      </c>
      <c r="F98" s="480" t="s">
        <v>387</v>
      </c>
      <c r="G98" s="480" t="s">
        <v>387</v>
      </c>
      <c r="H98" s="480" t="s">
        <v>387</v>
      </c>
      <c r="I98" s="480"/>
      <c r="J98" s="480"/>
      <c r="K98" s="480"/>
      <c r="L98" s="493"/>
    </row>
    <row r="99" spans="1:12" ht="15.75" thickBot="1">
      <c r="A99" s="501"/>
      <c r="B99" s="471" t="s">
        <v>477</v>
      </c>
      <c r="C99" s="495" t="s">
        <v>387</v>
      </c>
      <c r="D99" s="496" t="s">
        <v>387</v>
      </c>
      <c r="E99" s="496" t="s">
        <v>387</v>
      </c>
      <c r="F99" s="496" t="s">
        <v>387</v>
      </c>
      <c r="G99" s="496"/>
      <c r="H99" s="496"/>
      <c r="I99" s="496"/>
      <c r="J99" s="496"/>
      <c r="K99" s="496"/>
      <c r="L99" s="497"/>
    </row>
    <row r="100" spans="1:12" ht="15.75" thickTop="1">
      <c r="A100" s="499" t="s">
        <v>444</v>
      </c>
      <c r="B100" s="472" t="s">
        <v>489</v>
      </c>
      <c r="C100" s="485" t="s">
        <v>387</v>
      </c>
      <c r="D100" s="482" t="s">
        <v>387</v>
      </c>
      <c r="E100" s="482" t="s">
        <v>387</v>
      </c>
      <c r="F100" s="482" t="s">
        <v>387</v>
      </c>
      <c r="G100" s="482">
        <v>6</v>
      </c>
      <c r="H100" s="482" t="s">
        <v>387</v>
      </c>
      <c r="I100" s="482" t="s">
        <v>387</v>
      </c>
      <c r="J100" s="482" t="s">
        <v>387</v>
      </c>
      <c r="K100" s="482" t="s">
        <v>387</v>
      </c>
      <c r="L100" s="490" t="s">
        <v>387</v>
      </c>
    </row>
    <row r="101" spans="1:12">
      <c r="A101" s="475" t="s">
        <v>445</v>
      </c>
      <c r="B101" s="470" t="s">
        <v>474</v>
      </c>
      <c r="C101" s="489" t="s">
        <v>387</v>
      </c>
      <c r="D101" s="476" t="s">
        <v>387</v>
      </c>
      <c r="E101" s="476" t="s">
        <v>387</v>
      </c>
      <c r="F101" s="476" t="s">
        <v>387</v>
      </c>
      <c r="G101" s="476" t="s">
        <v>387</v>
      </c>
      <c r="H101" s="476" t="s">
        <v>387</v>
      </c>
      <c r="I101" s="476" t="s">
        <v>387</v>
      </c>
      <c r="J101" s="476" t="s">
        <v>387</v>
      </c>
      <c r="K101" s="476" t="s">
        <v>387</v>
      </c>
      <c r="L101" s="494" t="s">
        <v>387</v>
      </c>
    </row>
    <row r="102" spans="1:12">
      <c r="A102" s="500"/>
      <c r="B102" s="470" t="s">
        <v>475</v>
      </c>
      <c r="C102" s="489" t="s">
        <v>387</v>
      </c>
      <c r="D102" s="476" t="s">
        <v>387</v>
      </c>
      <c r="E102" s="476" t="s">
        <v>387</v>
      </c>
      <c r="F102" s="476" t="s">
        <v>387</v>
      </c>
      <c r="G102" s="476" t="s">
        <v>387</v>
      </c>
      <c r="H102" s="476" t="s">
        <v>387</v>
      </c>
      <c r="I102" s="476" t="s">
        <v>387</v>
      </c>
      <c r="J102" s="476" t="s">
        <v>387</v>
      </c>
      <c r="K102" s="476"/>
      <c r="L102" s="494"/>
    </row>
    <row r="103" spans="1:12">
      <c r="A103" s="500"/>
      <c r="B103" s="470" t="s">
        <v>476</v>
      </c>
      <c r="C103" s="489" t="s">
        <v>387</v>
      </c>
      <c r="D103" s="476" t="s">
        <v>387</v>
      </c>
      <c r="E103" s="476" t="s">
        <v>387</v>
      </c>
      <c r="F103" s="476" t="s">
        <v>387</v>
      </c>
      <c r="G103" s="476" t="s">
        <v>387</v>
      </c>
      <c r="H103" s="476" t="s">
        <v>387</v>
      </c>
      <c r="I103" s="476"/>
      <c r="J103" s="476"/>
      <c r="K103" s="476"/>
      <c r="L103" s="494"/>
    </row>
    <row r="104" spans="1:12" ht="15.75" thickBot="1">
      <c r="A104" s="502"/>
      <c r="B104" s="471" t="s">
        <v>477</v>
      </c>
      <c r="C104" s="495" t="s">
        <v>387</v>
      </c>
      <c r="D104" s="496" t="s">
        <v>387</v>
      </c>
      <c r="E104" s="496" t="s">
        <v>387</v>
      </c>
      <c r="F104" s="496" t="s">
        <v>387</v>
      </c>
      <c r="G104" s="496"/>
      <c r="H104" s="496"/>
      <c r="I104" s="496"/>
      <c r="J104" s="496"/>
      <c r="K104" s="496"/>
      <c r="L104" s="498"/>
    </row>
    <row r="105" spans="1:12" ht="15.75" thickTop="1">
      <c r="A105" s="503" t="s">
        <v>485</v>
      </c>
      <c r="B105" s="472" t="s">
        <v>489</v>
      </c>
      <c r="C105" s="485" t="s">
        <v>387</v>
      </c>
      <c r="D105" s="482" t="s">
        <v>387</v>
      </c>
      <c r="E105" s="482" t="s">
        <v>387</v>
      </c>
      <c r="F105" s="482" t="s">
        <v>387</v>
      </c>
      <c r="G105" s="482" t="s">
        <v>387</v>
      </c>
      <c r="H105" s="482" t="s">
        <v>387</v>
      </c>
      <c r="I105" s="482" t="s">
        <v>387</v>
      </c>
      <c r="J105" s="482" t="s">
        <v>387</v>
      </c>
      <c r="K105" s="482" t="s">
        <v>387</v>
      </c>
      <c r="L105" s="490" t="s">
        <v>387</v>
      </c>
    </row>
    <row r="106" spans="1:12">
      <c r="A106" s="475" t="s">
        <v>484</v>
      </c>
      <c r="B106" s="470" t="s">
        <v>474</v>
      </c>
      <c r="C106" s="489" t="s">
        <v>387</v>
      </c>
      <c r="D106" s="476" t="s">
        <v>387</v>
      </c>
      <c r="E106" s="476" t="s">
        <v>387</v>
      </c>
      <c r="F106" s="476" t="s">
        <v>387</v>
      </c>
      <c r="G106" s="476" t="s">
        <v>387</v>
      </c>
      <c r="H106" s="476" t="s">
        <v>387</v>
      </c>
      <c r="I106" s="476" t="s">
        <v>387</v>
      </c>
      <c r="J106" s="476" t="s">
        <v>387</v>
      </c>
      <c r="K106" s="476" t="s">
        <v>387</v>
      </c>
      <c r="L106" s="494" t="s">
        <v>387</v>
      </c>
    </row>
    <row r="107" spans="1:12">
      <c r="A107" s="499"/>
      <c r="B107" s="470" t="s">
        <v>475</v>
      </c>
      <c r="C107" s="489" t="s">
        <v>387</v>
      </c>
      <c r="D107" s="476" t="s">
        <v>387</v>
      </c>
      <c r="E107" s="476" t="s">
        <v>387</v>
      </c>
      <c r="F107" s="476" t="s">
        <v>387</v>
      </c>
      <c r="G107" s="476" t="s">
        <v>387</v>
      </c>
      <c r="H107" s="476" t="s">
        <v>387</v>
      </c>
      <c r="I107" s="476" t="s">
        <v>387</v>
      </c>
      <c r="J107" s="476" t="s">
        <v>387</v>
      </c>
      <c r="K107" s="476"/>
      <c r="L107" s="494"/>
    </row>
    <row r="108" spans="1:12">
      <c r="A108" s="500"/>
      <c r="B108" s="470" t="s">
        <v>476</v>
      </c>
      <c r="C108" s="489" t="s">
        <v>387</v>
      </c>
      <c r="D108" s="476" t="s">
        <v>387</v>
      </c>
      <c r="E108" s="476" t="s">
        <v>387</v>
      </c>
      <c r="F108" s="476" t="s">
        <v>387</v>
      </c>
      <c r="G108" s="476" t="s">
        <v>387</v>
      </c>
      <c r="H108" s="476" t="s">
        <v>387</v>
      </c>
      <c r="I108" s="476"/>
      <c r="J108" s="476"/>
      <c r="K108" s="476"/>
      <c r="L108" s="494"/>
    </row>
    <row r="109" spans="1:12" ht="15.75" thickBot="1">
      <c r="A109" s="502"/>
      <c r="B109" s="471" t="s">
        <v>477</v>
      </c>
      <c r="C109" s="495" t="s">
        <v>387</v>
      </c>
      <c r="D109" s="496" t="s">
        <v>387</v>
      </c>
      <c r="E109" s="496" t="s">
        <v>387</v>
      </c>
      <c r="F109" s="496" t="s">
        <v>387</v>
      </c>
      <c r="G109" s="496"/>
      <c r="H109" s="496"/>
      <c r="I109" s="496"/>
      <c r="J109" s="496"/>
      <c r="K109" s="496"/>
      <c r="L109" s="498"/>
    </row>
    <row r="110" spans="1:12" ht="15.75" thickTop="1">
      <c r="A110" s="499" t="s">
        <v>446</v>
      </c>
      <c r="B110" s="472" t="s">
        <v>489</v>
      </c>
      <c r="C110" s="485">
        <v>7</v>
      </c>
      <c r="D110" s="482">
        <v>25</v>
      </c>
      <c r="E110" s="482">
        <v>35</v>
      </c>
      <c r="F110" s="482">
        <v>28</v>
      </c>
      <c r="G110" s="482">
        <v>20</v>
      </c>
      <c r="H110" s="482">
        <v>25</v>
      </c>
      <c r="I110" s="482">
        <v>18</v>
      </c>
      <c r="J110" s="482">
        <v>12</v>
      </c>
      <c r="K110" s="482" t="s">
        <v>387</v>
      </c>
      <c r="L110" s="490" t="s">
        <v>387</v>
      </c>
    </row>
    <row r="111" spans="1:12">
      <c r="A111" s="475" t="s">
        <v>447</v>
      </c>
      <c r="B111" s="470" t="s">
        <v>474</v>
      </c>
      <c r="C111" s="486" t="s">
        <v>387</v>
      </c>
      <c r="D111" s="478" t="s">
        <v>387</v>
      </c>
      <c r="E111" s="478" t="s">
        <v>387</v>
      </c>
      <c r="F111" s="478" t="s">
        <v>387</v>
      </c>
      <c r="G111" s="478" t="s">
        <v>387</v>
      </c>
      <c r="H111" s="478" t="s">
        <v>387</v>
      </c>
      <c r="I111" s="478" t="s">
        <v>387</v>
      </c>
      <c r="J111" s="477" t="s">
        <v>387</v>
      </c>
      <c r="K111" s="477" t="s">
        <v>387</v>
      </c>
      <c r="L111" s="491" t="s">
        <v>387</v>
      </c>
    </row>
    <row r="112" spans="1:12">
      <c r="A112" s="500"/>
      <c r="B112" s="470" t="s">
        <v>475</v>
      </c>
      <c r="C112" s="487" t="s">
        <v>387</v>
      </c>
      <c r="D112" s="479" t="s">
        <v>387</v>
      </c>
      <c r="E112" s="479" t="s">
        <v>387</v>
      </c>
      <c r="F112" s="479" t="s">
        <v>387</v>
      </c>
      <c r="G112" s="479" t="s">
        <v>387</v>
      </c>
      <c r="H112" s="479" t="s">
        <v>387</v>
      </c>
      <c r="I112" s="479" t="s">
        <v>387</v>
      </c>
      <c r="J112" s="479" t="s">
        <v>387</v>
      </c>
      <c r="K112" s="479"/>
      <c r="L112" s="492"/>
    </row>
    <row r="113" spans="1:12">
      <c r="A113" s="500"/>
      <c r="B113" s="470" t="s">
        <v>476</v>
      </c>
      <c r="C113" s="488" t="s">
        <v>387</v>
      </c>
      <c r="D113" s="480" t="s">
        <v>387</v>
      </c>
      <c r="E113" s="480" t="s">
        <v>387</v>
      </c>
      <c r="F113" s="480" t="s">
        <v>387</v>
      </c>
      <c r="G113" s="480" t="s">
        <v>387</v>
      </c>
      <c r="H113" s="480" t="s">
        <v>387</v>
      </c>
      <c r="I113" s="480"/>
      <c r="J113" s="480"/>
      <c r="K113" s="480"/>
      <c r="L113" s="493"/>
    </row>
    <row r="114" spans="1:12" ht="15.75" thickBot="1">
      <c r="A114" s="502"/>
      <c r="B114" s="471" t="s">
        <v>477</v>
      </c>
      <c r="C114" s="495" t="s">
        <v>387</v>
      </c>
      <c r="D114" s="496" t="s">
        <v>387</v>
      </c>
      <c r="E114" s="496" t="s">
        <v>387</v>
      </c>
      <c r="F114" s="496" t="s">
        <v>387</v>
      </c>
      <c r="G114" s="496"/>
      <c r="H114" s="496"/>
      <c r="I114" s="496"/>
      <c r="J114" s="496"/>
      <c r="K114" s="496"/>
      <c r="L114" s="497"/>
    </row>
    <row r="115" spans="1:12" ht="15.75" thickTop="1">
      <c r="A115" s="499" t="s">
        <v>448</v>
      </c>
      <c r="B115" s="472" t="s">
        <v>489</v>
      </c>
      <c r="C115" s="485">
        <v>24</v>
      </c>
      <c r="D115" s="482">
        <v>14</v>
      </c>
      <c r="E115" s="482">
        <v>26</v>
      </c>
      <c r="F115" s="482">
        <v>44</v>
      </c>
      <c r="G115" s="482">
        <v>29</v>
      </c>
      <c r="H115" s="482">
        <v>22</v>
      </c>
      <c r="I115" s="482">
        <v>13</v>
      </c>
      <c r="J115" s="482">
        <v>5</v>
      </c>
      <c r="K115" s="482">
        <v>5</v>
      </c>
      <c r="L115" s="490">
        <v>9</v>
      </c>
    </row>
    <row r="116" spans="1:12">
      <c r="A116" s="475" t="s">
        <v>449</v>
      </c>
      <c r="B116" s="470" t="s">
        <v>474</v>
      </c>
      <c r="C116" s="486" t="s">
        <v>387</v>
      </c>
      <c r="D116" s="478" t="s">
        <v>387</v>
      </c>
      <c r="E116" s="478" t="s">
        <v>387</v>
      </c>
      <c r="F116" s="478" t="s">
        <v>387</v>
      </c>
      <c r="G116" s="478" t="s">
        <v>387</v>
      </c>
      <c r="H116" s="478" t="s">
        <v>387</v>
      </c>
      <c r="I116" s="478" t="s">
        <v>387</v>
      </c>
      <c r="J116" s="477" t="s">
        <v>387</v>
      </c>
      <c r="K116" s="477" t="s">
        <v>387</v>
      </c>
      <c r="L116" s="491" t="s">
        <v>387</v>
      </c>
    </row>
    <row r="117" spans="1:12">
      <c r="A117" s="500"/>
      <c r="B117" s="470" t="s">
        <v>475</v>
      </c>
      <c r="C117" s="487" t="s">
        <v>387</v>
      </c>
      <c r="D117" s="479" t="s">
        <v>387</v>
      </c>
      <c r="E117" s="479" t="s">
        <v>387</v>
      </c>
      <c r="F117" s="479" t="s">
        <v>387</v>
      </c>
      <c r="G117" s="479" t="s">
        <v>387</v>
      </c>
      <c r="H117" s="479" t="s">
        <v>387</v>
      </c>
      <c r="I117" s="479" t="s">
        <v>387</v>
      </c>
      <c r="J117" s="479" t="s">
        <v>387</v>
      </c>
      <c r="K117" s="479"/>
      <c r="L117" s="492"/>
    </row>
    <row r="118" spans="1:12">
      <c r="A118" s="500"/>
      <c r="B118" s="470" t="s">
        <v>476</v>
      </c>
      <c r="C118" s="488" t="s">
        <v>387</v>
      </c>
      <c r="D118" s="480" t="s">
        <v>387</v>
      </c>
      <c r="E118" s="480" t="s">
        <v>387</v>
      </c>
      <c r="F118" s="480" t="s">
        <v>387</v>
      </c>
      <c r="G118" s="480" t="s">
        <v>387</v>
      </c>
      <c r="H118" s="480" t="s">
        <v>387</v>
      </c>
      <c r="I118" s="480"/>
      <c r="J118" s="480"/>
      <c r="K118" s="480"/>
      <c r="L118" s="493"/>
    </row>
    <row r="119" spans="1:12" ht="15.75" thickBot="1">
      <c r="A119" s="502"/>
      <c r="B119" s="471" t="s">
        <v>477</v>
      </c>
      <c r="C119" s="495" t="s">
        <v>387</v>
      </c>
      <c r="D119" s="496" t="s">
        <v>387</v>
      </c>
      <c r="E119" s="496" t="s">
        <v>387</v>
      </c>
      <c r="F119" s="496">
        <v>5</v>
      </c>
      <c r="G119" s="496"/>
      <c r="H119" s="496"/>
      <c r="I119" s="496"/>
      <c r="J119" s="496"/>
      <c r="K119" s="496"/>
      <c r="L119" s="497"/>
    </row>
    <row r="120" spans="1:12" ht="15.75" thickTop="1">
      <c r="A120" s="499" t="s">
        <v>450</v>
      </c>
      <c r="B120" s="472" t="s">
        <v>489</v>
      </c>
      <c r="C120" s="485" t="s">
        <v>387</v>
      </c>
      <c r="D120" s="482" t="s">
        <v>387</v>
      </c>
      <c r="E120" s="482" t="s">
        <v>387</v>
      </c>
      <c r="F120" s="482" t="s">
        <v>387</v>
      </c>
      <c r="G120" s="482" t="s">
        <v>387</v>
      </c>
      <c r="H120" s="482" t="s">
        <v>387</v>
      </c>
      <c r="I120" s="482" t="s">
        <v>387</v>
      </c>
      <c r="J120" s="482" t="s">
        <v>387</v>
      </c>
      <c r="K120" s="482" t="s">
        <v>387</v>
      </c>
      <c r="L120" s="490" t="s">
        <v>387</v>
      </c>
    </row>
    <row r="121" spans="1:12">
      <c r="A121" s="475" t="s">
        <v>451</v>
      </c>
      <c r="B121" s="470" t="s">
        <v>474</v>
      </c>
      <c r="C121" s="489" t="s">
        <v>387</v>
      </c>
      <c r="D121" s="476" t="s">
        <v>387</v>
      </c>
      <c r="E121" s="476" t="s">
        <v>387</v>
      </c>
      <c r="F121" s="476" t="s">
        <v>387</v>
      </c>
      <c r="G121" s="476" t="s">
        <v>387</v>
      </c>
      <c r="H121" s="476" t="s">
        <v>387</v>
      </c>
      <c r="I121" s="476" t="s">
        <v>387</v>
      </c>
      <c r="J121" s="476" t="s">
        <v>387</v>
      </c>
      <c r="K121" s="476" t="s">
        <v>387</v>
      </c>
      <c r="L121" s="494" t="s">
        <v>387</v>
      </c>
    </row>
    <row r="122" spans="1:12">
      <c r="A122" s="500"/>
      <c r="B122" s="470" t="s">
        <v>475</v>
      </c>
      <c r="C122" s="489" t="s">
        <v>387</v>
      </c>
      <c r="D122" s="476" t="s">
        <v>387</v>
      </c>
      <c r="E122" s="476" t="s">
        <v>387</v>
      </c>
      <c r="F122" s="476" t="s">
        <v>387</v>
      </c>
      <c r="G122" s="476" t="s">
        <v>387</v>
      </c>
      <c r="H122" s="476" t="s">
        <v>387</v>
      </c>
      <c r="I122" s="476" t="s">
        <v>387</v>
      </c>
      <c r="J122" s="476" t="s">
        <v>387</v>
      </c>
      <c r="K122" s="476"/>
      <c r="L122" s="494"/>
    </row>
    <row r="123" spans="1:12">
      <c r="A123" s="500"/>
      <c r="B123" s="470" t="s">
        <v>476</v>
      </c>
      <c r="C123" s="489" t="s">
        <v>387</v>
      </c>
      <c r="D123" s="476" t="s">
        <v>387</v>
      </c>
      <c r="E123" s="476" t="s">
        <v>387</v>
      </c>
      <c r="F123" s="476" t="s">
        <v>387</v>
      </c>
      <c r="G123" s="476" t="s">
        <v>387</v>
      </c>
      <c r="H123" s="476" t="s">
        <v>387</v>
      </c>
      <c r="I123" s="476"/>
      <c r="J123" s="476"/>
      <c r="K123" s="476"/>
      <c r="L123" s="494"/>
    </row>
    <row r="124" spans="1:12" ht="15.75" thickBot="1">
      <c r="A124" s="502"/>
      <c r="B124" s="471" t="s">
        <v>477</v>
      </c>
      <c r="C124" s="495" t="s">
        <v>387</v>
      </c>
      <c r="D124" s="496" t="s">
        <v>387</v>
      </c>
      <c r="E124" s="496" t="s">
        <v>387</v>
      </c>
      <c r="F124" s="496" t="s">
        <v>387</v>
      </c>
      <c r="G124" s="496"/>
      <c r="H124" s="496"/>
      <c r="I124" s="496"/>
      <c r="J124" s="496"/>
      <c r="K124" s="496"/>
      <c r="L124" s="498"/>
    </row>
    <row r="125" spans="1:12" ht="15.75" thickTop="1">
      <c r="A125" s="499" t="s">
        <v>452</v>
      </c>
      <c r="B125" s="472" t="s">
        <v>489</v>
      </c>
      <c r="C125" s="485">
        <v>60</v>
      </c>
      <c r="D125" s="482">
        <v>85</v>
      </c>
      <c r="E125" s="482">
        <v>84</v>
      </c>
      <c r="F125" s="482">
        <v>74</v>
      </c>
      <c r="G125" s="482">
        <v>59</v>
      </c>
      <c r="H125" s="482">
        <v>44</v>
      </c>
      <c r="I125" s="482">
        <v>22</v>
      </c>
      <c r="J125" s="482" t="s">
        <v>387</v>
      </c>
      <c r="K125" s="482" t="s">
        <v>387</v>
      </c>
      <c r="L125" s="490" t="s">
        <v>387</v>
      </c>
    </row>
    <row r="126" spans="1:12">
      <c r="A126" s="475" t="s">
        <v>453</v>
      </c>
      <c r="B126" s="470" t="s">
        <v>474</v>
      </c>
      <c r="C126" s="486" t="s">
        <v>387</v>
      </c>
      <c r="D126" s="478" t="s">
        <v>387</v>
      </c>
      <c r="E126" s="478" t="s">
        <v>387</v>
      </c>
      <c r="F126" s="478" t="s">
        <v>387</v>
      </c>
      <c r="G126" s="478" t="s">
        <v>387</v>
      </c>
      <c r="H126" s="478" t="s">
        <v>387</v>
      </c>
      <c r="I126" s="478" t="s">
        <v>387</v>
      </c>
      <c r="J126" s="477" t="s">
        <v>387</v>
      </c>
      <c r="K126" s="477" t="s">
        <v>387</v>
      </c>
      <c r="L126" s="491" t="s">
        <v>387</v>
      </c>
    </row>
    <row r="127" spans="1:12">
      <c r="A127" s="500"/>
      <c r="B127" s="470" t="s">
        <v>475</v>
      </c>
      <c r="C127" s="487" t="s">
        <v>387</v>
      </c>
      <c r="D127" s="479" t="s">
        <v>387</v>
      </c>
      <c r="E127" s="479" t="s">
        <v>387</v>
      </c>
      <c r="F127" s="479" t="s">
        <v>387</v>
      </c>
      <c r="G127" s="479" t="s">
        <v>387</v>
      </c>
      <c r="H127" s="479" t="s">
        <v>387</v>
      </c>
      <c r="I127" s="479" t="s">
        <v>387</v>
      </c>
      <c r="J127" s="479" t="s">
        <v>387</v>
      </c>
      <c r="K127" s="479"/>
      <c r="L127" s="492"/>
    </row>
    <row r="128" spans="1:12">
      <c r="A128" s="500"/>
      <c r="B128" s="470" t="s">
        <v>476</v>
      </c>
      <c r="C128" s="488" t="s">
        <v>387</v>
      </c>
      <c r="D128" s="480" t="s">
        <v>387</v>
      </c>
      <c r="E128" s="480">
        <v>6</v>
      </c>
      <c r="F128" s="480" t="s">
        <v>387</v>
      </c>
      <c r="G128" s="480">
        <v>8</v>
      </c>
      <c r="H128" s="480" t="s">
        <v>387</v>
      </c>
      <c r="I128" s="480"/>
      <c r="J128" s="480"/>
      <c r="K128" s="480"/>
      <c r="L128" s="493"/>
    </row>
    <row r="129" spans="1:12" ht="15.75" thickBot="1">
      <c r="A129" s="502"/>
      <c r="B129" s="471" t="s">
        <v>477</v>
      </c>
      <c r="C129" s="495" t="s">
        <v>387</v>
      </c>
      <c r="D129" s="496" t="s">
        <v>387</v>
      </c>
      <c r="E129" s="496">
        <v>6</v>
      </c>
      <c r="F129" s="496">
        <v>5</v>
      </c>
      <c r="G129" s="496"/>
      <c r="H129" s="496"/>
      <c r="I129" s="496"/>
      <c r="J129" s="496"/>
      <c r="K129" s="496"/>
      <c r="L129" s="497"/>
    </row>
    <row r="130" spans="1:12" ht="15.75" thickTop="1">
      <c r="A130" s="503" t="s">
        <v>454</v>
      </c>
      <c r="B130" s="472" t="s">
        <v>489</v>
      </c>
      <c r="C130" s="485" t="s">
        <v>387</v>
      </c>
      <c r="D130" s="482" t="s">
        <v>387</v>
      </c>
      <c r="E130" s="482" t="s">
        <v>387</v>
      </c>
      <c r="F130" s="482" t="s">
        <v>387</v>
      </c>
      <c r="G130" s="482" t="s">
        <v>387</v>
      </c>
      <c r="H130" s="482" t="s">
        <v>387</v>
      </c>
      <c r="I130" s="482" t="s">
        <v>387</v>
      </c>
      <c r="J130" s="482" t="s">
        <v>387</v>
      </c>
      <c r="K130" s="482" t="s">
        <v>387</v>
      </c>
      <c r="L130" s="490" t="s">
        <v>387</v>
      </c>
    </row>
    <row r="131" spans="1:12">
      <c r="A131" s="475" t="s">
        <v>455</v>
      </c>
      <c r="B131" s="470" t="s">
        <v>474</v>
      </c>
      <c r="C131" s="489" t="s">
        <v>387</v>
      </c>
      <c r="D131" s="476" t="s">
        <v>387</v>
      </c>
      <c r="E131" s="476" t="s">
        <v>387</v>
      </c>
      <c r="F131" s="476" t="s">
        <v>387</v>
      </c>
      <c r="G131" s="476" t="s">
        <v>387</v>
      </c>
      <c r="H131" s="476" t="s">
        <v>387</v>
      </c>
      <c r="I131" s="476" t="s">
        <v>387</v>
      </c>
      <c r="J131" s="476" t="s">
        <v>387</v>
      </c>
      <c r="K131" s="476" t="s">
        <v>387</v>
      </c>
      <c r="L131" s="494" t="s">
        <v>387</v>
      </c>
    </row>
    <row r="132" spans="1:12">
      <c r="A132" s="499"/>
      <c r="B132" s="470" t="s">
        <v>475</v>
      </c>
      <c r="C132" s="489" t="s">
        <v>387</v>
      </c>
      <c r="D132" s="476" t="s">
        <v>387</v>
      </c>
      <c r="E132" s="476" t="s">
        <v>387</v>
      </c>
      <c r="F132" s="476" t="s">
        <v>387</v>
      </c>
      <c r="G132" s="476" t="s">
        <v>387</v>
      </c>
      <c r="H132" s="476" t="s">
        <v>387</v>
      </c>
      <c r="I132" s="476" t="s">
        <v>387</v>
      </c>
      <c r="J132" s="476" t="s">
        <v>387</v>
      </c>
      <c r="K132" s="476"/>
      <c r="L132" s="494"/>
    </row>
    <row r="133" spans="1:12">
      <c r="A133" s="500"/>
      <c r="B133" s="470" t="s">
        <v>476</v>
      </c>
      <c r="C133" s="489" t="s">
        <v>387</v>
      </c>
      <c r="D133" s="476" t="s">
        <v>387</v>
      </c>
      <c r="E133" s="476" t="s">
        <v>387</v>
      </c>
      <c r="F133" s="476" t="s">
        <v>387</v>
      </c>
      <c r="G133" s="476" t="s">
        <v>387</v>
      </c>
      <c r="H133" s="476" t="s">
        <v>387</v>
      </c>
      <c r="I133" s="476"/>
      <c r="J133" s="476"/>
      <c r="K133" s="476"/>
      <c r="L133" s="494"/>
    </row>
    <row r="134" spans="1:12" ht="15.75" thickBot="1">
      <c r="A134" s="502"/>
      <c r="B134" s="471" t="s">
        <v>477</v>
      </c>
      <c r="C134" s="495" t="s">
        <v>387</v>
      </c>
      <c r="D134" s="496" t="s">
        <v>387</v>
      </c>
      <c r="E134" s="496" t="s">
        <v>387</v>
      </c>
      <c r="F134" s="496" t="s">
        <v>387</v>
      </c>
      <c r="G134" s="496"/>
      <c r="H134" s="496"/>
      <c r="I134" s="496"/>
      <c r="J134" s="496"/>
      <c r="K134" s="496"/>
      <c r="L134" s="498"/>
    </row>
    <row r="135" spans="1:12" ht="15.75" customHeight="1" thickTop="1">
      <c r="A135" s="504" t="s">
        <v>456</v>
      </c>
      <c r="B135" s="472" t="s">
        <v>489</v>
      </c>
      <c r="C135" s="485" t="s">
        <v>387</v>
      </c>
      <c r="D135" s="482" t="s">
        <v>387</v>
      </c>
      <c r="E135" s="482" t="s">
        <v>387</v>
      </c>
      <c r="F135" s="482" t="s">
        <v>387</v>
      </c>
      <c r="G135" s="482" t="s">
        <v>387</v>
      </c>
      <c r="H135" s="482" t="s">
        <v>387</v>
      </c>
      <c r="I135" s="482" t="s">
        <v>387</v>
      </c>
      <c r="J135" s="482" t="s">
        <v>387</v>
      </c>
      <c r="K135" s="482" t="s">
        <v>387</v>
      </c>
      <c r="L135" s="490" t="s">
        <v>387</v>
      </c>
    </row>
    <row r="136" spans="1:12">
      <c r="A136" s="445" t="s">
        <v>457</v>
      </c>
      <c r="B136" s="470" t="s">
        <v>474</v>
      </c>
      <c r="C136" s="489" t="s">
        <v>387</v>
      </c>
      <c r="D136" s="476" t="s">
        <v>387</v>
      </c>
      <c r="E136" s="476" t="s">
        <v>387</v>
      </c>
      <c r="F136" s="476" t="s">
        <v>387</v>
      </c>
      <c r="G136" s="476" t="s">
        <v>387</v>
      </c>
      <c r="H136" s="476" t="s">
        <v>387</v>
      </c>
      <c r="I136" s="476" t="s">
        <v>387</v>
      </c>
      <c r="J136" s="476" t="s">
        <v>387</v>
      </c>
      <c r="K136" s="476" t="s">
        <v>387</v>
      </c>
      <c r="L136" s="494" t="s">
        <v>387</v>
      </c>
    </row>
    <row r="137" spans="1:12">
      <c r="A137" s="500"/>
      <c r="B137" s="470" t="s">
        <v>475</v>
      </c>
      <c r="C137" s="489" t="s">
        <v>387</v>
      </c>
      <c r="D137" s="476" t="s">
        <v>387</v>
      </c>
      <c r="E137" s="476" t="s">
        <v>387</v>
      </c>
      <c r="F137" s="476" t="s">
        <v>387</v>
      </c>
      <c r="G137" s="476" t="s">
        <v>387</v>
      </c>
      <c r="H137" s="476" t="s">
        <v>387</v>
      </c>
      <c r="I137" s="476" t="s">
        <v>387</v>
      </c>
      <c r="J137" s="476" t="s">
        <v>387</v>
      </c>
      <c r="K137" s="476"/>
      <c r="L137" s="494"/>
    </row>
    <row r="138" spans="1:12">
      <c r="A138" s="500"/>
      <c r="B138" s="470" t="s">
        <v>476</v>
      </c>
      <c r="C138" s="489" t="s">
        <v>387</v>
      </c>
      <c r="D138" s="476" t="s">
        <v>387</v>
      </c>
      <c r="E138" s="476" t="s">
        <v>387</v>
      </c>
      <c r="F138" s="476" t="s">
        <v>387</v>
      </c>
      <c r="G138" s="476" t="s">
        <v>387</v>
      </c>
      <c r="H138" s="476" t="s">
        <v>387</v>
      </c>
      <c r="I138" s="476"/>
      <c r="J138" s="476"/>
      <c r="K138" s="476"/>
      <c r="L138" s="494"/>
    </row>
    <row r="139" spans="1:12" ht="15.75" thickBot="1">
      <c r="A139" s="502"/>
      <c r="B139" s="471" t="s">
        <v>477</v>
      </c>
      <c r="C139" s="495" t="s">
        <v>387</v>
      </c>
      <c r="D139" s="496" t="s">
        <v>387</v>
      </c>
      <c r="E139" s="496" t="s">
        <v>387</v>
      </c>
      <c r="F139" s="496" t="s">
        <v>387</v>
      </c>
      <c r="G139" s="496"/>
      <c r="H139" s="496"/>
      <c r="I139" s="496"/>
      <c r="J139" s="496"/>
      <c r="K139" s="496"/>
      <c r="L139" s="498"/>
    </row>
    <row r="140" spans="1:12" ht="15.75" thickTop="1">
      <c r="A140" s="499" t="s">
        <v>458</v>
      </c>
      <c r="B140" s="472" t="s">
        <v>489</v>
      </c>
      <c r="C140" s="485">
        <v>6</v>
      </c>
      <c r="D140" s="482">
        <v>8</v>
      </c>
      <c r="E140" s="482">
        <v>11</v>
      </c>
      <c r="F140" s="482">
        <v>6</v>
      </c>
      <c r="G140" s="482" t="s">
        <v>387</v>
      </c>
      <c r="H140" s="482" t="s">
        <v>387</v>
      </c>
      <c r="I140" s="482" t="s">
        <v>387</v>
      </c>
      <c r="J140" s="482" t="s">
        <v>387</v>
      </c>
      <c r="K140" s="482" t="s">
        <v>387</v>
      </c>
      <c r="L140" s="490" t="s">
        <v>387</v>
      </c>
    </row>
    <row r="141" spans="1:12">
      <c r="A141" s="475" t="s">
        <v>459</v>
      </c>
      <c r="B141" s="470" t="s">
        <v>474</v>
      </c>
      <c r="C141" s="486" t="s">
        <v>387</v>
      </c>
      <c r="D141" s="478" t="s">
        <v>387</v>
      </c>
      <c r="E141" s="478" t="s">
        <v>387</v>
      </c>
      <c r="F141" s="478" t="s">
        <v>387</v>
      </c>
      <c r="G141" s="478" t="s">
        <v>387</v>
      </c>
      <c r="H141" s="478" t="s">
        <v>387</v>
      </c>
      <c r="I141" s="478" t="s">
        <v>387</v>
      </c>
      <c r="J141" s="477" t="s">
        <v>387</v>
      </c>
      <c r="K141" s="477" t="s">
        <v>387</v>
      </c>
      <c r="L141" s="491" t="s">
        <v>387</v>
      </c>
    </row>
    <row r="142" spans="1:12">
      <c r="A142" s="500"/>
      <c r="B142" s="470" t="s">
        <v>475</v>
      </c>
      <c r="C142" s="487" t="s">
        <v>387</v>
      </c>
      <c r="D142" s="479" t="s">
        <v>387</v>
      </c>
      <c r="E142" s="479" t="s">
        <v>387</v>
      </c>
      <c r="F142" s="479" t="s">
        <v>387</v>
      </c>
      <c r="G142" s="479" t="s">
        <v>387</v>
      </c>
      <c r="H142" s="479" t="s">
        <v>387</v>
      </c>
      <c r="I142" s="479" t="s">
        <v>387</v>
      </c>
      <c r="J142" s="479" t="s">
        <v>387</v>
      </c>
      <c r="K142" s="479"/>
      <c r="L142" s="492"/>
    </row>
    <row r="143" spans="1:12">
      <c r="A143" s="500"/>
      <c r="B143" s="470" t="s">
        <v>476</v>
      </c>
      <c r="C143" s="488" t="s">
        <v>387</v>
      </c>
      <c r="D143" s="480" t="s">
        <v>387</v>
      </c>
      <c r="E143" s="480">
        <v>6</v>
      </c>
      <c r="F143" s="480" t="s">
        <v>387</v>
      </c>
      <c r="G143" s="480" t="s">
        <v>387</v>
      </c>
      <c r="H143" s="480" t="s">
        <v>387</v>
      </c>
      <c r="I143" s="480"/>
      <c r="J143" s="480"/>
      <c r="K143" s="480"/>
      <c r="L143" s="493"/>
    </row>
    <row r="144" spans="1:12" ht="15.75" thickBot="1">
      <c r="A144" s="501"/>
      <c r="B144" s="471" t="s">
        <v>477</v>
      </c>
      <c r="C144" s="495" t="s">
        <v>387</v>
      </c>
      <c r="D144" s="496" t="s">
        <v>387</v>
      </c>
      <c r="E144" s="496">
        <v>6</v>
      </c>
      <c r="F144" s="496" t="s">
        <v>387</v>
      </c>
      <c r="G144" s="496"/>
      <c r="H144" s="496"/>
      <c r="I144" s="496"/>
      <c r="J144" s="496"/>
      <c r="K144" s="496"/>
      <c r="L144" s="497"/>
    </row>
    <row r="145" spans="1:14" ht="15.75" thickTop="1">
      <c r="A145" s="499" t="s">
        <v>469</v>
      </c>
      <c r="B145" s="472" t="s">
        <v>489</v>
      </c>
      <c r="C145" s="485" t="s">
        <v>387</v>
      </c>
      <c r="D145" s="482" t="s">
        <v>387</v>
      </c>
      <c r="E145" s="482">
        <v>5</v>
      </c>
      <c r="F145" s="482" t="s">
        <v>387</v>
      </c>
      <c r="G145" s="482" t="s">
        <v>387</v>
      </c>
      <c r="H145" s="482" t="s">
        <v>387</v>
      </c>
      <c r="I145" s="482" t="s">
        <v>387</v>
      </c>
      <c r="J145" s="482" t="s">
        <v>387</v>
      </c>
      <c r="K145" s="482" t="s">
        <v>387</v>
      </c>
      <c r="L145" s="490" t="s">
        <v>387</v>
      </c>
    </row>
    <row r="146" spans="1:14">
      <c r="A146" s="475" t="s">
        <v>470</v>
      </c>
      <c r="B146" s="470" t="s">
        <v>474</v>
      </c>
      <c r="C146" s="489" t="s">
        <v>387</v>
      </c>
      <c r="D146" s="476" t="s">
        <v>387</v>
      </c>
      <c r="E146" s="476" t="s">
        <v>387</v>
      </c>
      <c r="F146" s="476" t="s">
        <v>387</v>
      </c>
      <c r="G146" s="476" t="s">
        <v>387</v>
      </c>
      <c r="H146" s="476" t="s">
        <v>387</v>
      </c>
      <c r="I146" s="476" t="s">
        <v>387</v>
      </c>
      <c r="J146" s="476" t="s">
        <v>387</v>
      </c>
      <c r="K146" s="476" t="s">
        <v>387</v>
      </c>
      <c r="L146" s="494" t="s">
        <v>387</v>
      </c>
    </row>
    <row r="147" spans="1:14">
      <c r="A147" s="500"/>
      <c r="B147" s="470" t="s">
        <v>475</v>
      </c>
      <c r="C147" s="489" t="s">
        <v>387</v>
      </c>
      <c r="D147" s="476" t="s">
        <v>387</v>
      </c>
      <c r="E147" s="476" t="s">
        <v>387</v>
      </c>
      <c r="F147" s="476" t="s">
        <v>387</v>
      </c>
      <c r="G147" s="476" t="s">
        <v>387</v>
      </c>
      <c r="H147" s="476" t="s">
        <v>387</v>
      </c>
      <c r="I147" s="476" t="s">
        <v>387</v>
      </c>
      <c r="J147" s="476" t="s">
        <v>387</v>
      </c>
      <c r="K147" s="476"/>
      <c r="L147" s="494"/>
    </row>
    <row r="148" spans="1:14">
      <c r="A148" s="500"/>
      <c r="B148" s="470" t="s">
        <v>476</v>
      </c>
      <c r="C148" s="488" t="s">
        <v>387</v>
      </c>
      <c r="D148" s="480" t="s">
        <v>387</v>
      </c>
      <c r="E148" s="480" t="s">
        <v>387</v>
      </c>
      <c r="F148" s="480" t="s">
        <v>387</v>
      </c>
      <c r="G148" s="480" t="s">
        <v>387</v>
      </c>
      <c r="H148" s="480" t="s">
        <v>387</v>
      </c>
      <c r="I148" s="480"/>
      <c r="J148" s="480"/>
      <c r="K148" s="480"/>
      <c r="L148" s="493"/>
    </row>
    <row r="149" spans="1:14" ht="15.75" thickBot="1">
      <c r="A149" s="501"/>
      <c r="B149" s="471" t="s">
        <v>477</v>
      </c>
      <c r="C149" s="495" t="s">
        <v>387</v>
      </c>
      <c r="D149" s="496" t="s">
        <v>387</v>
      </c>
      <c r="E149" s="496" t="s">
        <v>387</v>
      </c>
      <c r="F149" s="496" t="s">
        <v>387</v>
      </c>
      <c r="G149" s="496"/>
      <c r="H149" s="496"/>
      <c r="I149" s="496"/>
      <c r="J149" s="496"/>
      <c r="K149" s="496"/>
      <c r="L149" s="497"/>
    </row>
    <row r="150" spans="1:14" ht="15.75" thickTop="1">
      <c r="A150" s="499" t="s">
        <v>464</v>
      </c>
      <c r="B150" s="472" t="s">
        <v>489</v>
      </c>
      <c r="C150" s="485" t="s">
        <v>387</v>
      </c>
      <c r="D150" s="482" t="s">
        <v>387</v>
      </c>
      <c r="E150" s="482">
        <v>11</v>
      </c>
      <c r="F150" s="482">
        <v>15</v>
      </c>
      <c r="G150" s="482" t="s">
        <v>387</v>
      </c>
      <c r="H150" s="482" t="s">
        <v>387</v>
      </c>
      <c r="I150" s="482" t="s">
        <v>387</v>
      </c>
      <c r="J150" s="482" t="s">
        <v>387</v>
      </c>
      <c r="K150" s="482" t="s">
        <v>387</v>
      </c>
      <c r="L150" s="490" t="s">
        <v>387</v>
      </c>
    </row>
    <row r="151" spans="1:14">
      <c r="A151" s="475" t="s">
        <v>465</v>
      </c>
      <c r="B151" s="470" t="s">
        <v>474</v>
      </c>
      <c r="C151" s="489" t="s">
        <v>387</v>
      </c>
      <c r="D151" s="476" t="s">
        <v>387</v>
      </c>
      <c r="E151" s="476" t="s">
        <v>387</v>
      </c>
      <c r="F151" s="476" t="s">
        <v>387</v>
      </c>
      <c r="G151" s="476" t="s">
        <v>387</v>
      </c>
      <c r="H151" s="476" t="s">
        <v>387</v>
      </c>
      <c r="I151" s="476" t="s">
        <v>387</v>
      </c>
      <c r="J151" s="476" t="s">
        <v>387</v>
      </c>
      <c r="K151" s="476" t="s">
        <v>387</v>
      </c>
      <c r="L151" s="494" t="s">
        <v>387</v>
      </c>
    </row>
    <row r="152" spans="1:14">
      <c r="A152" s="500"/>
      <c r="B152" s="470" t="s">
        <v>475</v>
      </c>
      <c r="C152" s="489" t="s">
        <v>387</v>
      </c>
      <c r="D152" s="476" t="s">
        <v>387</v>
      </c>
      <c r="E152" s="476" t="s">
        <v>387</v>
      </c>
      <c r="F152" s="476" t="s">
        <v>387</v>
      </c>
      <c r="G152" s="476" t="s">
        <v>387</v>
      </c>
      <c r="H152" s="476" t="s">
        <v>387</v>
      </c>
      <c r="I152" s="476" t="s">
        <v>387</v>
      </c>
      <c r="J152" s="476" t="s">
        <v>387</v>
      </c>
      <c r="K152" s="476"/>
      <c r="L152" s="494"/>
    </row>
    <row r="153" spans="1:14">
      <c r="A153" s="500"/>
      <c r="B153" s="470" t="s">
        <v>476</v>
      </c>
      <c r="C153" s="488" t="s">
        <v>387</v>
      </c>
      <c r="D153" s="480" t="s">
        <v>387</v>
      </c>
      <c r="E153" s="480" t="s">
        <v>387</v>
      </c>
      <c r="F153" s="480" t="s">
        <v>387</v>
      </c>
      <c r="G153" s="480" t="s">
        <v>387</v>
      </c>
      <c r="H153" s="480" t="s">
        <v>387</v>
      </c>
      <c r="I153" s="480"/>
      <c r="J153" s="480"/>
      <c r="K153" s="480"/>
      <c r="L153" s="493"/>
    </row>
    <row r="154" spans="1:14" ht="15.75" thickBot="1">
      <c r="A154" s="502"/>
      <c r="B154" s="471" t="s">
        <v>477</v>
      </c>
      <c r="C154" s="495" t="s">
        <v>387</v>
      </c>
      <c r="D154" s="496" t="s">
        <v>387</v>
      </c>
      <c r="E154" s="496" t="s">
        <v>387</v>
      </c>
      <c r="F154" s="496" t="s">
        <v>387</v>
      </c>
      <c r="G154" s="496"/>
      <c r="H154" s="496"/>
      <c r="I154" s="496"/>
      <c r="J154" s="496"/>
      <c r="K154" s="496"/>
      <c r="L154" s="497"/>
    </row>
    <row r="155" spans="1:14" ht="15.75" thickTop="1">
      <c r="B155" s="473"/>
    </row>
    <row r="156" spans="1:14">
      <c r="A156" t="s">
        <v>127</v>
      </c>
    </row>
    <row r="157" spans="1:14">
      <c r="A157" s="2086" t="s">
        <v>371</v>
      </c>
      <c r="B157" s="2086"/>
      <c r="C157" s="2086"/>
      <c r="D157" s="2086"/>
      <c r="E157" s="2086"/>
      <c r="F157" s="2086"/>
      <c r="G157" s="2086"/>
      <c r="H157" s="2086"/>
      <c r="I157" s="2086"/>
      <c r="J157" s="2086"/>
      <c r="K157" s="2086"/>
      <c r="L157" s="2086"/>
      <c r="M157" s="2086"/>
      <c r="N157" s="2086"/>
    </row>
    <row r="158" spans="1:14">
      <c r="A158" t="s">
        <v>372</v>
      </c>
    </row>
    <row r="159" spans="1:14">
      <c r="A159" t="s">
        <v>373</v>
      </c>
    </row>
    <row r="160" spans="1:14">
      <c r="A160" t="s">
        <v>374</v>
      </c>
    </row>
    <row r="161" spans="1:8">
      <c r="A161" t="s">
        <v>375</v>
      </c>
    </row>
    <row r="162" spans="1:8">
      <c r="A162" t="s">
        <v>376</v>
      </c>
    </row>
    <row r="164" spans="1:8" ht="30.75" customHeight="1">
      <c r="A164" s="1890" t="s">
        <v>500</v>
      </c>
      <c r="B164" s="1890"/>
      <c r="C164" s="1890"/>
      <c r="D164" s="1890"/>
      <c r="E164" s="1890"/>
      <c r="F164" s="1890"/>
      <c r="G164" s="1890"/>
      <c r="H164" s="1890"/>
    </row>
  </sheetData>
  <mergeCells count="3">
    <mergeCell ref="A1:L2"/>
    <mergeCell ref="A157:N157"/>
    <mergeCell ref="A164:H164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>
  <dimension ref="B1"/>
  <sheetViews>
    <sheetView showGridLines="0" zoomScale="80" zoomScaleNormal="80" workbookViewId="0">
      <selection activeCell="B1" sqref="B1"/>
    </sheetView>
  </sheetViews>
  <sheetFormatPr defaultRowHeight="15"/>
  <cols>
    <col min="1" max="1" width="4.140625" style="618" customWidth="1"/>
    <col min="2" max="16384" width="9.140625" style="618"/>
  </cols>
  <sheetData>
    <row r="1" spans="2:2" ht="15.75">
      <c r="B1" s="1152" t="s">
        <v>1078</v>
      </c>
    </row>
  </sheetData>
  <pageMargins left="0.7" right="0.7" top="0.75" bottom="0.75" header="0.3" footer="0.3"/>
  <drawing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theme="1"/>
  </sheetPr>
  <dimension ref="A1:R472"/>
  <sheetViews>
    <sheetView topLeftCell="A7" workbookViewId="0">
      <selection activeCell="B19" sqref="B19"/>
    </sheetView>
  </sheetViews>
  <sheetFormatPr defaultRowHeight="15"/>
  <cols>
    <col min="1" max="1" width="37.85546875" style="618" customWidth="1"/>
    <col min="2" max="2" width="27.140625" style="618" customWidth="1"/>
    <col min="3" max="16" width="9.140625" style="618"/>
    <col min="17" max="17" width="11" style="618" customWidth="1"/>
    <col min="18" max="16384" width="9.140625" style="618"/>
  </cols>
  <sheetData>
    <row r="1" spans="1:18" ht="15.75" customHeight="1" thickBot="1">
      <c r="A1" s="2087" t="s">
        <v>505</v>
      </c>
      <c r="B1" s="2087"/>
      <c r="C1" s="2087"/>
      <c r="D1" s="2087"/>
      <c r="E1" s="2087"/>
      <c r="F1" s="2087"/>
      <c r="G1" s="2087"/>
      <c r="H1" s="2087"/>
      <c r="I1" s="2087"/>
      <c r="N1" s="2088" t="s">
        <v>160</v>
      </c>
      <c r="O1" s="2088"/>
      <c r="P1" s="2088"/>
    </row>
    <row r="2" spans="1:18" ht="86.25" thickTop="1" thickBot="1">
      <c r="A2" s="547" t="s">
        <v>0</v>
      </c>
      <c r="B2" s="548" t="s">
        <v>473</v>
      </c>
      <c r="C2" s="549" t="s">
        <v>904</v>
      </c>
      <c r="D2" s="549" t="s">
        <v>840</v>
      </c>
      <c r="E2" s="549" t="s">
        <v>136</v>
      </c>
      <c r="F2" s="549" t="s">
        <v>137</v>
      </c>
      <c r="G2" s="549" t="s">
        <v>138</v>
      </c>
      <c r="H2" s="549" t="s">
        <v>506</v>
      </c>
      <c r="I2" s="550" t="s">
        <v>140</v>
      </c>
      <c r="N2" s="1104" t="s">
        <v>0</v>
      </c>
      <c r="O2" s="1105" t="s">
        <v>168</v>
      </c>
      <c r="P2" s="1106" t="s">
        <v>169</v>
      </c>
    </row>
    <row r="3" spans="1:18" ht="16.5" customHeight="1" thickTop="1" thickBot="1">
      <c r="A3" s="551" t="s">
        <v>142</v>
      </c>
      <c r="B3" s="1081" t="s">
        <v>762</v>
      </c>
      <c r="C3" s="1107">
        <v>771</v>
      </c>
      <c r="D3" s="1108">
        <v>21</v>
      </c>
      <c r="E3" s="552"/>
      <c r="F3" s="552">
        <f t="shared" ref="F3:F30" si="0">(D3/C3)*100</f>
        <v>2.7237354085603114</v>
      </c>
      <c r="G3" s="552"/>
      <c r="H3" s="552">
        <f t="shared" ref="H3:H30" si="1">F$38*100</f>
        <v>3.0169980555729787</v>
      </c>
      <c r="I3" s="553">
        <v>0</v>
      </c>
      <c r="N3" s="1109" t="s">
        <v>142</v>
      </c>
      <c r="O3" s="1110">
        <v>6</v>
      </c>
      <c r="P3" s="1111">
        <v>40</v>
      </c>
      <c r="Q3" s="505"/>
    </row>
    <row r="4" spans="1:18" ht="16.5" thickTop="1" thickBot="1">
      <c r="A4" s="554" t="s">
        <v>143</v>
      </c>
      <c r="B4" s="1081" t="s">
        <v>763</v>
      </c>
      <c r="C4" s="1112">
        <v>883</v>
      </c>
      <c r="D4" s="1113">
        <v>11</v>
      </c>
      <c r="E4" s="555"/>
      <c r="F4" s="552">
        <f t="shared" si="0"/>
        <v>1.245753114382786</v>
      </c>
      <c r="G4" s="555"/>
      <c r="H4" s="552">
        <f t="shared" si="1"/>
        <v>3.0169980555729787</v>
      </c>
      <c r="I4" s="556">
        <v>0</v>
      </c>
      <c r="N4" s="1098" t="s">
        <v>143</v>
      </c>
      <c r="O4" s="1099">
        <v>16</v>
      </c>
      <c r="P4" s="1100">
        <v>20</v>
      </c>
      <c r="Q4" s="505"/>
    </row>
    <row r="5" spans="1:18" ht="16.5" thickTop="1" thickBot="1">
      <c r="A5" s="554" t="s">
        <v>144</v>
      </c>
      <c r="B5" s="1092" t="s">
        <v>491</v>
      </c>
      <c r="C5" s="1093">
        <v>753</v>
      </c>
      <c r="D5" s="618">
        <v>25</v>
      </c>
      <c r="E5" s="555"/>
      <c r="F5" s="552">
        <f t="shared" si="0"/>
        <v>3.3200531208499333</v>
      </c>
      <c r="G5" s="555"/>
      <c r="H5" s="552">
        <f t="shared" si="1"/>
        <v>3.0169980555729787</v>
      </c>
      <c r="I5" s="556">
        <v>200</v>
      </c>
      <c r="N5" s="1098" t="s">
        <v>144</v>
      </c>
      <c r="O5" s="1099">
        <v>29</v>
      </c>
      <c r="P5" s="1100">
        <v>14.285714285714285</v>
      </c>
      <c r="Q5" s="505"/>
    </row>
    <row r="6" spans="1:18" ht="16.5" thickTop="1" thickBot="1">
      <c r="A6" s="554" t="s">
        <v>145</v>
      </c>
      <c r="B6" s="1081" t="s">
        <v>404</v>
      </c>
      <c r="C6" s="1112">
        <v>717</v>
      </c>
      <c r="D6" s="1113">
        <v>9</v>
      </c>
      <c r="E6" s="555"/>
      <c r="F6" s="552">
        <f t="shared" si="0"/>
        <v>1.2552301255230125</v>
      </c>
      <c r="G6" s="555"/>
      <c r="H6" s="552">
        <f t="shared" si="1"/>
        <v>3.0169980555729787</v>
      </c>
      <c r="I6" s="556">
        <v>200</v>
      </c>
      <c r="N6" s="1098" t="s">
        <v>145</v>
      </c>
      <c r="O6" s="1099">
        <v>44</v>
      </c>
      <c r="P6" s="1100">
        <v>11.627906976744185</v>
      </c>
      <c r="Q6" s="505"/>
    </row>
    <row r="7" spans="1:18" ht="16.5" thickTop="1" thickBot="1">
      <c r="A7" s="554" t="s">
        <v>146</v>
      </c>
      <c r="B7" s="1081" t="s">
        <v>406</v>
      </c>
      <c r="C7" s="1112">
        <v>5</v>
      </c>
      <c r="D7" s="1113">
        <v>1</v>
      </c>
      <c r="E7" s="555"/>
      <c r="F7" s="552">
        <f t="shared" si="0"/>
        <v>20</v>
      </c>
      <c r="G7" s="555"/>
      <c r="H7" s="552">
        <f t="shared" si="1"/>
        <v>3.0169980555729787</v>
      </c>
      <c r="I7" s="556">
        <v>400</v>
      </c>
      <c r="N7" s="1098" t="s">
        <v>146</v>
      </c>
      <c r="O7" s="1099">
        <v>61</v>
      </c>
      <c r="P7" s="1100">
        <v>10</v>
      </c>
      <c r="Q7" s="505"/>
    </row>
    <row r="8" spans="1:18" ht="16.5" thickTop="1" thickBot="1">
      <c r="A8" s="554" t="s">
        <v>147</v>
      </c>
      <c r="B8" s="1081" t="s">
        <v>408</v>
      </c>
      <c r="C8" s="1112">
        <v>547</v>
      </c>
      <c r="D8" s="1113">
        <v>20</v>
      </c>
      <c r="E8" s="555"/>
      <c r="F8" s="552">
        <f t="shared" si="0"/>
        <v>3.6563071297989032</v>
      </c>
      <c r="G8" s="555"/>
      <c r="H8" s="552">
        <f t="shared" si="1"/>
        <v>3.0169980555729787</v>
      </c>
      <c r="I8" s="556">
        <v>400</v>
      </c>
      <c r="N8" s="1098" t="s">
        <v>147</v>
      </c>
      <c r="O8" s="1099">
        <v>80</v>
      </c>
      <c r="P8" s="1100">
        <v>8.8607594936708853</v>
      </c>
      <c r="Q8" s="505"/>
    </row>
    <row r="9" spans="1:18" ht="16.5" thickTop="1" thickBot="1">
      <c r="A9" s="554" t="s">
        <v>148</v>
      </c>
      <c r="B9" s="1081" t="s">
        <v>410</v>
      </c>
      <c r="C9" s="1112">
        <v>995</v>
      </c>
      <c r="D9" s="1113">
        <v>31</v>
      </c>
      <c r="E9" s="555"/>
      <c r="F9" s="552">
        <f t="shared" si="0"/>
        <v>3.1155778894472363</v>
      </c>
      <c r="G9" s="555"/>
      <c r="H9" s="552">
        <f t="shared" si="1"/>
        <v>3.0169980555729787</v>
      </c>
      <c r="I9" s="556">
        <v>600</v>
      </c>
      <c r="N9" s="1098" t="s">
        <v>148</v>
      </c>
      <c r="O9" s="1099">
        <v>99</v>
      </c>
      <c r="P9" s="1100">
        <v>8.1632653061224492</v>
      </c>
      <c r="Q9" s="505"/>
    </row>
    <row r="10" spans="1:18" ht="15" customHeight="1" thickTop="1" thickBot="1">
      <c r="A10" s="554" t="s">
        <v>149</v>
      </c>
      <c r="B10" s="1081" t="s">
        <v>412</v>
      </c>
      <c r="C10" s="1112">
        <v>3810</v>
      </c>
      <c r="D10" s="1113">
        <v>115</v>
      </c>
      <c r="E10" s="555"/>
      <c r="F10" s="552">
        <f t="shared" si="0"/>
        <v>3.0183727034120733</v>
      </c>
      <c r="G10" s="555"/>
      <c r="H10" s="552">
        <f t="shared" si="1"/>
        <v>3.0169980555729787</v>
      </c>
      <c r="I10" s="556">
        <v>800</v>
      </c>
      <c r="N10" s="1098" t="s">
        <v>149</v>
      </c>
      <c r="O10" s="1099">
        <v>119</v>
      </c>
      <c r="P10" s="1100">
        <v>7.6271186440677967</v>
      </c>
      <c r="Q10" s="505"/>
    </row>
    <row r="11" spans="1:18" ht="16.5" thickTop="1" thickBot="1">
      <c r="A11" s="554" t="s">
        <v>151</v>
      </c>
      <c r="B11" s="1081" t="s">
        <v>416</v>
      </c>
      <c r="C11" s="1112">
        <v>1809</v>
      </c>
      <c r="D11" s="1113">
        <v>36</v>
      </c>
      <c r="E11" s="555"/>
      <c r="F11" s="552">
        <f>(D11/C11)*100</f>
        <v>1.9900497512437811</v>
      </c>
      <c r="G11" s="555"/>
      <c r="H11" s="552">
        <f t="shared" si="1"/>
        <v>3.0169980555729787</v>
      </c>
      <c r="I11" s="556">
        <v>1000</v>
      </c>
      <c r="N11" s="1098" t="s">
        <v>150</v>
      </c>
      <c r="O11" s="1099">
        <v>140</v>
      </c>
      <c r="P11" s="1100">
        <v>7.1942446043165464</v>
      </c>
      <c r="Q11" s="505"/>
    </row>
    <row r="12" spans="1:18" ht="16.5" thickTop="1" thickBot="1">
      <c r="A12" s="554" t="s">
        <v>152</v>
      </c>
      <c r="B12" s="1092" t="s">
        <v>479</v>
      </c>
      <c r="C12" s="1112">
        <v>6</v>
      </c>
      <c r="D12" s="1113">
        <v>0</v>
      </c>
      <c r="E12" s="555"/>
      <c r="F12" s="552">
        <f>(D12/C12)*100</f>
        <v>0</v>
      </c>
      <c r="G12" s="555"/>
      <c r="H12" s="552">
        <f t="shared" si="1"/>
        <v>3.0169980555729787</v>
      </c>
      <c r="I12" s="556">
        <v>1200</v>
      </c>
      <c r="N12" s="1098" t="s">
        <v>151</v>
      </c>
      <c r="O12" s="1099">
        <v>161</v>
      </c>
      <c r="P12" s="1100">
        <v>6.8750000000000009</v>
      </c>
      <c r="Q12" s="505"/>
    </row>
    <row r="13" spans="1:18" ht="25.5" thickTop="1" thickBot="1">
      <c r="A13" s="554" t="s">
        <v>153</v>
      </c>
      <c r="B13" s="1081" t="s">
        <v>766</v>
      </c>
      <c r="C13" s="1093">
        <v>1668</v>
      </c>
      <c r="D13" s="1093">
        <v>44</v>
      </c>
      <c r="E13" s="555"/>
      <c r="F13" s="552">
        <f t="shared" si="0"/>
        <v>2.6378896882494005</v>
      </c>
      <c r="G13" s="555"/>
      <c r="H13" s="552">
        <f t="shared" si="1"/>
        <v>3.0169980555729787</v>
      </c>
      <c r="I13" s="556">
        <v>1400</v>
      </c>
      <c r="N13" s="1098" t="s">
        <v>152</v>
      </c>
      <c r="O13" s="1099">
        <v>183</v>
      </c>
      <c r="P13" s="1100">
        <v>6.593406593406594</v>
      </c>
      <c r="Q13" s="505"/>
    </row>
    <row r="14" spans="1:18" ht="16.5" thickTop="1" thickBot="1">
      <c r="A14" s="554" t="s">
        <v>155</v>
      </c>
      <c r="B14" s="1081" t="s">
        <v>420</v>
      </c>
      <c r="C14" s="1112">
        <v>423</v>
      </c>
      <c r="D14" s="1113">
        <v>18</v>
      </c>
      <c r="E14" s="555"/>
      <c r="F14" s="552">
        <f t="shared" si="0"/>
        <v>4.2553191489361701</v>
      </c>
      <c r="G14" s="555"/>
      <c r="H14" s="552">
        <f t="shared" si="1"/>
        <v>3.0169980555729787</v>
      </c>
      <c r="I14" s="556">
        <v>1600</v>
      </c>
      <c r="N14" s="1098" t="s">
        <v>153</v>
      </c>
      <c r="O14" s="1099">
        <v>206</v>
      </c>
      <c r="P14" s="1100">
        <v>6.3414634146341466</v>
      </c>
      <c r="Q14" s="505"/>
    </row>
    <row r="15" spans="1:18" ht="16.5" thickTop="1" thickBot="1">
      <c r="A15" s="554" t="s">
        <v>156</v>
      </c>
      <c r="B15" s="1081" t="s">
        <v>422</v>
      </c>
      <c r="C15" s="1112">
        <v>1522</v>
      </c>
      <c r="D15" s="1113">
        <v>93</v>
      </c>
      <c r="E15" s="555"/>
      <c r="F15" s="552">
        <f t="shared" si="0"/>
        <v>6.1103810775295662</v>
      </c>
      <c r="G15" s="555"/>
      <c r="H15" s="552">
        <f t="shared" si="1"/>
        <v>3.0169980555729787</v>
      </c>
      <c r="I15" s="556">
        <v>1800</v>
      </c>
      <c r="N15" s="1098" t="s">
        <v>154</v>
      </c>
      <c r="O15" s="1099">
        <v>228</v>
      </c>
      <c r="P15" s="1100">
        <v>6.1674008810572687</v>
      </c>
      <c r="Q15" s="505"/>
    </row>
    <row r="16" spans="1:18" ht="16.5" thickTop="1" thickBot="1">
      <c r="A16" s="554" t="s">
        <v>162</v>
      </c>
      <c r="B16" s="1081" t="s">
        <v>428</v>
      </c>
      <c r="C16" s="1112">
        <v>1490</v>
      </c>
      <c r="D16" s="1113">
        <v>84</v>
      </c>
      <c r="F16" s="552">
        <f t="shared" si="0"/>
        <v>5.6375838926174495</v>
      </c>
      <c r="H16" s="552">
        <f t="shared" si="1"/>
        <v>3.0169980555729787</v>
      </c>
      <c r="I16" s="558">
        <v>4000</v>
      </c>
      <c r="N16" s="1098" t="s">
        <v>155</v>
      </c>
      <c r="O16" s="1099">
        <v>252</v>
      </c>
      <c r="P16" s="1100">
        <v>5.9760956175298805</v>
      </c>
      <c r="Q16" s="505"/>
      <c r="R16" s="110"/>
    </row>
    <row r="17" spans="1:18" ht="16.5" thickTop="1" thickBot="1">
      <c r="A17" s="554" t="s">
        <v>163</v>
      </c>
      <c r="B17" s="1081" t="s">
        <v>430</v>
      </c>
      <c r="C17" s="1112">
        <v>1897</v>
      </c>
      <c r="D17" s="1113">
        <v>16</v>
      </c>
      <c r="F17" s="552">
        <f t="shared" si="0"/>
        <v>0.84343700579862946</v>
      </c>
      <c r="H17" s="552">
        <f t="shared" si="1"/>
        <v>3.0169980555729787</v>
      </c>
      <c r="I17" s="558">
        <v>4000</v>
      </c>
      <c r="N17" s="1098" t="s">
        <v>156</v>
      </c>
      <c r="O17" s="1099">
        <v>275</v>
      </c>
      <c r="P17" s="1100">
        <v>5.8394160583941606</v>
      </c>
      <c r="Q17" s="505"/>
    </row>
    <row r="18" spans="1:18" ht="16.5" thickTop="1" thickBot="1">
      <c r="A18" s="554" t="s">
        <v>164</v>
      </c>
      <c r="B18" s="1081" t="s">
        <v>1035</v>
      </c>
      <c r="C18" s="1112">
        <v>432</v>
      </c>
      <c r="D18" s="1113">
        <v>22</v>
      </c>
      <c r="F18" s="552">
        <f t="shared" si="0"/>
        <v>5.0925925925925926</v>
      </c>
      <c r="H18" s="552">
        <f t="shared" si="1"/>
        <v>3.0169980555729787</v>
      </c>
      <c r="I18" s="558">
        <v>5000</v>
      </c>
      <c r="N18" s="1098" t="s">
        <v>157</v>
      </c>
      <c r="O18" s="1099">
        <v>299</v>
      </c>
      <c r="P18" s="1100">
        <v>5.7046979865771812</v>
      </c>
      <c r="Q18" s="505"/>
    </row>
    <row r="19" spans="1:18" ht="16.5" thickTop="1" thickBot="1">
      <c r="A19" s="554" t="s">
        <v>165</v>
      </c>
      <c r="B19" s="1081" t="s">
        <v>1034</v>
      </c>
      <c r="C19" s="1112">
        <v>568</v>
      </c>
      <c r="D19" s="1113">
        <v>17</v>
      </c>
      <c r="F19" s="552">
        <f t="shared" si="0"/>
        <v>2.992957746478873</v>
      </c>
      <c r="H19" s="552">
        <f t="shared" si="1"/>
        <v>3.0169980555729787</v>
      </c>
      <c r="I19" s="558">
        <v>5000</v>
      </c>
      <c r="N19" s="1098" t="s">
        <v>161</v>
      </c>
      <c r="O19" s="1099">
        <v>323</v>
      </c>
      <c r="P19" s="1100">
        <v>5.5900621118012426</v>
      </c>
      <c r="Q19" s="505"/>
    </row>
    <row r="20" spans="1:18" ht="16.5" thickTop="1" thickBot="1">
      <c r="A20" s="554" t="s">
        <v>166</v>
      </c>
      <c r="B20" s="1081" t="s">
        <v>436</v>
      </c>
      <c r="C20" s="1112">
        <v>506</v>
      </c>
      <c r="D20" s="1113">
        <v>13</v>
      </c>
      <c r="F20" s="552">
        <f t="shared" si="0"/>
        <v>2.5691699604743086</v>
      </c>
      <c r="H20" s="552">
        <f t="shared" si="1"/>
        <v>3.0169980555729787</v>
      </c>
      <c r="I20" s="558">
        <v>6000</v>
      </c>
      <c r="N20" s="1098" t="s">
        <v>162</v>
      </c>
      <c r="O20" s="1099">
        <v>347</v>
      </c>
      <c r="P20" s="1100">
        <v>5.4913294797687859</v>
      </c>
      <c r="Q20" s="505"/>
    </row>
    <row r="21" spans="1:18" ht="37.5" thickTop="1" thickBot="1">
      <c r="A21" s="554" t="s">
        <v>170</v>
      </c>
      <c r="B21" s="1092" t="s">
        <v>767</v>
      </c>
      <c r="C21" s="1093">
        <v>8</v>
      </c>
      <c r="D21" s="1093">
        <v>0</v>
      </c>
      <c r="F21" s="552">
        <f t="shared" si="0"/>
        <v>0</v>
      </c>
      <c r="H21" s="552">
        <f t="shared" si="1"/>
        <v>3.0169980555729787</v>
      </c>
      <c r="I21" s="558">
        <v>6000</v>
      </c>
      <c r="N21" s="1098" t="s">
        <v>163</v>
      </c>
      <c r="O21" s="1099">
        <v>372</v>
      </c>
      <c r="P21" s="1100">
        <v>5.3908355795148255</v>
      </c>
      <c r="Q21" s="505"/>
    </row>
    <row r="22" spans="1:18" ht="16.5" thickTop="1" thickBot="1">
      <c r="A22" s="554" t="s">
        <v>172</v>
      </c>
      <c r="B22" s="1081" t="s">
        <v>440</v>
      </c>
      <c r="C22" s="1112">
        <v>2519</v>
      </c>
      <c r="D22" s="1113">
        <v>53</v>
      </c>
      <c r="F22" s="552">
        <f t="shared" si="0"/>
        <v>2.1040095275903137</v>
      </c>
      <c r="H22" s="552">
        <f t="shared" si="1"/>
        <v>3.0169980555729787</v>
      </c>
      <c r="I22" s="558">
        <v>7000</v>
      </c>
      <c r="N22" s="1098" t="s">
        <v>164</v>
      </c>
      <c r="O22" s="1099">
        <v>397</v>
      </c>
      <c r="P22" s="1100">
        <v>5.3030303030303028</v>
      </c>
      <c r="Q22" s="505"/>
    </row>
    <row r="23" spans="1:18" ht="16.5" thickTop="1" thickBot="1">
      <c r="A23" s="554" t="s">
        <v>174</v>
      </c>
      <c r="B23" s="1081" t="s">
        <v>764</v>
      </c>
      <c r="C23" s="1112">
        <v>828</v>
      </c>
      <c r="D23" s="1113">
        <v>14</v>
      </c>
      <c r="F23" s="552">
        <f t="shared" si="0"/>
        <v>1.6908212560386473</v>
      </c>
      <c r="H23" s="552">
        <f t="shared" si="1"/>
        <v>3.0169980555729787</v>
      </c>
      <c r="I23" s="558">
        <v>8000</v>
      </c>
      <c r="N23" s="1098" t="s">
        <v>165</v>
      </c>
      <c r="O23" s="1099">
        <v>422</v>
      </c>
      <c r="P23" s="1100">
        <v>5.225653206650831</v>
      </c>
      <c r="Q23" s="505"/>
      <c r="R23" s="110"/>
    </row>
    <row r="24" spans="1:18" ht="15" customHeight="1" thickTop="1" thickBot="1">
      <c r="A24" s="554" t="s">
        <v>181</v>
      </c>
      <c r="B24" s="1081" t="s">
        <v>768</v>
      </c>
      <c r="C24" s="1093">
        <v>4136</v>
      </c>
      <c r="D24" s="1114">
        <v>115</v>
      </c>
      <c r="F24" s="552">
        <f t="shared" si="0"/>
        <v>2.7804642166344293</v>
      </c>
      <c r="H24" s="552">
        <f t="shared" si="1"/>
        <v>3.0169980555729787</v>
      </c>
      <c r="I24" s="558">
        <v>9000</v>
      </c>
      <c r="N24" s="1098" t="s">
        <v>166</v>
      </c>
      <c r="O24" s="1099">
        <v>447</v>
      </c>
      <c r="P24" s="1100">
        <v>5.1569506726457401</v>
      </c>
      <c r="Q24" s="505"/>
    </row>
    <row r="25" spans="1:18" ht="16.5" thickTop="1" thickBot="1">
      <c r="A25" s="554" t="s">
        <v>182</v>
      </c>
      <c r="B25" s="1081" t="s">
        <v>448</v>
      </c>
      <c r="C25" s="1093">
        <v>1299</v>
      </c>
      <c r="D25" s="1114">
        <v>48</v>
      </c>
      <c r="F25" s="552">
        <f t="shared" si="0"/>
        <v>3.695150115473441</v>
      </c>
      <c r="H25" s="552">
        <f t="shared" si="1"/>
        <v>3.0169980555729787</v>
      </c>
      <c r="I25" s="558">
        <v>9000</v>
      </c>
      <c r="N25" s="1098" t="s">
        <v>170</v>
      </c>
      <c r="O25" s="1099">
        <v>472</v>
      </c>
      <c r="P25" s="1100">
        <v>5.095541401273886</v>
      </c>
      <c r="Q25" s="505"/>
      <c r="R25" s="110"/>
    </row>
    <row r="26" spans="1:18" ht="16.5" thickTop="1" thickBot="1">
      <c r="A26" s="554" t="s">
        <v>196</v>
      </c>
      <c r="B26" s="1081" t="s">
        <v>452</v>
      </c>
      <c r="C26" s="1093">
        <v>2021</v>
      </c>
      <c r="D26" s="1114">
        <v>80</v>
      </c>
      <c r="F26" s="552">
        <f t="shared" si="0"/>
        <v>3.9584364176150419</v>
      </c>
      <c r="H26" s="552">
        <f t="shared" si="1"/>
        <v>3.0169980555729787</v>
      </c>
      <c r="I26" s="558">
        <v>10000</v>
      </c>
      <c r="N26" s="1098" t="s">
        <v>171</v>
      </c>
      <c r="O26" s="1099">
        <v>497</v>
      </c>
      <c r="P26" s="1100">
        <v>5.040322580645161</v>
      </c>
      <c r="Q26" s="505"/>
    </row>
    <row r="27" spans="1:18" ht="25.5" thickTop="1" thickBot="1">
      <c r="A27" s="554" t="s">
        <v>203</v>
      </c>
      <c r="B27" s="1092" t="s">
        <v>492</v>
      </c>
      <c r="C27" s="1093">
        <v>695</v>
      </c>
      <c r="D27" s="1093">
        <v>17</v>
      </c>
      <c r="F27" s="552">
        <f t="shared" si="0"/>
        <v>2.4460431654676258</v>
      </c>
      <c r="H27" s="552">
        <f t="shared" si="1"/>
        <v>3.0169980555729787</v>
      </c>
      <c r="I27" s="558">
        <v>10000</v>
      </c>
      <c r="N27" s="1098" t="s">
        <v>172</v>
      </c>
      <c r="O27" s="1099">
        <v>523</v>
      </c>
      <c r="P27" s="1100">
        <v>4.980842911877394</v>
      </c>
      <c r="Q27" s="505"/>
    </row>
    <row r="28" spans="1:18" ht="37.5" thickTop="1" thickBot="1">
      <c r="A28" s="554" t="s">
        <v>206</v>
      </c>
      <c r="B28" s="1092" t="s">
        <v>769</v>
      </c>
      <c r="C28" s="1093">
        <v>787</v>
      </c>
      <c r="D28" s="1093">
        <v>31</v>
      </c>
      <c r="F28" s="552">
        <f t="shared" si="0"/>
        <v>3.9390088945362134</v>
      </c>
      <c r="H28" s="552">
        <f t="shared" si="1"/>
        <v>3.0169980555729787</v>
      </c>
      <c r="I28" s="558">
        <v>11000</v>
      </c>
      <c r="N28" s="1098" t="s">
        <v>173</v>
      </c>
      <c r="O28" s="1099">
        <v>549</v>
      </c>
      <c r="P28" s="1100">
        <v>4.9270072992700733</v>
      </c>
      <c r="Q28" s="505"/>
    </row>
    <row r="29" spans="1:18" ht="25.5" thickTop="1" thickBot="1">
      <c r="A29" s="554" t="s">
        <v>209</v>
      </c>
      <c r="B29" s="1081" t="s">
        <v>765</v>
      </c>
      <c r="C29" s="1093">
        <v>183</v>
      </c>
      <c r="D29" s="1093">
        <v>5</v>
      </c>
      <c r="F29" s="552">
        <f t="shared" si="0"/>
        <v>2.7322404371584699</v>
      </c>
      <c r="H29" s="552">
        <f t="shared" si="1"/>
        <v>3.0169980555729787</v>
      </c>
      <c r="I29" s="558">
        <v>13000</v>
      </c>
      <c r="N29" s="1098" t="s">
        <v>174</v>
      </c>
      <c r="O29" s="1099">
        <v>575</v>
      </c>
      <c r="P29" s="1100">
        <v>4.8780487804878048</v>
      </c>
      <c r="Q29" s="505"/>
    </row>
    <row r="30" spans="1:18" ht="25.5" thickTop="1" thickBot="1">
      <c r="A30" s="557" t="s">
        <v>210</v>
      </c>
      <c r="B30" s="1081" t="s">
        <v>464</v>
      </c>
      <c r="C30" s="1093">
        <v>608</v>
      </c>
      <c r="D30" s="1093">
        <v>23</v>
      </c>
      <c r="F30" s="552">
        <f t="shared" si="0"/>
        <v>3.7828947368421053</v>
      </c>
      <c r="H30" s="552">
        <f t="shared" si="1"/>
        <v>3.0169980555729787</v>
      </c>
      <c r="I30" s="558">
        <v>15000</v>
      </c>
      <c r="N30" s="1098" t="s">
        <v>179</v>
      </c>
      <c r="O30" s="1099">
        <v>601</v>
      </c>
      <c r="P30" s="1100">
        <v>4.833333333333333</v>
      </c>
      <c r="Q30" s="505"/>
    </row>
    <row r="31" spans="1:18" ht="15.75" thickTop="1">
      <c r="C31" s="110"/>
      <c r="N31" s="1098" t="s">
        <v>180</v>
      </c>
      <c r="O31" s="1099">
        <v>627</v>
      </c>
      <c r="P31" s="1100">
        <v>4.7923322683706067</v>
      </c>
      <c r="Q31" s="505"/>
    </row>
    <row r="32" spans="1:18">
      <c r="N32" s="1098" t="s">
        <v>181</v>
      </c>
      <c r="O32" s="1099">
        <v>653</v>
      </c>
      <c r="P32" s="1100">
        <v>4.7546012269938656</v>
      </c>
      <c r="Q32" s="505"/>
    </row>
    <row r="33" spans="1:17">
      <c r="E33" s="42"/>
      <c r="N33" s="1098" t="s">
        <v>182</v>
      </c>
      <c r="O33" s="1099">
        <v>680</v>
      </c>
      <c r="P33" s="1100">
        <v>4.7128129602356408</v>
      </c>
      <c r="Q33" s="505"/>
    </row>
    <row r="34" spans="1:17">
      <c r="A34" s="618" t="s">
        <v>507</v>
      </c>
      <c r="N34" s="1098" t="s">
        <v>185</v>
      </c>
      <c r="O34" s="1099">
        <v>706</v>
      </c>
      <c r="P34" s="1100">
        <v>4.6808510638297873</v>
      </c>
      <c r="Q34" s="505"/>
    </row>
    <row r="35" spans="1:17">
      <c r="A35" s="618" t="s">
        <v>508</v>
      </c>
      <c r="N35" s="1098" t="s">
        <v>196</v>
      </c>
      <c r="O35" s="1099">
        <v>733</v>
      </c>
      <c r="P35" s="1100">
        <v>4.6448087431693992</v>
      </c>
      <c r="Q35" s="505"/>
    </row>
    <row r="36" spans="1:17">
      <c r="A36" s="618" t="s">
        <v>509</v>
      </c>
      <c r="N36" s="1098" t="s">
        <v>203</v>
      </c>
      <c r="O36" s="1099">
        <v>759</v>
      </c>
      <c r="P36" s="1100">
        <v>4.6174142480211078</v>
      </c>
      <c r="Q36" s="505"/>
    </row>
    <row r="37" spans="1:17">
      <c r="A37" s="618" t="s">
        <v>510</v>
      </c>
      <c r="N37" s="1098" t="s">
        <v>204</v>
      </c>
      <c r="O37" s="1099">
        <v>786</v>
      </c>
      <c r="P37" s="1100">
        <v>4.5859872611464967</v>
      </c>
      <c r="Q37" s="505"/>
    </row>
    <row r="38" spans="1:17">
      <c r="A38" s="618" t="s">
        <v>511</v>
      </c>
      <c r="E38" s="618" t="s">
        <v>512</v>
      </c>
      <c r="F38" s="618">
        <f>SUM(D3:D30)/SUM(C3:C30)</f>
        <v>3.0169980555729788E-2</v>
      </c>
      <c r="N38" s="1098" t="s">
        <v>205</v>
      </c>
      <c r="O38" s="1099">
        <v>813</v>
      </c>
      <c r="P38" s="1100">
        <v>4.556650246305419</v>
      </c>
      <c r="Q38" s="505"/>
    </row>
    <row r="39" spans="1:17">
      <c r="A39" s="618" t="s">
        <v>438</v>
      </c>
      <c r="E39" s="618" t="s">
        <v>770</v>
      </c>
      <c r="N39" s="1098" t="s">
        <v>206</v>
      </c>
      <c r="O39" s="1099">
        <v>840</v>
      </c>
      <c r="P39" s="1100">
        <v>4.5292014302741359</v>
      </c>
      <c r="Q39" s="505"/>
    </row>
    <row r="40" spans="1:17">
      <c r="A40" s="618" t="s">
        <v>513</v>
      </c>
      <c r="N40" s="1098" t="s">
        <v>207</v>
      </c>
      <c r="O40" s="1099">
        <v>867</v>
      </c>
      <c r="P40" s="1100">
        <v>4.503464203233257</v>
      </c>
      <c r="Q40" s="505"/>
    </row>
    <row r="41" spans="1:17">
      <c r="A41" s="618" t="s">
        <v>450</v>
      </c>
      <c r="N41" s="1098" t="s">
        <v>208</v>
      </c>
      <c r="O41" s="1099">
        <v>894</v>
      </c>
      <c r="P41" s="1100">
        <v>4.4792833146696527</v>
      </c>
      <c r="Q41" s="505"/>
    </row>
    <row r="42" spans="1:17">
      <c r="A42" s="618" t="s">
        <v>469</v>
      </c>
      <c r="N42" s="1098" t="s">
        <v>209</v>
      </c>
      <c r="O42" s="1099">
        <v>921</v>
      </c>
      <c r="P42" s="1100">
        <v>4.4565217391304346</v>
      </c>
      <c r="Q42" s="505"/>
    </row>
    <row r="43" spans="1:17">
      <c r="N43" s="1098" t="s">
        <v>210</v>
      </c>
      <c r="O43" s="1099">
        <v>948</v>
      </c>
      <c r="P43" s="1100">
        <v>4.4350580781414992</v>
      </c>
      <c r="Q43" s="505"/>
    </row>
    <row r="44" spans="1:17">
      <c r="N44" s="1098" t="s">
        <v>211</v>
      </c>
      <c r="O44" s="1099">
        <v>976</v>
      </c>
      <c r="P44" s="1100">
        <v>4.4102564102564097</v>
      </c>
      <c r="Q44" s="505"/>
    </row>
    <row r="45" spans="1:17">
      <c r="N45" s="1098" t="s">
        <v>212</v>
      </c>
      <c r="O45" s="1099">
        <v>1003</v>
      </c>
      <c r="P45" s="1100">
        <v>4.39121756487026</v>
      </c>
      <c r="Q45" s="505"/>
    </row>
    <row r="46" spans="1:17">
      <c r="N46" s="1098" t="s">
        <v>213</v>
      </c>
      <c r="O46" s="1099">
        <v>1031</v>
      </c>
      <c r="P46" s="1100">
        <v>4.3689320388349513</v>
      </c>
      <c r="Q46" s="505"/>
    </row>
    <row r="47" spans="1:17">
      <c r="A47" s="1077"/>
      <c r="B47" s="1077"/>
      <c r="C47" s="1077"/>
      <c r="D47" s="1077"/>
      <c r="E47" s="1077"/>
      <c r="N47" s="1098" t="s">
        <v>214</v>
      </c>
      <c r="O47" s="1099">
        <v>1058</v>
      </c>
      <c r="P47" s="1100">
        <v>4.3519394512771994</v>
      </c>
      <c r="Q47" s="505"/>
    </row>
    <row r="48" spans="1:17">
      <c r="A48" s="1075"/>
      <c r="B48" s="1076"/>
      <c r="C48" s="1076"/>
      <c r="D48" s="1076"/>
      <c r="E48" s="1076"/>
      <c r="N48" s="1098" t="s">
        <v>215</v>
      </c>
      <c r="O48" s="1099">
        <v>1086</v>
      </c>
      <c r="P48" s="1100">
        <v>4.3317972350230418</v>
      </c>
      <c r="Q48" s="505"/>
    </row>
    <row r="49" spans="1:17">
      <c r="A49" s="1073"/>
      <c r="B49" s="1073"/>
      <c r="C49" s="1073"/>
      <c r="D49" s="1073"/>
      <c r="E49" s="1073"/>
      <c r="N49" s="1098" t="s">
        <v>217</v>
      </c>
      <c r="O49" s="1099">
        <v>1113</v>
      </c>
      <c r="P49" s="1100">
        <v>4.3165467625899279</v>
      </c>
      <c r="Q49" s="505"/>
    </row>
    <row r="50" spans="1:17">
      <c r="A50" s="1073"/>
      <c r="B50" s="1073"/>
      <c r="C50" s="1071"/>
      <c r="D50" s="1071"/>
      <c r="E50" s="1073"/>
      <c r="N50" s="1098" t="s">
        <v>218</v>
      </c>
      <c r="O50" s="1099">
        <v>1141</v>
      </c>
      <c r="P50" s="1100">
        <v>4.2982456140350882</v>
      </c>
      <c r="Q50" s="505"/>
    </row>
    <row r="51" spans="1:17">
      <c r="A51" s="1074"/>
      <c r="B51" s="1072"/>
      <c r="C51" s="1070"/>
      <c r="D51" s="1070"/>
      <c r="E51" s="1070"/>
      <c r="N51" s="1098" t="s">
        <v>219</v>
      </c>
      <c r="O51" s="1099">
        <v>1169</v>
      </c>
      <c r="P51" s="1100">
        <v>4.2808219178082192</v>
      </c>
      <c r="Q51" s="505"/>
    </row>
    <row r="52" spans="1:17">
      <c r="A52" s="1074"/>
      <c r="B52" s="1072"/>
      <c r="C52" s="1070"/>
      <c r="D52" s="1070"/>
      <c r="E52" s="1070"/>
      <c r="N52" s="1098" t="s">
        <v>220</v>
      </c>
      <c r="O52" s="1099">
        <v>1197</v>
      </c>
      <c r="P52" s="1100">
        <v>4.2642140468227421</v>
      </c>
      <c r="Q52" s="505"/>
    </row>
    <row r="53" spans="1:17">
      <c r="A53" s="1074"/>
      <c r="B53" s="1072"/>
      <c r="C53" s="1070"/>
      <c r="D53" s="1070"/>
      <c r="E53" s="1070"/>
      <c r="N53" s="1098" t="s">
        <v>221</v>
      </c>
      <c r="O53" s="1099">
        <v>1224</v>
      </c>
      <c r="P53" s="1100">
        <v>4.2518397383483242</v>
      </c>
      <c r="Q53" s="505"/>
    </row>
    <row r="54" spans="1:17">
      <c r="A54" s="1074"/>
      <c r="B54" s="1072"/>
      <c r="C54" s="1070"/>
      <c r="D54" s="1070"/>
      <c r="E54" s="1070"/>
      <c r="N54" s="1098" t="s">
        <v>223</v>
      </c>
      <c r="O54" s="1099">
        <v>1252</v>
      </c>
      <c r="P54" s="1100">
        <v>4.2366107114308553</v>
      </c>
      <c r="Q54" s="505"/>
    </row>
    <row r="55" spans="1:17">
      <c r="A55" s="1074"/>
      <c r="B55" s="1072"/>
      <c r="C55" s="1070"/>
      <c r="D55" s="1070"/>
      <c r="E55" s="1070"/>
      <c r="N55" s="1098" t="s">
        <v>224</v>
      </c>
      <c r="O55" s="1099">
        <v>1280</v>
      </c>
      <c r="P55" s="1100">
        <v>4.2220484753713841</v>
      </c>
      <c r="Q55" s="505"/>
    </row>
    <row r="56" spans="1:17">
      <c r="A56" s="1074"/>
      <c r="B56" s="1072"/>
      <c r="C56" s="1070"/>
      <c r="D56" s="1070"/>
      <c r="E56" s="1070"/>
      <c r="N56" s="1098" t="s">
        <v>225</v>
      </c>
      <c r="O56" s="1099">
        <v>1308</v>
      </c>
      <c r="P56" s="1100">
        <v>4.2081101759755164</v>
      </c>
      <c r="Q56" s="505"/>
    </row>
    <row r="57" spans="1:17">
      <c r="A57" s="1074"/>
      <c r="B57" s="1072"/>
      <c r="C57" s="1070"/>
      <c r="D57" s="1070"/>
      <c r="E57" s="1070"/>
      <c r="N57" s="1098" t="s">
        <v>226</v>
      </c>
      <c r="O57" s="1099">
        <v>1336</v>
      </c>
      <c r="P57" s="1100">
        <v>4.1947565543071166</v>
      </c>
      <c r="Q57" s="505"/>
    </row>
    <row r="58" spans="1:17">
      <c r="A58" s="1074"/>
      <c r="B58" s="1072"/>
      <c r="C58" s="1070"/>
      <c r="D58" s="1070"/>
      <c r="E58" s="1070"/>
      <c r="N58" s="1098" t="s">
        <v>227</v>
      </c>
      <c r="O58" s="1099">
        <v>1364</v>
      </c>
      <c r="P58" s="1100">
        <v>4.1819515774027876</v>
      </c>
      <c r="Q58" s="505"/>
    </row>
    <row r="59" spans="1:17">
      <c r="A59" s="1074"/>
      <c r="B59" s="1072"/>
      <c r="C59" s="1070"/>
      <c r="D59" s="1070"/>
      <c r="E59" s="1070"/>
      <c r="F59" s="110"/>
      <c r="G59" s="110"/>
      <c r="N59" s="1098" t="s">
        <v>228</v>
      </c>
      <c r="O59" s="1099">
        <v>1392</v>
      </c>
      <c r="P59" s="1100">
        <v>4.1696621135873473</v>
      </c>
      <c r="Q59" s="505"/>
    </row>
    <row r="60" spans="1:17">
      <c r="A60" s="1074"/>
      <c r="B60" s="1072"/>
      <c r="C60" s="1070"/>
      <c r="D60" s="1070"/>
      <c r="E60" s="1070"/>
      <c r="N60" s="1098" t="s">
        <v>229</v>
      </c>
      <c r="O60" s="1099">
        <v>1421</v>
      </c>
      <c r="P60" s="1100">
        <v>4.154929577464789</v>
      </c>
      <c r="Q60" s="505"/>
    </row>
    <row r="61" spans="1:17">
      <c r="A61" s="1074"/>
      <c r="B61" s="1072"/>
      <c r="C61" s="1070"/>
      <c r="D61" s="1070"/>
      <c r="E61" s="1070"/>
      <c r="N61" s="1098" t="s">
        <v>230</v>
      </c>
      <c r="O61" s="1099">
        <v>1449</v>
      </c>
      <c r="P61" s="1100">
        <v>4.1436464088397784</v>
      </c>
      <c r="Q61" s="505"/>
    </row>
    <row r="62" spans="1:17">
      <c r="A62" s="1074"/>
      <c r="B62" s="1072"/>
      <c r="C62" s="1070"/>
      <c r="D62" s="1070"/>
      <c r="E62" s="1070"/>
      <c r="F62" s="110"/>
      <c r="N62" s="1098" t="s">
        <v>231</v>
      </c>
      <c r="O62" s="1099">
        <v>1477</v>
      </c>
      <c r="P62" s="1100">
        <v>4.1327913279132797</v>
      </c>
      <c r="Q62" s="505"/>
    </row>
    <row r="63" spans="1:17">
      <c r="A63" s="1074"/>
      <c r="B63" s="1072"/>
      <c r="C63" s="1070"/>
      <c r="D63" s="1070"/>
      <c r="E63" s="1070"/>
      <c r="F63" s="110"/>
      <c r="N63" s="1098" t="s">
        <v>232</v>
      </c>
      <c r="O63" s="1099">
        <v>1505</v>
      </c>
      <c r="P63" s="1100">
        <v>4.1223404255319149</v>
      </c>
      <c r="Q63" s="505"/>
    </row>
    <row r="64" spans="1:17">
      <c r="A64" s="1074"/>
      <c r="B64" s="1072"/>
      <c r="C64" s="1070"/>
      <c r="D64" s="1070"/>
      <c r="E64" s="1070"/>
      <c r="N64" s="1098" t="s">
        <v>233</v>
      </c>
      <c r="O64" s="1099">
        <v>1534</v>
      </c>
      <c r="P64" s="1100">
        <v>4.10958904109589</v>
      </c>
      <c r="Q64" s="505"/>
    </row>
    <row r="65" spans="1:17">
      <c r="A65" s="1074"/>
      <c r="B65" s="1072"/>
      <c r="C65" s="1070"/>
      <c r="D65" s="1070"/>
      <c r="E65" s="1070"/>
      <c r="N65" s="1098" t="s">
        <v>235</v>
      </c>
      <c r="O65" s="1099">
        <v>1562</v>
      </c>
      <c r="P65" s="1100">
        <v>4.0999359385009608</v>
      </c>
      <c r="Q65" s="505"/>
    </row>
    <row r="66" spans="1:17">
      <c r="A66" s="1074"/>
      <c r="B66" s="1069"/>
      <c r="C66" s="1069"/>
      <c r="D66" s="1069"/>
      <c r="E66" s="1069"/>
      <c r="N66" s="1098" t="s">
        <v>236</v>
      </c>
      <c r="O66" s="1099">
        <v>1591</v>
      </c>
      <c r="P66" s="1100">
        <v>4.0880503144654083</v>
      </c>
    </row>
    <row r="67" spans="1:17">
      <c r="A67" s="1074"/>
      <c r="B67" s="1069"/>
      <c r="C67" s="1069"/>
      <c r="D67" s="1069"/>
      <c r="E67" s="1069"/>
      <c r="N67" s="1098" t="s">
        <v>237</v>
      </c>
      <c r="O67" s="1099">
        <v>1619</v>
      </c>
      <c r="P67" s="1100">
        <v>4.0791100123609398</v>
      </c>
    </row>
    <row r="68" spans="1:17">
      <c r="A68" s="1074"/>
      <c r="B68" s="1072"/>
      <c r="C68" s="1070"/>
      <c r="D68" s="1070"/>
      <c r="E68" s="1070"/>
      <c r="N68" s="1098" t="s">
        <v>238</v>
      </c>
      <c r="O68" s="1099">
        <v>1648</v>
      </c>
      <c r="P68" s="1100">
        <v>4.0680024286581666</v>
      </c>
    </row>
    <row r="69" spans="1:17">
      <c r="A69" s="1074"/>
      <c r="B69" s="1072"/>
      <c r="C69" s="1070"/>
      <c r="D69" s="1070"/>
      <c r="E69" s="1070"/>
      <c r="N69" s="1098" t="s">
        <v>239</v>
      </c>
      <c r="O69" s="1099">
        <v>1676</v>
      </c>
      <c r="P69" s="1100">
        <v>4.0597014925373136</v>
      </c>
    </row>
    <row r="70" spans="1:17">
      <c r="A70" s="1074"/>
      <c r="B70" s="1072"/>
      <c r="C70" s="1070"/>
      <c r="D70" s="1070"/>
      <c r="E70" s="1070"/>
      <c r="N70" s="1098" t="s">
        <v>240</v>
      </c>
      <c r="O70" s="1099">
        <v>1705</v>
      </c>
      <c r="P70" s="1100">
        <v>4.0492957746478879</v>
      </c>
    </row>
    <row r="71" spans="1:17">
      <c r="A71" s="1074"/>
      <c r="B71" s="1072"/>
      <c r="C71" s="1070"/>
      <c r="D71" s="1070"/>
      <c r="E71" s="1070"/>
      <c r="N71" s="1098" t="s">
        <v>241</v>
      </c>
      <c r="O71" s="1099">
        <v>1733</v>
      </c>
      <c r="P71" s="1100">
        <v>4.0415704387990763</v>
      </c>
    </row>
    <row r="72" spans="1:17">
      <c r="A72" s="1074"/>
      <c r="B72" s="1072"/>
      <c r="C72" s="1070"/>
      <c r="D72" s="1070"/>
      <c r="E72" s="1070"/>
      <c r="N72" s="1098" t="s">
        <v>242</v>
      </c>
      <c r="O72" s="1099">
        <v>1762</v>
      </c>
      <c r="P72" s="1100">
        <v>4.0318001135718342</v>
      </c>
    </row>
    <row r="73" spans="1:17">
      <c r="A73" s="1074"/>
      <c r="B73" s="1072"/>
      <c r="C73" s="1070"/>
      <c r="D73" s="1070"/>
      <c r="E73" s="1070"/>
      <c r="N73" s="1098" t="s">
        <v>243</v>
      </c>
      <c r="O73" s="1099">
        <v>1790</v>
      </c>
      <c r="P73" s="1100">
        <v>4.0245947456679714</v>
      </c>
    </row>
    <row r="74" spans="1:17">
      <c r="A74" s="1074"/>
      <c r="B74" s="1069"/>
      <c r="C74" s="1069"/>
      <c r="D74" s="1069"/>
      <c r="E74" s="1069"/>
      <c r="N74" s="1098" t="s">
        <v>514</v>
      </c>
      <c r="O74" s="1099">
        <v>1819</v>
      </c>
      <c r="P74" s="1100">
        <v>4.0154015401540155</v>
      </c>
    </row>
    <row r="75" spans="1:17">
      <c r="A75" s="1074"/>
      <c r="B75" s="1072"/>
      <c r="C75" s="1070"/>
      <c r="D75" s="1070"/>
      <c r="E75" s="1070"/>
      <c r="N75" s="1098" t="s">
        <v>515</v>
      </c>
      <c r="O75" s="1099">
        <v>1848</v>
      </c>
      <c r="P75" s="1100">
        <v>4.0064970221981593</v>
      </c>
    </row>
    <row r="76" spans="1:17">
      <c r="A76" s="1074"/>
      <c r="B76" s="1072"/>
      <c r="C76" s="1070"/>
      <c r="D76" s="1070"/>
      <c r="E76" s="1070"/>
      <c r="N76" s="1098" t="s">
        <v>516</v>
      </c>
      <c r="O76" s="1099">
        <v>1877</v>
      </c>
      <c r="P76" s="1100">
        <v>3.9978678038379534</v>
      </c>
    </row>
    <row r="77" spans="1:17">
      <c r="A77" s="1074"/>
      <c r="B77" s="1072"/>
      <c r="C77" s="1070"/>
      <c r="D77" s="1070"/>
      <c r="E77" s="1070"/>
      <c r="N77" s="1098" t="s">
        <v>517</v>
      </c>
      <c r="O77" s="1099">
        <v>1905</v>
      </c>
      <c r="P77" s="1100">
        <v>3.9915966386554618</v>
      </c>
    </row>
    <row r="78" spans="1:17">
      <c r="A78" s="1074"/>
      <c r="B78" s="1069"/>
      <c r="C78" s="1069"/>
      <c r="D78" s="1069"/>
      <c r="E78" s="1069"/>
      <c r="N78" s="1098" t="s">
        <v>518</v>
      </c>
      <c r="O78" s="1099">
        <v>1934</v>
      </c>
      <c r="P78" s="1100">
        <v>3.9834454216244182</v>
      </c>
    </row>
    <row r="79" spans="1:17">
      <c r="A79" s="1074"/>
      <c r="B79" s="1069"/>
      <c r="C79" s="1069"/>
      <c r="D79" s="1069"/>
      <c r="E79" s="1069"/>
      <c r="N79" s="1098" t="s">
        <v>519</v>
      </c>
      <c r="O79" s="1099">
        <v>1963</v>
      </c>
      <c r="P79" s="1100">
        <v>3.9755351681957185</v>
      </c>
    </row>
    <row r="80" spans="1:17">
      <c r="A80" s="1074"/>
      <c r="B80" s="1072"/>
      <c r="C80" s="1070"/>
      <c r="D80" s="1070"/>
      <c r="E80" s="1070"/>
      <c r="N80" s="1098" t="s">
        <v>520</v>
      </c>
      <c r="O80" s="1099">
        <v>1992</v>
      </c>
      <c r="P80" s="1100">
        <v>3.9678553490708186</v>
      </c>
    </row>
    <row r="81" spans="1:16">
      <c r="A81" s="1074"/>
      <c r="B81" s="1069"/>
      <c r="C81" s="1069"/>
      <c r="D81" s="1069"/>
      <c r="E81" s="1069"/>
      <c r="N81" s="1098" t="s">
        <v>521</v>
      </c>
      <c r="O81" s="1099">
        <v>2021</v>
      </c>
      <c r="P81" s="1100">
        <v>3.9603960396039604</v>
      </c>
    </row>
    <row r="82" spans="1:16">
      <c r="A82" s="1074"/>
      <c r="B82" s="1069"/>
      <c r="C82" s="1069"/>
      <c r="D82" s="1069"/>
      <c r="E82" s="1069"/>
      <c r="N82" s="1098" t="s">
        <v>522</v>
      </c>
      <c r="O82" s="1099">
        <v>2050</v>
      </c>
      <c r="P82" s="1100">
        <v>3.9531478770131772</v>
      </c>
    </row>
    <row r="83" spans="1:16">
      <c r="A83" s="1074"/>
      <c r="B83" s="1069"/>
      <c r="C83" s="1069"/>
      <c r="D83" s="1069"/>
      <c r="E83" s="1069"/>
      <c r="N83" s="1098" t="s">
        <v>523</v>
      </c>
      <c r="O83" s="1099">
        <v>2079</v>
      </c>
      <c r="P83" s="1100">
        <v>3.9461020211742062</v>
      </c>
    </row>
    <row r="84" spans="1:16">
      <c r="A84" s="1074"/>
      <c r="B84" s="1072"/>
      <c r="C84" s="1070"/>
      <c r="D84" s="1070"/>
      <c r="E84" s="1070"/>
      <c r="N84" s="1098" t="s">
        <v>524</v>
      </c>
      <c r="O84" s="1099">
        <v>2108</v>
      </c>
      <c r="P84" s="1100">
        <v>3.9392501186521121</v>
      </c>
    </row>
    <row r="85" spans="1:16">
      <c r="A85" s="1074"/>
      <c r="B85" s="1072"/>
      <c r="C85" s="1070"/>
      <c r="D85" s="1070"/>
      <c r="E85" s="1070"/>
      <c r="N85" s="1098" t="s">
        <v>525</v>
      </c>
      <c r="O85" s="1099">
        <v>2137</v>
      </c>
      <c r="P85" s="1100">
        <v>3.9325842696629212</v>
      </c>
    </row>
    <row r="86" spans="1:16">
      <c r="A86" s="1074"/>
      <c r="B86" s="1072"/>
      <c r="C86" s="1070"/>
      <c r="D86" s="1070"/>
      <c r="E86" s="1070"/>
      <c r="F86" s="110"/>
      <c r="N86" s="1098" t="s">
        <v>526</v>
      </c>
      <c r="O86" s="1099">
        <v>2166</v>
      </c>
      <c r="P86" s="1100">
        <v>3.9260969976905313</v>
      </c>
    </row>
    <row r="87" spans="1:16">
      <c r="A87" s="1074"/>
      <c r="B87" s="1072"/>
      <c r="C87" s="1070"/>
      <c r="D87" s="1070"/>
      <c r="E87" s="1070"/>
      <c r="N87" s="1098" t="s">
        <v>527</v>
      </c>
      <c r="O87" s="1099">
        <v>2195</v>
      </c>
      <c r="P87" s="1100">
        <v>3.919781221513218</v>
      </c>
    </row>
    <row r="88" spans="1:16">
      <c r="A88" s="1074"/>
      <c r="B88" s="1072"/>
      <c r="C88" s="1070"/>
      <c r="D88" s="1070"/>
      <c r="E88" s="1070"/>
      <c r="N88" s="1098" t="s">
        <v>528</v>
      </c>
      <c r="O88" s="1099">
        <v>2224</v>
      </c>
      <c r="P88" s="1100">
        <v>3.9136302294197032</v>
      </c>
    </row>
    <row r="89" spans="1:16">
      <c r="A89" s="1074"/>
      <c r="B89" s="1069"/>
      <c r="C89" s="1069"/>
      <c r="D89" s="1069"/>
      <c r="E89" s="1069"/>
      <c r="N89" s="1098" t="s">
        <v>529</v>
      </c>
      <c r="O89" s="1099">
        <v>2253</v>
      </c>
      <c r="P89" s="1100">
        <v>3.9076376554174073</v>
      </c>
    </row>
    <row r="90" spans="1:16">
      <c r="A90" s="1074"/>
      <c r="B90" s="1072"/>
      <c r="C90" s="1070"/>
      <c r="D90" s="1070"/>
      <c r="E90" s="1070"/>
      <c r="F90" s="110"/>
      <c r="N90" s="1098" t="s">
        <v>530</v>
      </c>
      <c r="O90" s="1099">
        <v>2282</v>
      </c>
      <c r="P90" s="1100">
        <v>3.9017974572555896</v>
      </c>
    </row>
    <row r="91" spans="1:16">
      <c r="A91" s="1074"/>
      <c r="B91" s="1072"/>
      <c r="C91" s="1070"/>
      <c r="D91" s="1070"/>
      <c r="E91" s="1070"/>
      <c r="N91" s="1098" t="s">
        <v>531</v>
      </c>
      <c r="O91" s="1099">
        <v>2311</v>
      </c>
      <c r="P91" s="1100">
        <v>3.8961038961038961</v>
      </c>
    </row>
    <row r="92" spans="1:16">
      <c r="A92" s="1074"/>
      <c r="B92" s="1072"/>
      <c r="C92" s="1070"/>
      <c r="D92" s="1070"/>
      <c r="E92" s="1070"/>
      <c r="N92" s="1098" t="s">
        <v>532</v>
      </c>
      <c r="O92" s="1099">
        <v>2340</v>
      </c>
      <c r="P92" s="1100">
        <v>3.8905515177426251</v>
      </c>
    </row>
    <row r="93" spans="1:16">
      <c r="A93" s="1074"/>
      <c r="B93" s="1072"/>
      <c r="C93" s="1070"/>
      <c r="D93" s="1070"/>
      <c r="E93" s="1070"/>
      <c r="N93" s="1098" t="s">
        <v>533</v>
      </c>
      <c r="O93" s="1099">
        <v>2369</v>
      </c>
      <c r="P93" s="1100">
        <v>3.8851351351351351</v>
      </c>
    </row>
    <row r="94" spans="1:16">
      <c r="A94" s="1074"/>
      <c r="B94" s="1072"/>
      <c r="C94" s="1070"/>
      <c r="D94" s="1070"/>
      <c r="E94" s="1070"/>
      <c r="N94" s="1098" t="s">
        <v>534</v>
      </c>
      <c r="O94" s="1099">
        <v>2399</v>
      </c>
      <c r="P94" s="1100">
        <v>3.8782318598832362</v>
      </c>
    </row>
    <row r="95" spans="1:16">
      <c r="A95" s="1074"/>
      <c r="B95" s="1074"/>
      <c r="C95" s="1070"/>
      <c r="D95" s="1070"/>
      <c r="E95" s="1070"/>
      <c r="N95" s="1098" t="s">
        <v>535</v>
      </c>
      <c r="O95" s="1099">
        <v>2428</v>
      </c>
      <c r="P95" s="1100">
        <v>3.8730943551709931</v>
      </c>
    </row>
    <row r="96" spans="1:16">
      <c r="A96" s="1069"/>
      <c r="B96" s="1069"/>
      <c r="C96" s="1069"/>
      <c r="D96" s="1069"/>
      <c r="E96" s="1069"/>
      <c r="N96" s="1098" t="s">
        <v>536</v>
      </c>
      <c r="O96" s="1099">
        <v>2457</v>
      </c>
      <c r="P96" s="1100">
        <v>3.8680781758957656</v>
      </c>
    </row>
    <row r="97" spans="1:16">
      <c r="A97" s="1069"/>
      <c r="B97" s="1069"/>
      <c r="C97" s="1069"/>
      <c r="D97" s="1069"/>
      <c r="E97" s="1069"/>
      <c r="N97" s="1098" t="s">
        <v>537</v>
      </c>
      <c r="O97" s="1099">
        <v>2486</v>
      </c>
      <c r="P97" s="1100">
        <v>3.8631790744466801</v>
      </c>
    </row>
    <row r="98" spans="1:16">
      <c r="A98" s="317"/>
      <c r="B98" s="317"/>
      <c r="C98" s="317"/>
      <c r="D98" s="317"/>
      <c r="E98" s="317"/>
      <c r="N98" s="1098" t="s">
        <v>538</v>
      </c>
      <c r="O98" s="1099">
        <v>2516</v>
      </c>
      <c r="P98" s="1100">
        <v>3.8568588469184895</v>
      </c>
    </row>
    <row r="99" spans="1:16">
      <c r="A99" s="317"/>
      <c r="B99" s="317"/>
      <c r="C99" s="317"/>
      <c r="D99" s="317"/>
      <c r="E99" s="317"/>
      <c r="N99" s="1098" t="s">
        <v>539</v>
      </c>
      <c r="O99" s="1099">
        <v>2545</v>
      </c>
      <c r="P99" s="1100">
        <v>3.8522012578616351</v>
      </c>
    </row>
    <row r="100" spans="1:16">
      <c r="A100" s="317"/>
      <c r="B100" s="317"/>
      <c r="C100" s="317"/>
      <c r="D100" s="317"/>
      <c r="E100" s="317"/>
      <c r="N100" s="1098" t="s">
        <v>540</v>
      </c>
      <c r="O100" s="1099">
        <v>2574</v>
      </c>
      <c r="P100" s="1100">
        <v>3.8476486591527399</v>
      </c>
    </row>
    <row r="101" spans="1:16">
      <c r="A101" s="317"/>
      <c r="B101" s="317"/>
      <c r="C101" s="317"/>
      <c r="D101" s="317"/>
      <c r="E101" s="317"/>
      <c r="N101" s="1098" t="s">
        <v>541</v>
      </c>
      <c r="O101" s="1099">
        <v>2603</v>
      </c>
      <c r="P101" s="1100">
        <v>3.8431975403535739</v>
      </c>
    </row>
    <row r="102" spans="1:16">
      <c r="A102" s="317"/>
      <c r="B102" s="317"/>
      <c r="C102" s="317"/>
      <c r="D102" s="317"/>
      <c r="E102" s="317"/>
      <c r="N102" s="1098" t="s">
        <v>542</v>
      </c>
      <c r="O102" s="1099">
        <v>2633</v>
      </c>
      <c r="P102" s="1100">
        <v>3.8373860182370825</v>
      </c>
    </row>
    <row r="103" spans="1:16">
      <c r="A103" s="317"/>
      <c r="B103" s="317"/>
      <c r="C103" s="317"/>
      <c r="D103" s="317"/>
      <c r="E103" s="317"/>
      <c r="N103" s="1098" t="s">
        <v>543</v>
      </c>
      <c r="O103" s="1099">
        <v>2662</v>
      </c>
      <c r="P103" s="1100">
        <v>3.8331454340473505</v>
      </c>
    </row>
    <row r="104" spans="1:16">
      <c r="A104" s="317"/>
      <c r="B104" s="317"/>
      <c r="C104" s="317"/>
      <c r="D104" s="317"/>
      <c r="E104" s="317"/>
      <c r="N104" s="1098" t="s">
        <v>544</v>
      </c>
      <c r="O104" s="1099">
        <v>2692</v>
      </c>
      <c r="P104" s="1100">
        <v>3.827573392790784</v>
      </c>
    </row>
    <row r="105" spans="1:16">
      <c r="N105" s="1098" t="s">
        <v>545</v>
      </c>
      <c r="O105" s="1099">
        <v>2721</v>
      </c>
      <c r="P105" s="1100">
        <v>3.8235294117647061</v>
      </c>
    </row>
    <row r="106" spans="1:16">
      <c r="N106" s="1098" t="s">
        <v>546</v>
      </c>
      <c r="O106" s="1099">
        <v>2750</v>
      </c>
      <c r="P106" s="1100">
        <v>3.8195707530010914</v>
      </c>
    </row>
    <row r="107" spans="1:16">
      <c r="N107" s="1098" t="s">
        <v>547</v>
      </c>
      <c r="O107" s="1099">
        <v>2780</v>
      </c>
      <c r="P107" s="1100">
        <v>3.8143216984526807</v>
      </c>
    </row>
    <row r="108" spans="1:16">
      <c r="N108" s="1098" t="s">
        <v>548</v>
      </c>
      <c r="O108" s="1099">
        <v>2809</v>
      </c>
      <c r="P108" s="1100">
        <v>3.8105413105413106</v>
      </c>
    </row>
    <row r="109" spans="1:16">
      <c r="N109" s="1098" t="s">
        <v>549</v>
      </c>
      <c r="O109" s="1099">
        <v>2839</v>
      </c>
      <c r="P109" s="1100">
        <v>3.8054968287526427</v>
      </c>
    </row>
    <row r="110" spans="1:16">
      <c r="N110" s="1098" t="s">
        <v>550</v>
      </c>
      <c r="O110" s="1099">
        <v>2868</v>
      </c>
      <c r="P110" s="1100">
        <v>3.8018835019183816</v>
      </c>
    </row>
    <row r="111" spans="1:16">
      <c r="N111" s="1098" t="s">
        <v>551</v>
      </c>
      <c r="O111" s="1099">
        <v>2898</v>
      </c>
      <c r="P111" s="1100">
        <v>3.7970314118053157</v>
      </c>
    </row>
    <row r="112" spans="1:16">
      <c r="N112" s="1098" t="s">
        <v>552</v>
      </c>
      <c r="O112" s="1099">
        <v>2927</v>
      </c>
      <c r="P112" s="1100">
        <v>3.7935748462064254</v>
      </c>
    </row>
    <row r="113" spans="14:16">
      <c r="N113" s="1098" t="s">
        <v>553</v>
      </c>
      <c r="O113" s="1099">
        <v>2957</v>
      </c>
      <c r="P113" s="1100">
        <v>3.7889039242219216</v>
      </c>
    </row>
    <row r="114" spans="14:16">
      <c r="N114" s="1098" t="s">
        <v>554</v>
      </c>
      <c r="O114" s="1099">
        <v>2987</v>
      </c>
      <c r="P114" s="1100">
        <v>3.7843268586738108</v>
      </c>
    </row>
    <row r="115" spans="14:16">
      <c r="N115" s="1098" t="s">
        <v>555</v>
      </c>
      <c r="O115" s="1099">
        <v>3016</v>
      </c>
      <c r="P115" s="1100">
        <v>3.7810945273631837</v>
      </c>
    </row>
    <row r="116" spans="14:16">
      <c r="N116" s="1098" t="s">
        <v>556</v>
      </c>
      <c r="O116" s="1099">
        <v>3046</v>
      </c>
      <c r="P116" s="1100">
        <v>3.7766830870279149</v>
      </c>
    </row>
    <row r="117" spans="14:16">
      <c r="N117" s="1098" t="s">
        <v>557</v>
      </c>
      <c r="O117" s="1099">
        <v>3075</v>
      </c>
      <c r="P117" s="1100">
        <v>3.7735849056603774</v>
      </c>
    </row>
    <row r="118" spans="14:16">
      <c r="N118" s="1098" t="s">
        <v>558</v>
      </c>
      <c r="O118" s="1099">
        <v>3105</v>
      </c>
      <c r="P118" s="1100">
        <v>3.7693298969072164</v>
      </c>
    </row>
    <row r="119" spans="14:16">
      <c r="N119" s="1098" t="s">
        <v>559</v>
      </c>
      <c r="O119" s="1099">
        <v>3135</v>
      </c>
      <c r="P119" s="1100">
        <v>3.7651563497128269</v>
      </c>
    </row>
    <row r="120" spans="14:16">
      <c r="N120" s="1098" t="s">
        <v>560</v>
      </c>
      <c r="O120" s="1099">
        <v>3164</v>
      </c>
      <c r="P120" s="1100">
        <v>3.762251027505533</v>
      </c>
    </row>
    <row r="121" spans="14:16">
      <c r="N121" s="1098" t="s">
        <v>561</v>
      </c>
      <c r="O121" s="1099">
        <v>3194</v>
      </c>
      <c r="P121" s="1100">
        <v>3.7582211086752269</v>
      </c>
    </row>
    <row r="122" spans="14:16">
      <c r="N122" s="1098" t="s">
        <v>562</v>
      </c>
      <c r="O122" s="1099">
        <v>3224</v>
      </c>
      <c r="P122" s="1100">
        <v>3.7542662116040959</v>
      </c>
    </row>
    <row r="123" spans="14:16">
      <c r="N123" s="1098" t="s">
        <v>563</v>
      </c>
      <c r="O123" s="1099">
        <v>3253</v>
      </c>
      <c r="P123" s="1100">
        <v>3.7515375153751536</v>
      </c>
    </row>
    <row r="124" spans="14:16">
      <c r="N124" s="1098" t="s">
        <v>564</v>
      </c>
      <c r="O124" s="1099">
        <v>3283</v>
      </c>
      <c r="P124" s="1100">
        <v>3.7477148080438756</v>
      </c>
    </row>
    <row r="125" spans="14:16">
      <c r="N125" s="1098" t="s">
        <v>565</v>
      </c>
      <c r="O125" s="1099">
        <v>3313</v>
      </c>
      <c r="P125" s="1100">
        <v>3.7439613526570046</v>
      </c>
    </row>
    <row r="126" spans="14:16">
      <c r="N126" s="1098" t="s">
        <v>566</v>
      </c>
      <c r="O126" s="1099">
        <v>3342</v>
      </c>
      <c r="P126" s="1100">
        <v>3.7413947919784496</v>
      </c>
    </row>
    <row r="127" spans="14:16">
      <c r="N127" s="1098" t="s">
        <v>567</v>
      </c>
      <c r="O127" s="1099">
        <v>3372</v>
      </c>
      <c r="P127" s="1100">
        <v>3.7377632749925835</v>
      </c>
    </row>
    <row r="128" spans="14:16">
      <c r="N128" s="1098" t="s">
        <v>568</v>
      </c>
      <c r="O128" s="1099">
        <v>3402</v>
      </c>
      <c r="P128" s="1100">
        <v>3.7341958247574238</v>
      </c>
    </row>
    <row r="129" spans="14:16">
      <c r="N129" s="1098" t="s">
        <v>569</v>
      </c>
      <c r="O129" s="1099">
        <v>3432</v>
      </c>
      <c r="P129" s="1100">
        <v>3.730690760711163</v>
      </c>
    </row>
    <row r="130" spans="14:16">
      <c r="N130" s="1098" t="s">
        <v>570</v>
      </c>
      <c r="O130" s="1099">
        <v>3462</v>
      </c>
      <c r="P130" s="1100">
        <v>3.7272464605605315</v>
      </c>
    </row>
    <row r="131" spans="14:16">
      <c r="N131" s="1098" t="s">
        <v>571</v>
      </c>
      <c r="O131" s="1099">
        <v>3491</v>
      </c>
      <c r="P131" s="1100">
        <v>3.7249283667621778</v>
      </c>
    </row>
    <row r="132" spans="14:16">
      <c r="N132" s="1098" t="s">
        <v>572</v>
      </c>
      <c r="O132" s="1099">
        <v>3521</v>
      </c>
      <c r="P132" s="1100">
        <v>3.7215909090909092</v>
      </c>
    </row>
    <row r="133" spans="14:16">
      <c r="N133" s="1098" t="s">
        <v>573</v>
      </c>
      <c r="O133" s="1099">
        <v>3551</v>
      </c>
      <c r="P133" s="1100">
        <v>3.7183098591549295</v>
      </c>
    </row>
    <row r="134" spans="14:16">
      <c r="N134" s="1098" t="s">
        <v>574</v>
      </c>
      <c r="O134" s="1099">
        <v>3581</v>
      </c>
      <c r="P134" s="1100">
        <v>3.7150837988826817</v>
      </c>
    </row>
    <row r="135" spans="14:16">
      <c r="N135" s="1098" t="s">
        <v>575</v>
      </c>
      <c r="O135" s="1099">
        <v>3611</v>
      </c>
      <c r="P135" s="1100">
        <v>3.7119113573407199</v>
      </c>
    </row>
    <row r="136" spans="14:16">
      <c r="N136" s="1098" t="s">
        <v>576</v>
      </c>
      <c r="O136" s="1099">
        <v>3641</v>
      </c>
      <c r="P136" s="1100">
        <v>3.7087912087912089</v>
      </c>
    </row>
    <row r="137" spans="14:16">
      <c r="N137" s="1098" t="s">
        <v>577</v>
      </c>
      <c r="O137" s="1099">
        <v>3670</v>
      </c>
      <c r="P137" s="1100">
        <v>3.7067320795857182</v>
      </c>
    </row>
    <row r="138" spans="14:16">
      <c r="N138" s="1098" t="s">
        <v>578</v>
      </c>
      <c r="O138" s="1099">
        <v>3700</v>
      </c>
      <c r="P138" s="1100">
        <v>3.7037037037037033</v>
      </c>
    </row>
    <row r="139" spans="14:16">
      <c r="N139" s="1098" t="s">
        <v>579</v>
      </c>
      <c r="O139" s="1099">
        <v>3730</v>
      </c>
      <c r="P139" s="1100">
        <v>3.700724054706356</v>
      </c>
    </row>
    <row r="140" spans="14:16">
      <c r="N140" s="1098" t="s">
        <v>580</v>
      </c>
      <c r="O140" s="1099">
        <v>3760</v>
      </c>
      <c r="P140" s="1100">
        <v>3.6977919659483902</v>
      </c>
    </row>
    <row r="141" spans="14:16">
      <c r="N141" s="1098" t="s">
        <v>581</v>
      </c>
      <c r="O141" s="1099">
        <v>3790</v>
      </c>
      <c r="P141" s="1100">
        <v>3.6949063077329112</v>
      </c>
    </row>
    <row r="142" spans="14:16">
      <c r="N142" s="1098" t="s">
        <v>582</v>
      </c>
      <c r="O142" s="1099">
        <v>3820</v>
      </c>
      <c r="P142" s="1100">
        <v>3.6920659858601725</v>
      </c>
    </row>
    <row r="143" spans="14:16">
      <c r="N143" s="1098" t="s">
        <v>583</v>
      </c>
      <c r="O143" s="1099">
        <v>3850</v>
      </c>
      <c r="P143" s="1100">
        <v>3.6892699402442193</v>
      </c>
    </row>
    <row r="144" spans="14:16">
      <c r="N144" s="1098" t="s">
        <v>584</v>
      </c>
      <c r="O144" s="1099">
        <v>3880</v>
      </c>
      <c r="P144" s="1100">
        <v>3.6865171435937096</v>
      </c>
    </row>
    <row r="145" spans="14:16">
      <c r="N145" s="1098" t="s">
        <v>585</v>
      </c>
      <c r="O145" s="1099">
        <v>3910</v>
      </c>
      <c r="P145" s="1100">
        <v>3.6838066001534919</v>
      </c>
    </row>
    <row r="146" spans="14:16">
      <c r="N146" s="1098" t="s">
        <v>586</v>
      </c>
      <c r="O146" s="1099">
        <v>3940</v>
      </c>
      <c r="P146" s="1100">
        <v>3.6811373445036812</v>
      </c>
    </row>
    <row r="147" spans="14:16">
      <c r="N147" s="1098" t="s">
        <v>587</v>
      </c>
      <c r="O147" s="1099">
        <v>3970</v>
      </c>
      <c r="P147" s="1100">
        <v>3.6785084404132022</v>
      </c>
    </row>
    <row r="148" spans="14:16">
      <c r="N148" s="1098" t="s">
        <v>588</v>
      </c>
      <c r="O148" s="1099">
        <v>4000</v>
      </c>
      <c r="P148" s="1100">
        <v>3.6759189797449361</v>
      </c>
    </row>
    <row r="149" spans="14:16">
      <c r="N149" s="1098" t="s">
        <v>589</v>
      </c>
      <c r="O149" s="1099">
        <v>4030</v>
      </c>
      <c r="P149" s="1100">
        <v>3.6733680814097793</v>
      </c>
    </row>
    <row r="150" spans="14:16">
      <c r="N150" s="1098" t="s">
        <v>590</v>
      </c>
      <c r="O150" s="1099">
        <v>4060</v>
      </c>
      <c r="P150" s="1100">
        <v>3.6708548903670852</v>
      </c>
    </row>
    <row r="151" spans="14:16">
      <c r="N151" s="1098" t="s">
        <v>591</v>
      </c>
      <c r="O151" s="1099">
        <v>4090</v>
      </c>
      <c r="P151" s="1100">
        <v>3.6683785766691122</v>
      </c>
    </row>
    <row r="152" spans="14:16">
      <c r="N152" s="1098" t="s">
        <v>592</v>
      </c>
      <c r="O152" s="1099">
        <v>4120</v>
      </c>
      <c r="P152" s="1100">
        <v>3.6659383345472203</v>
      </c>
    </row>
    <row r="153" spans="14:16">
      <c r="N153" s="1098" t="s">
        <v>593</v>
      </c>
      <c r="O153" s="1099">
        <v>4150</v>
      </c>
      <c r="P153" s="1100">
        <v>3.6635333815377202</v>
      </c>
    </row>
    <row r="154" spans="14:16">
      <c r="N154" s="1098" t="s">
        <v>594</v>
      </c>
      <c r="O154" s="1099">
        <v>4180</v>
      </c>
      <c r="P154" s="1100">
        <v>3.6611629576453697</v>
      </c>
    </row>
    <row r="155" spans="14:16">
      <c r="N155" s="1098" t="s">
        <v>595</v>
      </c>
      <c r="O155" s="1099">
        <v>4210</v>
      </c>
      <c r="P155" s="1100">
        <v>3.6588263245426464</v>
      </c>
    </row>
    <row r="156" spans="14:16">
      <c r="N156" s="1098" t="s">
        <v>596</v>
      </c>
      <c r="O156" s="1099">
        <v>4240</v>
      </c>
      <c r="P156" s="1100">
        <v>3.6565227648030199</v>
      </c>
    </row>
    <row r="157" spans="14:16">
      <c r="N157" s="1098" t="s">
        <v>597</v>
      </c>
      <c r="O157" s="1099">
        <v>4271</v>
      </c>
      <c r="P157" s="1100">
        <v>3.6533957845433256</v>
      </c>
    </row>
    <row r="158" spans="14:16">
      <c r="N158" s="1098" t="s">
        <v>598</v>
      </c>
      <c r="O158" s="1099">
        <v>4301</v>
      </c>
      <c r="P158" s="1100">
        <v>3.6511627906976742</v>
      </c>
    </row>
    <row r="159" spans="14:16">
      <c r="N159" s="1098" t="s">
        <v>599</v>
      </c>
      <c r="O159" s="1099">
        <v>4331</v>
      </c>
      <c r="P159" s="1100">
        <v>3.6489607390300232</v>
      </c>
    </row>
    <row r="160" spans="14:16">
      <c r="N160" s="1098" t="s">
        <v>600</v>
      </c>
      <c r="O160" s="1099">
        <v>4361</v>
      </c>
      <c r="P160" s="1100">
        <v>3.6467889908256881</v>
      </c>
    </row>
    <row r="161" spans="14:16">
      <c r="N161" s="1098" t="s">
        <v>601</v>
      </c>
      <c r="O161" s="1099">
        <v>4391</v>
      </c>
      <c r="P161" s="1100">
        <v>3.6446469248291571</v>
      </c>
    </row>
    <row r="162" spans="14:16">
      <c r="N162" s="1098" t="s">
        <v>602</v>
      </c>
      <c r="O162" s="1099">
        <v>4421</v>
      </c>
      <c r="P162" s="1100">
        <v>3.6425339366515841</v>
      </c>
    </row>
    <row r="163" spans="14:16">
      <c r="N163" s="1098" t="s">
        <v>603</v>
      </c>
      <c r="O163" s="1099">
        <v>4451</v>
      </c>
      <c r="P163" s="1100">
        <v>3.6404494382022472</v>
      </c>
    </row>
    <row r="164" spans="14:16">
      <c r="N164" s="1098" t="s">
        <v>604</v>
      </c>
      <c r="O164" s="1099">
        <v>4481</v>
      </c>
      <c r="P164" s="1100">
        <v>3.6383928571428572</v>
      </c>
    </row>
    <row r="165" spans="14:16">
      <c r="N165" s="1098" t="s">
        <v>605</v>
      </c>
      <c r="O165" s="1099">
        <v>4512</v>
      </c>
      <c r="P165" s="1100">
        <v>3.6355575260474393</v>
      </c>
    </row>
    <row r="166" spans="14:16">
      <c r="N166" s="1098" t="s">
        <v>606</v>
      </c>
      <c r="O166" s="1099">
        <v>4542</v>
      </c>
      <c r="P166" s="1100">
        <v>3.6335608896718781</v>
      </c>
    </row>
    <row r="167" spans="14:16">
      <c r="N167" s="1098" t="s">
        <v>607</v>
      </c>
      <c r="O167" s="1099">
        <v>4572</v>
      </c>
      <c r="P167" s="1100">
        <v>3.6315904616057755</v>
      </c>
    </row>
    <row r="168" spans="14:16">
      <c r="N168" s="1098" t="s">
        <v>608</v>
      </c>
      <c r="O168" s="1099">
        <v>4602</v>
      </c>
      <c r="P168" s="1100">
        <v>3.6296457291893072</v>
      </c>
    </row>
    <row r="169" spans="14:16">
      <c r="N169" s="1098" t="s">
        <v>609</v>
      </c>
      <c r="O169" s="1099">
        <v>4632</v>
      </c>
      <c r="P169" s="1100">
        <v>3.6277261930468581</v>
      </c>
    </row>
    <row r="170" spans="14:16">
      <c r="N170" s="1098" t="s">
        <v>610</v>
      </c>
      <c r="O170" s="1099">
        <v>4663</v>
      </c>
      <c r="P170" s="1100">
        <v>3.6250536250536252</v>
      </c>
    </row>
    <row r="171" spans="14:16">
      <c r="N171" s="1098" t="s">
        <v>611</v>
      </c>
      <c r="O171" s="1099">
        <v>4693</v>
      </c>
      <c r="P171" s="1100">
        <v>3.6231884057971016</v>
      </c>
    </row>
    <row r="172" spans="14:16">
      <c r="N172" s="1098" t="s">
        <v>612</v>
      </c>
      <c r="O172" s="1099">
        <v>4723</v>
      </c>
      <c r="P172" s="1100">
        <v>3.6213468869123253</v>
      </c>
    </row>
    <row r="173" spans="14:16">
      <c r="N173" s="1098" t="s">
        <v>613</v>
      </c>
      <c r="O173" s="1099">
        <v>4753</v>
      </c>
      <c r="P173" s="1100">
        <v>3.6195286195286198</v>
      </c>
    </row>
    <row r="174" spans="14:16">
      <c r="N174" s="1098" t="s">
        <v>614</v>
      </c>
      <c r="O174" s="1099">
        <v>4784</v>
      </c>
      <c r="P174" s="1100">
        <v>3.6169767928078613</v>
      </c>
    </row>
    <row r="175" spans="14:16">
      <c r="N175" s="1098" t="s">
        <v>615</v>
      </c>
      <c r="O175" s="1099">
        <v>4814</v>
      </c>
      <c r="P175" s="1100">
        <v>3.6152088094743409</v>
      </c>
    </row>
    <row r="176" spans="14:16">
      <c r="N176" s="1098" t="s">
        <v>616</v>
      </c>
      <c r="O176" s="1099">
        <v>4844</v>
      </c>
      <c r="P176" s="1100">
        <v>3.613462729712988</v>
      </c>
    </row>
    <row r="177" spans="14:16">
      <c r="N177" s="1098" t="s">
        <v>617</v>
      </c>
      <c r="O177" s="1099">
        <v>4874</v>
      </c>
      <c r="P177" s="1100">
        <v>3.6117381489841982</v>
      </c>
    </row>
    <row r="178" spans="14:16">
      <c r="N178" s="1098" t="s">
        <v>618</v>
      </c>
      <c r="O178" s="1099">
        <v>4905</v>
      </c>
      <c r="P178" s="1100">
        <v>3.6092985318107664</v>
      </c>
    </row>
    <row r="179" spans="14:16">
      <c r="N179" s="1098" t="s">
        <v>619</v>
      </c>
      <c r="O179" s="1099">
        <v>4935</v>
      </c>
      <c r="P179" s="1100">
        <v>3.6076205918119171</v>
      </c>
    </row>
    <row r="180" spans="14:16">
      <c r="N180" s="1098" t="s">
        <v>620</v>
      </c>
      <c r="O180" s="1099">
        <v>4965</v>
      </c>
      <c r="P180" s="1100">
        <v>3.6059629331184526</v>
      </c>
    </row>
    <row r="181" spans="14:16">
      <c r="N181" s="1098" t="s">
        <v>621</v>
      </c>
      <c r="O181" s="1099">
        <v>4996</v>
      </c>
      <c r="P181" s="1100">
        <v>3.6036036036036037</v>
      </c>
    </row>
    <row r="182" spans="14:16">
      <c r="N182" s="1098" t="s">
        <v>622</v>
      </c>
      <c r="O182" s="1099">
        <v>5026</v>
      </c>
      <c r="P182" s="1100">
        <v>3.6019900497512434</v>
      </c>
    </row>
    <row r="183" spans="14:16">
      <c r="N183" s="1098" t="s">
        <v>623</v>
      </c>
      <c r="O183" s="1099">
        <v>5056</v>
      </c>
      <c r="P183" s="1100">
        <v>3.6003956478733925</v>
      </c>
    </row>
    <row r="184" spans="14:16">
      <c r="N184" s="1098" t="s">
        <v>624</v>
      </c>
      <c r="O184" s="1099">
        <v>5087</v>
      </c>
      <c r="P184" s="1100">
        <v>3.5981124655918206</v>
      </c>
    </row>
    <row r="185" spans="14:16">
      <c r="N185" s="1098" t="s">
        <v>625</v>
      </c>
      <c r="O185" s="1099">
        <v>5117</v>
      </c>
      <c r="P185" s="1100">
        <v>3.5965598123534011</v>
      </c>
    </row>
    <row r="186" spans="14:16">
      <c r="N186" s="1098" t="s">
        <v>626</v>
      </c>
      <c r="O186" s="1099">
        <v>5147</v>
      </c>
      <c r="P186" s="1100">
        <v>3.5950252623396817</v>
      </c>
    </row>
    <row r="187" spans="14:16">
      <c r="N187" s="1098" t="s">
        <v>627</v>
      </c>
      <c r="O187" s="1099">
        <v>5178</v>
      </c>
      <c r="P187" s="1100">
        <v>3.5928143712574849</v>
      </c>
    </row>
    <row r="188" spans="14:16">
      <c r="N188" s="1098" t="s">
        <v>628</v>
      </c>
      <c r="O188" s="1099">
        <v>5208</v>
      </c>
      <c r="P188" s="1100">
        <v>3.5913193777607066</v>
      </c>
    </row>
    <row r="189" spans="14:16">
      <c r="N189" s="1098" t="s">
        <v>629</v>
      </c>
      <c r="O189" s="1099">
        <v>5238</v>
      </c>
      <c r="P189" s="1100">
        <v>3.5898415123162115</v>
      </c>
    </row>
    <row r="190" spans="14:16">
      <c r="N190" s="1098" t="s">
        <v>630</v>
      </c>
      <c r="O190" s="1099">
        <v>5269</v>
      </c>
      <c r="P190" s="1100">
        <v>3.5876993166287017</v>
      </c>
    </row>
    <row r="191" spans="14:16">
      <c r="N191" s="1098" t="s">
        <v>631</v>
      </c>
      <c r="O191" s="1099">
        <v>5299</v>
      </c>
      <c r="P191" s="1100">
        <v>3.586258965647414</v>
      </c>
    </row>
    <row r="192" spans="14:16">
      <c r="N192" s="1098" t="s">
        <v>632</v>
      </c>
      <c r="O192" s="1099">
        <v>5330</v>
      </c>
      <c r="P192" s="1100">
        <v>3.584162131732032</v>
      </c>
    </row>
    <row r="193" spans="14:16">
      <c r="N193" s="1098" t="s">
        <v>633</v>
      </c>
      <c r="O193" s="1099">
        <v>5360</v>
      </c>
      <c r="P193" s="1100">
        <v>3.582757977234559</v>
      </c>
    </row>
    <row r="194" spans="14:16">
      <c r="N194" s="1098" t="s">
        <v>634</v>
      </c>
      <c r="O194" s="1099">
        <v>5390</v>
      </c>
      <c r="P194" s="1100">
        <v>3.5813694562998704</v>
      </c>
    </row>
    <row r="195" spans="14:16">
      <c r="N195" s="1098" t="s">
        <v>635</v>
      </c>
      <c r="O195" s="1099">
        <v>5421</v>
      </c>
      <c r="P195" s="1100">
        <v>3.5793357933579335</v>
      </c>
    </row>
    <row r="196" spans="14:16">
      <c r="N196" s="1098" t="s">
        <v>636</v>
      </c>
      <c r="O196" s="1099">
        <v>5451</v>
      </c>
      <c r="P196" s="1100">
        <v>3.5779816513761471</v>
      </c>
    </row>
    <row r="197" spans="14:16">
      <c r="N197" s="1098" t="s">
        <v>637</v>
      </c>
      <c r="O197" s="1099">
        <v>5482</v>
      </c>
      <c r="P197" s="1100">
        <v>3.5759897828863343</v>
      </c>
    </row>
    <row r="198" spans="14:16">
      <c r="N198" s="1098" t="s">
        <v>638</v>
      </c>
      <c r="O198" s="1099">
        <v>5512</v>
      </c>
      <c r="P198" s="1100">
        <v>3.5746688441299219</v>
      </c>
    </row>
    <row r="199" spans="14:16">
      <c r="N199" s="1098" t="s">
        <v>639</v>
      </c>
      <c r="O199" s="1099">
        <v>5543</v>
      </c>
      <c r="P199" s="1100">
        <v>3.5727174305304943</v>
      </c>
    </row>
    <row r="200" spans="14:16">
      <c r="N200" s="1098" t="s">
        <v>640</v>
      </c>
      <c r="O200" s="1099">
        <v>5573</v>
      </c>
      <c r="P200" s="1100">
        <v>3.5714285714285712</v>
      </c>
    </row>
    <row r="201" spans="14:16">
      <c r="N201" s="1098" t="s">
        <v>641</v>
      </c>
      <c r="O201" s="1099">
        <v>5603</v>
      </c>
      <c r="P201" s="1100">
        <v>3.5701535166012142</v>
      </c>
    </row>
    <row r="202" spans="14:16">
      <c r="N202" s="1098" t="s">
        <v>642</v>
      </c>
      <c r="O202" s="1099">
        <v>5634</v>
      </c>
      <c r="P202" s="1100">
        <v>3.5682584768329488</v>
      </c>
    </row>
    <row r="203" spans="14:16">
      <c r="N203" s="1098" t="s">
        <v>643</v>
      </c>
      <c r="O203" s="1099">
        <v>5664</v>
      </c>
      <c r="P203" s="1100">
        <v>3.5670139502030724</v>
      </c>
    </row>
    <row r="204" spans="14:16">
      <c r="N204" s="1098" t="s">
        <v>644</v>
      </c>
      <c r="O204" s="1099">
        <v>5695</v>
      </c>
      <c r="P204" s="1100">
        <v>3.5651563048823323</v>
      </c>
    </row>
    <row r="205" spans="14:16">
      <c r="N205" s="1098" t="s">
        <v>645</v>
      </c>
      <c r="O205" s="1099">
        <v>5725</v>
      </c>
      <c r="P205" s="1100">
        <v>3.5639412997903559</v>
      </c>
    </row>
    <row r="206" spans="14:16">
      <c r="N206" s="1098" t="s">
        <v>646</v>
      </c>
      <c r="O206" s="1099">
        <v>5756</v>
      </c>
      <c r="P206" s="1100">
        <v>3.5621198957428324</v>
      </c>
    </row>
    <row r="207" spans="14:16">
      <c r="N207" s="1098" t="s">
        <v>647</v>
      </c>
      <c r="O207" s="1099">
        <v>5786</v>
      </c>
      <c r="P207" s="1100">
        <v>3.5609334485738984</v>
      </c>
    </row>
    <row r="208" spans="14:16">
      <c r="N208" s="1098" t="s">
        <v>648</v>
      </c>
      <c r="O208" s="1099">
        <v>5817</v>
      </c>
      <c r="P208" s="1100">
        <v>3.5591471801925718</v>
      </c>
    </row>
    <row r="209" spans="14:16">
      <c r="N209" s="1098" t="s">
        <v>649</v>
      </c>
      <c r="O209" s="1099">
        <v>5847</v>
      </c>
      <c r="P209" s="1100">
        <v>3.5579883681149505</v>
      </c>
    </row>
    <row r="210" spans="14:16">
      <c r="N210" s="1098" t="s">
        <v>650</v>
      </c>
      <c r="O210" s="1099">
        <v>5878</v>
      </c>
      <c r="P210" s="1100">
        <v>3.5562361749191767</v>
      </c>
    </row>
    <row r="211" spans="14:16">
      <c r="N211" s="1098" t="s">
        <v>651</v>
      </c>
      <c r="O211" s="1099">
        <v>5908</v>
      </c>
      <c r="P211" s="1100">
        <v>3.5551041137633312</v>
      </c>
    </row>
    <row r="212" spans="14:16">
      <c r="N212" s="1098" t="s">
        <v>652</v>
      </c>
      <c r="O212" s="1099">
        <v>5939</v>
      </c>
      <c r="P212" s="1100">
        <v>3.5533849781071067</v>
      </c>
    </row>
    <row r="213" spans="14:16">
      <c r="N213" s="1098" t="s">
        <v>653</v>
      </c>
      <c r="O213" s="1099">
        <v>5969</v>
      </c>
      <c r="P213" s="1100">
        <v>3.5522788203753355</v>
      </c>
    </row>
    <row r="214" spans="14:16">
      <c r="N214" s="1098" t="s">
        <v>654</v>
      </c>
      <c r="O214" s="1099">
        <v>6000</v>
      </c>
      <c r="P214" s="1100">
        <v>3.5505917652942158</v>
      </c>
    </row>
    <row r="215" spans="14:16">
      <c r="N215" s="1098" t="s">
        <v>655</v>
      </c>
      <c r="O215" s="1099">
        <v>6031</v>
      </c>
      <c r="P215" s="1100">
        <v>3.5489220563847428</v>
      </c>
    </row>
    <row r="216" spans="14:16">
      <c r="N216" s="1098" t="s">
        <v>656</v>
      </c>
      <c r="O216" s="1099">
        <v>6061</v>
      </c>
      <c r="P216" s="1100">
        <v>3.5478547854785476</v>
      </c>
    </row>
    <row r="217" spans="14:16">
      <c r="N217" s="1098" t="s">
        <v>657</v>
      </c>
      <c r="O217" s="1099">
        <v>6092</v>
      </c>
      <c r="P217" s="1100">
        <v>3.5462157281234608</v>
      </c>
    </row>
    <row r="218" spans="14:16">
      <c r="N218" s="1098" t="s">
        <v>658</v>
      </c>
      <c r="O218" s="1099">
        <v>6122</v>
      </c>
      <c r="P218" s="1100">
        <v>3.5451723574579317</v>
      </c>
    </row>
    <row r="219" spans="14:16">
      <c r="N219" s="1098" t="s">
        <v>659</v>
      </c>
      <c r="O219" s="1099">
        <v>6153</v>
      </c>
      <c r="P219" s="1100">
        <v>3.5435630689206765</v>
      </c>
    </row>
    <row r="220" spans="14:16">
      <c r="N220" s="1098" t="s">
        <v>660</v>
      </c>
      <c r="O220" s="1099">
        <v>6183</v>
      </c>
      <c r="P220" s="1100">
        <v>3.5425428663862828</v>
      </c>
    </row>
    <row r="221" spans="14:16">
      <c r="N221" s="1098" t="s">
        <v>661</v>
      </c>
      <c r="O221" s="1099">
        <v>6214</v>
      </c>
      <c r="P221" s="1100">
        <v>3.5409624979880894</v>
      </c>
    </row>
    <row r="222" spans="14:16">
      <c r="N222" s="1098" t="s">
        <v>662</v>
      </c>
      <c r="O222" s="1099">
        <v>6245</v>
      </c>
      <c r="P222" s="1100">
        <v>3.539397821909033</v>
      </c>
    </row>
    <row r="223" spans="14:16">
      <c r="N223" s="1098" t="s">
        <v>663</v>
      </c>
      <c r="O223" s="1099">
        <v>6275</v>
      </c>
      <c r="P223" s="1100">
        <v>3.5384124960153014</v>
      </c>
    </row>
    <row r="224" spans="14:16">
      <c r="N224" s="1098" t="s">
        <v>664</v>
      </c>
      <c r="O224" s="1099">
        <v>6306</v>
      </c>
      <c r="P224" s="1100">
        <v>3.5368754956383821</v>
      </c>
    </row>
    <row r="225" spans="14:16">
      <c r="N225" s="1098" t="s">
        <v>665</v>
      </c>
      <c r="O225" s="1099">
        <v>6336</v>
      </c>
      <c r="P225" s="1100">
        <v>3.535911602209945</v>
      </c>
    </row>
    <row r="226" spans="14:16">
      <c r="N226" s="1098" t="s">
        <v>666</v>
      </c>
      <c r="O226" s="1099">
        <v>6367</v>
      </c>
      <c r="P226" s="1100">
        <v>3.5344015080113103</v>
      </c>
    </row>
    <row r="227" spans="14:16">
      <c r="N227" s="1098" t="s">
        <v>667</v>
      </c>
      <c r="O227" s="1099">
        <v>6398</v>
      </c>
      <c r="P227" s="1100">
        <v>3.5329060497108018</v>
      </c>
    </row>
    <row r="228" spans="14:16">
      <c r="N228" s="1098" t="s">
        <v>668</v>
      </c>
      <c r="O228" s="1099">
        <v>6428</v>
      </c>
      <c r="P228" s="1100">
        <v>3.5319744826513149</v>
      </c>
    </row>
    <row r="229" spans="14:16">
      <c r="N229" s="1098" t="s">
        <v>669</v>
      </c>
      <c r="O229" s="1099">
        <v>6459</v>
      </c>
      <c r="P229" s="1100">
        <v>3.5305048002477544</v>
      </c>
    </row>
    <row r="230" spans="14:16">
      <c r="N230" s="1098" t="s">
        <v>670</v>
      </c>
      <c r="O230" s="1099">
        <v>6489</v>
      </c>
      <c r="P230" s="1100">
        <v>3.5295930949445129</v>
      </c>
    </row>
    <row r="231" spans="14:16">
      <c r="N231" s="1098" t="s">
        <v>671</v>
      </c>
      <c r="O231" s="1099">
        <v>6520</v>
      </c>
      <c r="P231" s="1100">
        <v>3.5281484890320605</v>
      </c>
    </row>
    <row r="232" spans="14:16">
      <c r="N232" s="1098" t="s">
        <v>672</v>
      </c>
      <c r="O232" s="1099">
        <v>6551</v>
      </c>
      <c r="P232" s="1100">
        <v>3.5267175572519087</v>
      </c>
    </row>
    <row r="233" spans="14:16">
      <c r="N233" s="1098" t="s">
        <v>673</v>
      </c>
      <c r="O233" s="1099">
        <v>6581</v>
      </c>
      <c r="P233" s="1100">
        <v>3.525835866261398</v>
      </c>
    </row>
    <row r="234" spans="14:16">
      <c r="N234" s="1098" t="s">
        <v>674</v>
      </c>
      <c r="O234" s="1099">
        <v>6612</v>
      </c>
      <c r="P234" s="1100">
        <v>3.5244289819996979</v>
      </c>
    </row>
    <row r="235" spans="14:16">
      <c r="N235" s="1098" t="s">
        <v>675</v>
      </c>
      <c r="O235" s="1099">
        <v>6643</v>
      </c>
      <c r="P235" s="1100">
        <v>3.5230352303523031</v>
      </c>
    </row>
    <row r="236" spans="14:16">
      <c r="N236" s="1098" t="s">
        <v>676</v>
      </c>
      <c r="O236" s="1099">
        <v>6673</v>
      </c>
      <c r="P236" s="1100">
        <v>3.5221822541966432</v>
      </c>
    </row>
    <row r="237" spans="14:16">
      <c r="N237" s="1098" t="s">
        <v>677</v>
      </c>
      <c r="O237" s="1099">
        <v>6704</v>
      </c>
      <c r="P237" s="1100">
        <v>3.5208115769058628</v>
      </c>
    </row>
    <row r="238" spans="14:16">
      <c r="N238" s="1098" t="s">
        <v>678</v>
      </c>
      <c r="O238" s="1099">
        <v>6735</v>
      </c>
      <c r="P238" s="1100">
        <v>3.5194535194535193</v>
      </c>
    </row>
    <row r="239" spans="14:16">
      <c r="N239" s="1098" t="s">
        <v>679</v>
      </c>
      <c r="O239" s="1099">
        <v>6765</v>
      </c>
      <c r="P239" s="1100">
        <v>3.5186280307510351</v>
      </c>
    </row>
    <row r="240" spans="14:16">
      <c r="N240" s="1098" t="s">
        <v>680</v>
      </c>
      <c r="O240" s="1099">
        <v>6796</v>
      </c>
      <c r="P240" s="1100">
        <v>3.5172921265636496</v>
      </c>
    </row>
    <row r="241" spans="14:16">
      <c r="N241" s="1098" t="s">
        <v>681</v>
      </c>
      <c r="O241" s="1099">
        <v>6827</v>
      </c>
      <c r="P241" s="1100">
        <v>3.5159683562847932</v>
      </c>
    </row>
    <row r="242" spans="14:16">
      <c r="N242" s="1098" t="s">
        <v>682</v>
      </c>
      <c r="O242" s="1099">
        <v>6857</v>
      </c>
      <c r="P242" s="1100">
        <v>3.5151691948658108</v>
      </c>
    </row>
    <row r="243" spans="14:16">
      <c r="N243" s="1098" t="s">
        <v>683</v>
      </c>
      <c r="O243" s="1099">
        <v>6888</v>
      </c>
      <c r="P243" s="1100">
        <v>3.513866705386961</v>
      </c>
    </row>
    <row r="244" spans="14:16">
      <c r="N244" s="1098" t="s">
        <v>684</v>
      </c>
      <c r="O244" s="1099">
        <v>6919</v>
      </c>
      <c r="P244" s="1100">
        <v>3.5125758889852561</v>
      </c>
    </row>
    <row r="245" spans="14:16">
      <c r="N245" s="1098" t="s">
        <v>685</v>
      </c>
      <c r="O245" s="1099">
        <v>6950</v>
      </c>
      <c r="P245" s="1100">
        <v>3.5112965894373294</v>
      </c>
    </row>
    <row r="246" spans="14:16">
      <c r="N246" s="1098" t="s">
        <v>686</v>
      </c>
      <c r="O246" s="1099">
        <v>6980</v>
      </c>
      <c r="P246" s="1100">
        <v>3.5105315947843532</v>
      </c>
    </row>
    <row r="247" spans="14:16">
      <c r="N247" s="1098" t="s">
        <v>687</v>
      </c>
      <c r="O247" s="1099">
        <v>7011</v>
      </c>
      <c r="P247" s="1100">
        <v>3.5092724679029956</v>
      </c>
    </row>
    <row r="248" spans="14:16">
      <c r="N248" s="1098" t="s">
        <v>688</v>
      </c>
      <c r="O248" s="1099">
        <v>7042</v>
      </c>
      <c r="P248" s="1100">
        <v>3.5080244283482465</v>
      </c>
    </row>
    <row r="249" spans="14:16">
      <c r="N249" s="1098" t="s">
        <v>689</v>
      </c>
      <c r="O249" s="1099">
        <v>7072</v>
      </c>
      <c r="P249" s="1100">
        <v>3.5072832696931129</v>
      </c>
    </row>
    <row r="250" spans="14:16">
      <c r="N250" s="1098" t="s">
        <v>690</v>
      </c>
      <c r="O250" s="1099">
        <v>7103</v>
      </c>
      <c r="P250" s="1100">
        <v>3.5060546324978881</v>
      </c>
    </row>
    <row r="251" spans="14:16">
      <c r="N251" s="1098" t="s">
        <v>691</v>
      </c>
      <c r="O251" s="1099">
        <v>7134</v>
      </c>
      <c r="P251" s="1100">
        <v>3.5048366746109632</v>
      </c>
    </row>
    <row r="252" spans="14:16">
      <c r="N252" s="1098" t="s">
        <v>692</v>
      </c>
      <c r="O252" s="1099">
        <v>7165</v>
      </c>
      <c r="P252" s="1100">
        <v>3.503629257398102</v>
      </c>
    </row>
    <row r="253" spans="14:16">
      <c r="N253" s="1098" t="s">
        <v>693</v>
      </c>
      <c r="O253" s="1099">
        <v>7195</v>
      </c>
      <c r="P253" s="1100">
        <v>3.5029190992493744</v>
      </c>
    </row>
    <row r="254" spans="14:16">
      <c r="N254" s="1098" t="s">
        <v>694</v>
      </c>
      <c r="O254" s="1099">
        <v>7226</v>
      </c>
      <c r="P254" s="1100">
        <v>3.5017301038062283</v>
      </c>
    </row>
    <row r="255" spans="14:16">
      <c r="N255" s="1098" t="s">
        <v>695</v>
      </c>
      <c r="O255" s="1099">
        <v>7257</v>
      </c>
      <c r="P255" s="1100">
        <v>3.5005512679162067</v>
      </c>
    </row>
    <row r="256" spans="14:16">
      <c r="N256" s="1098" t="s">
        <v>696</v>
      </c>
      <c r="O256" s="1099">
        <v>7288</v>
      </c>
      <c r="P256" s="1100">
        <v>3.499382461918485</v>
      </c>
    </row>
    <row r="257" spans="14:16">
      <c r="N257" s="1098" t="s">
        <v>697</v>
      </c>
      <c r="O257" s="1099">
        <v>7318</v>
      </c>
      <c r="P257" s="1100">
        <v>3.4987016536832032</v>
      </c>
    </row>
    <row r="258" spans="14:16">
      <c r="N258" s="1098" t="s">
        <v>698</v>
      </c>
      <c r="O258" s="1099">
        <v>7349</v>
      </c>
      <c r="P258" s="1100">
        <v>3.497550353837779</v>
      </c>
    </row>
    <row r="259" spans="14:16">
      <c r="N259" s="1098" t="s">
        <v>699</v>
      </c>
      <c r="O259" s="1099">
        <v>7380</v>
      </c>
      <c r="P259" s="1100">
        <v>3.4964087274698472</v>
      </c>
    </row>
    <row r="260" spans="14:16">
      <c r="N260" s="1098" t="s">
        <v>700</v>
      </c>
      <c r="O260" s="1099">
        <v>7411</v>
      </c>
      <c r="P260" s="1100">
        <v>3.4952766531713899</v>
      </c>
    </row>
    <row r="261" spans="14:16">
      <c r="N261" s="1098" t="s">
        <v>701</v>
      </c>
      <c r="O261" s="1099">
        <v>7442</v>
      </c>
      <c r="P261" s="1100">
        <v>3.494154011557586</v>
      </c>
    </row>
    <row r="262" spans="14:16">
      <c r="N262" s="1098" t="s">
        <v>702</v>
      </c>
      <c r="O262" s="1099">
        <v>7472</v>
      </c>
      <c r="P262" s="1100">
        <v>3.4935082318297415</v>
      </c>
    </row>
    <row r="263" spans="14:16">
      <c r="N263" s="1098" t="s">
        <v>703</v>
      </c>
      <c r="O263" s="1099">
        <v>7503</v>
      </c>
      <c r="P263" s="1100">
        <v>3.4924020261263662</v>
      </c>
    </row>
    <row r="264" spans="14:16">
      <c r="N264" s="1098" t="s">
        <v>704</v>
      </c>
      <c r="O264" s="1099">
        <v>7534</v>
      </c>
      <c r="P264" s="1100">
        <v>3.4913049249966814</v>
      </c>
    </row>
    <row r="265" spans="14:16">
      <c r="N265" s="1098" t="s">
        <v>705</v>
      </c>
      <c r="O265" s="1099">
        <v>7565</v>
      </c>
      <c r="P265" s="1100">
        <v>3.4902168164992067</v>
      </c>
    </row>
    <row r="266" spans="14:16">
      <c r="N266" s="1098" t="s">
        <v>706</v>
      </c>
      <c r="O266" s="1099">
        <v>7596</v>
      </c>
      <c r="P266" s="1100">
        <v>3.489137590520079</v>
      </c>
    </row>
    <row r="267" spans="14:16">
      <c r="N267" s="1098" t="s">
        <v>707</v>
      </c>
      <c r="O267" s="1099">
        <v>7626</v>
      </c>
      <c r="P267" s="1100">
        <v>3.4885245901639341</v>
      </c>
    </row>
    <row r="268" spans="14:16">
      <c r="N268" s="1098" t="s">
        <v>708</v>
      </c>
      <c r="O268" s="1099">
        <v>7657</v>
      </c>
      <c r="P268" s="1100">
        <v>3.4874608150470223</v>
      </c>
    </row>
    <row r="269" spans="14:16">
      <c r="N269" s="1098" t="s">
        <v>709</v>
      </c>
      <c r="O269" s="1099">
        <v>7688</v>
      </c>
      <c r="P269" s="1100">
        <v>3.4864056198777158</v>
      </c>
    </row>
    <row r="270" spans="14:16">
      <c r="N270" s="1098" t="s">
        <v>710</v>
      </c>
      <c r="O270" s="1099">
        <v>7719</v>
      </c>
      <c r="P270" s="1100">
        <v>3.485358901269759</v>
      </c>
    </row>
    <row r="271" spans="14:16">
      <c r="N271" s="1098" t="s">
        <v>711</v>
      </c>
      <c r="O271" s="1099">
        <v>7750</v>
      </c>
      <c r="P271" s="1100">
        <v>3.484320557491289</v>
      </c>
    </row>
    <row r="272" spans="14:16">
      <c r="N272" s="1098" t="s">
        <v>712</v>
      </c>
      <c r="O272" s="1099">
        <v>7781</v>
      </c>
      <c r="P272" s="1100">
        <v>3.4832904884318769</v>
      </c>
    </row>
    <row r="273" spans="14:16">
      <c r="N273" s="1098" t="s">
        <v>713</v>
      </c>
      <c r="O273" s="1099">
        <v>7811</v>
      </c>
      <c r="P273" s="1100">
        <v>3.482714468629962</v>
      </c>
    </row>
    <row r="274" spans="14:16">
      <c r="N274" s="1098" t="s">
        <v>714</v>
      </c>
      <c r="O274" s="1099">
        <v>7842</v>
      </c>
      <c r="P274" s="1100">
        <v>3.4816987629128935</v>
      </c>
    </row>
    <row r="275" spans="14:16">
      <c r="N275" s="1098" t="s">
        <v>715</v>
      </c>
      <c r="O275" s="1099">
        <v>7873</v>
      </c>
      <c r="P275" s="1100">
        <v>3.4806910569105689</v>
      </c>
    </row>
    <row r="276" spans="14:16">
      <c r="N276" s="1098" t="s">
        <v>716</v>
      </c>
      <c r="O276" s="1099">
        <v>7904</v>
      </c>
      <c r="P276" s="1100">
        <v>3.4796912564848794</v>
      </c>
    </row>
    <row r="277" spans="14:16">
      <c r="N277" s="1098" t="s">
        <v>717</v>
      </c>
      <c r="O277" s="1099">
        <v>7935</v>
      </c>
      <c r="P277" s="1100">
        <v>3.478699268968994</v>
      </c>
    </row>
    <row r="278" spans="14:16">
      <c r="N278" s="1098" t="s">
        <v>718</v>
      </c>
      <c r="O278" s="1099">
        <v>7966</v>
      </c>
      <c r="P278" s="1100">
        <v>3.4777150031387318</v>
      </c>
    </row>
    <row r="279" spans="14:16">
      <c r="N279" s="1098" t="s">
        <v>719</v>
      </c>
      <c r="O279" s="1099">
        <v>7997</v>
      </c>
      <c r="P279" s="1100">
        <v>3.4767383691845919</v>
      </c>
    </row>
    <row r="280" spans="14:16">
      <c r="N280" s="1098" t="s">
        <v>720</v>
      </c>
      <c r="O280" s="1099">
        <v>8027</v>
      </c>
      <c r="P280" s="1100">
        <v>3.476202342387241</v>
      </c>
    </row>
    <row r="281" spans="14:16">
      <c r="N281" s="1098" t="s">
        <v>721</v>
      </c>
      <c r="O281" s="1099">
        <v>8058</v>
      </c>
      <c r="P281" s="1100">
        <v>3.4752389226759344</v>
      </c>
    </row>
    <row r="282" spans="14:16">
      <c r="N282" s="1098" t="s">
        <v>722</v>
      </c>
      <c r="O282" s="1099">
        <v>8089</v>
      </c>
      <c r="P282" s="1100">
        <v>3.4742828882294754</v>
      </c>
    </row>
    <row r="283" spans="14:16">
      <c r="N283" s="1098" t="s">
        <v>723</v>
      </c>
      <c r="O283" s="1099">
        <v>8120</v>
      </c>
      <c r="P283" s="1100">
        <v>3.4733341544525191</v>
      </c>
    </row>
    <row r="284" spans="14:16">
      <c r="N284" s="1098" t="s">
        <v>724</v>
      </c>
      <c r="O284" s="1099">
        <v>8151</v>
      </c>
      <c r="P284" s="1100">
        <v>3.4723926380368102</v>
      </c>
    </row>
    <row r="285" spans="14:16">
      <c r="N285" s="1098" t="s">
        <v>725</v>
      </c>
      <c r="O285" s="1099">
        <v>8182</v>
      </c>
      <c r="P285" s="1100">
        <v>3.4714582569368044</v>
      </c>
    </row>
    <row r="286" spans="14:16">
      <c r="N286" s="1098" t="s">
        <v>726</v>
      </c>
      <c r="O286" s="1099">
        <v>8213</v>
      </c>
      <c r="P286" s="1100">
        <v>3.4705309303458352</v>
      </c>
    </row>
    <row r="287" spans="14:16">
      <c r="N287" s="1098" t="s">
        <v>727</v>
      </c>
      <c r="O287" s="1099">
        <v>8244</v>
      </c>
      <c r="P287" s="1100">
        <v>3.4696105786728131</v>
      </c>
    </row>
    <row r="288" spans="14:16">
      <c r="N288" s="1098" t="s">
        <v>728</v>
      </c>
      <c r="O288" s="1099">
        <v>8275</v>
      </c>
      <c r="P288" s="1100">
        <v>3.4686971235194584</v>
      </c>
    </row>
    <row r="289" spans="14:17">
      <c r="N289" s="1098" t="s">
        <v>729</v>
      </c>
      <c r="O289" s="1099">
        <v>8305</v>
      </c>
      <c r="P289" s="1100">
        <v>3.4682080924855487</v>
      </c>
    </row>
    <row r="290" spans="14:17">
      <c r="N290" s="1098" t="s">
        <v>730</v>
      </c>
      <c r="O290" s="1099">
        <v>8336</v>
      </c>
      <c r="P290" s="1100">
        <v>3.4673065386922617</v>
      </c>
    </row>
    <row r="291" spans="14:17">
      <c r="N291" s="1098" t="s">
        <v>771</v>
      </c>
      <c r="O291" s="1099">
        <v>8367</v>
      </c>
      <c r="P291" s="1100">
        <v>3.4664116662682285</v>
      </c>
    </row>
    <row r="292" spans="14:17">
      <c r="N292" s="1098" t="s">
        <v>850</v>
      </c>
      <c r="O292" s="1099">
        <v>8398</v>
      </c>
      <c r="P292" s="1100">
        <v>3.4655234012147194</v>
      </c>
      <c r="Q292" s="1094"/>
    </row>
    <row r="293" spans="14:17">
      <c r="N293" s="1098" t="s">
        <v>851</v>
      </c>
      <c r="O293" s="1099">
        <v>8429</v>
      </c>
      <c r="P293" s="1100">
        <v>3.4646416706217367</v>
      </c>
      <c r="Q293" s="1094"/>
    </row>
    <row r="294" spans="14:17">
      <c r="N294" s="1098" t="s">
        <v>852</v>
      </c>
      <c r="O294" s="1099">
        <v>8460</v>
      </c>
      <c r="P294" s="1100">
        <v>3.463766402648067</v>
      </c>
      <c r="Q294" s="1094"/>
    </row>
    <row r="295" spans="14:17">
      <c r="N295" s="1098" t="s">
        <v>853</v>
      </c>
      <c r="O295" s="1099">
        <v>8491</v>
      </c>
      <c r="P295" s="1100">
        <v>3.4628975265017665</v>
      </c>
      <c r="Q295" s="1094"/>
    </row>
    <row r="296" spans="14:17">
      <c r="N296" s="1098" t="s">
        <v>854</v>
      </c>
      <c r="O296" s="1099">
        <v>8522</v>
      </c>
      <c r="P296" s="1100">
        <v>3.4620349724210775</v>
      </c>
      <c r="Q296" s="1094"/>
    </row>
    <row r="297" spans="14:17">
      <c r="N297" s="1098" t="s">
        <v>855</v>
      </c>
      <c r="O297" s="1099">
        <v>8553</v>
      </c>
      <c r="P297" s="1100">
        <v>3.4611786716557527</v>
      </c>
      <c r="Q297" s="1094"/>
    </row>
    <row r="298" spans="14:17">
      <c r="N298" s="1098" t="s">
        <v>856</v>
      </c>
      <c r="O298" s="1099">
        <v>8584</v>
      </c>
      <c r="P298" s="1100">
        <v>3.4603285564487942</v>
      </c>
      <c r="Q298" s="1094"/>
    </row>
    <row r="299" spans="14:17">
      <c r="N299" s="1098" t="s">
        <v>857</v>
      </c>
      <c r="O299" s="1099">
        <v>8615</v>
      </c>
      <c r="P299" s="1100">
        <v>3.4594845600185749</v>
      </c>
      <c r="Q299" s="1094"/>
    </row>
    <row r="300" spans="14:17">
      <c r="N300" s="1098" t="s">
        <v>858</v>
      </c>
      <c r="O300" s="1099">
        <v>8646</v>
      </c>
      <c r="P300" s="1100">
        <v>3.4586466165413534</v>
      </c>
      <c r="Q300" s="1094"/>
    </row>
    <row r="301" spans="14:17">
      <c r="N301" s="1098" t="s">
        <v>859</v>
      </c>
      <c r="O301" s="1099">
        <v>8677</v>
      </c>
      <c r="P301" s="1100">
        <v>3.4578146611341634</v>
      </c>
      <c r="Q301" s="1094"/>
    </row>
    <row r="302" spans="14:17">
      <c r="N302" s="1098" t="s">
        <v>860</v>
      </c>
      <c r="O302" s="1099">
        <v>8708</v>
      </c>
      <c r="P302" s="1100">
        <v>3.4569886298380612</v>
      </c>
      <c r="Q302" s="1094"/>
    </row>
    <row r="303" spans="14:17">
      <c r="N303" s="1098" t="s">
        <v>861</v>
      </c>
      <c r="O303" s="1099">
        <v>8739</v>
      </c>
      <c r="P303" s="1100">
        <v>3.4561684596017397</v>
      </c>
      <c r="Q303" s="1094"/>
    </row>
    <row r="304" spans="14:17">
      <c r="N304" s="1098" t="s">
        <v>862</v>
      </c>
      <c r="O304" s="1099">
        <v>8769</v>
      </c>
      <c r="P304" s="1100">
        <v>3.4557481751824817</v>
      </c>
      <c r="Q304" s="1094"/>
    </row>
    <row r="305" spans="14:17">
      <c r="N305" s="1098" t="s">
        <v>863</v>
      </c>
      <c r="O305" s="1099">
        <v>8800</v>
      </c>
      <c r="P305" s="1100">
        <v>3.4549380611433116</v>
      </c>
      <c r="Q305" s="1094"/>
    </row>
    <row r="306" spans="14:17">
      <c r="N306" s="1098" t="s">
        <v>864</v>
      </c>
      <c r="O306" s="1099">
        <v>8831</v>
      </c>
      <c r="P306" s="1100">
        <v>3.4541336353340881</v>
      </c>
      <c r="Q306" s="1094"/>
    </row>
    <row r="307" spans="14:17">
      <c r="N307" s="1098" t="s">
        <v>865</v>
      </c>
      <c r="O307" s="1099">
        <v>8862</v>
      </c>
      <c r="P307" s="1100">
        <v>3.4533348380543956</v>
      </c>
      <c r="Q307" s="1094"/>
    </row>
    <row r="308" spans="14:17">
      <c r="N308" s="1098" t="s">
        <v>866</v>
      </c>
      <c r="O308" s="1099">
        <v>8893</v>
      </c>
      <c r="P308" s="1100">
        <v>3.4525416104363473</v>
      </c>
      <c r="Q308" s="1094"/>
    </row>
    <row r="309" spans="14:17">
      <c r="N309" s="1098" t="s">
        <v>867</v>
      </c>
      <c r="O309" s="1099">
        <v>8924</v>
      </c>
      <c r="P309" s="1100">
        <v>3.4517538944301243</v>
      </c>
      <c r="Q309" s="1094"/>
    </row>
    <row r="310" spans="14:17">
      <c r="N310" s="1098" t="s">
        <v>868</v>
      </c>
      <c r="O310" s="1099">
        <v>8955</v>
      </c>
      <c r="P310" s="1100">
        <v>3.4509716327898148</v>
      </c>
      <c r="Q310" s="1094"/>
    </row>
    <row r="311" spans="14:17">
      <c r="N311" s="1098" t="s">
        <v>869</v>
      </c>
      <c r="O311" s="1099">
        <v>8986</v>
      </c>
      <c r="P311" s="1100">
        <v>3.4501947690595438</v>
      </c>
      <c r="Q311" s="1094"/>
    </row>
    <row r="312" spans="14:17">
      <c r="N312" s="1098" t="s">
        <v>870</v>
      </c>
      <c r="O312" s="1099">
        <v>9017</v>
      </c>
      <c r="P312" s="1100">
        <v>3.4494232475598934</v>
      </c>
      <c r="Q312" s="1094"/>
    </row>
    <row r="313" spans="14:17">
      <c r="N313" s="1098" t="s">
        <v>871</v>
      </c>
      <c r="O313" s="1099">
        <v>9048</v>
      </c>
      <c r="P313" s="1100">
        <v>3.4486570133745995</v>
      </c>
      <c r="Q313" s="1094"/>
    </row>
    <row r="314" spans="14:17">
      <c r="N314" s="1098" t="s">
        <v>872</v>
      </c>
      <c r="O314" s="1099">
        <v>9079</v>
      </c>
      <c r="P314" s="1100">
        <v>3.4478960123375195</v>
      </c>
      <c r="Q314" s="1094"/>
    </row>
    <row r="315" spans="14:17">
      <c r="N315" s="1098" t="s">
        <v>873</v>
      </c>
      <c r="O315" s="1099">
        <v>9110</v>
      </c>
      <c r="P315" s="1100">
        <v>3.4471401910198707</v>
      </c>
      <c r="Q315" s="1094"/>
    </row>
    <row r="316" spans="14:17">
      <c r="N316" s="1098" t="s">
        <v>874</v>
      </c>
      <c r="O316" s="1099">
        <v>9141</v>
      </c>
      <c r="P316" s="1100">
        <v>3.4463894967177242</v>
      </c>
      <c r="Q316" s="1094"/>
    </row>
    <row r="317" spans="14:17">
      <c r="N317" s="1098" t="s">
        <v>875</v>
      </c>
      <c r="O317" s="1099">
        <v>9172</v>
      </c>
      <c r="P317" s="1100">
        <v>3.445643877439756</v>
      </c>
      <c r="Q317" s="1094"/>
    </row>
    <row r="318" spans="14:17">
      <c r="N318" s="1098" t="s">
        <v>876</v>
      </c>
      <c r="O318" s="1099">
        <v>9203</v>
      </c>
      <c r="P318" s="1100">
        <v>3.4449032818952405</v>
      </c>
      <c r="Q318" s="1094"/>
    </row>
    <row r="319" spans="14:17">
      <c r="N319" s="1098" t="s">
        <v>877</v>
      </c>
      <c r="O319" s="1099">
        <v>9234</v>
      </c>
      <c r="P319" s="1100">
        <v>3.4441676594822916</v>
      </c>
      <c r="Q319" s="1094"/>
    </row>
    <row r="320" spans="14:17">
      <c r="N320" s="1098" t="s">
        <v>878</v>
      </c>
      <c r="O320" s="1099">
        <v>9265</v>
      </c>
      <c r="P320" s="1100">
        <v>3.4434369602763386</v>
      </c>
      <c r="Q320" s="1094"/>
    </row>
    <row r="321" spans="14:17">
      <c r="N321" s="1098" t="s">
        <v>879</v>
      </c>
      <c r="O321" s="1099">
        <v>9296</v>
      </c>
      <c r="P321" s="1100">
        <v>3.4427111350188269</v>
      </c>
      <c r="Q321" s="1094"/>
    </row>
    <row r="322" spans="14:17">
      <c r="N322" s="1098" t="s">
        <v>880</v>
      </c>
      <c r="O322" s="1099">
        <v>9327</v>
      </c>
      <c r="P322" s="1100">
        <v>3.4419901351061553</v>
      </c>
      <c r="Q322" s="1094"/>
    </row>
    <row r="323" spans="14:17">
      <c r="N323" s="1098" t="s">
        <v>881</v>
      </c>
      <c r="O323" s="1099">
        <v>9358</v>
      </c>
      <c r="P323" s="1100">
        <v>3.4412739125788185</v>
      </c>
      <c r="Q323" s="1094"/>
    </row>
    <row r="324" spans="14:17">
      <c r="N324" s="1098" t="s">
        <v>882</v>
      </c>
      <c r="O324" s="1099">
        <v>9389</v>
      </c>
      <c r="P324" s="1100">
        <v>3.4405624201107798</v>
      </c>
      <c r="Q324" s="1094"/>
    </row>
    <row r="325" spans="14:17">
      <c r="N325" s="1098" t="s">
        <v>883</v>
      </c>
      <c r="O325" s="1099">
        <v>9420</v>
      </c>
      <c r="P325" s="1100">
        <v>3.4398556109990444</v>
      </c>
      <c r="Q325" s="1094"/>
    </row>
    <row r="326" spans="14:17">
      <c r="N326" s="1098" t="s">
        <v>884</v>
      </c>
      <c r="O326" s="1099">
        <v>9452</v>
      </c>
      <c r="P326" s="1100">
        <v>3.4387895460797799</v>
      </c>
      <c r="Q326" s="1094"/>
    </row>
    <row r="327" spans="14:17">
      <c r="N327" s="1098" t="s">
        <v>885</v>
      </c>
      <c r="O327" s="1099">
        <v>9483</v>
      </c>
      <c r="P327" s="1100">
        <v>3.4380932292765238</v>
      </c>
      <c r="Q327" s="1094"/>
    </row>
    <row r="328" spans="14:17">
      <c r="N328" s="1098" t="s">
        <v>886</v>
      </c>
      <c r="O328" s="1099">
        <v>9514</v>
      </c>
      <c r="P328" s="1100">
        <v>3.4374014506464836</v>
      </c>
      <c r="Q328" s="1094"/>
    </row>
    <row r="329" spans="14:17">
      <c r="N329" s="1098" t="s">
        <v>887</v>
      </c>
      <c r="O329" s="1099">
        <v>9545</v>
      </c>
      <c r="P329" s="1100">
        <v>3.4367141659681475</v>
      </c>
    </row>
    <row r="330" spans="14:17">
      <c r="N330" s="1098" t="s">
        <v>888</v>
      </c>
      <c r="O330" s="1099">
        <v>9576</v>
      </c>
      <c r="P330" s="1100">
        <v>3.4360313315926891</v>
      </c>
    </row>
    <row r="331" spans="14:17">
      <c r="N331" s="1098" t="s">
        <v>889</v>
      </c>
      <c r="O331" s="1099">
        <v>9607</v>
      </c>
      <c r="P331" s="1100">
        <v>3.4353529044347284</v>
      </c>
    </row>
    <row r="332" spans="14:17">
      <c r="N332" s="1098" t="s">
        <v>890</v>
      </c>
      <c r="O332" s="1099">
        <v>9638</v>
      </c>
      <c r="P332" s="1100">
        <v>3.4346788419632666</v>
      </c>
    </row>
    <row r="333" spans="14:17">
      <c r="N333" s="1098" t="s">
        <v>891</v>
      </c>
      <c r="O333" s="1099">
        <v>9669</v>
      </c>
      <c r="P333" s="1100">
        <v>3.434009102192801</v>
      </c>
    </row>
    <row r="334" spans="14:17">
      <c r="N334" s="1098" t="s">
        <v>892</v>
      </c>
      <c r="O334" s="1099">
        <v>9700</v>
      </c>
      <c r="P334" s="1100">
        <v>3.4333436436746059</v>
      </c>
    </row>
    <row r="335" spans="14:17">
      <c r="N335" s="1098" t="s">
        <v>893</v>
      </c>
      <c r="O335" s="1099">
        <v>9731</v>
      </c>
      <c r="P335" s="1100">
        <v>3.4326824254881809</v>
      </c>
    </row>
    <row r="336" spans="14:17">
      <c r="N336" s="1098" t="s">
        <v>894</v>
      </c>
      <c r="O336" s="1099">
        <v>9762</v>
      </c>
      <c r="P336" s="1100">
        <v>3.4320254072328651</v>
      </c>
    </row>
    <row r="337" spans="14:16">
      <c r="N337" s="1098" t="s">
        <v>895</v>
      </c>
      <c r="O337" s="1099">
        <v>9793</v>
      </c>
      <c r="P337" s="1100">
        <v>3.4313725490196081</v>
      </c>
    </row>
    <row r="338" spans="14:16">
      <c r="N338" s="1098" t="s">
        <v>896</v>
      </c>
      <c r="O338" s="1099">
        <v>9824</v>
      </c>
      <c r="P338" s="1100">
        <v>3.4307238114628937</v>
      </c>
    </row>
    <row r="339" spans="14:16">
      <c r="N339" s="1098" t="s">
        <v>897</v>
      </c>
      <c r="O339" s="1099">
        <v>9855</v>
      </c>
      <c r="P339" s="1100">
        <v>3.4300791556728232</v>
      </c>
    </row>
    <row r="340" spans="14:16">
      <c r="N340" s="1098" t="s">
        <v>898</v>
      </c>
      <c r="O340" s="1099">
        <v>9886</v>
      </c>
      <c r="P340" s="1100">
        <v>3.4294385432473442</v>
      </c>
    </row>
    <row r="341" spans="14:16">
      <c r="N341" s="1098" t="s">
        <v>899</v>
      </c>
      <c r="O341" s="1099">
        <v>9917</v>
      </c>
      <c r="P341" s="1100">
        <v>3.4288019362646227</v>
      </c>
    </row>
    <row r="342" spans="14:16">
      <c r="N342" s="1098" t="s">
        <v>900</v>
      </c>
      <c r="O342" s="1099">
        <v>9949</v>
      </c>
      <c r="P342" s="1100">
        <v>3.4278246883795735</v>
      </c>
    </row>
    <row r="343" spans="14:16">
      <c r="N343" s="1098" t="s">
        <v>901</v>
      </c>
      <c r="O343" s="1099">
        <v>9980</v>
      </c>
      <c r="P343" s="1100">
        <v>3.4271971139392723</v>
      </c>
    </row>
    <row r="344" spans="14:16">
      <c r="N344" s="1098" t="s">
        <v>902</v>
      </c>
      <c r="O344" s="1099">
        <v>10011</v>
      </c>
      <c r="P344" s="1100">
        <v>3.4265734265734267</v>
      </c>
    </row>
    <row r="345" spans="14:16">
      <c r="N345" s="1098" t="s">
        <v>905</v>
      </c>
      <c r="O345" s="1099">
        <v>10042</v>
      </c>
      <c r="P345" s="1100">
        <v>3.4259535902798524</v>
      </c>
    </row>
    <row r="346" spans="14:16">
      <c r="N346" s="1098" t="s">
        <v>906</v>
      </c>
      <c r="O346" s="1099">
        <v>10073</v>
      </c>
      <c r="P346" s="1100">
        <v>3.4253375694996029</v>
      </c>
    </row>
    <row r="347" spans="14:16">
      <c r="N347" s="1098" t="s">
        <v>907</v>
      </c>
      <c r="O347" s="1099">
        <v>10104</v>
      </c>
      <c r="P347" s="1100">
        <v>3.4247253291101654</v>
      </c>
    </row>
    <row r="348" spans="14:16">
      <c r="N348" s="1098" t="s">
        <v>908</v>
      </c>
      <c r="O348" s="1099">
        <v>10135</v>
      </c>
      <c r="P348" s="1100">
        <v>3.424116834418788</v>
      </c>
    </row>
    <row r="349" spans="14:16">
      <c r="N349" s="1098" t="s">
        <v>909</v>
      </c>
      <c r="O349" s="1099">
        <v>10166</v>
      </c>
      <c r="P349" s="1100">
        <v>3.4235120511559276</v>
      </c>
    </row>
    <row r="350" spans="14:16">
      <c r="N350" s="1098" t="s">
        <v>910</v>
      </c>
      <c r="O350" s="1099">
        <v>10197</v>
      </c>
      <c r="P350" s="1100">
        <v>3.4229109454688116</v>
      </c>
    </row>
    <row r="351" spans="14:16">
      <c r="N351" s="1098" t="s">
        <v>911</v>
      </c>
      <c r="O351" s="1099">
        <v>10228</v>
      </c>
      <c r="P351" s="1100">
        <v>3.4223134839151266</v>
      </c>
    </row>
    <row r="352" spans="14:16">
      <c r="N352" s="1098" t="s">
        <v>912</v>
      </c>
      <c r="O352" s="1099">
        <v>10260</v>
      </c>
      <c r="P352" s="1100">
        <v>3.4213861000097476</v>
      </c>
    </row>
    <row r="353" spans="14:16">
      <c r="N353" s="1098" t="s">
        <v>913</v>
      </c>
      <c r="O353" s="1099">
        <v>10291</v>
      </c>
      <c r="P353" s="1100">
        <v>3.4207968901846448</v>
      </c>
    </row>
    <row r="354" spans="14:16">
      <c r="N354" s="1098" t="s">
        <v>914</v>
      </c>
      <c r="O354" s="1099">
        <v>10322</v>
      </c>
      <c r="P354" s="1100">
        <v>3.4202112198430381</v>
      </c>
    </row>
    <row r="355" spans="14:16">
      <c r="N355" s="1098" t="s">
        <v>915</v>
      </c>
      <c r="O355" s="1099">
        <v>10353</v>
      </c>
      <c r="P355" s="1100">
        <v>3.4196290571870174</v>
      </c>
    </row>
    <row r="356" spans="14:16">
      <c r="N356" s="1098" t="s">
        <v>916</v>
      </c>
      <c r="O356" s="1099">
        <v>10384</v>
      </c>
      <c r="P356" s="1100">
        <v>3.4190503707984203</v>
      </c>
    </row>
    <row r="357" spans="14:16">
      <c r="N357" s="1098" t="s">
        <v>917</v>
      </c>
      <c r="O357" s="1099">
        <v>10415</v>
      </c>
      <c r="P357" s="1100">
        <v>3.4184751296331859</v>
      </c>
    </row>
    <row r="358" spans="14:16">
      <c r="N358" s="1098" t="s">
        <v>918</v>
      </c>
      <c r="O358" s="1099">
        <v>10446</v>
      </c>
      <c r="P358" s="1100">
        <v>3.4179033030157973</v>
      </c>
    </row>
    <row r="359" spans="14:16">
      <c r="N359" s="1098" t="s">
        <v>919</v>
      </c>
      <c r="O359" s="1099">
        <v>10477</v>
      </c>
      <c r="P359" s="1100">
        <v>3.4173348606338299</v>
      </c>
    </row>
    <row r="360" spans="14:16">
      <c r="N360" s="1098" t="s">
        <v>920</v>
      </c>
      <c r="O360" s="1099">
        <v>10509</v>
      </c>
      <c r="P360" s="1100">
        <v>3.4164446136277125</v>
      </c>
    </row>
    <row r="361" spans="14:16">
      <c r="N361" s="1098" t="s">
        <v>921</v>
      </c>
      <c r="O361" s="1099">
        <v>10540</v>
      </c>
      <c r="P361" s="1100">
        <v>3.4158838599487615</v>
      </c>
    </row>
    <row r="362" spans="14:16">
      <c r="N362" s="1098" t="s">
        <v>922</v>
      </c>
      <c r="O362" s="1099">
        <v>10571</v>
      </c>
      <c r="P362" s="1100">
        <v>3.415326395458846</v>
      </c>
    </row>
    <row r="363" spans="14:16">
      <c r="N363" s="1098" t="s">
        <v>923</v>
      </c>
      <c r="O363" s="1099">
        <v>10602</v>
      </c>
      <c r="P363" s="1100">
        <v>3.4147721913027071</v>
      </c>
    </row>
    <row r="364" spans="14:16">
      <c r="N364" s="1098" t="s">
        <v>924</v>
      </c>
      <c r="O364" s="1099">
        <v>10633</v>
      </c>
      <c r="P364" s="1100">
        <v>3.4142212189616252</v>
      </c>
    </row>
    <row r="365" spans="14:16">
      <c r="N365" s="1098" t="s">
        <v>925</v>
      </c>
      <c r="O365" s="1099">
        <v>10664</v>
      </c>
      <c r="P365" s="1100">
        <v>3.4136734502485231</v>
      </c>
    </row>
    <row r="366" spans="14:16">
      <c r="N366" s="1098" t="s">
        <v>926</v>
      </c>
      <c r="O366" s="1099">
        <v>10696</v>
      </c>
      <c r="P366" s="1100">
        <v>3.4128097241701729</v>
      </c>
    </row>
    <row r="367" spans="14:16">
      <c r="N367" s="1098" t="s">
        <v>927</v>
      </c>
      <c r="O367" s="1099">
        <v>10727</v>
      </c>
      <c r="P367" s="1100">
        <v>3.4122692522841689</v>
      </c>
    </row>
    <row r="368" spans="14:16">
      <c r="N368" s="1098" t="s">
        <v>928</v>
      </c>
      <c r="O368" s="1099">
        <v>10758</v>
      </c>
      <c r="P368" s="1100">
        <v>3.4117318955099005</v>
      </c>
    </row>
    <row r="369" spans="14:16">
      <c r="N369" s="1098" t="s">
        <v>929</v>
      </c>
      <c r="O369" s="1099">
        <v>10789</v>
      </c>
      <c r="P369" s="1100">
        <v>3.4111976269929554</v>
      </c>
    </row>
    <row r="370" spans="14:16">
      <c r="N370" s="1098" t="s">
        <v>930</v>
      </c>
      <c r="O370" s="1099">
        <v>10820</v>
      </c>
      <c r="P370" s="1100">
        <v>3.4106664201867085</v>
      </c>
    </row>
    <row r="371" spans="14:16">
      <c r="N371" s="1098" t="s">
        <v>931</v>
      </c>
      <c r="O371" s="1099">
        <v>10851</v>
      </c>
      <c r="P371" s="1100">
        <v>3.4101382488479262</v>
      </c>
    </row>
    <row r="372" spans="14:16">
      <c r="N372" s="1098" t="s">
        <v>932</v>
      </c>
      <c r="O372" s="1099">
        <v>10883</v>
      </c>
      <c r="P372" s="1100">
        <v>3.4092997610733318</v>
      </c>
    </row>
    <row r="373" spans="14:16">
      <c r="N373" s="1098" t="s">
        <v>933</v>
      </c>
      <c r="O373" s="1099">
        <v>10914</v>
      </c>
      <c r="P373" s="1100">
        <v>3.4087785210299639</v>
      </c>
    </row>
    <row r="374" spans="14:16">
      <c r="N374" s="1098" t="s">
        <v>934</v>
      </c>
      <c r="O374" s="1099">
        <v>10945</v>
      </c>
      <c r="P374" s="1100">
        <v>3.4082602339181283</v>
      </c>
    </row>
    <row r="375" spans="14:16">
      <c r="N375" s="1098" t="s">
        <v>935</v>
      </c>
      <c r="O375" s="1099">
        <v>10976</v>
      </c>
      <c r="P375" s="1100">
        <v>3.4077448747152621</v>
      </c>
    </row>
    <row r="376" spans="14:16">
      <c r="N376" s="1098" t="s">
        <v>936</v>
      </c>
      <c r="O376" s="1099">
        <v>11007</v>
      </c>
      <c r="P376" s="1100">
        <v>3.4072324186807195</v>
      </c>
    </row>
    <row r="377" spans="14:16">
      <c r="N377" s="1098" t="s">
        <v>937</v>
      </c>
      <c r="O377" s="1099">
        <v>11038</v>
      </c>
      <c r="P377" s="1100">
        <v>3.4067228413518169</v>
      </c>
    </row>
    <row r="378" spans="14:16">
      <c r="N378" s="1098" t="s">
        <v>938</v>
      </c>
      <c r="O378" s="1099">
        <v>11070</v>
      </c>
      <c r="P378" s="1100">
        <v>3.4059083928087452</v>
      </c>
    </row>
    <row r="379" spans="14:16">
      <c r="N379" s="1098" t="s">
        <v>939</v>
      </c>
      <c r="O379" s="1099">
        <v>11101</v>
      </c>
      <c r="P379" s="1100">
        <v>3.4054054054054053</v>
      </c>
    </row>
    <row r="380" spans="14:16">
      <c r="N380" s="1098" t="s">
        <v>940</v>
      </c>
      <c r="O380" s="1099">
        <v>11132</v>
      </c>
      <c r="P380" s="1100">
        <v>3.4049052196568139</v>
      </c>
    </row>
    <row r="381" spans="14:16">
      <c r="N381" s="1098" t="s">
        <v>941</v>
      </c>
      <c r="O381" s="1099">
        <v>11163</v>
      </c>
      <c r="P381" s="1100">
        <v>3.4044078122200325</v>
      </c>
    </row>
    <row r="382" spans="14:16">
      <c r="N382" s="1098" t="s">
        <v>942</v>
      </c>
      <c r="O382" s="1099">
        <v>11194</v>
      </c>
      <c r="P382" s="1100">
        <v>3.4039131600107209</v>
      </c>
    </row>
    <row r="383" spans="14:16">
      <c r="N383" s="1098" t="s">
        <v>943</v>
      </c>
      <c r="O383" s="1099">
        <v>11226</v>
      </c>
      <c r="P383" s="1100">
        <v>3.4031180400890868</v>
      </c>
    </row>
    <row r="384" spans="14:16">
      <c r="N384" s="1098" t="s">
        <v>944</v>
      </c>
      <c r="O384" s="1099">
        <v>11257</v>
      </c>
      <c r="P384" s="1100">
        <v>3.402629708599858</v>
      </c>
    </row>
    <row r="385" spans="14:16">
      <c r="N385" s="1098" t="s">
        <v>945</v>
      </c>
      <c r="O385" s="1099">
        <v>11288</v>
      </c>
      <c r="P385" s="1100">
        <v>3.4021440595375205</v>
      </c>
    </row>
    <row r="386" spans="14:16">
      <c r="N386" s="1098" t="s">
        <v>946</v>
      </c>
      <c r="O386" s="1099">
        <v>11319</v>
      </c>
      <c r="P386" s="1100">
        <v>3.4016610708605759</v>
      </c>
    </row>
    <row r="387" spans="14:16">
      <c r="N387" s="1098" t="s">
        <v>947</v>
      </c>
      <c r="O387" s="1099">
        <v>11350</v>
      </c>
      <c r="P387" s="1100">
        <v>3.4011807207683495</v>
      </c>
    </row>
    <row r="388" spans="14:16">
      <c r="N388" s="1098" t="s">
        <v>948</v>
      </c>
      <c r="O388" s="1099">
        <v>11382</v>
      </c>
      <c r="P388" s="1100">
        <v>3.4004041824092788</v>
      </c>
    </row>
    <row r="389" spans="14:16">
      <c r="N389" s="1098" t="s">
        <v>949</v>
      </c>
      <c r="O389" s="1099">
        <v>11413</v>
      </c>
      <c r="P389" s="1100">
        <v>3.3999298983526112</v>
      </c>
    </row>
    <row r="390" spans="14:16">
      <c r="N390" s="1098" t="s">
        <v>950</v>
      </c>
      <c r="O390" s="1099">
        <v>11444</v>
      </c>
      <c r="P390" s="1100">
        <v>3.3994581840426461</v>
      </c>
    </row>
    <row r="391" spans="14:16">
      <c r="N391" s="1098" t="s">
        <v>951</v>
      </c>
      <c r="O391" s="1099">
        <v>11475</v>
      </c>
      <c r="P391" s="1100">
        <v>3.3989890186508629</v>
      </c>
    </row>
    <row r="392" spans="14:16">
      <c r="N392" s="1098" t="s">
        <v>952</v>
      </c>
      <c r="O392" s="1099">
        <v>11507</v>
      </c>
      <c r="P392" s="1100">
        <v>3.3982270119937423</v>
      </c>
    </row>
    <row r="393" spans="14:16">
      <c r="N393" s="1098" t="s">
        <v>953</v>
      </c>
      <c r="O393" s="1099">
        <v>11538</v>
      </c>
      <c r="P393" s="1100">
        <v>3.3977637167374537</v>
      </c>
    </row>
    <row r="394" spans="14:16">
      <c r="N394" s="1098" t="s">
        <v>954</v>
      </c>
      <c r="O394" s="1099">
        <v>11569</v>
      </c>
      <c r="P394" s="1100">
        <v>3.3973029045643153</v>
      </c>
    </row>
    <row r="395" spans="14:16">
      <c r="N395" s="1098" t="s">
        <v>955</v>
      </c>
      <c r="O395" s="1099">
        <v>11600</v>
      </c>
      <c r="P395" s="1100">
        <v>3.396844555565135</v>
      </c>
    </row>
    <row r="396" spans="14:16">
      <c r="N396" s="1098" t="s">
        <v>956</v>
      </c>
      <c r="O396" s="1099">
        <v>11631</v>
      </c>
      <c r="P396" s="1100">
        <v>3.3963886500429927</v>
      </c>
    </row>
    <row r="397" spans="14:16">
      <c r="N397" s="1098" t="s">
        <v>957</v>
      </c>
      <c r="O397" s="1099">
        <v>11663</v>
      </c>
      <c r="P397" s="1100">
        <v>3.3956439718744638</v>
      </c>
    </row>
    <row r="398" spans="14:16">
      <c r="N398" s="1098" t="s">
        <v>958</v>
      </c>
      <c r="O398" s="1099">
        <v>11694</v>
      </c>
      <c r="P398" s="1100">
        <v>3.3951937056358501</v>
      </c>
    </row>
    <row r="399" spans="14:16">
      <c r="N399" s="1098" t="s">
        <v>959</v>
      </c>
      <c r="O399" s="1099">
        <v>11725</v>
      </c>
      <c r="P399" s="1100">
        <v>3.394745820539065</v>
      </c>
    </row>
    <row r="400" spans="14:16">
      <c r="N400" s="1098" t="s">
        <v>960</v>
      </c>
      <c r="O400" s="1099">
        <v>11756</v>
      </c>
      <c r="P400" s="1100">
        <v>3.39430029774564</v>
      </c>
    </row>
    <row r="401" spans="14:16">
      <c r="N401" s="1098" t="s">
        <v>961</v>
      </c>
      <c r="O401" s="1099">
        <v>11788</v>
      </c>
      <c r="P401" s="1100">
        <v>3.3935691863917881</v>
      </c>
    </row>
    <row r="402" spans="14:16">
      <c r="N402" s="1098" t="s">
        <v>962</v>
      </c>
      <c r="O402" s="1099">
        <v>11819</v>
      </c>
      <c r="P402" s="1100">
        <v>3.3931291250634628</v>
      </c>
    </row>
    <row r="403" spans="14:16">
      <c r="N403" s="1098" t="s">
        <v>963</v>
      </c>
      <c r="O403" s="1099">
        <v>11850</v>
      </c>
      <c r="P403" s="1100">
        <v>3.3926913663600304</v>
      </c>
    </row>
    <row r="404" spans="14:16">
      <c r="N404" s="1098" t="s">
        <v>964</v>
      </c>
      <c r="O404" s="1099">
        <v>11881</v>
      </c>
      <c r="P404" s="1100">
        <v>3.3922558922558923</v>
      </c>
    </row>
    <row r="405" spans="14:16">
      <c r="N405" s="1098" t="s">
        <v>965</v>
      </c>
      <c r="O405" s="1099">
        <v>11913</v>
      </c>
      <c r="P405" s="1100">
        <v>3.3915379449294827</v>
      </c>
    </row>
    <row r="406" spans="14:16">
      <c r="N406" s="1098" t="s">
        <v>966</v>
      </c>
      <c r="O406" s="1099">
        <v>11944</v>
      </c>
      <c r="P406" s="1100">
        <v>3.3911077618688772</v>
      </c>
    </row>
    <row r="407" spans="14:16">
      <c r="N407" s="1098" t="s">
        <v>967</v>
      </c>
      <c r="O407" s="1099">
        <v>11975</v>
      </c>
      <c r="P407" s="1100">
        <v>3.3906798062468684</v>
      </c>
    </row>
    <row r="408" spans="14:16">
      <c r="N408" s="1098" t="s">
        <v>968</v>
      </c>
      <c r="O408" s="1099">
        <v>12006</v>
      </c>
      <c r="P408" s="1100">
        <v>3.3902540608079965</v>
      </c>
    </row>
    <row r="409" spans="14:16">
      <c r="N409" s="1098" t="s">
        <v>969</v>
      </c>
      <c r="O409" s="1099">
        <v>12038</v>
      </c>
      <c r="P409" s="1100">
        <v>3.3895488909196643</v>
      </c>
    </row>
    <row r="410" spans="14:16">
      <c r="N410" s="1098" t="s">
        <v>970</v>
      </c>
      <c r="O410" s="1099">
        <v>12069</v>
      </c>
      <c r="P410" s="1100">
        <v>3.3891282731189922</v>
      </c>
    </row>
    <row r="411" spans="14:16">
      <c r="N411" s="1098" t="s">
        <v>971</v>
      </c>
      <c r="O411" s="1099">
        <v>12100</v>
      </c>
      <c r="P411" s="1100">
        <v>3.3887098107281592</v>
      </c>
    </row>
    <row r="412" spans="14:16">
      <c r="N412" s="1098" t="s">
        <v>972</v>
      </c>
      <c r="O412" s="1099">
        <v>12132</v>
      </c>
      <c r="P412" s="1100">
        <v>3.3880141785508204</v>
      </c>
    </row>
    <row r="413" spans="14:16">
      <c r="N413" s="1098" t="s">
        <v>973</v>
      </c>
      <c r="O413" s="1099">
        <v>12163</v>
      </c>
      <c r="P413" s="1100">
        <v>3.3876007235652033</v>
      </c>
    </row>
    <row r="414" spans="14:16">
      <c r="N414" s="1098" t="s">
        <v>974</v>
      </c>
      <c r="O414" s="1099">
        <v>12194</v>
      </c>
      <c r="P414" s="1100">
        <v>3.3871893709505456</v>
      </c>
    </row>
    <row r="415" spans="14:16">
      <c r="N415" s="1098" t="s">
        <v>975</v>
      </c>
      <c r="O415" s="1099">
        <v>12225</v>
      </c>
      <c r="P415" s="1100">
        <v>3.386780104712042</v>
      </c>
    </row>
    <row r="416" spans="14:16">
      <c r="N416" s="1098" t="s">
        <v>976</v>
      </c>
      <c r="O416" s="1099">
        <v>12257</v>
      </c>
      <c r="P416" s="1100">
        <v>3.3860966057441253</v>
      </c>
    </row>
    <row r="417" spans="14:16">
      <c r="N417" s="1098" t="s">
        <v>977</v>
      </c>
      <c r="O417" s="1099">
        <v>12288</v>
      </c>
      <c r="P417" s="1100">
        <v>3.3856921950028482</v>
      </c>
    </row>
    <row r="418" spans="14:16">
      <c r="N418" s="1098" t="s">
        <v>978</v>
      </c>
      <c r="O418" s="1099">
        <v>12319</v>
      </c>
      <c r="P418" s="1100">
        <v>3.3852898197759376</v>
      </c>
    </row>
    <row r="419" spans="14:16">
      <c r="N419" s="1098" t="s">
        <v>979</v>
      </c>
      <c r="O419" s="1099">
        <v>12350</v>
      </c>
      <c r="P419" s="1100">
        <v>3.3848894647339867</v>
      </c>
    </row>
    <row r="420" spans="14:16">
      <c r="N420" s="1098" t="s">
        <v>980</v>
      </c>
      <c r="O420" s="1099">
        <v>12382</v>
      </c>
      <c r="P420" s="1100">
        <v>3.3842177530086421</v>
      </c>
    </row>
    <row r="421" spans="14:16">
      <c r="N421" s="1098" t="s">
        <v>981</v>
      </c>
      <c r="O421" s="1099">
        <v>12413</v>
      </c>
      <c r="P421" s="1100">
        <v>3.3838221076377697</v>
      </c>
    </row>
    <row r="422" spans="14:16">
      <c r="N422" s="1098" t="s">
        <v>982</v>
      </c>
      <c r="O422" s="1099">
        <v>12444</v>
      </c>
      <c r="P422" s="1100">
        <v>3.3834284336574783</v>
      </c>
    </row>
    <row r="423" spans="14:16">
      <c r="N423" s="1098" t="s">
        <v>983</v>
      </c>
      <c r="O423" s="1099">
        <v>12476</v>
      </c>
      <c r="P423" s="1100">
        <v>3.3827655310621241</v>
      </c>
    </row>
    <row r="424" spans="14:16">
      <c r="N424" s="1098" t="s">
        <v>984</v>
      </c>
      <c r="O424" s="1099">
        <v>12507</v>
      </c>
      <c r="P424" s="1100">
        <v>3.382376459299536</v>
      </c>
    </row>
    <row r="425" spans="14:16">
      <c r="N425" s="1098" t="s">
        <v>985</v>
      </c>
      <c r="O425" s="1099">
        <v>12538</v>
      </c>
      <c r="P425" s="1100">
        <v>3.381989311637553</v>
      </c>
    </row>
    <row r="426" spans="14:16">
      <c r="N426" s="1098" t="s">
        <v>986</v>
      </c>
      <c r="O426" s="1099">
        <v>12570</v>
      </c>
      <c r="P426" s="1100">
        <v>3.3813350306309173</v>
      </c>
    </row>
    <row r="427" spans="14:16">
      <c r="N427" s="1098" t="s">
        <v>987</v>
      </c>
      <c r="O427" s="1099">
        <v>12601</v>
      </c>
      <c r="P427" s="1100">
        <v>3.3809523809523809</v>
      </c>
    </row>
    <row r="428" spans="14:16">
      <c r="N428" s="1098" t="s">
        <v>988</v>
      </c>
      <c r="O428" s="1099">
        <v>12632</v>
      </c>
      <c r="P428" s="1100">
        <v>3.3805716095321037</v>
      </c>
    </row>
    <row r="429" spans="14:16">
      <c r="N429" s="1098" t="s">
        <v>989</v>
      </c>
      <c r="O429" s="1099">
        <v>12663</v>
      </c>
      <c r="P429" s="1100">
        <v>3.3801927025746323</v>
      </c>
    </row>
    <row r="430" spans="14:16">
      <c r="N430" s="1098" t="s">
        <v>990</v>
      </c>
      <c r="O430" s="1099">
        <v>12695</v>
      </c>
      <c r="P430" s="1100">
        <v>3.3795493934142113</v>
      </c>
    </row>
    <row r="431" spans="14:16">
      <c r="N431" s="1098" t="s">
        <v>991</v>
      </c>
      <c r="O431" s="1099">
        <v>12726</v>
      </c>
      <c r="P431" s="1100">
        <v>3.3791748526522594</v>
      </c>
    </row>
    <row r="432" spans="14:16">
      <c r="N432" s="1098" t="s">
        <v>992</v>
      </c>
      <c r="O432" s="1099">
        <v>12757</v>
      </c>
      <c r="P432" s="1100">
        <v>3.3788021323298842</v>
      </c>
    </row>
    <row r="433" spans="14:16">
      <c r="N433" s="1098" t="s">
        <v>993</v>
      </c>
      <c r="O433" s="1099">
        <v>12789</v>
      </c>
      <c r="P433" s="1100">
        <v>3.3781670315921177</v>
      </c>
    </row>
    <row r="434" spans="14:16">
      <c r="N434" s="1098" t="s">
        <v>994</v>
      </c>
      <c r="O434" s="1099">
        <v>12820</v>
      </c>
      <c r="P434" s="1100">
        <v>3.3777985802324677</v>
      </c>
    </row>
    <row r="435" spans="14:16">
      <c r="N435" s="1098" t="s">
        <v>995</v>
      </c>
      <c r="O435" s="1099">
        <v>12851</v>
      </c>
      <c r="P435" s="1100">
        <v>3.3774319066147864</v>
      </c>
    </row>
    <row r="436" spans="14:16">
      <c r="N436" s="1098" t="s">
        <v>996</v>
      </c>
      <c r="O436" s="1099">
        <v>12883</v>
      </c>
      <c r="P436" s="1100">
        <v>3.3768048439683276</v>
      </c>
    </row>
    <row r="437" spans="14:16">
      <c r="N437" s="1098" t="s">
        <v>997</v>
      </c>
      <c r="O437" s="1099">
        <v>12914</v>
      </c>
      <c r="P437" s="1100">
        <v>3.3764423449237206</v>
      </c>
    </row>
    <row r="438" spans="14:16">
      <c r="N438" s="1098" t="s">
        <v>998</v>
      </c>
      <c r="O438" s="1099">
        <v>12945</v>
      </c>
      <c r="P438" s="1100">
        <v>3.3760815822002472</v>
      </c>
    </row>
    <row r="439" spans="14:16">
      <c r="N439" s="1098" t="s">
        <v>999</v>
      </c>
      <c r="O439" s="1099">
        <v>12977</v>
      </c>
      <c r="P439" s="1100">
        <v>3.3754623921085081</v>
      </c>
    </row>
    <row r="440" spans="14:16">
      <c r="N440" s="1098" t="s">
        <v>1000</v>
      </c>
      <c r="O440" s="1099">
        <v>13008</v>
      </c>
      <c r="P440" s="1100">
        <v>3.3751057123087569</v>
      </c>
    </row>
    <row r="441" spans="14:16">
      <c r="N441" s="1098" t="s">
        <v>1001</v>
      </c>
      <c r="O441" s="1099">
        <v>13039</v>
      </c>
      <c r="P441" s="1100">
        <v>3.3747507286393619</v>
      </c>
    </row>
    <row r="442" spans="14:16">
      <c r="N442" s="1098" t="s">
        <v>1002</v>
      </c>
      <c r="O442" s="1099">
        <v>13071</v>
      </c>
      <c r="P442" s="1100">
        <v>3.3741392501912779</v>
      </c>
    </row>
    <row r="443" spans="14:16">
      <c r="N443" s="1098" t="s">
        <v>1003</v>
      </c>
      <c r="O443" s="1099">
        <v>13102</v>
      </c>
      <c r="P443" s="1100">
        <v>3.3737882604381348</v>
      </c>
    </row>
    <row r="444" spans="14:16">
      <c r="N444" s="1098" t="s">
        <v>1004</v>
      </c>
      <c r="O444" s="1099">
        <v>13133</v>
      </c>
      <c r="P444" s="1100">
        <v>3.3734389278099295</v>
      </c>
    </row>
    <row r="445" spans="14:16">
      <c r="N445" s="1098" t="s">
        <v>1005</v>
      </c>
      <c r="O445" s="1099">
        <v>13165</v>
      </c>
      <c r="P445" s="1100">
        <v>3.372835004557885</v>
      </c>
    </row>
    <row r="446" spans="14:16">
      <c r="N446" s="1098" t="s">
        <v>1006</v>
      </c>
      <c r="O446" s="1099">
        <v>13196</v>
      </c>
      <c r="P446" s="1100">
        <v>3.3724895793861309</v>
      </c>
    </row>
    <row r="447" spans="14:16">
      <c r="N447" s="1098" t="s">
        <v>1007</v>
      </c>
      <c r="O447" s="1099">
        <v>13227</v>
      </c>
      <c r="P447" s="1100">
        <v>3.3721457734764857</v>
      </c>
    </row>
    <row r="448" spans="14:16">
      <c r="N448" s="1098" t="s">
        <v>1008</v>
      </c>
      <c r="O448" s="1099">
        <v>13259</v>
      </c>
      <c r="P448" s="1100">
        <v>3.3715492532810378</v>
      </c>
    </row>
    <row r="449" spans="14:16">
      <c r="N449" s="1098" t="s">
        <v>1009</v>
      </c>
      <c r="O449" s="1099">
        <v>13290</v>
      </c>
      <c r="P449" s="1100">
        <v>3.3712092708254948</v>
      </c>
    </row>
    <row r="450" spans="14:16">
      <c r="N450" s="1098" t="s">
        <v>1010</v>
      </c>
      <c r="O450" s="1099">
        <v>13321</v>
      </c>
      <c r="P450" s="1100">
        <v>3.3708708708708706</v>
      </c>
    </row>
    <row r="451" spans="14:16">
      <c r="N451" s="1098" t="s">
        <v>1011</v>
      </c>
      <c r="O451" s="1099">
        <v>13353</v>
      </c>
      <c r="P451" s="1100">
        <v>3.3702816057519471</v>
      </c>
    </row>
    <row r="452" spans="14:16">
      <c r="N452" s="1098" t="s">
        <v>1012</v>
      </c>
      <c r="O452" s="1099">
        <v>13384</v>
      </c>
      <c r="P452" s="1100">
        <v>3.3699469476201149</v>
      </c>
    </row>
    <row r="453" spans="14:16">
      <c r="N453" s="1098" t="s">
        <v>1013</v>
      </c>
      <c r="O453" s="1099">
        <v>13416</v>
      </c>
      <c r="P453" s="1100">
        <v>3.369362653745807</v>
      </c>
    </row>
    <row r="454" spans="14:16">
      <c r="N454" s="1098" t="s">
        <v>1014</v>
      </c>
      <c r="O454" s="1099">
        <v>13447</v>
      </c>
      <c r="P454" s="1100">
        <v>3.3690316822846942</v>
      </c>
    </row>
    <row r="455" spans="14:16">
      <c r="N455" s="1098" t="s">
        <v>1015</v>
      </c>
      <c r="O455" s="1099">
        <v>13478</v>
      </c>
      <c r="P455" s="1100">
        <v>3.3687022334347407</v>
      </c>
    </row>
    <row r="456" spans="14:16">
      <c r="N456" s="1098" t="s">
        <v>1016</v>
      </c>
      <c r="O456" s="1099">
        <v>13510</v>
      </c>
      <c r="P456" s="1100">
        <v>3.3681249537345472</v>
      </c>
    </row>
    <row r="457" spans="14:16">
      <c r="N457" s="1098" t="s">
        <v>1017</v>
      </c>
      <c r="O457" s="1099">
        <v>13541</v>
      </c>
      <c r="P457" s="1100">
        <v>3.3677991137370751</v>
      </c>
    </row>
    <row r="458" spans="14:16">
      <c r="N458" s="1098" t="s">
        <v>1018</v>
      </c>
      <c r="O458" s="1099">
        <v>13572</v>
      </c>
      <c r="P458" s="1100">
        <v>3.3674747623609171</v>
      </c>
    </row>
    <row r="459" spans="14:16">
      <c r="N459" s="1098" t="s">
        <v>1019</v>
      </c>
      <c r="O459" s="1099">
        <v>13604</v>
      </c>
      <c r="P459" s="1100">
        <v>3.3669043593325001</v>
      </c>
    </row>
    <row r="460" spans="14:16">
      <c r="N460" s="1098" t="s">
        <v>1020</v>
      </c>
      <c r="O460" s="1099">
        <v>13635</v>
      </c>
      <c r="P460" s="1100">
        <v>3.3665835411471319</v>
      </c>
    </row>
    <row r="461" spans="14:16">
      <c r="N461" s="1098" t="s">
        <v>1021</v>
      </c>
      <c r="O461" s="1099">
        <v>13666</v>
      </c>
      <c r="P461" s="1100">
        <v>3.3662641785583607</v>
      </c>
    </row>
    <row r="462" spans="14:16">
      <c r="N462" s="1098" t="s">
        <v>1022</v>
      </c>
      <c r="O462" s="1099">
        <v>13698</v>
      </c>
      <c r="P462" s="1100">
        <v>3.3657005183616846</v>
      </c>
    </row>
    <row r="463" spans="14:16">
      <c r="N463" s="1098" t="s">
        <v>1023</v>
      </c>
      <c r="O463" s="1099">
        <v>13729</v>
      </c>
      <c r="P463" s="1100">
        <v>3.3653846153846154</v>
      </c>
    </row>
    <row r="464" spans="14:16">
      <c r="N464" s="1098" t="s">
        <v>1024</v>
      </c>
      <c r="O464" s="1099">
        <v>13761</v>
      </c>
      <c r="P464" s="1100">
        <v>3.3648255813953489</v>
      </c>
    </row>
    <row r="465" spans="14:16">
      <c r="N465" s="1098" t="s">
        <v>1025</v>
      </c>
      <c r="O465" s="1099">
        <v>13792</v>
      </c>
      <c r="P465" s="1100">
        <v>3.3645130882459573</v>
      </c>
    </row>
    <row r="466" spans="14:16">
      <c r="N466" s="1098" t="s">
        <v>1026</v>
      </c>
      <c r="O466" s="1099">
        <v>13823</v>
      </c>
      <c r="P466" s="1100">
        <v>3.3642019968166688</v>
      </c>
    </row>
    <row r="467" spans="14:16">
      <c r="N467" s="1098" t="s">
        <v>1027</v>
      </c>
      <c r="O467" s="1099">
        <v>13855</v>
      </c>
      <c r="P467" s="1100">
        <v>3.3636494875126313</v>
      </c>
    </row>
    <row r="468" spans="14:16">
      <c r="N468" s="1098" t="s">
        <v>1028</v>
      </c>
      <c r="O468" s="1099">
        <v>13886</v>
      </c>
      <c r="P468" s="1100">
        <v>3.3633417356859923</v>
      </c>
    </row>
    <row r="469" spans="14:16">
      <c r="N469" s="1098" t="s">
        <v>1029</v>
      </c>
      <c r="O469" s="1099">
        <v>13918</v>
      </c>
      <c r="P469" s="1100">
        <v>3.3627937055399868</v>
      </c>
    </row>
    <row r="470" spans="14:16">
      <c r="N470" s="1098" t="s">
        <v>1030</v>
      </c>
      <c r="O470" s="1099">
        <v>13949</v>
      </c>
      <c r="P470" s="1100">
        <v>3.3624892457700026</v>
      </c>
    </row>
    <row r="471" spans="14:16" ht="15.75" thickBot="1">
      <c r="N471" s="1101" t="s">
        <v>1031</v>
      </c>
      <c r="O471" s="1102">
        <v>13980</v>
      </c>
      <c r="P471" s="1103">
        <v>3.3621861363473782</v>
      </c>
    </row>
    <row r="472" spans="14:16" ht="15.75" thickTop="1"/>
  </sheetData>
  <mergeCells count="2">
    <mergeCell ref="A1:I1"/>
    <mergeCell ref="N1:P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P21"/>
  <sheetViews>
    <sheetView showGridLines="0" zoomScale="80" zoomScaleNormal="80" workbookViewId="0"/>
  </sheetViews>
  <sheetFormatPr defaultRowHeight="15"/>
  <cols>
    <col min="1" max="1" width="4.28515625" style="618" customWidth="1"/>
    <col min="2" max="2" width="29.85546875" customWidth="1"/>
    <col min="3" max="4" width="23.42578125" customWidth="1"/>
    <col min="7" max="7" width="20.85546875" bestFit="1" customWidth="1"/>
  </cols>
  <sheetData>
    <row r="1" spans="2:16" ht="37.5" customHeight="1" thickBot="1">
      <c r="B1" s="1885" t="s">
        <v>1111</v>
      </c>
      <c r="C1" s="1885"/>
      <c r="D1" s="1885"/>
      <c r="E1" s="1885"/>
      <c r="F1" s="1885"/>
      <c r="G1" s="1885"/>
      <c r="H1" s="1885"/>
      <c r="I1" s="1885"/>
      <c r="J1" s="1885"/>
      <c r="K1" s="1885"/>
      <c r="L1" s="1885"/>
      <c r="M1" s="1885"/>
      <c r="N1" s="1885"/>
      <c r="O1" s="1885"/>
      <c r="P1" s="1885"/>
    </row>
    <row r="2" spans="2:16" ht="35.25" customHeight="1" thickTop="1" thickBot="1">
      <c r="B2" s="2163" t="s">
        <v>386</v>
      </c>
      <c r="C2" s="2161" t="s">
        <v>741</v>
      </c>
      <c r="D2" s="2162" t="s">
        <v>819</v>
      </c>
      <c r="F2" s="1883"/>
      <c r="G2" s="638"/>
      <c r="H2" s="638"/>
      <c r="I2" s="638"/>
      <c r="J2" s="638"/>
      <c r="K2" s="638"/>
      <c r="L2" s="638"/>
      <c r="M2" s="638"/>
      <c r="N2" s="638"/>
      <c r="O2" s="638"/>
      <c r="P2" s="638"/>
    </row>
    <row r="3" spans="2:16" ht="22.5" customHeight="1" thickTop="1">
      <c r="B3" s="1189" t="s">
        <v>26</v>
      </c>
      <c r="C3" s="1190">
        <v>450</v>
      </c>
      <c r="D3" s="1191">
        <v>529</v>
      </c>
      <c r="F3" s="1883"/>
      <c r="G3" s="638"/>
      <c r="H3" s="638"/>
      <c r="I3" s="638"/>
      <c r="J3" s="638"/>
      <c r="K3" s="638"/>
      <c r="L3" s="638"/>
      <c r="M3" s="638"/>
      <c r="N3" s="638"/>
      <c r="O3" s="638"/>
      <c r="P3" s="638"/>
    </row>
    <row r="4" spans="2:16" ht="22.5" customHeight="1">
      <c r="B4" s="1192" t="s">
        <v>27</v>
      </c>
      <c r="C4" s="1193">
        <v>179</v>
      </c>
      <c r="D4" s="1194">
        <v>172</v>
      </c>
      <c r="F4" s="633"/>
      <c r="G4" s="639"/>
      <c r="H4" s="639"/>
      <c r="I4" s="639"/>
      <c r="J4" s="639"/>
      <c r="K4" s="639"/>
      <c r="L4" s="639"/>
      <c r="M4" s="639"/>
      <c r="N4" s="640"/>
      <c r="O4" s="640"/>
      <c r="P4" s="640"/>
    </row>
    <row r="5" spans="2:16" ht="22.5" customHeight="1">
      <c r="B5" s="1192" t="s">
        <v>28</v>
      </c>
      <c r="C5" s="1193">
        <v>205</v>
      </c>
      <c r="D5" s="1194">
        <v>176</v>
      </c>
      <c r="F5" s="633"/>
      <c r="G5" s="639"/>
      <c r="H5" s="639"/>
      <c r="I5" s="639"/>
      <c r="J5" s="639"/>
      <c r="K5" s="639"/>
      <c r="L5" s="640"/>
      <c r="M5" s="640"/>
      <c r="N5" s="640"/>
      <c r="O5" s="640"/>
      <c r="P5" s="640"/>
    </row>
    <row r="6" spans="2:16" ht="22.5" customHeight="1">
      <c r="B6" s="1192" t="s">
        <v>29</v>
      </c>
      <c r="C6" s="1193">
        <v>445</v>
      </c>
      <c r="D6" s="1194">
        <v>404</v>
      </c>
      <c r="F6" s="633"/>
      <c r="G6" s="639"/>
      <c r="H6" s="639"/>
      <c r="I6" s="639"/>
      <c r="J6" s="639"/>
      <c r="K6" s="639"/>
      <c r="L6" s="640"/>
      <c r="M6" s="640"/>
      <c r="N6" s="640"/>
      <c r="O6" s="639"/>
      <c r="P6" s="640"/>
    </row>
    <row r="7" spans="2:16" ht="22.5" customHeight="1">
      <c r="B7" s="1192" t="s">
        <v>30</v>
      </c>
      <c r="C7" s="1193">
        <v>201</v>
      </c>
      <c r="D7" s="1194">
        <v>199</v>
      </c>
      <c r="F7" s="633"/>
      <c r="G7" s="639"/>
      <c r="H7" s="639"/>
      <c r="I7" s="639"/>
      <c r="J7" s="639"/>
      <c r="K7" s="639"/>
      <c r="L7" s="639"/>
      <c r="M7" s="640"/>
      <c r="N7" s="640"/>
      <c r="O7" s="639"/>
      <c r="P7" s="640"/>
    </row>
    <row r="8" spans="2:16" ht="22.5" customHeight="1">
      <c r="B8" s="1192" t="s">
        <v>31</v>
      </c>
      <c r="C8" s="1193">
        <v>731</v>
      </c>
      <c r="D8" s="1194">
        <v>634</v>
      </c>
      <c r="F8" s="633"/>
      <c r="G8" s="639"/>
      <c r="H8" s="639"/>
      <c r="I8" s="639"/>
      <c r="J8" s="639"/>
      <c r="K8" s="639"/>
      <c r="L8" s="639"/>
      <c r="M8" s="640"/>
      <c r="N8" s="640"/>
      <c r="O8" s="640"/>
      <c r="P8" s="640"/>
    </row>
    <row r="9" spans="2:16" ht="22.5" customHeight="1">
      <c r="B9" s="1192" t="s">
        <v>32</v>
      </c>
      <c r="C9" s="1193">
        <v>387</v>
      </c>
      <c r="D9" s="1194">
        <v>331</v>
      </c>
      <c r="F9" s="633"/>
      <c r="G9" s="639"/>
      <c r="H9" s="639"/>
      <c r="I9" s="639"/>
      <c r="J9" s="639"/>
      <c r="K9" s="639"/>
      <c r="L9" s="639"/>
      <c r="M9" s="639"/>
      <c r="N9" s="639"/>
      <c r="O9" s="640"/>
      <c r="P9" s="640"/>
    </row>
    <row r="10" spans="2:16" ht="22.5" customHeight="1">
      <c r="B10" s="1192" t="s">
        <v>33</v>
      </c>
      <c r="C10" s="1193">
        <v>666</v>
      </c>
      <c r="D10" s="1194">
        <v>630</v>
      </c>
      <c r="F10" s="633"/>
      <c r="G10" s="639"/>
      <c r="H10" s="639"/>
      <c r="I10" s="639"/>
      <c r="J10" s="639"/>
      <c r="K10" s="639"/>
      <c r="L10" s="639"/>
      <c r="M10" s="639"/>
      <c r="N10" s="640"/>
      <c r="O10" s="639"/>
      <c r="P10" s="639"/>
    </row>
    <row r="11" spans="2:16" ht="22.5" customHeight="1">
      <c r="B11" s="1192" t="s">
        <v>34</v>
      </c>
      <c r="C11" s="1193">
        <v>435</v>
      </c>
      <c r="D11" s="1194">
        <v>464</v>
      </c>
      <c r="F11" s="633"/>
      <c r="G11" s="639"/>
      <c r="H11" s="639"/>
      <c r="I11" s="639"/>
      <c r="J11" s="639"/>
      <c r="K11" s="639"/>
      <c r="L11" s="639"/>
      <c r="M11" s="639"/>
      <c r="N11" s="639"/>
      <c r="O11" s="639"/>
      <c r="P11" s="639"/>
    </row>
    <row r="12" spans="2:16" ht="22.5" customHeight="1">
      <c r="B12" s="1192" t="s">
        <v>35</v>
      </c>
      <c r="C12" s="1193">
        <v>415</v>
      </c>
      <c r="D12" s="1194">
        <v>422</v>
      </c>
      <c r="F12" s="633"/>
      <c r="G12" s="639"/>
      <c r="H12" s="639"/>
      <c r="I12" s="639"/>
      <c r="J12" s="639"/>
      <c r="K12" s="639"/>
      <c r="L12" s="639"/>
      <c r="M12" s="639"/>
      <c r="N12" s="640"/>
      <c r="O12" s="639"/>
      <c r="P12" s="640"/>
    </row>
    <row r="13" spans="2:16" ht="22.5" customHeight="1">
      <c r="B13" s="1192" t="s">
        <v>36</v>
      </c>
      <c r="C13" s="1193">
        <v>417</v>
      </c>
      <c r="D13" s="1194">
        <v>385</v>
      </c>
      <c r="F13" s="633"/>
      <c r="G13" s="639"/>
      <c r="H13" s="639"/>
      <c r="I13" s="639"/>
      <c r="J13" s="639"/>
      <c r="K13" s="639"/>
      <c r="L13" s="639"/>
      <c r="M13" s="640"/>
      <c r="N13" s="640"/>
      <c r="O13" s="640"/>
      <c r="P13" s="640"/>
    </row>
    <row r="14" spans="2:16" ht="22.5" customHeight="1">
      <c r="B14" s="1192" t="s">
        <v>37</v>
      </c>
      <c r="C14" s="1193">
        <v>818</v>
      </c>
      <c r="D14" s="1194">
        <v>822</v>
      </c>
      <c r="F14" s="633"/>
      <c r="G14" s="639"/>
      <c r="H14" s="639"/>
      <c r="I14" s="639"/>
      <c r="J14" s="639"/>
      <c r="K14" s="639"/>
      <c r="L14" s="639"/>
      <c r="M14" s="639"/>
      <c r="N14" s="640"/>
      <c r="O14" s="639"/>
      <c r="P14" s="639"/>
    </row>
    <row r="15" spans="2:16" ht="22.5" customHeight="1">
      <c r="B15" s="1192" t="s">
        <v>38</v>
      </c>
      <c r="C15" s="1193">
        <v>797</v>
      </c>
      <c r="D15" s="1194">
        <v>692</v>
      </c>
      <c r="F15" s="633"/>
      <c r="G15" s="639"/>
      <c r="H15" s="639"/>
      <c r="I15" s="639"/>
      <c r="J15" s="639"/>
      <c r="K15" s="639"/>
      <c r="L15" s="639"/>
      <c r="M15" s="639"/>
      <c r="N15" s="639"/>
      <c r="O15" s="639"/>
      <c r="P15" s="639"/>
    </row>
    <row r="16" spans="2:16" ht="22.5" customHeight="1">
      <c r="B16" s="1192" t="s">
        <v>39</v>
      </c>
      <c r="C16" s="1193">
        <v>60</v>
      </c>
      <c r="D16" s="1194">
        <v>53</v>
      </c>
      <c r="F16" s="633"/>
      <c r="G16" s="639"/>
      <c r="H16" s="639"/>
      <c r="I16" s="639"/>
      <c r="J16" s="639"/>
      <c r="K16" s="639"/>
      <c r="L16" s="639"/>
      <c r="M16" s="639"/>
      <c r="N16" s="640"/>
      <c r="O16" s="639"/>
      <c r="P16" s="640"/>
    </row>
    <row r="17" spans="2:16" ht="22.5" customHeight="1">
      <c r="B17" s="1192" t="s">
        <v>40</v>
      </c>
      <c r="C17" s="1193">
        <v>1635</v>
      </c>
      <c r="D17" s="1194">
        <v>1704</v>
      </c>
      <c r="F17" s="633"/>
      <c r="G17" s="639"/>
      <c r="H17" s="639"/>
      <c r="I17" s="639"/>
      <c r="J17" s="639"/>
      <c r="K17" s="639"/>
      <c r="L17" s="640"/>
      <c r="M17" s="640"/>
      <c r="N17" s="640"/>
      <c r="O17" s="640"/>
      <c r="P17" s="640"/>
    </row>
    <row r="18" spans="2:16" ht="22.5" customHeight="1" thickBot="1">
      <c r="B18" s="1195" t="s">
        <v>41</v>
      </c>
      <c r="C18" s="1196">
        <v>52</v>
      </c>
      <c r="D18" s="1197">
        <v>169</v>
      </c>
      <c r="F18" s="633"/>
      <c r="G18" s="639"/>
      <c r="H18" s="639"/>
      <c r="I18" s="639"/>
      <c r="J18" s="639"/>
      <c r="K18" s="640"/>
      <c r="L18" s="640"/>
      <c r="M18" s="640"/>
      <c r="N18" s="640"/>
      <c r="O18" s="639"/>
      <c r="P18" s="640"/>
    </row>
    <row r="19" spans="2:16" ht="22.5" customHeight="1" thickTop="1" thickBot="1">
      <c r="B19" s="1198" t="s">
        <v>21</v>
      </c>
      <c r="C19" s="1199">
        <v>7893</v>
      </c>
      <c r="D19" s="1200">
        <v>7786</v>
      </c>
      <c r="E19" s="110"/>
      <c r="F19" s="633"/>
      <c r="G19" s="639"/>
      <c r="H19" s="640"/>
      <c r="I19" s="639"/>
      <c r="J19" s="640"/>
      <c r="K19" s="639"/>
      <c r="L19" s="640"/>
      <c r="M19" s="640"/>
      <c r="N19" s="640"/>
      <c r="O19" s="639"/>
      <c r="P19" s="640"/>
    </row>
    <row r="20" spans="2:16" ht="34.5" customHeight="1" thickTop="1">
      <c r="B20" s="1882" t="s">
        <v>73</v>
      </c>
      <c r="C20" s="1882"/>
      <c r="D20" s="1882"/>
      <c r="E20" s="1882"/>
      <c r="F20" s="633"/>
      <c r="G20" s="639"/>
      <c r="H20" s="639"/>
      <c r="I20" s="639"/>
      <c r="J20" s="639"/>
      <c r="K20" s="639"/>
      <c r="L20" s="639"/>
      <c r="M20" s="639"/>
      <c r="N20" s="639"/>
      <c r="O20" s="639"/>
      <c r="P20" s="639"/>
    </row>
    <row r="21" spans="2:16" ht="15.75" customHeight="1">
      <c r="F21" s="1884"/>
      <c r="G21" s="1884"/>
      <c r="H21" s="1884"/>
      <c r="I21" s="1884"/>
      <c r="J21" s="1884"/>
      <c r="K21" s="1884"/>
      <c r="L21" s="1884"/>
      <c r="M21" s="1884"/>
      <c r="N21" s="1884"/>
      <c r="O21" s="1884"/>
      <c r="P21" s="1884"/>
    </row>
  </sheetData>
  <mergeCells count="4">
    <mergeCell ref="B20:E20"/>
    <mergeCell ref="F2:F3"/>
    <mergeCell ref="F21:P21"/>
    <mergeCell ref="B1:P1"/>
  </mergeCells>
  <pageMargins left="0.7" right="0.7" top="0.75" bottom="0.75" header="0.3" footer="0.3"/>
  <pageSetup paperSize="9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B1:K32"/>
  <sheetViews>
    <sheetView showGridLines="0" zoomScale="80" zoomScaleNormal="80" workbookViewId="0"/>
  </sheetViews>
  <sheetFormatPr defaultRowHeight="15"/>
  <cols>
    <col min="1" max="1" width="4.42578125" style="618" customWidth="1"/>
    <col min="2" max="2" width="64.42578125" style="618" customWidth="1"/>
    <col min="3" max="5" width="27.28515625" style="618" customWidth="1"/>
    <col min="6" max="16384" width="9.140625" style="618"/>
  </cols>
  <sheetData>
    <row r="1" spans="2:11" ht="30.75" customHeight="1" thickBot="1">
      <c r="B1" s="2090" t="s">
        <v>1149</v>
      </c>
      <c r="C1" s="2090"/>
      <c r="D1" s="2090"/>
      <c r="E1" s="2090"/>
      <c r="F1" s="2090"/>
      <c r="G1" s="2090"/>
      <c r="H1" s="2090"/>
      <c r="I1" s="2090"/>
      <c r="J1" s="2090"/>
      <c r="K1" s="2090"/>
    </row>
    <row r="2" spans="2:11" ht="53.25" customHeight="1" thickTop="1" thickBot="1">
      <c r="B2" s="1702" t="s">
        <v>473</v>
      </c>
      <c r="C2" s="1703" t="s">
        <v>904</v>
      </c>
      <c r="D2" s="1704" t="s">
        <v>840</v>
      </c>
      <c r="E2" s="1705" t="s">
        <v>493</v>
      </c>
      <c r="F2" s="981"/>
    </row>
    <row r="3" spans="2:11" ht="15.75" customHeight="1" thickTop="1">
      <c r="B3" s="1688" t="s">
        <v>762</v>
      </c>
      <c r="C3" s="1689">
        <v>771</v>
      </c>
      <c r="D3" s="1690">
        <v>21</v>
      </c>
      <c r="E3" s="1691">
        <v>2.7237354085603114</v>
      </c>
      <c r="F3" s="981"/>
    </row>
    <row r="4" spans="2:11" ht="15.75" customHeight="1">
      <c r="B4" s="1692" t="s">
        <v>763</v>
      </c>
      <c r="C4" s="1653">
        <v>883</v>
      </c>
      <c r="D4" s="1652">
        <v>11</v>
      </c>
      <c r="E4" s="1693">
        <v>1.245753114382786</v>
      </c>
      <c r="F4" s="981"/>
    </row>
    <row r="5" spans="2:11" ht="15.75" customHeight="1">
      <c r="B5" s="1694" t="s">
        <v>772</v>
      </c>
      <c r="C5" s="1695">
        <v>753</v>
      </c>
      <c r="D5" s="1696">
        <v>25</v>
      </c>
      <c r="E5" s="1693">
        <v>3.3200531208499333</v>
      </c>
      <c r="F5" s="981"/>
    </row>
    <row r="6" spans="2:11" ht="15.75" customHeight="1">
      <c r="B6" s="1692" t="s">
        <v>404</v>
      </c>
      <c r="C6" s="1653">
        <v>717</v>
      </c>
      <c r="D6" s="1652">
        <v>9</v>
      </c>
      <c r="E6" s="1693">
        <v>1.2552301255230125</v>
      </c>
      <c r="F6" s="981"/>
    </row>
    <row r="7" spans="2:11" ht="15.75" customHeight="1">
      <c r="B7" s="1692" t="s">
        <v>406</v>
      </c>
      <c r="C7" s="1653">
        <v>5</v>
      </c>
      <c r="D7" s="1697">
        <v>1</v>
      </c>
      <c r="E7" s="1693">
        <v>20</v>
      </c>
      <c r="F7" s="981"/>
    </row>
    <row r="8" spans="2:11" ht="15.75" customHeight="1">
      <c r="B8" s="1692" t="s">
        <v>408</v>
      </c>
      <c r="C8" s="1653">
        <v>547</v>
      </c>
      <c r="D8" s="1652">
        <v>20</v>
      </c>
      <c r="E8" s="1693">
        <v>3.6563071297989032</v>
      </c>
      <c r="F8" s="981"/>
    </row>
    <row r="9" spans="2:11" ht="15.75" customHeight="1">
      <c r="B9" s="1692" t="s">
        <v>410</v>
      </c>
      <c r="C9" s="1653">
        <v>995</v>
      </c>
      <c r="D9" s="1652">
        <v>31</v>
      </c>
      <c r="E9" s="1693">
        <v>3.1155778894472363</v>
      </c>
      <c r="F9" s="981"/>
    </row>
    <row r="10" spans="2:11" ht="15.75" customHeight="1">
      <c r="B10" s="1692" t="s">
        <v>412</v>
      </c>
      <c r="C10" s="1653">
        <v>3810</v>
      </c>
      <c r="D10" s="1652">
        <v>115</v>
      </c>
      <c r="E10" s="1693">
        <v>3.0183727034120733</v>
      </c>
      <c r="F10" s="981"/>
    </row>
    <row r="11" spans="2:11" ht="15.75" customHeight="1">
      <c r="B11" s="1692" t="s">
        <v>416</v>
      </c>
      <c r="C11" s="1653">
        <v>1809</v>
      </c>
      <c r="D11" s="1652">
        <v>36</v>
      </c>
      <c r="E11" s="1693">
        <v>1.9900497512437811</v>
      </c>
      <c r="F11" s="981"/>
    </row>
    <row r="12" spans="2:11" ht="15.75" customHeight="1">
      <c r="B12" s="1692" t="s">
        <v>479</v>
      </c>
      <c r="C12" s="1653">
        <v>6</v>
      </c>
      <c r="D12" s="1697">
        <v>0</v>
      </c>
      <c r="E12" s="1693">
        <v>0</v>
      </c>
      <c r="F12" s="981"/>
    </row>
    <row r="13" spans="2:11" ht="15.75" customHeight="1">
      <c r="B13" s="1692" t="s">
        <v>766</v>
      </c>
      <c r="C13" s="1653">
        <v>1668</v>
      </c>
      <c r="D13" s="1652">
        <v>44</v>
      </c>
      <c r="E13" s="1693">
        <v>2.6378896882494005</v>
      </c>
      <c r="F13" s="981"/>
    </row>
    <row r="14" spans="2:11" ht="15.75" customHeight="1">
      <c r="B14" s="1692" t="s">
        <v>420</v>
      </c>
      <c r="C14" s="1653">
        <v>423</v>
      </c>
      <c r="D14" s="1652">
        <v>18</v>
      </c>
      <c r="E14" s="1693">
        <v>4.2553191489361701</v>
      </c>
      <c r="F14" s="981"/>
    </row>
    <row r="15" spans="2:11" ht="15.75" customHeight="1">
      <c r="B15" s="1692" t="s">
        <v>422</v>
      </c>
      <c r="C15" s="1653">
        <v>1522</v>
      </c>
      <c r="D15" s="1652">
        <v>93</v>
      </c>
      <c r="E15" s="1693">
        <v>6.1103810775295662</v>
      </c>
    </row>
    <row r="16" spans="2:11" ht="15.75" customHeight="1">
      <c r="B16" s="1692" t="s">
        <v>428</v>
      </c>
      <c r="C16" s="1653">
        <v>1490</v>
      </c>
      <c r="D16" s="1652">
        <v>84</v>
      </c>
      <c r="E16" s="1693">
        <v>5.6375838926174495</v>
      </c>
    </row>
    <row r="17" spans="2:6" ht="15.75" customHeight="1">
      <c r="B17" s="1692" t="s">
        <v>430</v>
      </c>
      <c r="C17" s="1653">
        <v>1897</v>
      </c>
      <c r="D17" s="1652">
        <v>16</v>
      </c>
      <c r="E17" s="1693">
        <v>0.84343700579862946</v>
      </c>
    </row>
    <row r="18" spans="2:6" ht="15.75" customHeight="1">
      <c r="B18" s="1692" t="s">
        <v>1035</v>
      </c>
      <c r="C18" s="1653">
        <v>432</v>
      </c>
      <c r="D18" s="1652">
        <v>22</v>
      </c>
      <c r="E18" s="1693">
        <v>5.0925925925925926</v>
      </c>
    </row>
    <row r="19" spans="2:6" ht="15.75" customHeight="1">
      <c r="B19" s="1692" t="s">
        <v>1034</v>
      </c>
      <c r="C19" s="1653">
        <v>568</v>
      </c>
      <c r="D19" s="1652">
        <v>17</v>
      </c>
      <c r="E19" s="1693">
        <v>2.992957746478873</v>
      </c>
    </row>
    <row r="20" spans="2:6" ht="15.75" customHeight="1">
      <c r="B20" s="1692" t="s">
        <v>436</v>
      </c>
      <c r="C20" s="1653">
        <v>506</v>
      </c>
      <c r="D20" s="1652">
        <v>13</v>
      </c>
      <c r="E20" s="1693">
        <v>2.5691699604743086</v>
      </c>
    </row>
    <row r="21" spans="2:6" ht="15.75" customHeight="1">
      <c r="B21" s="1692" t="s">
        <v>767</v>
      </c>
      <c r="C21" s="1653">
        <v>8</v>
      </c>
      <c r="D21" s="1697">
        <v>0</v>
      </c>
      <c r="E21" s="1693">
        <v>0</v>
      </c>
    </row>
    <row r="22" spans="2:6" ht="15.75" customHeight="1">
      <c r="B22" s="1692" t="s">
        <v>440</v>
      </c>
      <c r="C22" s="1653">
        <v>2519</v>
      </c>
      <c r="D22" s="1652">
        <v>53</v>
      </c>
      <c r="E22" s="1693">
        <v>2.1040095275903137</v>
      </c>
    </row>
    <row r="23" spans="2:6" ht="15.75" customHeight="1">
      <c r="B23" s="1692" t="s">
        <v>764</v>
      </c>
      <c r="C23" s="1653">
        <v>828</v>
      </c>
      <c r="D23" s="1652">
        <v>14</v>
      </c>
      <c r="E23" s="1693">
        <v>1.6908212560386473</v>
      </c>
    </row>
    <row r="24" spans="2:6" ht="15.75" customHeight="1">
      <c r="B24" s="1692" t="s">
        <v>768</v>
      </c>
      <c r="C24" s="1653">
        <v>4136</v>
      </c>
      <c r="D24" s="1652">
        <v>115</v>
      </c>
      <c r="E24" s="1693">
        <v>2.7804642166344293</v>
      </c>
    </row>
    <row r="25" spans="2:6" ht="15.75" customHeight="1">
      <c r="B25" s="1692" t="s">
        <v>448</v>
      </c>
      <c r="C25" s="1653">
        <v>1299</v>
      </c>
      <c r="D25" s="1652">
        <v>48</v>
      </c>
      <c r="E25" s="1693">
        <v>3.695150115473441</v>
      </c>
    </row>
    <row r="26" spans="2:6" ht="15.75" customHeight="1">
      <c r="B26" s="1692" t="s">
        <v>452</v>
      </c>
      <c r="C26" s="1653">
        <v>2021</v>
      </c>
      <c r="D26" s="1652">
        <v>80</v>
      </c>
      <c r="E26" s="1693">
        <v>3.9584364176150419</v>
      </c>
    </row>
    <row r="27" spans="2:6" ht="15.75" customHeight="1">
      <c r="B27" s="1692" t="s">
        <v>492</v>
      </c>
      <c r="C27" s="1653">
        <v>695</v>
      </c>
      <c r="D27" s="1652">
        <v>17</v>
      </c>
      <c r="E27" s="1693">
        <v>2.4460431654676258</v>
      </c>
    </row>
    <row r="28" spans="2:6" ht="15.75" customHeight="1">
      <c r="B28" s="1692" t="s">
        <v>769</v>
      </c>
      <c r="C28" s="1653">
        <v>787</v>
      </c>
      <c r="D28" s="1652">
        <v>31</v>
      </c>
      <c r="E28" s="1693">
        <v>3.9390088945362134</v>
      </c>
    </row>
    <row r="29" spans="2:6" ht="15.75" customHeight="1">
      <c r="B29" s="1692" t="s">
        <v>765</v>
      </c>
      <c r="C29" s="1653">
        <v>183</v>
      </c>
      <c r="D29" s="1652">
        <v>5</v>
      </c>
      <c r="E29" s="1693">
        <v>2.7322404371584699</v>
      </c>
    </row>
    <row r="30" spans="2:6" ht="15.75" customHeight="1" thickBot="1">
      <c r="B30" s="1698" t="s">
        <v>464</v>
      </c>
      <c r="C30" s="1699">
        <v>608</v>
      </c>
      <c r="D30" s="1700">
        <v>23</v>
      </c>
      <c r="E30" s="1701">
        <v>3.7828947368421053</v>
      </c>
    </row>
    <row r="31" spans="2:6" ht="15.75" thickTop="1"/>
    <row r="32" spans="2:6" ht="30.75" customHeight="1">
      <c r="B32" s="2089"/>
      <c r="C32" s="2089"/>
      <c r="D32" s="2089"/>
      <c r="E32" s="2089"/>
      <c r="F32" s="42"/>
    </row>
  </sheetData>
  <mergeCells count="2">
    <mergeCell ref="B32:E32"/>
    <mergeCell ref="B1:K1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>
  <dimension ref="B1"/>
  <sheetViews>
    <sheetView showGridLines="0" zoomScale="80" zoomScaleNormal="80" workbookViewId="0">
      <selection activeCell="B1" sqref="B1"/>
    </sheetView>
  </sheetViews>
  <sheetFormatPr defaultRowHeight="15"/>
  <cols>
    <col min="1" max="1" width="4.140625" style="618" customWidth="1"/>
    <col min="2" max="16384" width="9.140625" style="618"/>
  </cols>
  <sheetData>
    <row r="1" spans="2:2" ht="15.75">
      <c r="B1" s="1152" t="s">
        <v>1079</v>
      </c>
    </row>
  </sheetData>
  <pageMargins left="0.7" right="0.7" top="0.75" bottom="0.75" header="0.3" footer="0.3"/>
  <drawing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theme="1"/>
  </sheetPr>
  <dimension ref="A1:Q472"/>
  <sheetViews>
    <sheetView topLeftCell="A7" zoomScaleNormal="100" workbookViewId="0">
      <selection activeCell="B21" sqref="B21"/>
    </sheetView>
  </sheetViews>
  <sheetFormatPr defaultRowHeight="15"/>
  <cols>
    <col min="1" max="1" width="37.85546875" style="618" customWidth="1"/>
    <col min="2" max="2" width="27.140625" style="618" customWidth="1"/>
    <col min="3" max="9" width="9.140625" style="618"/>
    <col min="10" max="17" width="8.85546875" style="618" customWidth="1"/>
    <col min="18" max="16384" width="9.140625" style="618"/>
  </cols>
  <sheetData>
    <row r="1" spans="1:17" ht="15.75" customHeight="1" thickBot="1">
      <c r="A1" s="2087" t="s">
        <v>505</v>
      </c>
      <c r="B1" s="2087"/>
      <c r="C1" s="2087"/>
      <c r="D1" s="2087"/>
      <c r="E1" s="2087"/>
      <c r="F1" s="2087"/>
      <c r="G1" s="2087"/>
      <c r="H1" s="2087"/>
      <c r="I1" s="2087"/>
      <c r="N1" s="2091" t="s">
        <v>160</v>
      </c>
      <c r="O1" s="2091"/>
      <c r="P1" s="2091"/>
    </row>
    <row r="2" spans="1:17" ht="86.25" thickTop="1" thickBot="1">
      <c r="A2" s="547" t="s">
        <v>0</v>
      </c>
      <c r="B2" s="548" t="s">
        <v>473</v>
      </c>
      <c r="C2" s="549" t="s">
        <v>904</v>
      </c>
      <c r="D2" s="549" t="s">
        <v>840</v>
      </c>
      <c r="E2" s="549" t="s">
        <v>136</v>
      </c>
      <c r="F2" s="549" t="s">
        <v>137</v>
      </c>
      <c r="G2" s="549" t="s">
        <v>138</v>
      </c>
      <c r="H2" s="549" t="s">
        <v>506</v>
      </c>
      <c r="I2" s="550" t="s">
        <v>140</v>
      </c>
      <c r="N2" s="1078" t="s">
        <v>0</v>
      </c>
      <c r="O2" s="1079" t="s">
        <v>168</v>
      </c>
      <c r="P2" s="1080" t="s">
        <v>169</v>
      </c>
    </row>
    <row r="3" spans="1:17" ht="16.5" customHeight="1" thickTop="1" thickBot="1">
      <c r="A3" s="551" t="s">
        <v>142</v>
      </c>
      <c r="B3" s="1081" t="s">
        <v>762</v>
      </c>
      <c r="C3" s="1082">
        <v>716</v>
      </c>
      <c r="D3" s="1083">
        <v>19</v>
      </c>
      <c r="E3" s="552"/>
      <c r="F3" s="552">
        <f t="shared" ref="F3:F30" si="0">(D3/C3)*100</f>
        <v>2.6536312849162011</v>
      </c>
      <c r="G3" s="552"/>
      <c r="H3" s="552">
        <f t="shared" ref="H3:H30" si="1">F$38*100</f>
        <v>2.7588045180421816</v>
      </c>
      <c r="I3" s="553">
        <v>0</v>
      </c>
      <c r="K3" s="1083"/>
      <c r="N3" s="1084" t="s">
        <v>142</v>
      </c>
      <c r="O3" s="1085">
        <v>6</v>
      </c>
      <c r="P3" s="1086">
        <v>40</v>
      </c>
      <c r="Q3" s="505"/>
    </row>
    <row r="4" spans="1:17" ht="16.5" thickTop="1" thickBot="1">
      <c r="A4" s="554" t="s">
        <v>143</v>
      </c>
      <c r="B4" s="1081" t="s">
        <v>763</v>
      </c>
      <c r="C4" s="1087">
        <v>857</v>
      </c>
      <c r="D4" s="1088">
        <v>10</v>
      </c>
      <c r="E4" s="555"/>
      <c r="F4" s="552">
        <f t="shared" si="0"/>
        <v>1.1668611435239207</v>
      </c>
      <c r="G4" s="555"/>
      <c r="H4" s="552">
        <f t="shared" si="1"/>
        <v>2.7588045180421816</v>
      </c>
      <c r="I4" s="556">
        <v>0</v>
      </c>
      <c r="K4" s="1088"/>
      <c r="N4" s="1089" t="s">
        <v>143</v>
      </c>
      <c r="O4" s="1090">
        <v>17</v>
      </c>
      <c r="P4" s="1091">
        <v>18.75</v>
      </c>
      <c r="Q4" s="505"/>
    </row>
    <row r="5" spans="1:17" ht="16.5" thickTop="1" thickBot="1">
      <c r="A5" s="554" t="s">
        <v>144</v>
      </c>
      <c r="B5" s="1092" t="s">
        <v>491</v>
      </c>
      <c r="C5" s="618">
        <v>720</v>
      </c>
      <c r="D5" s="1093">
        <v>19</v>
      </c>
      <c r="E5" s="555"/>
      <c r="F5" s="552">
        <f t="shared" si="0"/>
        <v>2.6388888888888888</v>
      </c>
      <c r="G5" s="555"/>
      <c r="H5" s="552">
        <f t="shared" si="1"/>
        <v>2.7588045180421816</v>
      </c>
      <c r="I5" s="556">
        <v>200</v>
      </c>
      <c r="K5" s="1093"/>
      <c r="N5" s="1089" t="s">
        <v>144</v>
      </c>
      <c r="O5" s="1090">
        <v>31</v>
      </c>
      <c r="P5" s="1091">
        <v>13.333333333333334</v>
      </c>
      <c r="Q5" s="505"/>
    </row>
    <row r="6" spans="1:17" ht="16.5" thickTop="1" thickBot="1">
      <c r="A6" s="554" t="s">
        <v>145</v>
      </c>
      <c r="B6" s="1081" t="s">
        <v>404</v>
      </c>
      <c r="C6" s="1087">
        <v>714</v>
      </c>
      <c r="D6" s="1088">
        <v>9</v>
      </c>
      <c r="E6" s="555"/>
      <c r="F6" s="552">
        <f t="shared" si="0"/>
        <v>1.2605042016806722</v>
      </c>
      <c r="G6" s="555"/>
      <c r="H6" s="552">
        <f t="shared" si="1"/>
        <v>2.7588045180421816</v>
      </c>
      <c r="I6" s="556">
        <v>200</v>
      </c>
      <c r="K6" s="1088"/>
      <c r="N6" s="1089" t="s">
        <v>145</v>
      </c>
      <c r="O6" s="1090">
        <v>48</v>
      </c>
      <c r="P6" s="1091">
        <v>10.638297872340425</v>
      </c>
      <c r="Q6" s="505"/>
    </row>
    <row r="7" spans="1:17" ht="16.5" thickTop="1" thickBot="1">
      <c r="A7" s="554" t="s">
        <v>146</v>
      </c>
      <c r="B7" s="1081" t="s">
        <v>406</v>
      </c>
      <c r="C7" s="1087">
        <v>5</v>
      </c>
      <c r="D7" s="1088">
        <v>1</v>
      </c>
      <c r="E7" s="555"/>
      <c r="F7" s="552">
        <f t="shared" si="0"/>
        <v>20</v>
      </c>
      <c r="G7" s="555"/>
      <c r="H7" s="552">
        <f t="shared" si="1"/>
        <v>2.7588045180421816</v>
      </c>
      <c r="I7" s="556">
        <v>400</v>
      </c>
      <c r="K7" s="1088"/>
      <c r="N7" s="1089" t="s">
        <v>146</v>
      </c>
      <c r="O7" s="1090">
        <v>67</v>
      </c>
      <c r="P7" s="1091">
        <v>9.0909090909090917</v>
      </c>
      <c r="Q7" s="505"/>
    </row>
    <row r="8" spans="1:17" ht="16.5" thickTop="1" thickBot="1">
      <c r="A8" s="554" t="s">
        <v>147</v>
      </c>
      <c r="B8" s="1081" t="s">
        <v>408</v>
      </c>
      <c r="C8" s="1087">
        <v>430</v>
      </c>
      <c r="D8" s="1088">
        <v>15</v>
      </c>
      <c r="E8" s="555"/>
      <c r="F8" s="552">
        <f t="shared" si="0"/>
        <v>3.4883720930232558</v>
      </c>
      <c r="G8" s="555"/>
      <c r="H8" s="552">
        <f t="shared" si="1"/>
        <v>2.7588045180421816</v>
      </c>
      <c r="I8" s="556">
        <v>400</v>
      </c>
      <c r="K8" s="1088"/>
      <c r="N8" s="1089" t="s">
        <v>147</v>
      </c>
      <c r="O8" s="1090">
        <v>87</v>
      </c>
      <c r="P8" s="1091">
        <v>8.1395348837209305</v>
      </c>
      <c r="Q8" s="505"/>
    </row>
    <row r="9" spans="1:17" ht="16.5" thickTop="1" thickBot="1">
      <c r="A9" s="554" t="s">
        <v>148</v>
      </c>
      <c r="B9" s="1081" t="s">
        <v>410</v>
      </c>
      <c r="C9" s="1087">
        <v>958</v>
      </c>
      <c r="D9" s="1088">
        <v>29</v>
      </c>
      <c r="E9" s="555"/>
      <c r="F9" s="552">
        <f t="shared" si="0"/>
        <v>3.0271398747390399</v>
      </c>
      <c r="G9" s="555"/>
      <c r="H9" s="552">
        <f t="shared" si="1"/>
        <v>2.7588045180421816</v>
      </c>
      <c r="I9" s="556">
        <v>600</v>
      </c>
      <c r="K9" s="1088"/>
      <c r="N9" s="1089" t="s">
        <v>148</v>
      </c>
      <c r="O9" s="1090">
        <v>108</v>
      </c>
      <c r="P9" s="1091">
        <v>7.4766355140186906</v>
      </c>
      <c r="Q9" s="505"/>
    </row>
    <row r="10" spans="1:17" ht="15" customHeight="1" thickTop="1" thickBot="1">
      <c r="A10" s="554" t="s">
        <v>149</v>
      </c>
      <c r="B10" s="1081" t="s">
        <v>412</v>
      </c>
      <c r="C10" s="1087">
        <v>3796</v>
      </c>
      <c r="D10" s="1088">
        <v>114</v>
      </c>
      <c r="E10" s="555"/>
      <c r="F10" s="552">
        <f t="shared" si="0"/>
        <v>3.0031612223393047</v>
      </c>
      <c r="G10" s="555"/>
      <c r="H10" s="552">
        <f t="shared" si="1"/>
        <v>2.7588045180421816</v>
      </c>
      <c r="I10" s="556">
        <v>800</v>
      </c>
      <c r="K10" s="1088"/>
      <c r="N10" s="1089" t="s">
        <v>149</v>
      </c>
      <c r="O10" s="1090">
        <v>130</v>
      </c>
      <c r="P10" s="1091">
        <v>6.9767441860465116</v>
      </c>
      <c r="Q10" s="505"/>
    </row>
    <row r="11" spans="1:17" ht="16.5" thickTop="1" thickBot="1">
      <c r="A11" s="554" t="s">
        <v>151</v>
      </c>
      <c r="B11" s="1081" t="s">
        <v>416</v>
      </c>
      <c r="C11" s="1087">
        <v>1809</v>
      </c>
      <c r="D11" s="1088">
        <v>36</v>
      </c>
      <c r="E11" s="555"/>
      <c r="F11" s="552">
        <f>(D11/C11)*100</f>
        <v>1.9900497512437811</v>
      </c>
      <c r="G11" s="555"/>
      <c r="H11" s="552">
        <f t="shared" si="1"/>
        <v>2.7588045180421816</v>
      </c>
      <c r="I11" s="556">
        <v>1000</v>
      </c>
      <c r="K11" s="1088"/>
      <c r="N11" s="1089" t="s">
        <v>150</v>
      </c>
      <c r="O11" s="1090">
        <v>153</v>
      </c>
      <c r="P11" s="1091">
        <v>6.5789473684210522</v>
      </c>
      <c r="Q11" s="505"/>
    </row>
    <row r="12" spans="1:17" ht="16.5" thickTop="1" thickBot="1">
      <c r="A12" s="554" t="s">
        <v>152</v>
      </c>
      <c r="B12" s="1092" t="s">
        <v>479</v>
      </c>
      <c r="C12" s="1087">
        <v>6</v>
      </c>
      <c r="D12" s="1088">
        <v>0</v>
      </c>
      <c r="E12" s="555"/>
      <c r="F12" s="552">
        <f>(D12/C12)*100</f>
        <v>0</v>
      </c>
      <c r="G12" s="555"/>
      <c r="H12" s="552">
        <f t="shared" si="1"/>
        <v>2.7588045180421816</v>
      </c>
      <c r="I12" s="556">
        <v>1200</v>
      </c>
      <c r="K12" s="1088"/>
      <c r="N12" s="1089" t="s">
        <v>151</v>
      </c>
      <c r="O12" s="1090">
        <v>176</v>
      </c>
      <c r="P12" s="1091">
        <v>6.2857142857142865</v>
      </c>
      <c r="Q12" s="505"/>
    </row>
    <row r="13" spans="1:17" ht="25.5" thickTop="1" thickBot="1">
      <c r="A13" s="554" t="s">
        <v>153</v>
      </c>
      <c r="B13" s="1081" t="s">
        <v>766</v>
      </c>
      <c r="C13" s="1087">
        <v>1650</v>
      </c>
      <c r="D13" s="1088">
        <v>42</v>
      </c>
      <c r="E13" s="555"/>
      <c r="F13" s="552">
        <f t="shared" si="0"/>
        <v>2.5454545454545454</v>
      </c>
      <c r="G13" s="555"/>
      <c r="H13" s="552">
        <f t="shared" si="1"/>
        <v>2.7588045180421816</v>
      </c>
      <c r="I13" s="556">
        <v>1400</v>
      </c>
      <c r="K13" s="1088"/>
      <c r="N13" s="1089" t="s">
        <v>152</v>
      </c>
      <c r="O13" s="1090">
        <v>200</v>
      </c>
      <c r="P13" s="1091">
        <v>6.0301507537688437</v>
      </c>
      <c r="Q13" s="505"/>
    </row>
    <row r="14" spans="1:17" ht="16.5" thickTop="1" thickBot="1">
      <c r="A14" s="554" t="s">
        <v>155</v>
      </c>
      <c r="B14" s="1081" t="s">
        <v>420</v>
      </c>
      <c r="C14" s="1087">
        <v>420</v>
      </c>
      <c r="D14" s="1088">
        <v>17</v>
      </c>
      <c r="E14" s="555"/>
      <c r="F14" s="552">
        <f t="shared" si="0"/>
        <v>4.0476190476190474</v>
      </c>
      <c r="G14" s="555"/>
      <c r="H14" s="552">
        <f t="shared" si="1"/>
        <v>2.7588045180421816</v>
      </c>
      <c r="I14" s="556">
        <v>1600</v>
      </c>
      <c r="K14" s="1088"/>
      <c r="N14" s="1089" t="s">
        <v>153</v>
      </c>
      <c r="O14" s="1090">
        <v>225</v>
      </c>
      <c r="P14" s="1091">
        <v>5.8035714285714288</v>
      </c>
      <c r="Q14" s="505"/>
    </row>
    <row r="15" spans="1:17" ht="16.5" thickTop="1" thickBot="1">
      <c r="A15" s="554" t="s">
        <v>156</v>
      </c>
      <c r="B15" s="1081" t="s">
        <v>422</v>
      </c>
      <c r="C15" s="1087">
        <v>1169</v>
      </c>
      <c r="D15" s="1088">
        <v>63</v>
      </c>
      <c r="E15" s="555"/>
      <c r="F15" s="552">
        <f t="shared" si="0"/>
        <v>5.3892215568862278</v>
      </c>
      <c r="G15" s="555"/>
      <c r="H15" s="552">
        <f t="shared" si="1"/>
        <v>2.7588045180421816</v>
      </c>
      <c r="I15" s="556">
        <v>1800</v>
      </c>
      <c r="K15" s="1088"/>
      <c r="N15" s="1089" t="s">
        <v>154</v>
      </c>
      <c r="O15" s="1090">
        <v>249</v>
      </c>
      <c r="P15" s="1091">
        <v>5.6451612903225801</v>
      </c>
      <c r="Q15" s="505"/>
    </row>
    <row r="16" spans="1:17" ht="16.5" thickTop="1" thickBot="1">
      <c r="A16" s="554" t="s">
        <v>162</v>
      </c>
      <c r="B16" s="1081" t="s">
        <v>428</v>
      </c>
      <c r="C16" s="1087">
        <v>1343</v>
      </c>
      <c r="D16" s="1088">
        <v>71</v>
      </c>
      <c r="F16" s="552">
        <f t="shared" si="0"/>
        <v>5.2866716306775876</v>
      </c>
      <c r="H16" s="552">
        <f t="shared" si="1"/>
        <v>2.7588045180421816</v>
      </c>
      <c r="I16" s="558">
        <v>4000</v>
      </c>
      <c r="K16" s="1088"/>
      <c r="N16" s="1089" t="s">
        <v>155</v>
      </c>
      <c r="O16" s="1090">
        <v>275</v>
      </c>
      <c r="P16" s="1091">
        <v>5.4744525547445262</v>
      </c>
      <c r="Q16" s="505"/>
    </row>
    <row r="17" spans="1:17" ht="16.5" thickTop="1" thickBot="1">
      <c r="A17" s="554" t="s">
        <v>163</v>
      </c>
      <c r="B17" s="1081" t="s">
        <v>430</v>
      </c>
      <c r="C17" s="1087">
        <v>1895</v>
      </c>
      <c r="D17" s="1088">
        <v>16</v>
      </c>
      <c r="F17" s="552">
        <f t="shared" si="0"/>
        <v>0.84432717678100255</v>
      </c>
      <c r="H17" s="552">
        <f t="shared" si="1"/>
        <v>2.7588045180421816</v>
      </c>
      <c r="I17" s="558">
        <v>4000</v>
      </c>
      <c r="K17" s="1088"/>
      <c r="N17" s="1089" t="s">
        <v>156</v>
      </c>
      <c r="O17" s="1090">
        <v>300</v>
      </c>
      <c r="P17" s="1091">
        <v>5.3511705685618729</v>
      </c>
      <c r="Q17" s="505"/>
    </row>
    <row r="18" spans="1:17" ht="16.5" thickTop="1" thickBot="1">
      <c r="A18" s="554" t="s">
        <v>164</v>
      </c>
      <c r="B18" s="1081" t="s">
        <v>1035</v>
      </c>
      <c r="C18" s="1087">
        <v>392</v>
      </c>
      <c r="D18" s="1088">
        <v>18</v>
      </c>
      <c r="F18" s="552">
        <f t="shared" si="0"/>
        <v>4.591836734693878</v>
      </c>
      <c r="H18" s="552">
        <f t="shared" si="1"/>
        <v>2.7588045180421816</v>
      </c>
      <c r="I18" s="558">
        <v>5000</v>
      </c>
      <c r="K18" s="1088"/>
      <c r="N18" s="1089" t="s">
        <v>157</v>
      </c>
      <c r="O18" s="1090">
        <v>326</v>
      </c>
      <c r="P18" s="1091">
        <v>5.2307692307692308</v>
      </c>
      <c r="Q18" s="505"/>
    </row>
    <row r="19" spans="1:17" ht="16.5" thickTop="1" thickBot="1">
      <c r="A19" s="554" t="s">
        <v>165</v>
      </c>
      <c r="B19" s="1081" t="s">
        <v>1034</v>
      </c>
      <c r="C19" s="1087">
        <v>531</v>
      </c>
      <c r="D19" s="1088">
        <v>16</v>
      </c>
      <c r="F19" s="552">
        <f t="shared" si="0"/>
        <v>3.0131826741996233</v>
      </c>
      <c r="H19" s="552">
        <f t="shared" si="1"/>
        <v>2.7588045180421816</v>
      </c>
      <c r="I19" s="558">
        <v>5000</v>
      </c>
      <c r="K19" s="1088"/>
      <c r="N19" s="1089" t="s">
        <v>161</v>
      </c>
      <c r="O19" s="1090">
        <v>353</v>
      </c>
      <c r="P19" s="1091">
        <v>5.1136363636363642</v>
      </c>
      <c r="Q19" s="505"/>
    </row>
    <row r="20" spans="1:17" ht="16.5" thickTop="1" thickBot="1">
      <c r="A20" s="554" t="s">
        <v>166</v>
      </c>
      <c r="B20" s="1081" t="s">
        <v>436</v>
      </c>
      <c r="C20" s="1087">
        <v>449</v>
      </c>
      <c r="D20" s="1088">
        <v>7</v>
      </c>
      <c r="F20" s="552">
        <f t="shared" si="0"/>
        <v>1.5590200445434299</v>
      </c>
      <c r="H20" s="552">
        <f t="shared" si="1"/>
        <v>2.7588045180421816</v>
      </c>
      <c r="I20" s="558">
        <v>6000</v>
      </c>
      <c r="K20" s="1088"/>
      <c r="N20" s="1089" t="s">
        <v>162</v>
      </c>
      <c r="O20" s="1090">
        <v>379</v>
      </c>
      <c r="P20" s="1091">
        <v>5.0264550264550261</v>
      </c>
      <c r="Q20" s="505"/>
    </row>
    <row r="21" spans="1:17" ht="37.5" thickTop="1" thickBot="1">
      <c r="A21" s="554" t="s">
        <v>170</v>
      </c>
      <c r="B21" s="1092" t="s">
        <v>767</v>
      </c>
      <c r="C21" s="1087">
        <v>8</v>
      </c>
      <c r="D21" s="1088">
        <v>0</v>
      </c>
      <c r="F21" s="552">
        <f t="shared" si="0"/>
        <v>0</v>
      </c>
      <c r="H21" s="552">
        <f t="shared" si="1"/>
        <v>2.7588045180421816</v>
      </c>
      <c r="I21" s="558">
        <v>6000</v>
      </c>
      <c r="K21" s="1088"/>
      <c r="N21" s="1089" t="s">
        <v>163</v>
      </c>
      <c r="O21" s="1090">
        <v>406</v>
      </c>
      <c r="P21" s="1091">
        <v>4.9382716049382713</v>
      </c>
      <c r="Q21" s="505"/>
    </row>
    <row r="22" spans="1:17" ht="16.5" thickTop="1" thickBot="1">
      <c r="A22" s="554" t="s">
        <v>172</v>
      </c>
      <c r="B22" s="1081" t="s">
        <v>440</v>
      </c>
      <c r="C22" s="1087">
        <v>2281</v>
      </c>
      <c r="D22" s="1088">
        <v>44</v>
      </c>
      <c r="F22" s="552">
        <f t="shared" si="0"/>
        <v>1.9289785181937746</v>
      </c>
      <c r="H22" s="552">
        <f t="shared" si="1"/>
        <v>2.7588045180421816</v>
      </c>
      <c r="I22" s="558">
        <v>7000</v>
      </c>
      <c r="K22" s="1088"/>
      <c r="N22" s="1089" t="s">
        <v>164</v>
      </c>
      <c r="O22" s="1090">
        <v>433</v>
      </c>
      <c r="P22" s="1091">
        <v>4.8611111111111116</v>
      </c>
      <c r="Q22" s="505"/>
    </row>
    <row r="23" spans="1:17" ht="16.5" thickTop="1" thickBot="1">
      <c r="A23" s="554" t="s">
        <v>174</v>
      </c>
      <c r="B23" s="1081" t="s">
        <v>764</v>
      </c>
      <c r="C23" s="1087">
        <v>808</v>
      </c>
      <c r="D23" s="1088">
        <v>13</v>
      </c>
      <c r="F23" s="552">
        <f t="shared" si="0"/>
        <v>1.608910891089109</v>
      </c>
      <c r="H23" s="552">
        <f t="shared" si="1"/>
        <v>2.7588045180421816</v>
      </c>
      <c r="I23" s="558">
        <v>8000</v>
      </c>
      <c r="K23" s="1088"/>
      <c r="N23" s="1089" t="s">
        <v>165</v>
      </c>
      <c r="O23" s="1090">
        <v>461</v>
      </c>
      <c r="P23" s="1091">
        <v>4.7826086956521738</v>
      </c>
      <c r="Q23" s="505"/>
    </row>
    <row r="24" spans="1:17" ht="15" customHeight="1" thickTop="1" thickBot="1">
      <c r="A24" s="554" t="s">
        <v>181</v>
      </c>
      <c r="B24" s="1081" t="s">
        <v>768</v>
      </c>
      <c r="C24" s="1087">
        <v>4003</v>
      </c>
      <c r="D24" s="1088">
        <v>111</v>
      </c>
      <c r="F24" s="552">
        <f t="shared" si="0"/>
        <v>2.7729203097676742</v>
      </c>
      <c r="H24" s="552">
        <f t="shared" si="1"/>
        <v>2.7588045180421816</v>
      </c>
      <c r="I24" s="558">
        <v>9000</v>
      </c>
      <c r="K24" s="1088"/>
      <c r="N24" s="1089" t="s">
        <v>166</v>
      </c>
      <c r="O24" s="1090">
        <v>488</v>
      </c>
      <c r="P24" s="1091">
        <v>4.7227926078028748</v>
      </c>
      <c r="Q24" s="505"/>
    </row>
    <row r="25" spans="1:17" ht="16.5" thickTop="1" thickBot="1">
      <c r="A25" s="554" t="s">
        <v>182</v>
      </c>
      <c r="B25" s="1081" t="s">
        <v>448</v>
      </c>
      <c r="C25" s="1087">
        <v>1164</v>
      </c>
      <c r="D25" s="1088">
        <v>33</v>
      </c>
      <c r="F25" s="552">
        <f t="shared" si="0"/>
        <v>2.8350515463917527</v>
      </c>
      <c r="H25" s="552">
        <f t="shared" si="1"/>
        <v>2.7588045180421816</v>
      </c>
      <c r="I25" s="558">
        <v>9000</v>
      </c>
      <c r="K25" s="1088"/>
      <c r="N25" s="1089" t="s">
        <v>170</v>
      </c>
      <c r="O25" s="1090">
        <v>516</v>
      </c>
      <c r="P25" s="1091">
        <v>4.6601941747572813</v>
      </c>
      <c r="Q25" s="505"/>
    </row>
    <row r="26" spans="1:17" ht="16.5" thickTop="1" thickBot="1">
      <c r="A26" s="554" t="s">
        <v>196</v>
      </c>
      <c r="B26" s="1081" t="s">
        <v>452</v>
      </c>
      <c r="C26" s="1087">
        <v>1675</v>
      </c>
      <c r="D26" s="1088">
        <v>58</v>
      </c>
      <c r="F26" s="552">
        <f t="shared" si="0"/>
        <v>3.4626865671641789</v>
      </c>
      <c r="H26" s="552">
        <f t="shared" si="1"/>
        <v>2.7588045180421816</v>
      </c>
      <c r="I26" s="558">
        <v>10000</v>
      </c>
      <c r="K26" s="1088"/>
      <c r="N26" s="1089" t="s">
        <v>171</v>
      </c>
      <c r="O26" s="1090">
        <v>544</v>
      </c>
      <c r="P26" s="1091">
        <v>4.6040515653775325</v>
      </c>
      <c r="Q26" s="505"/>
    </row>
    <row r="27" spans="1:17" ht="25.5" thickTop="1" thickBot="1">
      <c r="A27" s="554" t="s">
        <v>203</v>
      </c>
      <c r="B27" s="1092" t="s">
        <v>492</v>
      </c>
      <c r="C27" s="1093">
        <v>692</v>
      </c>
      <c r="D27" s="1093">
        <v>17</v>
      </c>
      <c r="F27" s="552">
        <f t="shared" si="0"/>
        <v>2.4566473988439306</v>
      </c>
      <c r="H27" s="552">
        <f t="shared" si="1"/>
        <v>2.7588045180421816</v>
      </c>
      <c r="I27" s="558">
        <v>10000</v>
      </c>
      <c r="K27" s="1093"/>
      <c r="N27" s="1089" t="s">
        <v>172</v>
      </c>
      <c r="O27" s="1090">
        <v>572</v>
      </c>
      <c r="P27" s="1091">
        <v>4.5534150612959721</v>
      </c>
      <c r="Q27" s="505"/>
    </row>
    <row r="28" spans="1:17" ht="37.5" thickTop="1" thickBot="1">
      <c r="A28" s="554" t="s">
        <v>206</v>
      </c>
      <c r="B28" s="1092" t="s">
        <v>769</v>
      </c>
      <c r="C28" s="1093">
        <v>759</v>
      </c>
      <c r="D28" s="1093">
        <v>25</v>
      </c>
      <c r="F28" s="552">
        <f t="shared" si="0"/>
        <v>3.293807641633729</v>
      </c>
      <c r="H28" s="552">
        <f t="shared" si="1"/>
        <v>2.7588045180421816</v>
      </c>
      <c r="I28" s="558">
        <v>11000</v>
      </c>
      <c r="K28" s="1093"/>
      <c r="N28" s="1089" t="s">
        <v>173</v>
      </c>
      <c r="O28" s="1090">
        <v>600</v>
      </c>
      <c r="P28" s="1091">
        <v>4.5075125208681133</v>
      </c>
      <c r="Q28" s="505"/>
    </row>
    <row r="29" spans="1:17" ht="25.5" thickTop="1" thickBot="1">
      <c r="A29" s="554" t="s">
        <v>209</v>
      </c>
      <c r="B29" s="1081" t="s">
        <v>765</v>
      </c>
      <c r="C29" s="1087">
        <v>183</v>
      </c>
      <c r="D29" s="1088">
        <v>5</v>
      </c>
      <c r="F29" s="552">
        <f t="shared" si="0"/>
        <v>2.7322404371584699</v>
      </c>
      <c r="H29" s="552">
        <f t="shared" si="1"/>
        <v>2.7588045180421816</v>
      </c>
      <c r="I29" s="558">
        <v>13000</v>
      </c>
      <c r="K29" s="1088"/>
      <c r="N29" s="1089" t="s">
        <v>174</v>
      </c>
      <c r="O29" s="1090">
        <v>628</v>
      </c>
      <c r="P29" s="1091">
        <v>4.4657097288676235</v>
      </c>
      <c r="Q29" s="505"/>
    </row>
    <row r="30" spans="1:17" ht="25.5" thickTop="1" thickBot="1">
      <c r="A30" s="557" t="s">
        <v>210</v>
      </c>
      <c r="B30" s="1081" t="s">
        <v>464</v>
      </c>
      <c r="C30" s="1087">
        <v>580</v>
      </c>
      <c r="D30" s="1088">
        <v>20</v>
      </c>
      <c r="F30" s="552">
        <f t="shared" si="0"/>
        <v>3.4482758620689653</v>
      </c>
      <c r="H30" s="552">
        <f t="shared" si="1"/>
        <v>2.7588045180421816</v>
      </c>
      <c r="I30" s="558">
        <v>15000</v>
      </c>
      <c r="K30" s="1088"/>
      <c r="N30" s="1089" t="s">
        <v>179</v>
      </c>
      <c r="O30" s="1090">
        <v>656</v>
      </c>
      <c r="P30" s="1091">
        <v>4.4274809160305342</v>
      </c>
      <c r="Q30" s="505"/>
    </row>
    <row r="31" spans="1:17" ht="15.75" thickTop="1">
      <c r="C31" s="110"/>
      <c r="N31" s="1089" t="s">
        <v>180</v>
      </c>
      <c r="O31" s="1090">
        <v>685</v>
      </c>
      <c r="P31" s="1091">
        <v>4.3859649122807012</v>
      </c>
      <c r="Q31" s="505"/>
    </row>
    <row r="32" spans="1:17">
      <c r="N32" s="1089" t="s">
        <v>181</v>
      </c>
      <c r="O32" s="1090">
        <v>714</v>
      </c>
      <c r="P32" s="1091">
        <v>4.3478260869565215</v>
      </c>
      <c r="Q32" s="505"/>
    </row>
    <row r="33" spans="1:17">
      <c r="E33" s="42"/>
      <c r="N33" s="1089" t="s">
        <v>182</v>
      </c>
      <c r="O33" s="1090">
        <v>743</v>
      </c>
      <c r="P33" s="1091">
        <v>4.3126684636118604</v>
      </c>
      <c r="Q33" s="505"/>
    </row>
    <row r="34" spans="1:17">
      <c r="A34" s="618" t="s">
        <v>507</v>
      </c>
      <c r="N34" s="1089" t="s">
        <v>185</v>
      </c>
      <c r="O34" s="1090">
        <v>772</v>
      </c>
      <c r="P34" s="1091">
        <v>4.2801556420233462</v>
      </c>
      <c r="Q34" s="505"/>
    </row>
    <row r="35" spans="1:17">
      <c r="A35" s="618" t="s">
        <v>508</v>
      </c>
      <c r="N35" s="1089" t="s">
        <v>196</v>
      </c>
      <c r="O35" s="1090">
        <v>801</v>
      </c>
      <c r="P35" s="1091">
        <v>4.25</v>
      </c>
      <c r="Q35" s="505"/>
    </row>
    <row r="36" spans="1:17">
      <c r="A36" s="618" t="s">
        <v>509</v>
      </c>
      <c r="N36" s="1089" t="s">
        <v>203</v>
      </c>
      <c r="O36" s="1090">
        <v>830</v>
      </c>
      <c r="P36" s="1091">
        <v>4.2219541616405305</v>
      </c>
      <c r="Q36" s="505"/>
    </row>
    <row r="37" spans="1:17">
      <c r="A37" s="618" t="s">
        <v>510</v>
      </c>
      <c r="N37" s="1089" t="s">
        <v>204</v>
      </c>
      <c r="O37" s="1090">
        <v>859</v>
      </c>
      <c r="P37" s="1091">
        <v>4.1958041958041958</v>
      </c>
      <c r="Q37" s="505"/>
    </row>
    <row r="38" spans="1:17">
      <c r="A38" s="618" t="s">
        <v>511</v>
      </c>
      <c r="E38" s="618" t="s">
        <v>512</v>
      </c>
      <c r="F38" s="618">
        <f>SUM(D3:D30)/SUM(C3:C30)</f>
        <v>2.7588045180421818E-2</v>
      </c>
      <c r="N38" s="1089" t="s">
        <v>205</v>
      </c>
      <c r="O38" s="1090">
        <v>888</v>
      </c>
      <c r="P38" s="1091">
        <v>4.1713641488162345</v>
      </c>
      <c r="Q38" s="505"/>
    </row>
    <row r="39" spans="1:17">
      <c r="A39" s="618" t="s">
        <v>438</v>
      </c>
      <c r="E39" s="618" t="s">
        <v>770</v>
      </c>
      <c r="N39" s="1089" t="s">
        <v>206</v>
      </c>
      <c r="O39" s="1090">
        <v>918</v>
      </c>
      <c r="P39" s="1091">
        <v>4.143947655398037</v>
      </c>
      <c r="Q39" s="505"/>
    </row>
    <row r="40" spans="1:17">
      <c r="A40" s="618" t="s">
        <v>513</v>
      </c>
      <c r="N40" s="1089" t="s">
        <v>207</v>
      </c>
      <c r="O40" s="1090">
        <v>947</v>
      </c>
      <c r="P40" s="1091">
        <v>4.1226215644820297</v>
      </c>
      <c r="Q40" s="505"/>
    </row>
    <row r="41" spans="1:17">
      <c r="A41" s="618" t="s">
        <v>450</v>
      </c>
      <c r="N41" s="1089" t="s">
        <v>208</v>
      </c>
      <c r="O41" s="1090">
        <v>977</v>
      </c>
      <c r="P41" s="1091">
        <v>4.0983606557377046</v>
      </c>
      <c r="Q41" s="505"/>
    </row>
    <row r="42" spans="1:17">
      <c r="A42" s="618" t="s">
        <v>469</v>
      </c>
      <c r="N42" s="1089" t="s">
        <v>209</v>
      </c>
      <c r="O42" s="1090">
        <v>1007</v>
      </c>
      <c r="P42" s="1091">
        <v>4.0755467196819088</v>
      </c>
      <c r="Q42" s="505"/>
    </row>
    <row r="43" spans="1:17">
      <c r="N43" s="1089" t="s">
        <v>210</v>
      </c>
      <c r="O43" s="1090">
        <v>1037</v>
      </c>
      <c r="P43" s="1091">
        <v>4.0540540540540544</v>
      </c>
      <c r="Q43" s="505"/>
    </row>
    <row r="44" spans="1:17">
      <c r="N44" s="1089" t="s">
        <v>211</v>
      </c>
      <c r="O44" s="1090">
        <v>1066</v>
      </c>
      <c r="P44" s="1091">
        <v>4.037558685446009</v>
      </c>
      <c r="Q44" s="505"/>
    </row>
    <row r="45" spans="1:17">
      <c r="N45" s="1089" t="s">
        <v>212</v>
      </c>
      <c r="O45" s="1090">
        <v>1096</v>
      </c>
      <c r="P45" s="1091">
        <v>4.0182648401826482</v>
      </c>
      <c r="Q45" s="505"/>
    </row>
    <row r="46" spans="1:17">
      <c r="N46" s="1089" t="s">
        <v>213</v>
      </c>
      <c r="O46" s="1090">
        <v>1126</v>
      </c>
      <c r="P46" s="1091">
        <v>4</v>
      </c>
      <c r="Q46" s="505"/>
    </row>
    <row r="47" spans="1:17">
      <c r="A47" s="1077"/>
      <c r="B47" s="1077"/>
      <c r="C47" s="1077"/>
      <c r="D47" s="1077"/>
      <c r="E47" s="1077"/>
      <c r="N47" s="1089" t="s">
        <v>214</v>
      </c>
      <c r="O47" s="1090">
        <v>1156</v>
      </c>
      <c r="P47" s="1091">
        <v>3.9826839826839828</v>
      </c>
      <c r="Q47" s="505"/>
    </row>
    <row r="48" spans="1:17">
      <c r="A48" s="1075"/>
      <c r="B48" s="1076"/>
      <c r="C48" s="1076"/>
      <c r="D48" s="1076"/>
      <c r="E48" s="1076"/>
      <c r="N48" s="1089" t="s">
        <v>215</v>
      </c>
      <c r="O48" s="1090">
        <v>1187</v>
      </c>
      <c r="P48" s="1091">
        <v>3.962900505902192</v>
      </c>
      <c r="Q48" s="505"/>
    </row>
    <row r="49" spans="1:17">
      <c r="A49" s="1073"/>
      <c r="B49" s="1073"/>
      <c r="C49" s="1073"/>
      <c r="D49" s="1073"/>
      <c r="E49" s="1073"/>
      <c r="N49" s="1089" t="s">
        <v>217</v>
      </c>
      <c r="O49" s="1090">
        <v>1217</v>
      </c>
      <c r="P49" s="1091">
        <v>3.9473684210526314</v>
      </c>
      <c r="Q49" s="505"/>
    </row>
    <row r="50" spans="1:17">
      <c r="A50" s="1073"/>
      <c r="B50" s="1073"/>
      <c r="C50" s="1071"/>
      <c r="D50" s="1071"/>
      <c r="E50" s="1073"/>
      <c r="N50" s="1089" t="s">
        <v>218</v>
      </c>
      <c r="O50" s="1090">
        <v>1247</v>
      </c>
      <c r="P50" s="1091">
        <v>3.9325842696629212</v>
      </c>
      <c r="Q50" s="505"/>
    </row>
    <row r="51" spans="1:17">
      <c r="A51" s="1074"/>
      <c r="B51" s="1072"/>
      <c r="C51" s="1070"/>
      <c r="D51" s="1070"/>
      <c r="E51" s="1070"/>
      <c r="N51" s="1089" t="s">
        <v>219</v>
      </c>
      <c r="O51" s="1090">
        <v>1277</v>
      </c>
      <c r="P51" s="1091">
        <v>3.9184952978056429</v>
      </c>
      <c r="Q51" s="505"/>
    </row>
    <row r="52" spans="1:17">
      <c r="A52" s="1074"/>
      <c r="B52" s="1072"/>
      <c r="C52" s="1070"/>
      <c r="D52" s="1070"/>
      <c r="E52" s="1070"/>
      <c r="N52" s="1089" t="s">
        <v>220</v>
      </c>
      <c r="O52" s="1090">
        <v>1308</v>
      </c>
      <c r="P52" s="1091">
        <v>3.9020657995409334</v>
      </c>
      <c r="Q52" s="505"/>
    </row>
    <row r="53" spans="1:17">
      <c r="A53" s="1074"/>
      <c r="B53" s="1072"/>
      <c r="C53" s="1070"/>
      <c r="D53" s="1070"/>
      <c r="E53" s="1070"/>
      <c r="N53" s="1089" t="s">
        <v>221</v>
      </c>
      <c r="O53" s="1090">
        <v>1338</v>
      </c>
      <c r="P53" s="1091">
        <v>3.8893044128646221</v>
      </c>
      <c r="Q53" s="505"/>
    </row>
    <row r="54" spans="1:17">
      <c r="A54" s="1074"/>
      <c r="B54" s="1072"/>
      <c r="C54" s="1070"/>
      <c r="D54" s="1070"/>
      <c r="E54" s="1070"/>
      <c r="N54" s="1089" t="s">
        <v>223</v>
      </c>
      <c r="O54" s="1090">
        <v>1369</v>
      </c>
      <c r="P54" s="1091">
        <v>3.8742690058479532</v>
      </c>
      <c r="Q54" s="505"/>
    </row>
    <row r="55" spans="1:17">
      <c r="A55" s="1074"/>
      <c r="B55" s="1072"/>
      <c r="C55" s="1070"/>
      <c r="D55" s="1070"/>
      <c r="E55" s="1070"/>
      <c r="N55" s="1089" t="s">
        <v>224</v>
      </c>
      <c r="O55" s="1090">
        <v>1399</v>
      </c>
      <c r="P55" s="1091">
        <v>3.8626609442060089</v>
      </c>
      <c r="Q55" s="505"/>
    </row>
    <row r="56" spans="1:17">
      <c r="A56" s="1074"/>
      <c r="B56" s="1072"/>
      <c r="C56" s="1070"/>
      <c r="D56" s="1070"/>
      <c r="E56" s="1070"/>
      <c r="N56" s="1089" t="s">
        <v>225</v>
      </c>
      <c r="O56" s="1090">
        <v>1430</v>
      </c>
      <c r="P56" s="1091">
        <v>3.8488453463960814</v>
      </c>
      <c r="Q56" s="505"/>
    </row>
    <row r="57" spans="1:17">
      <c r="A57" s="1074"/>
      <c r="B57" s="1072"/>
      <c r="C57" s="1070"/>
      <c r="D57" s="1070"/>
      <c r="E57" s="1070"/>
      <c r="N57" s="1089" t="s">
        <v>226</v>
      </c>
      <c r="O57" s="1090">
        <v>1461</v>
      </c>
      <c r="P57" s="1091">
        <v>3.8356164383561646</v>
      </c>
      <c r="Q57" s="505"/>
    </row>
    <row r="58" spans="1:17">
      <c r="A58" s="1074"/>
      <c r="B58" s="1072"/>
      <c r="C58" s="1070"/>
      <c r="D58" s="1070"/>
      <c r="E58" s="1070"/>
      <c r="N58" s="1089" t="s">
        <v>227</v>
      </c>
      <c r="O58" s="1090">
        <v>1491</v>
      </c>
      <c r="P58" s="1091">
        <v>3.825503355704698</v>
      </c>
      <c r="Q58" s="505"/>
    </row>
    <row r="59" spans="1:17">
      <c r="A59" s="1074"/>
      <c r="B59" s="1072"/>
      <c r="C59" s="1070"/>
      <c r="D59" s="1070"/>
      <c r="E59" s="1070"/>
      <c r="F59" s="110"/>
      <c r="G59" s="110"/>
      <c r="N59" s="1089" t="s">
        <v>228</v>
      </c>
      <c r="O59" s="1090">
        <v>1522</v>
      </c>
      <c r="P59" s="1091">
        <v>3.8132807363576595</v>
      </c>
      <c r="Q59" s="505"/>
    </row>
    <row r="60" spans="1:17">
      <c r="A60" s="1074"/>
      <c r="B60" s="1072"/>
      <c r="C60" s="1070"/>
      <c r="D60" s="1070"/>
      <c r="E60" s="1070"/>
      <c r="N60" s="1089" t="s">
        <v>229</v>
      </c>
      <c r="O60" s="1090">
        <v>1553</v>
      </c>
      <c r="P60" s="1091">
        <v>3.8015463917525771</v>
      </c>
      <c r="Q60" s="505"/>
    </row>
    <row r="61" spans="1:17">
      <c r="A61" s="1074"/>
      <c r="B61" s="1072"/>
      <c r="C61" s="1070"/>
      <c r="D61" s="1070"/>
      <c r="E61" s="1070"/>
      <c r="N61" s="1089" t="s">
        <v>230</v>
      </c>
      <c r="O61" s="1090">
        <v>1584</v>
      </c>
      <c r="P61" s="1091">
        <v>3.790271636133923</v>
      </c>
      <c r="Q61" s="505"/>
    </row>
    <row r="62" spans="1:17">
      <c r="A62" s="1074"/>
      <c r="B62" s="1072"/>
      <c r="C62" s="1070"/>
      <c r="D62" s="1070"/>
      <c r="E62" s="1070"/>
      <c r="F62" s="110"/>
      <c r="N62" s="1089" t="s">
        <v>231</v>
      </c>
      <c r="O62" s="1090">
        <v>1615</v>
      </c>
      <c r="P62" s="1091">
        <v>3.7794299876084265</v>
      </c>
      <c r="Q62" s="505"/>
    </row>
    <row r="63" spans="1:17">
      <c r="A63" s="1074"/>
      <c r="B63" s="1072"/>
      <c r="C63" s="1070"/>
      <c r="D63" s="1070"/>
      <c r="E63" s="1070"/>
      <c r="F63" s="110"/>
      <c r="N63" s="1089" t="s">
        <v>232</v>
      </c>
      <c r="O63" s="1090">
        <v>1646</v>
      </c>
      <c r="P63" s="1091">
        <v>3.768996960486322</v>
      </c>
      <c r="Q63" s="505"/>
    </row>
    <row r="64" spans="1:17">
      <c r="A64" s="1074"/>
      <c r="B64" s="1072"/>
      <c r="C64" s="1070"/>
      <c r="D64" s="1070"/>
      <c r="E64" s="1070"/>
      <c r="N64" s="1089" t="s">
        <v>233</v>
      </c>
      <c r="O64" s="1090">
        <v>1677</v>
      </c>
      <c r="P64" s="1091">
        <v>3.7589498806682582</v>
      </c>
      <c r="Q64" s="505"/>
    </row>
    <row r="65" spans="1:17">
      <c r="A65" s="1074"/>
      <c r="B65" s="1072"/>
      <c r="C65" s="1070"/>
      <c r="D65" s="1070"/>
      <c r="E65" s="1070"/>
      <c r="N65" s="1089" t="s">
        <v>235</v>
      </c>
      <c r="O65" s="1090">
        <v>1708</v>
      </c>
      <c r="P65" s="1091">
        <v>3.7492677211482133</v>
      </c>
      <c r="Q65" s="505"/>
    </row>
    <row r="66" spans="1:17">
      <c r="A66" s="1074"/>
      <c r="B66" s="1069"/>
      <c r="C66" s="1069"/>
      <c r="D66" s="1069"/>
      <c r="E66" s="1069"/>
      <c r="N66" s="1089" t="s">
        <v>236</v>
      </c>
      <c r="O66" s="1090">
        <v>1739</v>
      </c>
      <c r="P66" s="1091">
        <v>3.7399309551208284</v>
      </c>
    </row>
    <row r="67" spans="1:17">
      <c r="A67" s="1074"/>
      <c r="B67" s="1069"/>
      <c r="C67" s="1069"/>
      <c r="D67" s="1069"/>
      <c r="E67" s="1069"/>
      <c r="N67" s="1089" t="s">
        <v>237</v>
      </c>
      <c r="O67" s="1090">
        <v>1770</v>
      </c>
      <c r="P67" s="1091">
        <v>3.7309214245336348</v>
      </c>
    </row>
    <row r="68" spans="1:17">
      <c r="A68" s="1074"/>
      <c r="B68" s="1072"/>
      <c r="C68" s="1070"/>
      <c r="D68" s="1070"/>
      <c r="E68" s="1070"/>
      <c r="N68" s="1089" t="s">
        <v>238</v>
      </c>
      <c r="O68" s="1090">
        <v>1801</v>
      </c>
      <c r="P68" s="1091">
        <v>3.7222222222222219</v>
      </c>
    </row>
    <row r="69" spans="1:17">
      <c r="A69" s="1074"/>
      <c r="B69" s="1072"/>
      <c r="C69" s="1070"/>
      <c r="D69" s="1070"/>
      <c r="E69" s="1070"/>
      <c r="N69" s="1089" t="s">
        <v>239</v>
      </c>
      <c r="O69" s="1090">
        <v>1832</v>
      </c>
      <c r="P69" s="1091">
        <v>3.7138175860185689</v>
      </c>
    </row>
    <row r="70" spans="1:17">
      <c r="A70" s="1074"/>
      <c r="B70" s="1072"/>
      <c r="C70" s="1070"/>
      <c r="D70" s="1070"/>
      <c r="E70" s="1070"/>
      <c r="N70" s="1089" t="s">
        <v>240</v>
      </c>
      <c r="O70" s="1090">
        <v>1863</v>
      </c>
      <c r="P70" s="1091">
        <v>3.7056928034371639</v>
      </c>
    </row>
    <row r="71" spans="1:17">
      <c r="A71" s="1074"/>
      <c r="B71" s="1072"/>
      <c r="C71" s="1070"/>
      <c r="D71" s="1070"/>
      <c r="E71" s="1070"/>
      <c r="N71" s="1089" t="s">
        <v>241</v>
      </c>
      <c r="O71" s="1090">
        <v>1895</v>
      </c>
      <c r="P71" s="1091">
        <v>3.6958817317845831</v>
      </c>
    </row>
    <row r="72" spans="1:17">
      <c r="A72" s="1074"/>
      <c r="B72" s="1072"/>
      <c r="C72" s="1070"/>
      <c r="D72" s="1070"/>
      <c r="E72" s="1070"/>
      <c r="N72" s="1089" t="s">
        <v>242</v>
      </c>
      <c r="O72" s="1090">
        <v>1926</v>
      </c>
      <c r="P72" s="1091">
        <v>3.6883116883116887</v>
      </c>
    </row>
    <row r="73" spans="1:17">
      <c r="A73" s="1074"/>
      <c r="B73" s="1072"/>
      <c r="C73" s="1070"/>
      <c r="D73" s="1070"/>
      <c r="E73" s="1070"/>
      <c r="N73" s="1089" t="s">
        <v>243</v>
      </c>
      <c r="O73" s="1090">
        <v>1957</v>
      </c>
      <c r="P73" s="1091">
        <v>3.6809815950920246</v>
      </c>
    </row>
    <row r="74" spans="1:17">
      <c r="A74" s="1074"/>
      <c r="B74" s="1069"/>
      <c r="C74" s="1069"/>
      <c r="D74" s="1069"/>
      <c r="E74" s="1069"/>
      <c r="N74" s="1089" t="s">
        <v>514</v>
      </c>
      <c r="O74" s="1090">
        <v>1989</v>
      </c>
      <c r="P74" s="1091">
        <v>3.6720321931589535</v>
      </c>
    </row>
    <row r="75" spans="1:17">
      <c r="A75" s="1074"/>
      <c r="B75" s="1072"/>
      <c r="C75" s="1070"/>
      <c r="D75" s="1070"/>
      <c r="E75" s="1070"/>
      <c r="N75" s="1089" t="s">
        <v>515</v>
      </c>
      <c r="O75" s="1090">
        <v>2020</v>
      </c>
      <c r="P75" s="1091">
        <v>3.6651807825656268</v>
      </c>
    </row>
    <row r="76" spans="1:17">
      <c r="A76" s="1074"/>
      <c r="B76" s="1072"/>
      <c r="C76" s="1070"/>
      <c r="D76" s="1070"/>
      <c r="E76" s="1070"/>
      <c r="N76" s="1089" t="s">
        <v>516</v>
      </c>
      <c r="O76" s="1090">
        <v>2051</v>
      </c>
      <c r="P76" s="1091">
        <v>3.6585365853658534</v>
      </c>
    </row>
    <row r="77" spans="1:17">
      <c r="A77" s="1074"/>
      <c r="B77" s="1072"/>
      <c r="C77" s="1070"/>
      <c r="D77" s="1070"/>
      <c r="E77" s="1070"/>
      <c r="N77" s="1089" t="s">
        <v>517</v>
      </c>
      <c r="O77" s="1090">
        <v>2083</v>
      </c>
      <c r="P77" s="1091">
        <v>3.6503362151777137</v>
      </c>
    </row>
    <row r="78" spans="1:17">
      <c r="A78" s="1074"/>
      <c r="B78" s="1069"/>
      <c r="C78" s="1069"/>
      <c r="D78" s="1069"/>
      <c r="E78" s="1069"/>
      <c r="N78" s="1089" t="s">
        <v>518</v>
      </c>
      <c r="O78" s="1090">
        <v>2114</v>
      </c>
      <c r="P78" s="1091">
        <v>3.6441079034548038</v>
      </c>
    </row>
    <row r="79" spans="1:17">
      <c r="A79" s="1074"/>
      <c r="B79" s="1069"/>
      <c r="C79" s="1069"/>
      <c r="D79" s="1069"/>
      <c r="E79" s="1069"/>
      <c r="N79" s="1089" t="s">
        <v>519</v>
      </c>
      <c r="O79" s="1090">
        <v>2146</v>
      </c>
      <c r="P79" s="1091">
        <v>3.6363636363636362</v>
      </c>
    </row>
    <row r="80" spans="1:17">
      <c r="A80" s="1074"/>
      <c r="B80" s="1072"/>
      <c r="C80" s="1070"/>
      <c r="D80" s="1070"/>
      <c r="E80" s="1070"/>
      <c r="N80" s="1089" t="s">
        <v>520</v>
      </c>
      <c r="O80" s="1090">
        <v>2177</v>
      </c>
      <c r="P80" s="1091">
        <v>3.6305147058823533</v>
      </c>
    </row>
    <row r="81" spans="1:16">
      <c r="A81" s="1074"/>
      <c r="B81" s="1069"/>
      <c r="C81" s="1069"/>
      <c r="D81" s="1069"/>
      <c r="E81" s="1069"/>
      <c r="N81" s="1089" t="s">
        <v>521</v>
      </c>
      <c r="O81" s="1090">
        <v>2209</v>
      </c>
      <c r="P81" s="1091">
        <v>3.6231884057971016</v>
      </c>
    </row>
    <row r="82" spans="1:16">
      <c r="A82" s="1074"/>
      <c r="B82" s="1069"/>
      <c r="C82" s="1069"/>
      <c r="D82" s="1069"/>
      <c r="E82" s="1069"/>
      <c r="N82" s="1089" t="s">
        <v>522</v>
      </c>
      <c r="O82" s="1090">
        <v>2241</v>
      </c>
      <c r="P82" s="1091">
        <v>3.6160714285714288</v>
      </c>
    </row>
    <row r="83" spans="1:16">
      <c r="A83" s="1074"/>
      <c r="B83" s="1069"/>
      <c r="C83" s="1069"/>
      <c r="D83" s="1069"/>
      <c r="E83" s="1069"/>
      <c r="N83" s="1089" t="s">
        <v>523</v>
      </c>
      <c r="O83" s="1090">
        <v>2272</v>
      </c>
      <c r="P83" s="1091">
        <v>3.6107441655658303</v>
      </c>
    </row>
    <row r="84" spans="1:16">
      <c r="A84" s="1074"/>
      <c r="B84" s="1072"/>
      <c r="C84" s="1070"/>
      <c r="D84" s="1070"/>
      <c r="E84" s="1070"/>
      <c r="N84" s="1089" t="s">
        <v>524</v>
      </c>
      <c r="O84" s="1090">
        <v>2304</v>
      </c>
      <c r="P84" s="1091">
        <v>3.6039947894051236</v>
      </c>
    </row>
    <row r="85" spans="1:16">
      <c r="A85" s="1074"/>
      <c r="B85" s="1072"/>
      <c r="C85" s="1070"/>
      <c r="D85" s="1070"/>
      <c r="E85" s="1070"/>
      <c r="N85" s="1089" t="s">
        <v>525</v>
      </c>
      <c r="O85" s="1090">
        <v>2336</v>
      </c>
      <c r="P85" s="1091">
        <v>3.5974304068522485</v>
      </c>
    </row>
    <row r="86" spans="1:16">
      <c r="A86" s="1074"/>
      <c r="B86" s="1072"/>
      <c r="C86" s="1070"/>
      <c r="D86" s="1070"/>
      <c r="E86" s="1070"/>
      <c r="F86" s="110"/>
      <c r="N86" s="1089" t="s">
        <v>526</v>
      </c>
      <c r="O86" s="1090">
        <v>2367</v>
      </c>
      <c r="P86" s="1091">
        <v>3.5925612848689772</v>
      </c>
    </row>
    <row r="87" spans="1:16">
      <c r="A87" s="1074"/>
      <c r="B87" s="1072"/>
      <c r="C87" s="1070"/>
      <c r="D87" s="1070"/>
      <c r="E87" s="1070"/>
      <c r="N87" s="1089" t="s">
        <v>527</v>
      </c>
      <c r="O87" s="1090">
        <v>2399</v>
      </c>
      <c r="P87" s="1091">
        <v>3.5863219349457882</v>
      </c>
    </row>
    <row r="88" spans="1:16">
      <c r="A88" s="1074"/>
      <c r="B88" s="1072"/>
      <c r="C88" s="1070"/>
      <c r="D88" s="1070"/>
      <c r="E88" s="1070"/>
      <c r="N88" s="1089" t="s">
        <v>528</v>
      </c>
      <c r="O88" s="1090">
        <v>2431</v>
      </c>
      <c r="P88" s="1091">
        <v>3.5802469135802468</v>
      </c>
    </row>
    <row r="89" spans="1:16">
      <c r="A89" s="1074"/>
      <c r="B89" s="1069"/>
      <c r="C89" s="1069"/>
      <c r="D89" s="1069"/>
      <c r="E89" s="1069"/>
      <c r="N89" s="1089" t="s">
        <v>529</v>
      </c>
      <c r="O89" s="1090">
        <v>2463</v>
      </c>
      <c r="P89" s="1091">
        <v>3.5743298131600327</v>
      </c>
    </row>
    <row r="90" spans="1:16">
      <c r="A90" s="1074"/>
      <c r="B90" s="1072"/>
      <c r="C90" s="1070"/>
      <c r="D90" s="1070"/>
      <c r="E90" s="1070"/>
      <c r="F90" s="110"/>
      <c r="N90" s="1089" t="s">
        <v>530</v>
      </c>
      <c r="O90" s="1090">
        <v>2494</v>
      </c>
      <c r="P90" s="1091">
        <v>3.569995988768552</v>
      </c>
    </row>
    <row r="91" spans="1:16">
      <c r="A91" s="1074"/>
      <c r="B91" s="1072"/>
      <c r="C91" s="1070"/>
      <c r="D91" s="1070"/>
      <c r="E91" s="1070"/>
      <c r="N91" s="1089" t="s">
        <v>531</v>
      </c>
      <c r="O91" s="1090">
        <v>2526</v>
      </c>
      <c r="P91" s="1091">
        <v>3.564356435643564</v>
      </c>
    </row>
    <row r="92" spans="1:16">
      <c r="A92" s="1074"/>
      <c r="B92" s="1072"/>
      <c r="C92" s="1070"/>
      <c r="D92" s="1070"/>
      <c r="E92" s="1070"/>
      <c r="N92" s="1089" t="s">
        <v>532</v>
      </c>
      <c r="O92" s="1090">
        <v>2558</v>
      </c>
      <c r="P92" s="1091">
        <v>3.5588580367618308</v>
      </c>
    </row>
    <row r="93" spans="1:16">
      <c r="A93" s="1074"/>
      <c r="B93" s="1072"/>
      <c r="C93" s="1070"/>
      <c r="D93" s="1070"/>
      <c r="E93" s="1070"/>
      <c r="N93" s="1089" t="s">
        <v>533</v>
      </c>
      <c r="O93" s="1090">
        <v>2590</v>
      </c>
      <c r="P93" s="1091">
        <v>3.5534955581305523</v>
      </c>
    </row>
    <row r="94" spans="1:16">
      <c r="A94" s="1074"/>
      <c r="B94" s="1072"/>
      <c r="C94" s="1070"/>
      <c r="D94" s="1070"/>
      <c r="E94" s="1070"/>
      <c r="N94" s="1089" t="s">
        <v>534</v>
      </c>
      <c r="O94" s="1090">
        <v>2622</v>
      </c>
      <c r="P94" s="1091">
        <v>3.5482640213658905</v>
      </c>
    </row>
    <row r="95" spans="1:16">
      <c r="A95" s="1074"/>
      <c r="B95" s="1074"/>
      <c r="C95" s="1070"/>
      <c r="D95" s="1070"/>
      <c r="E95" s="1070"/>
      <c r="N95" s="1089" t="s">
        <v>535</v>
      </c>
      <c r="O95" s="1090">
        <v>2654</v>
      </c>
      <c r="P95" s="1091">
        <v>3.5431586882774218</v>
      </c>
    </row>
    <row r="96" spans="1:16">
      <c r="A96" s="1069"/>
      <c r="B96" s="1069"/>
      <c r="C96" s="1069"/>
      <c r="D96" s="1069"/>
      <c r="E96" s="1069"/>
      <c r="N96" s="1089" t="s">
        <v>536</v>
      </c>
      <c r="O96" s="1090">
        <v>2686</v>
      </c>
      <c r="P96" s="1091">
        <v>3.5381750465549344</v>
      </c>
    </row>
    <row r="97" spans="1:16">
      <c r="A97" s="1069"/>
      <c r="B97" s="1069"/>
      <c r="C97" s="1069"/>
      <c r="D97" s="1069"/>
      <c r="E97" s="1069"/>
      <c r="N97" s="1089" t="s">
        <v>537</v>
      </c>
      <c r="O97" s="1090">
        <v>2718</v>
      </c>
      <c r="P97" s="1091">
        <v>3.5333087964666916</v>
      </c>
    </row>
    <row r="98" spans="1:16">
      <c r="A98" s="317"/>
      <c r="B98" s="317"/>
      <c r="C98" s="317"/>
      <c r="D98" s="317"/>
      <c r="E98" s="317"/>
      <c r="N98" s="1089" t="s">
        <v>538</v>
      </c>
      <c r="O98" s="1090">
        <v>2750</v>
      </c>
      <c r="P98" s="1091">
        <v>3.5285558384867222</v>
      </c>
    </row>
    <row r="99" spans="1:16">
      <c r="A99" s="317"/>
      <c r="B99" s="317"/>
      <c r="C99" s="317"/>
      <c r="D99" s="317"/>
      <c r="E99" s="317"/>
      <c r="N99" s="1089" t="s">
        <v>539</v>
      </c>
      <c r="O99" s="1090">
        <v>2782</v>
      </c>
      <c r="P99" s="1091">
        <v>3.5239122617763394</v>
      </c>
    </row>
    <row r="100" spans="1:16">
      <c r="A100" s="317"/>
      <c r="B100" s="317"/>
      <c r="C100" s="317"/>
      <c r="D100" s="317"/>
      <c r="E100" s="317"/>
      <c r="N100" s="1089" t="s">
        <v>540</v>
      </c>
      <c r="O100" s="1090">
        <v>2814</v>
      </c>
      <c r="P100" s="1091">
        <v>3.519374333451831</v>
      </c>
    </row>
    <row r="101" spans="1:16">
      <c r="A101" s="317"/>
      <c r="B101" s="317"/>
      <c r="C101" s="317"/>
      <c r="D101" s="317"/>
      <c r="E101" s="317"/>
      <c r="N101" s="1089" t="s">
        <v>541</v>
      </c>
      <c r="O101" s="1090">
        <v>2846</v>
      </c>
      <c r="P101" s="1091">
        <v>3.5149384885764503</v>
      </c>
    </row>
    <row r="102" spans="1:16">
      <c r="A102" s="317"/>
      <c r="B102" s="317"/>
      <c r="C102" s="317"/>
      <c r="D102" s="317"/>
      <c r="E102" s="317"/>
      <c r="N102" s="1089" t="s">
        <v>542</v>
      </c>
      <c r="O102" s="1090">
        <v>2878</v>
      </c>
      <c r="P102" s="1091">
        <v>3.5106013208202986</v>
      </c>
    </row>
    <row r="103" spans="1:16">
      <c r="A103" s="317"/>
      <c r="B103" s="317"/>
      <c r="C103" s="317"/>
      <c r="D103" s="317"/>
      <c r="E103" s="317"/>
      <c r="N103" s="1089" t="s">
        <v>543</v>
      </c>
      <c r="O103" s="1090">
        <v>2910</v>
      </c>
      <c r="P103" s="1091">
        <v>3.5063595737366797</v>
      </c>
    </row>
    <row r="104" spans="1:16">
      <c r="A104" s="317"/>
      <c r="B104" s="317"/>
      <c r="C104" s="317"/>
      <c r="D104" s="317"/>
      <c r="E104" s="317"/>
      <c r="N104" s="1089" t="s">
        <v>544</v>
      </c>
      <c r="O104" s="1090">
        <v>2942</v>
      </c>
      <c r="P104" s="1091">
        <v>3.5022101326079564</v>
      </c>
    </row>
    <row r="105" spans="1:16">
      <c r="N105" s="1089" t="s">
        <v>545</v>
      </c>
      <c r="O105" s="1090">
        <v>2975</v>
      </c>
      <c r="P105" s="1091">
        <v>3.496973772696705</v>
      </c>
    </row>
    <row r="106" spans="1:16">
      <c r="N106" s="1089" t="s">
        <v>546</v>
      </c>
      <c r="O106" s="1090">
        <v>3007</v>
      </c>
      <c r="P106" s="1091">
        <v>3.4930139720558881</v>
      </c>
    </row>
    <row r="107" spans="1:16">
      <c r="N107" s="1089" t="s">
        <v>547</v>
      </c>
      <c r="O107" s="1090">
        <v>3039</v>
      </c>
      <c r="P107" s="1091">
        <v>3.489137590520079</v>
      </c>
    </row>
    <row r="108" spans="1:16">
      <c r="N108" s="1089" t="s">
        <v>548</v>
      </c>
      <c r="O108" s="1090">
        <v>3071</v>
      </c>
      <c r="P108" s="1091">
        <v>3.4853420195439737</v>
      </c>
    </row>
    <row r="109" spans="1:16">
      <c r="N109" s="1089" t="s">
        <v>549</v>
      </c>
      <c r="O109" s="1090">
        <v>3103</v>
      </c>
      <c r="P109" s="1091">
        <v>3.4816247582205029</v>
      </c>
    </row>
    <row r="110" spans="1:16">
      <c r="N110" s="1089" t="s">
        <v>550</v>
      </c>
      <c r="O110" s="1090">
        <v>3136</v>
      </c>
      <c r="P110" s="1091">
        <v>3.4768740031897929</v>
      </c>
    </row>
    <row r="111" spans="1:16">
      <c r="N111" s="1089" t="s">
        <v>551</v>
      </c>
      <c r="O111" s="1090">
        <v>3168</v>
      </c>
      <c r="P111" s="1091">
        <v>3.4733185980423111</v>
      </c>
    </row>
    <row r="112" spans="1:16">
      <c r="N112" s="1089" t="s">
        <v>552</v>
      </c>
      <c r="O112" s="1090">
        <v>3200</v>
      </c>
      <c r="P112" s="1091">
        <v>3.4698343232260078</v>
      </c>
    </row>
    <row r="113" spans="14:16">
      <c r="N113" s="1089" t="s">
        <v>553</v>
      </c>
      <c r="O113" s="1090">
        <v>3233</v>
      </c>
      <c r="P113" s="1091">
        <v>3.4653465346534658</v>
      </c>
    </row>
    <row r="114" spans="14:16">
      <c r="N114" s="1089" t="s">
        <v>554</v>
      </c>
      <c r="O114" s="1090">
        <v>3265</v>
      </c>
      <c r="P114" s="1091">
        <v>3.462009803921569</v>
      </c>
    </row>
    <row r="115" spans="14:16">
      <c r="N115" s="1089" t="s">
        <v>555</v>
      </c>
      <c r="O115" s="1090">
        <v>3297</v>
      </c>
      <c r="P115" s="1091">
        <v>3.4587378640776696</v>
      </c>
    </row>
    <row r="116" spans="14:16">
      <c r="N116" s="1089" t="s">
        <v>556</v>
      </c>
      <c r="O116" s="1090">
        <v>3330</v>
      </c>
      <c r="P116" s="1091">
        <v>3.4544908380895163</v>
      </c>
    </row>
    <row r="117" spans="14:16">
      <c r="N117" s="1089" t="s">
        <v>557</v>
      </c>
      <c r="O117" s="1090">
        <v>3362</v>
      </c>
      <c r="P117" s="1091">
        <v>3.4513537637607854</v>
      </c>
    </row>
    <row r="118" spans="14:16">
      <c r="N118" s="1089" t="s">
        <v>558</v>
      </c>
      <c r="O118" s="1090">
        <v>3394</v>
      </c>
      <c r="P118" s="1091">
        <v>3.4482758620689653</v>
      </c>
    </row>
    <row r="119" spans="14:16">
      <c r="N119" s="1089" t="s">
        <v>559</v>
      </c>
      <c r="O119" s="1090">
        <v>3427</v>
      </c>
      <c r="P119" s="1091">
        <v>3.4442498540572095</v>
      </c>
    </row>
    <row r="120" spans="14:16">
      <c r="N120" s="1089" t="s">
        <v>560</v>
      </c>
      <c r="O120" s="1090">
        <v>3459</v>
      </c>
      <c r="P120" s="1091">
        <v>3.4412955465587043</v>
      </c>
    </row>
    <row r="121" spans="14:16">
      <c r="N121" s="1089" t="s">
        <v>561</v>
      </c>
      <c r="O121" s="1090">
        <v>3492</v>
      </c>
      <c r="P121" s="1091">
        <v>3.4374104841019761</v>
      </c>
    </row>
    <row r="122" spans="14:16">
      <c r="N122" s="1089" t="s">
        <v>562</v>
      </c>
      <c r="O122" s="1090">
        <v>3524</v>
      </c>
      <c r="P122" s="1091">
        <v>3.4345728072665347</v>
      </c>
    </row>
    <row r="123" spans="14:16">
      <c r="N123" s="1089" t="s">
        <v>563</v>
      </c>
      <c r="O123" s="1090">
        <v>3557</v>
      </c>
      <c r="P123" s="1091">
        <v>3.4308211473565802</v>
      </c>
    </row>
    <row r="124" spans="14:16">
      <c r="N124" s="1089" t="s">
        <v>564</v>
      </c>
      <c r="O124" s="1090">
        <v>3589</v>
      </c>
      <c r="P124" s="1091">
        <v>3.4280936454849495</v>
      </c>
    </row>
    <row r="125" spans="14:16">
      <c r="N125" s="1089" t="s">
        <v>565</v>
      </c>
      <c r="O125" s="1090">
        <v>3622</v>
      </c>
      <c r="P125" s="1091">
        <v>3.4244683789008556</v>
      </c>
    </row>
    <row r="126" spans="14:16">
      <c r="N126" s="1089" t="s">
        <v>566</v>
      </c>
      <c r="O126" s="1090">
        <v>3654</v>
      </c>
      <c r="P126" s="1091">
        <v>3.4218450588557352</v>
      </c>
    </row>
    <row r="127" spans="14:16">
      <c r="N127" s="1089" t="s">
        <v>567</v>
      </c>
      <c r="O127" s="1090">
        <v>3687</v>
      </c>
      <c r="P127" s="1091">
        <v>3.4183396635919698</v>
      </c>
    </row>
    <row r="128" spans="14:16">
      <c r="N128" s="1089" t="s">
        <v>568</v>
      </c>
      <c r="O128" s="1090">
        <v>3719</v>
      </c>
      <c r="P128" s="1091">
        <v>3.4158149542764931</v>
      </c>
    </row>
    <row r="129" spans="14:16">
      <c r="N129" s="1089" t="s">
        <v>569</v>
      </c>
      <c r="O129" s="1090">
        <v>3752</v>
      </c>
      <c r="P129" s="1091">
        <v>3.4124233537723274</v>
      </c>
    </row>
    <row r="130" spans="14:16">
      <c r="N130" s="1089" t="s">
        <v>570</v>
      </c>
      <c r="O130" s="1090">
        <v>3784</v>
      </c>
      <c r="P130" s="1091">
        <v>3.4099920697858841</v>
      </c>
    </row>
    <row r="131" spans="14:16">
      <c r="N131" s="1089" t="s">
        <v>571</v>
      </c>
      <c r="O131" s="1090">
        <v>3817</v>
      </c>
      <c r="P131" s="1091">
        <v>3.4067085953878404</v>
      </c>
    </row>
    <row r="132" spans="14:16">
      <c r="N132" s="1089" t="s">
        <v>572</v>
      </c>
      <c r="O132" s="1090">
        <v>3850</v>
      </c>
      <c r="P132" s="1091">
        <v>3.4034814237464275</v>
      </c>
    </row>
    <row r="133" spans="14:16">
      <c r="N133" s="1089" t="s">
        <v>573</v>
      </c>
      <c r="O133" s="1090">
        <v>3882</v>
      </c>
      <c r="P133" s="1091">
        <v>3.4011852615305336</v>
      </c>
    </row>
    <row r="134" spans="14:16">
      <c r="N134" s="1089" t="s">
        <v>574</v>
      </c>
      <c r="O134" s="1090">
        <v>3915</v>
      </c>
      <c r="P134" s="1091">
        <v>3.3980582524271843</v>
      </c>
    </row>
    <row r="135" spans="14:16">
      <c r="N135" s="1089" t="s">
        <v>575</v>
      </c>
      <c r="O135" s="1090">
        <v>3947</v>
      </c>
      <c r="P135" s="1091">
        <v>3.3958438925494168</v>
      </c>
    </row>
    <row r="136" spans="14:16">
      <c r="N136" s="1089" t="s">
        <v>576</v>
      </c>
      <c r="O136" s="1090">
        <v>3980</v>
      </c>
      <c r="P136" s="1091">
        <v>3.392812264388037</v>
      </c>
    </row>
    <row r="137" spans="14:16">
      <c r="N137" s="1089" t="s">
        <v>577</v>
      </c>
      <c r="O137" s="1090">
        <v>4013</v>
      </c>
      <c r="P137" s="1091">
        <v>3.3898305084745761</v>
      </c>
    </row>
    <row r="138" spans="14:16">
      <c r="N138" s="1089" t="s">
        <v>578</v>
      </c>
      <c r="O138" s="1090">
        <v>4045</v>
      </c>
      <c r="P138" s="1091">
        <v>3.3877349159248267</v>
      </c>
    </row>
    <row r="139" spans="14:16">
      <c r="N139" s="1089" t="s">
        <v>579</v>
      </c>
      <c r="O139" s="1090">
        <v>4078</v>
      </c>
      <c r="P139" s="1091">
        <v>3.384841795437822</v>
      </c>
    </row>
    <row r="140" spans="14:16">
      <c r="N140" s="1089" t="s">
        <v>580</v>
      </c>
      <c r="O140" s="1090">
        <v>4111</v>
      </c>
      <c r="P140" s="1091">
        <v>3.381995133819951</v>
      </c>
    </row>
    <row r="141" spans="14:16">
      <c r="N141" s="1089" t="s">
        <v>581</v>
      </c>
      <c r="O141" s="1090">
        <v>4144</v>
      </c>
      <c r="P141" s="1091">
        <v>3.3791938209027275</v>
      </c>
    </row>
    <row r="142" spans="14:16">
      <c r="N142" s="1089" t="s">
        <v>582</v>
      </c>
      <c r="O142" s="1090">
        <v>4176</v>
      </c>
      <c r="P142" s="1091">
        <v>3.3772455089820359</v>
      </c>
    </row>
    <row r="143" spans="14:16">
      <c r="N143" s="1089" t="s">
        <v>583</v>
      </c>
      <c r="O143" s="1090">
        <v>4209</v>
      </c>
      <c r="P143" s="1091">
        <v>3.374524714828897</v>
      </c>
    </row>
    <row r="144" spans="14:16">
      <c r="N144" s="1089" t="s">
        <v>584</v>
      </c>
      <c r="O144" s="1090">
        <v>4242</v>
      </c>
      <c r="P144" s="1091">
        <v>3.3718462626738979</v>
      </c>
    </row>
    <row r="145" spans="14:16">
      <c r="N145" s="1089" t="s">
        <v>585</v>
      </c>
      <c r="O145" s="1090">
        <v>4275</v>
      </c>
      <c r="P145" s="1091">
        <v>3.3692091717360788</v>
      </c>
    </row>
    <row r="146" spans="14:16">
      <c r="N146" s="1089" t="s">
        <v>586</v>
      </c>
      <c r="O146" s="1090">
        <v>4307</v>
      </c>
      <c r="P146" s="1091">
        <v>3.3673943334881558</v>
      </c>
    </row>
    <row r="147" spans="14:16">
      <c r="N147" s="1089" t="s">
        <v>587</v>
      </c>
      <c r="O147" s="1090">
        <v>4340</v>
      </c>
      <c r="P147" s="1091">
        <v>3.3648306061304449</v>
      </c>
    </row>
    <row r="148" spans="14:16">
      <c r="N148" s="1089" t="s">
        <v>588</v>
      </c>
      <c r="O148" s="1090">
        <v>4373</v>
      </c>
      <c r="P148" s="1091">
        <v>3.3623055809698079</v>
      </c>
    </row>
    <row r="149" spans="14:16">
      <c r="N149" s="1089" t="s">
        <v>589</v>
      </c>
      <c r="O149" s="1090">
        <v>4406</v>
      </c>
      <c r="P149" s="1091">
        <v>3.3598183881952326</v>
      </c>
    </row>
    <row r="150" spans="14:16">
      <c r="N150" s="1089" t="s">
        <v>590</v>
      </c>
      <c r="O150" s="1090">
        <v>4439</v>
      </c>
      <c r="P150" s="1091">
        <v>3.357368183866607</v>
      </c>
    </row>
    <row r="151" spans="14:16">
      <c r="N151" s="1089" t="s">
        <v>591</v>
      </c>
      <c r="O151" s="1090">
        <v>4472</v>
      </c>
      <c r="P151" s="1091">
        <v>3.3549541489599641</v>
      </c>
    </row>
    <row r="152" spans="14:16">
      <c r="N152" s="1089" t="s">
        <v>592</v>
      </c>
      <c r="O152" s="1090">
        <v>4504</v>
      </c>
      <c r="P152" s="1091">
        <v>3.3533200088829673</v>
      </c>
    </row>
    <row r="153" spans="14:16">
      <c r="N153" s="1089" t="s">
        <v>593</v>
      </c>
      <c r="O153" s="1090">
        <v>4537</v>
      </c>
      <c r="P153" s="1091">
        <v>3.3509700176366843</v>
      </c>
    </row>
    <row r="154" spans="14:16">
      <c r="N154" s="1089" t="s">
        <v>594</v>
      </c>
      <c r="O154" s="1090">
        <v>4570</v>
      </c>
      <c r="P154" s="1091">
        <v>3.3486539724228499</v>
      </c>
    </row>
    <row r="155" spans="14:16">
      <c r="N155" s="1089" t="s">
        <v>595</v>
      </c>
      <c r="O155" s="1090">
        <v>4603</v>
      </c>
      <c r="P155" s="1091">
        <v>3.3463711429813121</v>
      </c>
    </row>
    <row r="156" spans="14:16">
      <c r="N156" s="1089" t="s">
        <v>596</v>
      </c>
      <c r="O156" s="1090">
        <v>4636</v>
      </c>
      <c r="P156" s="1091">
        <v>3.3441208198489751</v>
      </c>
    </row>
    <row r="157" spans="14:16">
      <c r="N157" s="1089" t="s">
        <v>597</v>
      </c>
      <c r="O157" s="1090">
        <v>4669</v>
      </c>
      <c r="P157" s="1091">
        <v>3.3419023136246784</v>
      </c>
    </row>
    <row r="158" spans="14:16">
      <c r="N158" s="1089" t="s">
        <v>598</v>
      </c>
      <c r="O158" s="1090">
        <v>4702</v>
      </c>
      <c r="P158" s="1091">
        <v>3.3397149542650504</v>
      </c>
    </row>
    <row r="159" spans="14:16">
      <c r="N159" s="1089" t="s">
        <v>599</v>
      </c>
      <c r="O159" s="1090">
        <v>4735</v>
      </c>
      <c r="P159" s="1091">
        <v>3.3375580904098014</v>
      </c>
    </row>
    <row r="160" spans="14:16">
      <c r="N160" s="1089" t="s">
        <v>600</v>
      </c>
      <c r="O160" s="1090">
        <v>4768</v>
      </c>
      <c r="P160" s="1091">
        <v>3.3354310887350538</v>
      </c>
    </row>
    <row r="161" spans="14:16">
      <c r="N161" s="1089" t="s">
        <v>601</v>
      </c>
      <c r="O161" s="1090">
        <v>4801</v>
      </c>
      <c r="P161" s="1091">
        <v>3.3333333333333335</v>
      </c>
    </row>
    <row r="162" spans="14:16">
      <c r="N162" s="1089" t="s">
        <v>602</v>
      </c>
      <c r="O162" s="1090">
        <v>4834</v>
      </c>
      <c r="P162" s="1091">
        <v>3.3312642251189741</v>
      </c>
    </row>
    <row r="163" spans="14:16">
      <c r="N163" s="1089" t="s">
        <v>603</v>
      </c>
      <c r="O163" s="1090">
        <v>4867</v>
      </c>
      <c r="P163" s="1091">
        <v>3.3292231812577064</v>
      </c>
    </row>
    <row r="164" spans="14:16">
      <c r="N164" s="1089" t="s">
        <v>604</v>
      </c>
      <c r="O164" s="1090">
        <v>4900</v>
      </c>
      <c r="P164" s="1091">
        <v>3.3272096346193103</v>
      </c>
    </row>
    <row r="165" spans="14:16">
      <c r="N165" s="1089" t="s">
        <v>605</v>
      </c>
      <c r="O165" s="1090">
        <v>4933</v>
      </c>
      <c r="P165" s="1091">
        <v>3.3252230332522301</v>
      </c>
    </row>
    <row r="166" spans="14:16">
      <c r="N166" s="1089" t="s">
        <v>606</v>
      </c>
      <c r="O166" s="1090">
        <v>4966</v>
      </c>
      <c r="P166" s="1091">
        <v>3.3232628398791544</v>
      </c>
    </row>
    <row r="167" spans="14:16">
      <c r="N167" s="1089" t="s">
        <v>607</v>
      </c>
      <c r="O167" s="1090">
        <v>4999</v>
      </c>
      <c r="P167" s="1091">
        <v>3.3213285314125649</v>
      </c>
    </row>
    <row r="168" spans="14:16">
      <c r="N168" s="1089" t="s">
        <v>608</v>
      </c>
      <c r="O168" s="1090">
        <v>5032</v>
      </c>
      <c r="P168" s="1091">
        <v>3.3194195984893664</v>
      </c>
    </row>
    <row r="169" spans="14:16">
      <c r="N169" s="1089" t="s">
        <v>609</v>
      </c>
      <c r="O169" s="1090">
        <v>5065</v>
      </c>
      <c r="P169" s="1091">
        <v>3.3175355450236967</v>
      </c>
    </row>
    <row r="170" spans="14:16">
      <c r="N170" s="1089" t="s">
        <v>610</v>
      </c>
      <c r="O170" s="1090">
        <v>5098</v>
      </c>
      <c r="P170" s="1091">
        <v>3.315675887777124</v>
      </c>
    </row>
    <row r="171" spans="14:16">
      <c r="N171" s="1089" t="s">
        <v>611</v>
      </c>
      <c r="O171" s="1090">
        <v>5131</v>
      </c>
      <c r="P171" s="1091">
        <v>3.3138401559454191</v>
      </c>
    </row>
    <row r="172" spans="14:16">
      <c r="N172" s="1089" t="s">
        <v>612</v>
      </c>
      <c r="O172" s="1090">
        <v>5164</v>
      </c>
      <c r="P172" s="1091">
        <v>3.3120278907611858</v>
      </c>
    </row>
    <row r="173" spans="14:16">
      <c r="N173" s="1089" t="s">
        <v>613</v>
      </c>
      <c r="O173" s="1090">
        <v>5197</v>
      </c>
      <c r="P173" s="1091">
        <v>3.3102386451116246</v>
      </c>
    </row>
    <row r="174" spans="14:16">
      <c r="N174" s="1089" t="s">
        <v>614</v>
      </c>
      <c r="O174" s="1090">
        <v>5230</v>
      </c>
      <c r="P174" s="1091">
        <v>3.3084719831707785</v>
      </c>
    </row>
    <row r="175" spans="14:16">
      <c r="N175" s="1089" t="s">
        <v>615</v>
      </c>
      <c r="O175" s="1090">
        <v>5263</v>
      </c>
      <c r="P175" s="1091">
        <v>3.3067274800456099</v>
      </c>
    </row>
    <row r="176" spans="14:16">
      <c r="N176" s="1089" t="s">
        <v>616</v>
      </c>
      <c r="O176" s="1090">
        <v>5296</v>
      </c>
      <c r="P176" s="1091">
        <v>3.3050047214353167</v>
      </c>
    </row>
    <row r="177" spans="14:16">
      <c r="N177" s="1089" t="s">
        <v>617</v>
      </c>
      <c r="O177" s="1090">
        <v>5329</v>
      </c>
      <c r="P177" s="1091">
        <v>3.303303303303303</v>
      </c>
    </row>
    <row r="178" spans="14:16">
      <c r="N178" s="1089" t="s">
        <v>618</v>
      </c>
      <c r="O178" s="1090">
        <v>5362</v>
      </c>
      <c r="P178" s="1091">
        <v>3.3016228315612759</v>
      </c>
    </row>
    <row r="179" spans="14:16">
      <c r="N179" s="1089" t="s">
        <v>619</v>
      </c>
      <c r="O179" s="1090">
        <v>5395</v>
      </c>
      <c r="P179" s="1091">
        <v>3.2999629217649242</v>
      </c>
    </row>
    <row r="180" spans="14:16">
      <c r="N180" s="1089" t="s">
        <v>620</v>
      </c>
      <c r="O180" s="1090">
        <v>5429</v>
      </c>
      <c r="P180" s="1091">
        <v>3.2977155490051584</v>
      </c>
    </row>
    <row r="181" spans="14:16">
      <c r="N181" s="1089" t="s">
        <v>621</v>
      </c>
      <c r="O181" s="1090">
        <v>5462</v>
      </c>
      <c r="P181" s="1091">
        <v>3.296099615455045</v>
      </c>
    </row>
    <row r="182" spans="14:16">
      <c r="N182" s="1089" t="s">
        <v>622</v>
      </c>
      <c r="O182" s="1090">
        <v>5495</v>
      </c>
      <c r="P182" s="1091">
        <v>3.2945030942846745</v>
      </c>
    </row>
    <row r="183" spans="14:16">
      <c r="N183" s="1089" t="s">
        <v>623</v>
      </c>
      <c r="O183" s="1090">
        <v>5528</v>
      </c>
      <c r="P183" s="1091">
        <v>3.2929256377781795</v>
      </c>
    </row>
    <row r="184" spans="14:16">
      <c r="N184" s="1089" t="s">
        <v>624</v>
      </c>
      <c r="O184" s="1090">
        <v>5561</v>
      </c>
      <c r="P184" s="1091">
        <v>3.2913669064748201</v>
      </c>
    </row>
    <row r="185" spans="14:16">
      <c r="N185" s="1089" t="s">
        <v>625</v>
      </c>
      <c r="O185" s="1090">
        <v>5594</v>
      </c>
      <c r="P185" s="1091">
        <v>3.2898265689254429</v>
      </c>
    </row>
    <row r="186" spans="14:16">
      <c r="N186" s="1089" t="s">
        <v>626</v>
      </c>
      <c r="O186" s="1090">
        <v>5628</v>
      </c>
      <c r="P186" s="1091">
        <v>3.2877199218055804</v>
      </c>
    </row>
    <row r="187" spans="14:16">
      <c r="N187" s="1089" t="s">
        <v>627</v>
      </c>
      <c r="O187" s="1090">
        <v>5661</v>
      </c>
      <c r="P187" s="1091">
        <v>3.2862190812720851</v>
      </c>
    </row>
    <row r="188" spans="14:16">
      <c r="N188" s="1089" t="s">
        <v>628</v>
      </c>
      <c r="O188" s="1090">
        <v>5694</v>
      </c>
      <c r="P188" s="1091">
        <v>3.2847356402599686</v>
      </c>
    </row>
    <row r="189" spans="14:16">
      <c r="N189" s="1089" t="s">
        <v>629</v>
      </c>
      <c r="O189" s="1090">
        <v>5727</v>
      </c>
      <c r="P189" s="1091">
        <v>3.2832692979392246</v>
      </c>
    </row>
    <row r="190" spans="14:16">
      <c r="N190" s="1089" t="s">
        <v>630</v>
      </c>
      <c r="O190" s="1090">
        <v>5760</v>
      </c>
      <c r="P190" s="1091">
        <v>3.2818197603750656</v>
      </c>
    </row>
    <row r="191" spans="14:16">
      <c r="N191" s="1089" t="s">
        <v>631</v>
      </c>
      <c r="O191" s="1090">
        <v>5794</v>
      </c>
      <c r="P191" s="1091">
        <v>3.2798204729846367</v>
      </c>
    </row>
    <row r="192" spans="14:16">
      <c r="N192" s="1089" t="s">
        <v>632</v>
      </c>
      <c r="O192" s="1090">
        <v>5827</v>
      </c>
      <c r="P192" s="1091">
        <v>3.2784071404050805</v>
      </c>
    </row>
    <row r="193" spans="14:16">
      <c r="N193" s="1089" t="s">
        <v>633</v>
      </c>
      <c r="O193" s="1090">
        <v>5860</v>
      </c>
      <c r="P193" s="1091">
        <v>3.2770097286226321</v>
      </c>
    </row>
    <row r="194" spans="14:16">
      <c r="N194" s="1089" t="s">
        <v>634</v>
      </c>
      <c r="O194" s="1090">
        <v>5893</v>
      </c>
      <c r="P194" s="1091">
        <v>3.2756279701289888</v>
      </c>
    </row>
    <row r="195" spans="14:16">
      <c r="N195" s="1089" t="s">
        <v>635</v>
      </c>
      <c r="O195" s="1090">
        <v>5927</v>
      </c>
      <c r="P195" s="1091">
        <v>3.2737090786365171</v>
      </c>
    </row>
    <row r="196" spans="14:16">
      <c r="N196" s="1089" t="s">
        <v>636</v>
      </c>
      <c r="O196" s="1090">
        <v>5960</v>
      </c>
      <c r="P196" s="1091">
        <v>3.2723611344185262</v>
      </c>
    </row>
    <row r="197" spans="14:16">
      <c r="N197" s="1089" t="s">
        <v>637</v>
      </c>
      <c r="O197" s="1090">
        <v>5993</v>
      </c>
      <c r="P197" s="1091">
        <v>3.2710280373831773</v>
      </c>
    </row>
    <row r="198" spans="14:16">
      <c r="N198" s="1089" t="s">
        <v>638</v>
      </c>
      <c r="O198" s="1090">
        <v>6026</v>
      </c>
      <c r="P198" s="1091">
        <v>3.2697095435684651</v>
      </c>
    </row>
    <row r="199" spans="14:16">
      <c r="N199" s="1089" t="s">
        <v>639</v>
      </c>
      <c r="O199" s="1090">
        <v>6060</v>
      </c>
      <c r="P199" s="1091">
        <v>3.2678659844858888</v>
      </c>
    </row>
    <row r="200" spans="14:16">
      <c r="N200" s="1089" t="s">
        <v>640</v>
      </c>
      <c r="O200" s="1090">
        <v>6093</v>
      </c>
      <c r="P200" s="1091">
        <v>3.266579120157584</v>
      </c>
    </row>
    <row r="201" spans="14:16">
      <c r="N201" s="1089" t="s">
        <v>641</v>
      </c>
      <c r="O201" s="1090">
        <v>6126</v>
      </c>
      <c r="P201" s="1091">
        <v>3.2653061224489797</v>
      </c>
    </row>
    <row r="202" spans="14:16">
      <c r="N202" s="1089" t="s">
        <v>642</v>
      </c>
      <c r="O202" s="1090">
        <v>6160</v>
      </c>
      <c r="P202" s="1091">
        <v>3.2635168046760836</v>
      </c>
    </row>
    <row r="203" spans="14:16">
      <c r="N203" s="1089" t="s">
        <v>643</v>
      </c>
      <c r="O203" s="1090">
        <v>6193</v>
      </c>
      <c r="P203" s="1091">
        <v>3.2622739018087854</v>
      </c>
    </row>
    <row r="204" spans="14:16">
      <c r="N204" s="1089" t="s">
        <v>644</v>
      </c>
      <c r="O204" s="1090">
        <v>6226</v>
      </c>
      <c r="P204" s="1091">
        <v>3.2610441767068274</v>
      </c>
    </row>
    <row r="205" spans="14:16">
      <c r="N205" s="1089" t="s">
        <v>645</v>
      </c>
      <c r="O205" s="1090">
        <v>6260</v>
      </c>
      <c r="P205" s="1091">
        <v>3.2593065984981626</v>
      </c>
    </row>
    <row r="206" spans="14:16">
      <c r="N206" s="1089" t="s">
        <v>646</v>
      </c>
      <c r="O206" s="1090">
        <v>6293</v>
      </c>
      <c r="P206" s="1091">
        <v>3.2581055308328035</v>
      </c>
    </row>
    <row r="207" spans="14:16">
      <c r="N207" s="1089" t="s">
        <v>647</v>
      </c>
      <c r="O207" s="1090">
        <v>6326</v>
      </c>
      <c r="P207" s="1091">
        <v>3.2569169960474307</v>
      </c>
    </row>
    <row r="208" spans="14:16">
      <c r="N208" s="1089" t="s">
        <v>648</v>
      </c>
      <c r="O208" s="1090">
        <v>6360</v>
      </c>
      <c r="P208" s="1091">
        <v>3.2552288095612516</v>
      </c>
    </row>
    <row r="209" spans="14:16">
      <c r="N209" s="1089" t="s">
        <v>649</v>
      </c>
      <c r="O209" s="1090">
        <v>6393</v>
      </c>
      <c r="P209" s="1091">
        <v>3.2540675844806008</v>
      </c>
    </row>
    <row r="210" spans="14:16">
      <c r="N210" s="1089" t="s">
        <v>650</v>
      </c>
      <c r="O210" s="1090">
        <v>6426</v>
      </c>
      <c r="P210" s="1091">
        <v>3.2529182879377427</v>
      </c>
    </row>
    <row r="211" spans="14:16">
      <c r="N211" s="1089" t="s">
        <v>651</v>
      </c>
      <c r="O211" s="1090">
        <v>6460</v>
      </c>
      <c r="P211" s="1091">
        <v>3.2512772875058058</v>
      </c>
    </row>
    <row r="212" spans="14:16">
      <c r="N212" s="1089" t="s">
        <v>652</v>
      </c>
      <c r="O212" s="1090">
        <v>6493</v>
      </c>
      <c r="P212" s="1091">
        <v>3.2501540357362906</v>
      </c>
    </row>
    <row r="213" spans="14:16">
      <c r="N213" s="1089" t="s">
        <v>653</v>
      </c>
      <c r="O213" s="1090">
        <v>6527</v>
      </c>
      <c r="P213" s="1091">
        <v>3.2485442844008583</v>
      </c>
    </row>
    <row r="214" spans="14:16">
      <c r="N214" s="1089" t="s">
        <v>654</v>
      </c>
      <c r="O214" s="1090">
        <v>6560</v>
      </c>
      <c r="P214" s="1091">
        <v>3.2474462570513798</v>
      </c>
    </row>
    <row r="215" spans="14:16">
      <c r="N215" s="1089" t="s">
        <v>655</v>
      </c>
      <c r="O215" s="1090">
        <v>6593</v>
      </c>
      <c r="P215" s="1091">
        <v>3.2463592233009706</v>
      </c>
    </row>
    <row r="216" spans="14:16">
      <c r="N216" s="1089" t="s">
        <v>656</v>
      </c>
      <c r="O216" s="1090">
        <v>6627</v>
      </c>
      <c r="P216" s="1091">
        <v>3.2447932387564138</v>
      </c>
    </row>
    <row r="217" spans="14:16">
      <c r="N217" s="1089" t="s">
        <v>657</v>
      </c>
      <c r="O217" s="1090">
        <v>6660</v>
      </c>
      <c r="P217" s="1091">
        <v>3.2437302898333082</v>
      </c>
    </row>
    <row r="218" spans="14:16">
      <c r="N218" s="1089" t="s">
        <v>658</v>
      </c>
      <c r="O218" s="1090">
        <v>6694</v>
      </c>
      <c r="P218" s="1091">
        <v>3.2421933363215296</v>
      </c>
    </row>
    <row r="219" spans="14:16">
      <c r="N219" s="1089" t="s">
        <v>659</v>
      </c>
      <c r="O219" s="1090">
        <v>6727</v>
      </c>
      <c r="P219" s="1091">
        <v>3.2411537317870951</v>
      </c>
    </row>
    <row r="220" spans="14:16">
      <c r="N220" s="1089" t="s">
        <v>660</v>
      </c>
      <c r="O220" s="1090">
        <v>6760</v>
      </c>
      <c r="P220" s="1091">
        <v>3.2401242787394584</v>
      </c>
    </row>
    <row r="221" spans="14:16">
      <c r="N221" s="1089" t="s">
        <v>661</v>
      </c>
      <c r="O221" s="1090">
        <v>6794</v>
      </c>
      <c r="P221" s="1091">
        <v>3.2386279994111589</v>
      </c>
    </row>
    <row r="222" spans="14:16">
      <c r="N222" s="1089" t="s">
        <v>662</v>
      </c>
      <c r="O222" s="1090">
        <v>6827</v>
      </c>
      <c r="P222" s="1091">
        <v>3.237620861412247</v>
      </c>
    </row>
    <row r="223" spans="14:16">
      <c r="N223" s="1089" t="s">
        <v>663</v>
      </c>
      <c r="O223" s="1090">
        <v>6861</v>
      </c>
      <c r="P223" s="1091">
        <v>3.2361516034985423</v>
      </c>
    </row>
    <row r="224" spans="14:16">
      <c r="N224" s="1089" t="s">
        <v>664</v>
      </c>
      <c r="O224" s="1090">
        <v>6894</v>
      </c>
      <c r="P224" s="1091">
        <v>3.2351661105469316</v>
      </c>
    </row>
    <row r="225" spans="14:16">
      <c r="N225" s="1089" t="s">
        <v>665</v>
      </c>
      <c r="O225" s="1090">
        <v>6928</v>
      </c>
      <c r="P225" s="1091">
        <v>3.2337231124584953</v>
      </c>
    </row>
    <row r="226" spans="14:16">
      <c r="N226" s="1089" t="s">
        <v>666</v>
      </c>
      <c r="O226" s="1090">
        <v>6961</v>
      </c>
      <c r="P226" s="1091">
        <v>3.2327586206896552</v>
      </c>
    </row>
    <row r="227" spans="14:16">
      <c r="N227" s="1089" t="s">
        <v>667</v>
      </c>
      <c r="O227" s="1090">
        <v>6995</v>
      </c>
      <c r="P227" s="1091">
        <v>3.231341149556763</v>
      </c>
    </row>
    <row r="228" spans="14:16">
      <c r="N228" s="1089" t="s">
        <v>668</v>
      </c>
      <c r="O228" s="1090">
        <v>7028</v>
      </c>
      <c r="P228" s="1091">
        <v>3.2303970399886155</v>
      </c>
    </row>
    <row r="229" spans="14:16">
      <c r="N229" s="1089" t="s">
        <v>669</v>
      </c>
      <c r="O229" s="1090">
        <v>7062</v>
      </c>
      <c r="P229" s="1091">
        <v>3.2290043903129866</v>
      </c>
    </row>
    <row r="230" spans="14:16">
      <c r="N230" s="1089" t="s">
        <v>670</v>
      </c>
      <c r="O230" s="1090">
        <v>7095</v>
      </c>
      <c r="P230" s="1091">
        <v>3.2280800676628134</v>
      </c>
    </row>
    <row r="231" spans="14:16">
      <c r="N231" s="1089" t="s">
        <v>671</v>
      </c>
      <c r="O231" s="1090">
        <v>7129</v>
      </c>
      <c r="P231" s="1091">
        <v>3.2267115600448935</v>
      </c>
    </row>
    <row r="232" spans="14:16">
      <c r="N232" s="1089" t="s">
        <v>672</v>
      </c>
      <c r="O232" s="1090">
        <v>7162</v>
      </c>
      <c r="P232" s="1091">
        <v>3.225806451612903</v>
      </c>
    </row>
    <row r="233" spans="14:16">
      <c r="N233" s="1089" t="s">
        <v>673</v>
      </c>
      <c r="O233" s="1090">
        <v>7196</v>
      </c>
      <c r="P233" s="1091">
        <v>3.2244614315496869</v>
      </c>
    </row>
    <row r="234" spans="14:16">
      <c r="N234" s="1089" t="s">
        <v>674</v>
      </c>
      <c r="O234" s="1090">
        <v>7229</v>
      </c>
      <c r="P234" s="1091">
        <v>3.2235749861649143</v>
      </c>
    </row>
    <row r="235" spans="14:16">
      <c r="N235" s="1089" t="s">
        <v>675</v>
      </c>
      <c r="O235" s="1090">
        <v>7263</v>
      </c>
      <c r="P235" s="1091">
        <v>3.2222528229137981</v>
      </c>
    </row>
    <row r="236" spans="14:16">
      <c r="N236" s="1089" t="s">
        <v>676</v>
      </c>
      <c r="O236" s="1090">
        <v>7296</v>
      </c>
      <c r="P236" s="1091">
        <v>3.2213845099383138</v>
      </c>
    </row>
    <row r="237" spans="14:16">
      <c r="N237" s="1089" t="s">
        <v>677</v>
      </c>
      <c r="O237" s="1090">
        <v>7330</v>
      </c>
      <c r="P237" s="1091">
        <v>3.2200845954427617</v>
      </c>
    </row>
    <row r="238" spans="14:16">
      <c r="N238" s="1089" t="s">
        <v>678</v>
      </c>
      <c r="O238" s="1090">
        <v>7363</v>
      </c>
      <c r="P238" s="1091">
        <v>3.2192339038304811</v>
      </c>
    </row>
    <row r="239" spans="14:16">
      <c r="N239" s="1089" t="s">
        <v>679</v>
      </c>
      <c r="O239" s="1090">
        <v>7397</v>
      </c>
      <c r="P239" s="1091">
        <v>3.2179556517036239</v>
      </c>
    </row>
    <row r="240" spans="14:16">
      <c r="N240" s="1089" t="s">
        <v>680</v>
      </c>
      <c r="O240" s="1090">
        <v>7430</v>
      </c>
      <c r="P240" s="1091">
        <v>3.2171220891102434</v>
      </c>
    </row>
    <row r="241" spans="14:16">
      <c r="N241" s="1089" t="s">
        <v>681</v>
      </c>
      <c r="O241" s="1090">
        <v>7464</v>
      </c>
      <c r="P241" s="1091">
        <v>3.215864933672786</v>
      </c>
    </row>
    <row r="242" spans="14:16">
      <c r="N242" s="1089" t="s">
        <v>682</v>
      </c>
      <c r="O242" s="1090">
        <v>7498</v>
      </c>
      <c r="P242" s="1091">
        <v>3.2146191810057361</v>
      </c>
    </row>
    <row r="243" spans="14:16">
      <c r="N243" s="1089" t="s">
        <v>683</v>
      </c>
      <c r="O243" s="1090">
        <v>7531</v>
      </c>
      <c r="P243" s="1091">
        <v>3.213811420982736</v>
      </c>
    </row>
    <row r="244" spans="14:16">
      <c r="N244" s="1089" t="s">
        <v>684</v>
      </c>
      <c r="O244" s="1090">
        <v>7565</v>
      </c>
      <c r="P244" s="1091">
        <v>3.2125859333685876</v>
      </c>
    </row>
    <row r="245" spans="14:16">
      <c r="N245" s="1089" t="s">
        <v>685</v>
      </c>
      <c r="O245" s="1090">
        <v>7598</v>
      </c>
      <c r="P245" s="1091">
        <v>3.2117941292615506</v>
      </c>
    </row>
    <row r="246" spans="14:16">
      <c r="N246" s="1089" t="s">
        <v>686</v>
      </c>
      <c r="O246" s="1090">
        <v>7632</v>
      </c>
      <c r="P246" s="1091">
        <v>3.2105883894640281</v>
      </c>
    </row>
    <row r="247" spans="14:16">
      <c r="N247" s="1089" t="s">
        <v>687</v>
      </c>
      <c r="O247" s="1090">
        <v>7665</v>
      </c>
      <c r="P247" s="1091">
        <v>3.2098121085594991</v>
      </c>
    </row>
    <row r="248" spans="14:16">
      <c r="N248" s="1089" t="s">
        <v>688</v>
      </c>
      <c r="O248" s="1090">
        <v>7699</v>
      </c>
      <c r="P248" s="1091">
        <v>3.2086256170433876</v>
      </c>
    </row>
    <row r="249" spans="14:16">
      <c r="N249" s="1089" t="s">
        <v>689</v>
      </c>
      <c r="O249" s="1090">
        <v>7733</v>
      </c>
      <c r="P249" s="1091">
        <v>3.2074495602690121</v>
      </c>
    </row>
    <row r="250" spans="14:16">
      <c r="N250" s="1089" t="s">
        <v>690</v>
      </c>
      <c r="O250" s="1090">
        <v>7766</v>
      </c>
      <c r="P250" s="1091">
        <v>3.2066967160334836</v>
      </c>
    </row>
    <row r="251" spans="14:16">
      <c r="N251" s="1089" t="s">
        <v>691</v>
      </c>
      <c r="O251" s="1090">
        <v>7800</v>
      </c>
      <c r="P251" s="1091">
        <v>3.2055391716886783</v>
      </c>
    </row>
    <row r="252" spans="14:16">
      <c r="N252" s="1089" t="s">
        <v>692</v>
      </c>
      <c r="O252" s="1090">
        <v>7834</v>
      </c>
      <c r="P252" s="1091">
        <v>3.2043916762415421</v>
      </c>
    </row>
    <row r="253" spans="14:16">
      <c r="N253" s="1089" t="s">
        <v>693</v>
      </c>
      <c r="O253" s="1090">
        <v>7867</v>
      </c>
      <c r="P253" s="1091">
        <v>3.2036613272311212</v>
      </c>
    </row>
    <row r="254" spans="14:16">
      <c r="N254" s="1089" t="s">
        <v>694</v>
      </c>
      <c r="O254" s="1090">
        <v>7901</v>
      </c>
      <c r="P254" s="1091">
        <v>3.20253164556962</v>
      </c>
    </row>
    <row r="255" spans="14:16">
      <c r="N255" s="1089" t="s">
        <v>695</v>
      </c>
      <c r="O255" s="1090">
        <v>7934</v>
      </c>
      <c r="P255" s="1091">
        <v>3.2018152023194255</v>
      </c>
    </row>
    <row r="256" spans="14:16">
      <c r="N256" s="1089" t="s">
        <v>696</v>
      </c>
      <c r="O256" s="1090">
        <v>7968</v>
      </c>
      <c r="P256" s="1091">
        <v>3.2007028994602735</v>
      </c>
    </row>
    <row r="257" spans="14:16">
      <c r="N257" s="1089" t="s">
        <v>697</v>
      </c>
      <c r="O257" s="1090">
        <v>8002</v>
      </c>
      <c r="P257" s="1091">
        <v>3.1996000499937507</v>
      </c>
    </row>
    <row r="258" spans="14:16">
      <c r="N258" s="1089" t="s">
        <v>698</v>
      </c>
      <c r="O258" s="1090">
        <v>8035</v>
      </c>
      <c r="P258" s="1091">
        <v>3.1989046552153351</v>
      </c>
    </row>
    <row r="259" spans="14:16">
      <c r="N259" s="1089" t="s">
        <v>699</v>
      </c>
      <c r="O259" s="1090">
        <v>8069</v>
      </c>
      <c r="P259" s="1091">
        <v>3.1978185423896877</v>
      </c>
    </row>
    <row r="260" spans="14:16">
      <c r="N260" s="1089" t="s">
        <v>700</v>
      </c>
      <c r="O260" s="1090">
        <v>8103</v>
      </c>
      <c r="P260" s="1091">
        <v>3.1967415452974572</v>
      </c>
    </row>
    <row r="261" spans="14:16">
      <c r="N261" s="1089" t="s">
        <v>701</v>
      </c>
      <c r="O261" s="1090">
        <v>8136</v>
      </c>
      <c r="P261" s="1091">
        <v>3.1960663798401971</v>
      </c>
    </row>
    <row r="262" spans="14:16">
      <c r="N262" s="1089" t="s">
        <v>702</v>
      </c>
      <c r="O262" s="1090">
        <v>8170</v>
      </c>
      <c r="P262" s="1091">
        <v>3.1950055086301874</v>
      </c>
    </row>
    <row r="263" spans="14:16">
      <c r="N263" s="1089" t="s">
        <v>703</v>
      </c>
      <c r="O263" s="1090">
        <v>8204</v>
      </c>
      <c r="P263" s="1091">
        <v>3.1939534316713396</v>
      </c>
    </row>
    <row r="264" spans="14:16">
      <c r="N264" s="1089" t="s">
        <v>704</v>
      </c>
      <c r="O264" s="1090">
        <v>8237</v>
      </c>
      <c r="P264" s="1091">
        <v>3.1932977173385142</v>
      </c>
    </row>
    <row r="265" spans="14:16">
      <c r="N265" s="1089" t="s">
        <v>705</v>
      </c>
      <c r="O265" s="1090">
        <v>8271</v>
      </c>
      <c r="P265" s="1091">
        <v>3.1922611850060454</v>
      </c>
    </row>
    <row r="266" spans="14:16">
      <c r="N266" s="1089" t="s">
        <v>706</v>
      </c>
      <c r="O266" s="1090">
        <v>8305</v>
      </c>
      <c r="P266" s="1091">
        <v>3.1912331406551058</v>
      </c>
    </row>
    <row r="267" spans="14:16">
      <c r="N267" s="1089" t="s">
        <v>707</v>
      </c>
      <c r="O267" s="1090">
        <v>8338</v>
      </c>
      <c r="P267" s="1091">
        <v>3.1905961376994121</v>
      </c>
    </row>
    <row r="268" spans="14:16">
      <c r="N268" s="1089" t="s">
        <v>708</v>
      </c>
      <c r="O268" s="1090">
        <v>8372</v>
      </c>
      <c r="P268" s="1091">
        <v>3.1895830844582487</v>
      </c>
    </row>
    <row r="269" spans="14:16">
      <c r="N269" s="1089" t="s">
        <v>709</v>
      </c>
      <c r="O269" s="1090">
        <v>8406</v>
      </c>
      <c r="P269" s="1091">
        <v>3.1885782272456873</v>
      </c>
    </row>
    <row r="270" spans="14:16">
      <c r="N270" s="1089" t="s">
        <v>710</v>
      </c>
      <c r="O270" s="1090">
        <v>8440</v>
      </c>
      <c r="P270" s="1091">
        <v>3.1875814669984597</v>
      </c>
    </row>
    <row r="271" spans="14:16">
      <c r="N271" s="1089" t="s">
        <v>711</v>
      </c>
      <c r="O271" s="1090">
        <v>8473</v>
      </c>
      <c r="P271" s="1091">
        <v>3.1869688385269122</v>
      </c>
    </row>
    <row r="272" spans="14:16">
      <c r="N272" s="1089" t="s">
        <v>712</v>
      </c>
      <c r="O272" s="1090">
        <v>8507</v>
      </c>
      <c r="P272" s="1091">
        <v>3.1859863625675993</v>
      </c>
    </row>
    <row r="273" spans="14:16">
      <c r="N273" s="1089" t="s">
        <v>713</v>
      </c>
      <c r="O273" s="1090">
        <v>8541</v>
      </c>
      <c r="P273" s="1091">
        <v>3.185011709601874</v>
      </c>
    </row>
    <row r="274" spans="14:16">
      <c r="N274" s="1089" t="s">
        <v>714</v>
      </c>
      <c r="O274" s="1090">
        <v>8574</v>
      </c>
      <c r="P274" s="1091">
        <v>3.1844161903650998</v>
      </c>
    </row>
    <row r="275" spans="14:16">
      <c r="N275" s="1089" t="s">
        <v>715</v>
      </c>
      <c r="O275" s="1090">
        <v>8608</v>
      </c>
      <c r="P275" s="1091">
        <v>3.1834553270593702</v>
      </c>
    </row>
    <row r="276" spans="14:16">
      <c r="N276" s="1089" t="s">
        <v>716</v>
      </c>
      <c r="O276" s="1090">
        <v>8642</v>
      </c>
      <c r="P276" s="1091">
        <v>3.1825020252285618</v>
      </c>
    </row>
    <row r="277" spans="14:16">
      <c r="N277" s="1089" t="s">
        <v>717</v>
      </c>
      <c r="O277" s="1090">
        <v>8676</v>
      </c>
      <c r="P277" s="1091">
        <v>3.1815561959654182</v>
      </c>
    </row>
    <row r="278" spans="14:16">
      <c r="N278" s="1089" t="s">
        <v>718</v>
      </c>
      <c r="O278" s="1090">
        <v>8709</v>
      </c>
      <c r="P278" s="1091">
        <v>3.1809830041341294</v>
      </c>
    </row>
    <row r="279" spans="14:16">
      <c r="N279" s="1089" t="s">
        <v>719</v>
      </c>
      <c r="O279" s="1090">
        <v>8743</v>
      </c>
      <c r="P279" s="1091">
        <v>3.1800503317318691</v>
      </c>
    </row>
    <row r="280" spans="14:16">
      <c r="N280" s="1089" t="s">
        <v>720</v>
      </c>
      <c r="O280" s="1090">
        <v>8777</v>
      </c>
      <c r="P280" s="1091">
        <v>3.1791248860528714</v>
      </c>
    </row>
    <row r="281" spans="14:16">
      <c r="N281" s="1089" t="s">
        <v>721</v>
      </c>
      <c r="O281" s="1090">
        <v>8811</v>
      </c>
      <c r="P281" s="1091">
        <v>3.1782065834279227</v>
      </c>
    </row>
    <row r="282" spans="14:16">
      <c r="N282" s="1089" t="s">
        <v>722</v>
      </c>
      <c r="O282" s="1090">
        <v>8844</v>
      </c>
      <c r="P282" s="1091">
        <v>3.1776546420897889</v>
      </c>
    </row>
    <row r="283" spans="14:16">
      <c r="N283" s="1089" t="s">
        <v>723</v>
      </c>
      <c r="O283" s="1090">
        <v>8878</v>
      </c>
      <c r="P283" s="1091">
        <v>3.1767489016559645</v>
      </c>
    </row>
    <row r="284" spans="14:16">
      <c r="N284" s="1089" t="s">
        <v>724</v>
      </c>
      <c r="O284" s="1090">
        <v>8912</v>
      </c>
      <c r="P284" s="1091">
        <v>3.1758500729435526</v>
      </c>
    </row>
    <row r="285" spans="14:16">
      <c r="N285" s="1089" t="s">
        <v>725</v>
      </c>
      <c r="O285" s="1090">
        <v>8946</v>
      </c>
      <c r="P285" s="1091">
        <v>3.1749580771380659</v>
      </c>
    </row>
    <row r="286" spans="14:16">
      <c r="N286" s="1089" t="s">
        <v>726</v>
      </c>
      <c r="O286" s="1090">
        <v>8980</v>
      </c>
      <c r="P286" s="1091">
        <v>3.1740728366187771</v>
      </c>
    </row>
    <row r="287" spans="14:16">
      <c r="N287" s="1089" t="s">
        <v>727</v>
      </c>
      <c r="O287" s="1090">
        <v>9013</v>
      </c>
      <c r="P287" s="1091">
        <v>3.1735463826009767</v>
      </c>
    </row>
    <row r="288" spans="14:16">
      <c r="N288" s="1089" t="s">
        <v>728</v>
      </c>
      <c r="O288" s="1090">
        <v>9047</v>
      </c>
      <c r="P288" s="1091">
        <v>3.1726730046429363</v>
      </c>
    </row>
    <row r="289" spans="14:17">
      <c r="N289" s="1089" t="s">
        <v>729</v>
      </c>
      <c r="O289" s="1090">
        <v>9081</v>
      </c>
      <c r="P289" s="1091">
        <v>3.1718061674008813</v>
      </c>
    </row>
    <row r="290" spans="14:17">
      <c r="N290" s="1089" t="s">
        <v>730</v>
      </c>
      <c r="O290" s="1090">
        <v>9115</v>
      </c>
      <c r="P290" s="1091">
        <v>3.1709457976739084</v>
      </c>
    </row>
    <row r="291" spans="14:17">
      <c r="N291" s="1089" t="s">
        <v>771</v>
      </c>
      <c r="O291" s="1090">
        <v>9149</v>
      </c>
      <c r="P291" s="1091">
        <v>3.1700918233493658</v>
      </c>
    </row>
    <row r="292" spans="14:17">
      <c r="N292" s="1089" t="s">
        <v>850</v>
      </c>
      <c r="O292" s="1090">
        <v>9182</v>
      </c>
      <c r="P292" s="1091">
        <v>3.1695893693497443</v>
      </c>
      <c r="Q292" s="1094"/>
    </row>
    <row r="293" spans="14:17">
      <c r="N293" s="1089" t="s">
        <v>851</v>
      </c>
      <c r="O293" s="1090">
        <v>9216</v>
      </c>
      <c r="P293" s="1091">
        <v>3.1687466087900162</v>
      </c>
      <c r="Q293" s="1094"/>
    </row>
    <row r="294" spans="14:17">
      <c r="N294" s="1089" t="s">
        <v>852</v>
      </c>
      <c r="O294" s="1090">
        <v>9250</v>
      </c>
      <c r="P294" s="1091">
        <v>3.1679100443291168</v>
      </c>
      <c r="Q294" s="1094"/>
    </row>
    <row r="295" spans="14:17">
      <c r="N295" s="1089" t="s">
        <v>853</v>
      </c>
      <c r="O295" s="1090">
        <v>9284</v>
      </c>
      <c r="P295" s="1091">
        <v>3.1670796078853822</v>
      </c>
      <c r="Q295" s="1094"/>
    </row>
    <row r="296" spans="14:17">
      <c r="N296" s="1089" t="s">
        <v>854</v>
      </c>
      <c r="O296" s="1090">
        <v>9318</v>
      </c>
      <c r="P296" s="1091">
        <v>3.1662552323709345</v>
      </c>
      <c r="Q296" s="1094"/>
    </row>
    <row r="297" spans="14:17">
      <c r="N297" s="1089" t="s">
        <v>855</v>
      </c>
      <c r="O297" s="1090">
        <v>9351</v>
      </c>
      <c r="P297" s="1091">
        <v>3.1657754010695185</v>
      </c>
      <c r="Q297" s="1094"/>
    </row>
    <row r="298" spans="14:17">
      <c r="N298" s="1089" t="s">
        <v>856</v>
      </c>
      <c r="O298" s="1090">
        <v>9385</v>
      </c>
      <c r="P298" s="1091">
        <v>3.1649616368286448</v>
      </c>
      <c r="Q298" s="1094"/>
    </row>
    <row r="299" spans="14:17">
      <c r="N299" s="1089" t="s">
        <v>857</v>
      </c>
      <c r="O299" s="1090">
        <v>9419</v>
      </c>
      <c r="P299" s="1091">
        <v>3.1641537481418562</v>
      </c>
      <c r="Q299" s="1094"/>
    </row>
    <row r="300" spans="14:17">
      <c r="N300" s="1089" t="s">
        <v>858</v>
      </c>
      <c r="O300" s="1090">
        <v>9453</v>
      </c>
      <c r="P300" s="1091">
        <v>3.1633516716038939</v>
      </c>
      <c r="Q300" s="1094"/>
    </row>
    <row r="301" spans="14:17">
      <c r="N301" s="1089" t="s">
        <v>859</v>
      </c>
      <c r="O301" s="1090">
        <v>9487</v>
      </c>
      <c r="P301" s="1091">
        <v>3.1625553447185326</v>
      </c>
      <c r="Q301" s="1094"/>
    </row>
    <row r="302" spans="14:17">
      <c r="N302" s="1089" t="s">
        <v>860</v>
      </c>
      <c r="O302" s="1090">
        <v>9521</v>
      </c>
      <c r="P302" s="1091">
        <v>3.1617647058823528</v>
      </c>
      <c r="Q302" s="1094"/>
    </row>
    <row r="303" spans="14:17">
      <c r="N303" s="1089" t="s">
        <v>861</v>
      </c>
      <c r="O303" s="1090">
        <v>9554</v>
      </c>
      <c r="P303" s="1091">
        <v>3.1613105830629125</v>
      </c>
      <c r="Q303" s="1094"/>
    </row>
    <row r="304" spans="14:17">
      <c r="N304" s="1089" t="s">
        <v>862</v>
      </c>
      <c r="O304" s="1090">
        <v>9588</v>
      </c>
      <c r="P304" s="1091">
        <v>3.1605298842182119</v>
      </c>
      <c r="Q304" s="1094"/>
    </row>
    <row r="305" spans="14:17">
      <c r="N305" s="1089" t="s">
        <v>863</v>
      </c>
      <c r="O305" s="1090">
        <v>9622</v>
      </c>
      <c r="P305" s="1091">
        <v>3.1597547032533</v>
      </c>
      <c r="Q305" s="1094"/>
    </row>
    <row r="306" spans="14:17">
      <c r="N306" s="1089" t="s">
        <v>864</v>
      </c>
      <c r="O306" s="1090">
        <v>9656</v>
      </c>
      <c r="P306" s="1091">
        <v>3.158984981874676</v>
      </c>
      <c r="Q306" s="1094"/>
    </row>
    <row r="307" spans="14:17">
      <c r="N307" s="1089" t="s">
        <v>865</v>
      </c>
      <c r="O307" s="1090">
        <v>9690</v>
      </c>
      <c r="P307" s="1091">
        <v>3.1582206626070799</v>
      </c>
      <c r="Q307" s="1094"/>
    </row>
    <row r="308" spans="14:17">
      <c r="N308" s="1089" t="s">
        <v>866</v>
      </c>
      <c r="O308" s="1090">
        <v>9724</v>
      </c>
      <c r="P308" s="1091">
        <v>3.1574616887791831</v>
      </c>
      <c r="Q308" s="1094"/>
    </row>
    <row r="309" spans="14:17">
      <c r="N309" s="1089" t="s">
        <v>867</v>
      </c>
      <c r="O309" s="1090">
        <v>9758</v>
      </c>
      <c r="P309" s="1091">
        <v>3.1567080045095826</v>
      </c>
      <c r="Q309" s="1094"/>
    </row>
    <row r="310" spans="14:17">
      <c r="N310" s="1089" t="s">
        <v>868</v>
      </c>
      <c r="O310" s="1090">
        <v>9792</v>
      </c>
      <c r="P310" s="1091">
        <v>3.1559595546930859</v>
      </c>
      <c r="Q310" s="1094"/>
    </row>
    <row r="311" spans="14:17">
      <c r="N311" s="1089" t="s">
        <v>869</v>
      </c>
      <c r="O311" s="1090">
        <v>9825</v>
      </c>
      <c r="P311" s="1091">
        <v>3.1555374592833876</v>
      </c>
      <c r="Q311" s="1094"/>
    </row>
    <row r="312" spans="14:17">
      <c r="N312" s="1089" t="s">
        <v>870</v>
      </c>
      <c r="O312" s="1090">
        <v>9859</v>
      </c>
      <c r="P312" s="1091">
        <v>3.1547981334956376</v>
      </c>
      <c r="Q312" s="1094"/>
    </row>
    <row r="313" spans="14:17">
      <c r="N313" s="1089" t="s">
        <v>871</v>
      </c>
      <c r="O313" s="1090">
        <v>9893</v>
      </c>
      <c r="P313" s="1091">
        <v>3.1540638900121314</v>
      </c>
      <c r="Q313" s="1094"/>
    </row>
    <row r="314" spans="14:17">
      <c r="N314" s="1089" t="s">
        <v>872</v>
      </c>
      <c r="O314" s="1090">
        <v>9927</v>
      </c>
      <c r="P314" s="1091">
        <v>3.1533346766068906</v>
      </c>
      <c r="Q314" s="1094"/>
    </row>
    <row r="315" spans="14:17">
      <c r="N315" s="1089" t="s">
        <v>873</v>
      </c>
      <c r="O315" s="1090">
        <v>9961</v>
      </c>
      <c r="P315" s="1091">
        <v>3.1526104417670684</v>
      </c>
      <c r="Q315" s="1094"/>
    </row>
    <row r="316" spans="14:17">
      <c r="N316" s="1089" t="s">
        <v>874</v>
      </c>
      <c r="O316" s="1090">
        <v>9995</v>
      </c>
      <c r="P316" s="1091">
        <v>3.1518911346808087</v>
      </c>
      <c r="Q316" s="1094"/>
    </row>
    <row r="317" spans="14:17">
      <c r="N317" s="1089" t="s">
        <v>875</v>
      </c>
      <c r="O317" s="1090">
        <v>10029</v>
      </c>
      <c r="P317" s="1091">
        <v>3.1511767052253692</v>
      </c>
      <c r="Q317" s="1094"/>
    </row>
    <row r="318" spans="14:17">
      <c r="N318" s="1089" t="s">
        <v>876</v>
      </c>
      <c r="O318" s="1090">
        <v>10063</v>
      </c>
      <c r="P318" s="1091">
        <v>3.1504671039554761</v>
      </c>
      <c r="Q318" s="1094"/>
    </row>
    <row r="319" spans="14:17">
      <c r="N319" s="1089" t="s">
        <v>877</v>
      </c>
      <c r="O319" s="1090">
        <v>10097</v>
      </c>
      <c r="P319" s="1091">
        <v>3.1497622820919178</v>
      </c>
      <c r="Q319" s="1094"/>
    </row>
    <row r="320" spans="14:17">
      <c r="N320" s="1089" t="s">
        <v>878</v>
      </c>
      <c r="O320" s="1090">
        <v>10131</v>
      </c>
      <c r="P320" s="1091">
        <v>3.1490621915103656</v>
      </c>
      <c r="Q320" s="1094"/>
    </row>
    <row r="321" spans="14:17">
      <c r="N321" s="1089" t="s">
        <v>879</v>
      </c>
      <c r="O321" s="1090">
        <v>10164</v>
      </c>
      <c r="P321" s="1091">
        <v>3.1486765718783825</v>
      </c>
      <c r="Q321" s="1094"/>
    </row>
    <row r="322" spans="14:17">
      <c r="N322" s="1089" t="s">
        <v>880</v>
      </c>
      <c r="O322" s="1090">
        <v>10198</v>
      </c>
      <c r="P322" s="1091">
        <v>3.1479847013827595</v>
      </c>
      <c r="Q322" s="1094"/>
    </row>
    <row r="323" spans="14:17">
      <c r="N323" s="1089" t="s">
        <v>881</v>
      </c>
      <c r="O323" s="1090">
        <v>10232</v>
      </c>
      <c r="P323" s="1091">
        <v>3.1472974293812919</v>
      </c>
      <c r="Q323" s="1094"/>
    </row>
    <row r="324" spans="14:17">
      <c r="N324" s="1089" t="s">
        <v>882</v>
      </c>
      <c r="O324" s="1090">
        <v>10266</v>
      </c>
      <c r="P324" s="1091">
        <v>3.146614710180224</v>
      </c>
      <c r="Q324" s="1094"/>
    </row>
    <row r="325" spans="14:17">
      <c r="N325" s="1089" t="s">
        <v>883</v>
      </c>
      <c r="O325" s="1090">
        <v>10300</v>
      </c>
      <c r="P325" s="1091">
        <v>3.1459364986891933</v>
      </c>
      <c r="Q325" s="1094"/>
    </row>
    <row r="326" spans="14:17">
      <c r="N326" s="1089" t="s">
        <v>884</v>
      </c>
      <c r="O326" s="1090">
        <v>10334</v>
      </c>
      <c r="P326" s="1091">
        <v>3.1452627504113031</v>
      </c>
      <c r="Q326" s="1094"/>
    </row>
    <row r="327" spans="14:17">
      <c r="N327" s="1089" t="s">
        <v>885</v>
      </c>
      <c r="O327" s="1090">
        <v>10368</v>
      </c>
      <c r="P327" s="1091">
        <v>3.1445934214333939</v>
      </c>
      <c r="Q327" s="1094"/>
    </row>
    <row r="328" spans="14:17">
      <c r="N328" s="1089" t="s">
        <v>886</v>
      </c>
      <c r="O328" s="1090">
        <v>10402</v>
      </c>
      <c r="P328" s="1091">
        <v>3.1439284684164988</v>
      </c>
      <c r="Q328" s="1094"/>
    </row>
    <row r="329" spans="14:17">
      <c r="N329" s="1089" t="s">
        <v>887</v>
      </c>
      <c r="O329" s="1090">
        <v>10436</v>
      </c>
      <c r="P329" s="1091">
        <v>3.1432678485864876</v>
      </c>
    </row>
    <row r="330" spans="14:17">
      <c r="N330" s="1089" t="s">
        <v>888</v>
      </c>
      <c r="O330" s="1090">
        <v>10470</v>
      </c>
      <c r="P330" s="1091">
        <v>3.1426115197249018</v>
      </c>
    </row>
    <row r="331" spans="14:17">
      <c r="N331" s="1089" t="s">
        <v>889</v>
      </c>
      <c r="O331" s="1090">
        <v>10504</v>
      </c>
      <c r="P331" s="1091">
        <v>3.1419594401599542</v>
      </c>
    </row>
    <row r="332" spans="14:17">
      <c r="N332" s="1089" t="s">
        <v>890</v>
      </c>
      <c r="O332" s="1090">
        <v>10538</v>
      </c>
      <c r="P332" s="1091">
        <v>3.1413115687577111</v>
      </c>
    </row>
    <row r="333" spans="14:17">
      <c r="N333" s="1089" t="s">
        <v>891</v>
      </c>
      <c r="O333" s="1090">
        <v>10572</v>
      </c>
      <c r="P333" s="1091">
        <v>3.1406678649134427</v>
      </c>
    </row>
    <row r="334" spans="14:17">
      <c r="N334" s="1089" t="s">
        <v>892</v>
      </c>
      <c r="O334" s="1090">
        <v>10606</v>
      </c>
      <c r="P334" s="1091">
        <v>3.1400282885431405</v>
      </c>
    </row>
    <row r="335" spans="14:17">
      <c r="N335" s="1089" t="s">
        <v>893</v>
      </c>
      <c r="O335" s="1090">
        <v>10640</v>
      </c>
      <c r="P335" s="1091">
        <v>3.1393928000751949</v>
      </c>
    </row>
    <row r="336" spans="14:17">
      <c r="N336" s="1089" t="s">
        <v>894</v>
      </c>
      <c r="O336" s="1090">
        <v>10674</v>
      </c>
      <c r="P336" s="1091">
        <v>3.1387613604422375</v>
      </c>
    </row>
    <row r="337" spans="14:16">
      <c r="N337" s="1089" t="s">
        <v>895</v>
      </c>
      <c r="O337" s="1090">
        <v>10708</v>
      </c>
      <c r="P337" s="1091">
        <v>3.1381339310731295</v>
      </c>
    </row>
    <row r="338" spans="14:16">
      <c r="N338" s="1089" t="s">
        <v>896</v>
      </c>
      <c r="O338" s="1090">
        <v>10742</v>
      </c>
      <c r="P338" s="1091">
        <v>3.1375104738851132</v>
      </c>
    </row>
    <row r="339" spans="14:16">
      <c r="N339" s="1089" t="s">
        <v>897</v>
      </c>
      <c r="O339" s="1090">
        <v>10776</v>
      </c>
      <c r="P339" s="1091">
        <v>3.1368909512761021</v>
      </c>
    </row>
    <row r="340" spans="14:16">
      <c r="N340" s="1089" t="s">
        <v>898</v>
      </c>
      <c r="O340" s="1090">
        <v>10810</v>
      </c>
      <c r="P340" s="1091">
        <v>3.1362753261171243</v>
      </c>
    </row>
    <row r="341" spans="14:16">
      <c r="N341" s="1089" t="s">
        <v>899</v>
      </c>
      <c r="O341" s="1090">
        <v>10844</v>
      </c>
      <c r="P341" s="1091">
        <v>3.1356635617449045</v>
      </c>
    </row>
    <row r="342" spans="14:16">
      <c r="N342" s="1089" t="s">
        <v>900</v>
      </c>
      <c r="O342" s="1090">
        <v>10878</v>
      </c>
      <c r="P342" s="1091">
        <v>3.1350556219545829</v>
      </c>
    </row>
    <row r="343" spans="14:16">
      <c r="N343" s="1089" t="s">
        <v>901</v>
      </c>
      <c r="O343" s="1090">
        <v>10912</v>
      </c>
      <c r="P343" s="1091">
        <v>3.1344514709925759</v>
      </c>
    </row>
    <row r="344" spans="14:16">
      <c r="N344" s="1089" t="s">
        <v>902</v>
      </c>
      <c r="O344" s="1090">
        <v>10946</v>
      </c>
      <c r="P344" s="1091">
        <v>3.1338510735495659</v>
      </c>
    </row>
    <row r="345" spans="14:16">
      <c r="N345" s="1089" t="s">
        <v>905</v>
      </c>
      <c r="O345" s="1090">
        <v>10980</v>
      </c>
      <c r="P345" s="1091">
        <v>3.1332543947536209</v>
      </c>
    </row>
    <row r="346" spans="14:16">
      <c r="N346" s="1089" t="s">
        <v>906</v>
      </c>
      <c r="O346" s="1090">
        <v>11014</v>
      </c>
      <c r="P346" s="1091">
        <v>3.132661400163443</v>
      </c>
    </row>
    <row r="347" spans="14:16">
      <c r="N347" s="1089" t="s">
        <v>907</v>
      </c>
      <c r="O347" s="1090">
        <v>11048</v>
      </c>
      <c r="P347" s="1091">
        <v>3.1320720557617454</v>
      </c>
    </row>
    <row r="348" spans="14:16">
      <c r="N348" s="1089" t="s">
        <v>908</v>
      </c>
      <c r="O348" s="1090">
        <v>11082</v>
      </c>
      <c r="P348" s="1091">
        <v>3.1314863279487413</v>
      </c>
    </row>
    <row r="349" spans="14:16">
      <c r="N349" s="1089" t="s">
        <v>909</v>
      </c>
      <c r="O349" s="1090">
        <v>11116</v>
      </c>
      <c r="P349" s="1091">
        <v>3.1309041835357627</v>
      </c>
    </row>
    <row r="350" spans="14:16">
      <c r="N350" s="1089" t="s">
        <v>910</v>
      </c>
      <c r="O350" s="1090">
        <v>11150</v>
      </c>
      <c r="P350" s="1091">
        <v>3.1303255897389901</v>
      </c>
    </row>
    <row r="351" spans="14:16">
      <c r="N351" s="1089" t="s">
        <v>911</v>
      </c>
      <c r="O351" s="1090">
        <v>11184</v>
      </c>
      <c r="P351" s="1091">
        <v>3.1297505141732991</v>
      </c>
    </row>
    <row r="352" spans="14:16">
      <c r="N352" s="1089" t="s">
        <v>912</v>
      </c>
      <c r="O352" s="1090">
        <v>11218</v>
      </c>
      <c r="P352" s="1091">
        <v>3.1291789248462152</v>
      </c>
    </row>
    <row r="353" spans="14:16">
      <c r="N353" s="1089" t="s">
        <v>913</v>
      </c>
      <c r="O353" s="1090">
        <v>11252</v>
      </c>
      <c r="P353" s="1091">
        <v>3.1286107901519866</v>
      </c>
    </row>
    <row r="354" spans="14:16">
      <c r="N354" s="1089" t="s">
        <v>914</v>
      </c>
      <c r="O354" s="1090">
        <v>11286</v>
      </c>
      <c r="P354" s="1091">
        <v>3.1280460788657511</v>
      </c>
    </row>
    <row r="355" spans="14:16">
      <c r="N355" s="1089" t="s">
        <v>915</v>
      </c>
      <c r="O355" s="1090">
        <v>11320</v>
      </c>
      <c r="P355" s="1091">
        <v>3.1274847601378211</v>
      </c>
    </row>
    <row r="356" spans="14:16">
      <c r="N356" s="1089" t="s">
        <v>916</v>
      </c>
      <c r="O356" s="1090">
        <v>11354</v>
      </c>
      <c r="P356" s="1091">
        <v>3.1269268034880651</v>
      </c>
    </row>
    <row r="357" spans="14:16">
      <c r="N357" s="1089" t="s">
        <v>917</v>
      </c>
      <c r="O357" s="1090">
        <v>11388</v>
      </c>
      <c r="P357" s="1091">
        <v>3.1263721788003864</v>
      </c>
    </row>
    <row r="358" spans="14:16">
      <c r="N358" s="1089" t="s">
        <v>918</v>
      </c>
      <c r="O358" s="1090">
        <v>11422</v>
      </c>
      <c r="P358" s="1091">
        <v>3.12582085631731</v>
      </c>
    </row>
    <row r="359" spans="14:16">
      <c r="N359" s="1089" t="s">
        <v>919</v>
      </c>
      <c r="O359" s="1090">
        <v>11456</v>
      </c>
      <c r="P359" s="1091">
        <v>3.1252728066346576</v>
      </c>
    </row>
    <row r="360" spans="14:16">
      <c r="N360" s="1089" t="s">
        <v>920</v>
      </c>
      <c r="O360" s="1090">
        <v>11490</v>
      </c>
      <c r="P360" s="1091">
        <v>3.1247280006963183</v>
      </c>
    </row>
    <row r="361" spans="14:16">
      <c r="N361" s="1089" t="s">
        <v>921</v>
      </c>
      <c r="O361" s="1090">
        <v>11524</v>
      </c>
      <c r="P361" s="1091">
        <v>3.1241864097891177</v>
      </c>
    </row>
    <row r="362" spans="14:16">
      <c r="N362" s="1089" t="s">
        <v>922</v>
      </c>
      <c r="O362" s="1090">
        <v>11558</v>
      </c>
      <c r="P362" s="1091">
        <v>3.1236480055377691</v>
      </c>
    </row>
    <row r="363" spans="14:16">
      <c r="N363" s="1089" t="s">
        <v>923</v>
      </c>
      <c r="O363" s="1090">
        <v>11592</v>
      </c>
      <c r="P363" s="1091">
        <v>3.1231127598999224</v>
      </c>
    </row>
    <row r="364" spans="14:16">
      <c r="N364" s="1089" t="s">
        <v>924</v>
      </c>
      <c r="O364" s="1090">
        <v>11626</v>
      </c>
      <c r="P364" s="1091">
        <v>3.1225806451612903</v>
      </c>
    </row>
    <row r="365" spans="14:16">
      <c r="N365" s="1089" t="s">
        <v>925</v>
      </c>
      <c r="O365" s="1090">
        <v>11660</v>
      </c>
      <c r="P365" s="1091">
        <v>3.122051633930869</v>
      </c>
    </row>
    <row r="366" spans="14:16">
      <c r="N366" s="1089" t="s">
        <v>926</v>
      </c>
      <c r="O366" s="1090">
        <v>11694</v>
      </c>
      <c r="P366" s="1091">
        <v>3.1215256991362352</v>
      </c>
    </row>
    <row r="367" spans="14:16">
      <c r="N367" s="1089" t="s">
        <v>927</v>
      </c>
      <c r="O367" s="1090">
        <v>11729</v>
      </c>
      <c r="P367" s="1091">
        <v>3.1207366984993179</v>
      </c>
    </row>
    <row r="368" spans="14:16">
      <c r="N368" s="1089" t="s">
        <v>928</v>
      </c>
      <c r="O368" s="1090">
        <v>11763</v>
      </c>
      <c r="P368" s="1091">
        <v>3.1202176500595136</v>
      </c>
    </row>
    <row r="369" spans="14:16">
      <c r="N369" s="1089" t="s">
        <v>929</v>
      </c>
      <c r="O369" s="1090">
        <v>11797</v>
      </c>
      <c r="P369" s="1091">
        <v>3.1197015937605967</v>
      </c>
    </row>
    <row r="370" spans="14:16">
      <c r="N370" s="1089" t="s">
        <v>930</v>
      </c>
      <c r="O370" s="1090">
        <v>11831</v>
      </c>
      <c r="P370" s="1091">
        <v>3.1191885038038882</v>
      </c>
    </row>
    <row r="371" spans="14:16">
      <c r="N371" s="1089" t="s">
        <v>931</v>
      </c>
      <c r="O371" s="1090">
        <v>11865</v>
      </c>
      <c r="P371" s="1091">
        <v>3.1186783546864461</v>
      </c>
    </row>
    <row r="372" spans="14:16">
      <c r="N372" s="1089" t="s">
        <v>932</v>
      </c>
      <c r="O372" s="1090">
        <v>11899</v>
      </c>
      <c r="P372" s="1091">
        <v>3.1181711211968399</v>
      </c>
    </row>
    <row r="373" spans="14:16">
      <c r="N373" s="1089" t="s">
        <v>933</v>
      </c>
      <c r="O373" s="1090">
        <v>11933</v>
      </c>
      <c r="P373" s="1091">
        <v>3.1176667784109955</v>
      </c>
    </row>
    <row r="374" spans="14:16">
      <c r="N374" s="1089" t="s">
        <v>934</v>
      </c>
      <c r="O374" s="1090">
        <v>11967</v>
      </c>
      <c r="P374" s="1091">
        <v>3.1171653016881162</v>
      </c>
    </row>
    <row r="375" spans="14:16">
      <c r="N375" s="1089" t="s">
        <v>935</v>
      </c>
      <c r="O375" s="1090">
        <v>12001</v>
      </c>
      <c r="P375" s="1091">
        <v>3.1166666666666667</v>
      </c>
    </row>
    <row r="376" spans="14:16">
      <c r="N376" s="1089" t="s">
        <v>936</v>
      </c>
      <c r="O376" s="1090">
        <v>12035</v>
      </c>
      <c r="P376" s="1091">
        <v>3.1161708492604285</v>
      </c>
    </row>
    <row r="377" spans="14:16">
      <c r="N377" s="1089" t="s">
        <v>937</v>
      </c>
      <c r="O377" s="1090">
        <v>12069</v>
      </c>
      <c r="P377" s="1091">
        <v>3.115677825654624</v>
      </c>
    </row>
    <row r="378" spans="14:16">
      <c r="N378" s="1089" t="s">
        <v>938</v>
      </c>
      <c r="O378" s="1090">
        <v>12104</v>
      </c>
      <c r="P378" s="1091">
        <v>3.1149301825993554</v>
      </c>
    </row>
    <row r="379" spans="14:16">
      <c r="N379" s="1089" t="s">
        <v>939</v>
      </c>
      <c r="O379" s="1090">
        <v>12138</v>
      </c>
      <c r="P379" s="1091">
        <v>3.1144434374227568</v>
      </c>
    </row>
    <row r="380" spans="14:16">
      <c r="N380" s="1089" t="s">
        <v>940</v>
      </c>
      <c r="O380" s="1090">
        <v>12172</v>
      </c>
      <c r="P380" s="1091">
        <v>3.1139594117163751</v>
      </c>
    </row>
    <row r="381" spans="14:16">
      <c r="N381" s="1089" t="s">
        <v>941</v>
      </c>
      <c r="O381" s="1090">
        <v>12206</v>
      </c>
      <c r="P381" s="1091">
        <v>3.11347808275297</v>
      </c>
    </row>
    <row r="382" spans="14:16">
      <c r="N382" s="1089" t="s">
        <v>942</v>
      </c>
      <c r="O382" s="1090">
        <v>12240</v>
      </c>
      <c r="P382" s="1091">
        <v>3.1129994280578477</v>
      </c>
    </row>
    <row r="383" spans="14:16">
      <c r="N383" s="1089" t="s">
        <v>943</v>
      </c>
      <c r="O383" s="1090">
        <v>12274</v>
      </c>
      <c r="P383" s="1091">
        <v>3.1125234254053611</v>
      </c>
    </row>
    <row r="384" spans="14:16">
      <c r="N384" s="1089" t="s">
        <v>944</v>
      </c>
      <c r="O384" s="1090">
        <v>12308</v>
      </c>
      <c r="P384" s="1091">
        <v>3.1120500528154711</v>
      </c>
    </row>
    <row r="385" spans="14:16">
      <c r="N385" s="1089" t="s">
        <v>945</v>
      </c>
      <c r="O385" s="1090">
        <v>12342</v>
      </c>
      <c r="P385" s="1091">
        <v>3.1115792885503604</v>
      </c>
    </row>
    <row r="386" spans="14:16">
      <c r="N386" s="1089" t="s">
        <v>946</v>
      </c>
      <c r="O386" s="1090">
        <v>12376</v>
      </c>
      <c r="P386" s="1091">
        <v>3.1111111111111112</v>
      </c>
    </row>
    <row r="387" spans="14:16">
      <c r="N387" s="1089" t="s">
        <v>947</v>
      </c>
      <c r="O387" s="1090">
        <v>12411</v>
      </c>
      <c r="P387" s="1091">
        <v>3.1103948428686543</v>
      </c>
    </row>
    <row r="388" spans="14:16">
      <c r="N388" s="1089" t="s">
        <v>948</v>
      </c>
      <c r="O388" s="1090">
        <v>12445</v>
      </c>
      <c r="P388" s="1091">
        <v>3.1099324975891998</v>
      </c>
    </row>
    <row r="389" spans="14:16">
      <c r="N389" s="1089" t="s">
        <v>949</v>
      </c>
      <c r="O389" s="1090">
        <v>12479</v>
      </c>
      <c r="P389" s="1091">
        <v>3.1094726719025485</v>
      </c>
    </row>
    <row r="390" spans="14:16">
      <c r="N390" s="1089" t="s">
        <v>950</v>
      </c>
      <c r="O390" s="1090">
        <v>12513</v>
      </c>
      <c r="P390" s="1091">
        <v>3.1090153452685421</v>
      </c>
    </row>
    <row r="391" spans="14:16">
      <c r="N391" s="1089" t="s">
        <v>951</v>
      </c>
      <c r="O391" s="1090">
        <v>12547</v>
      </c>
      <c r="P391" s="1091">
        <v>3.1085604973696794</v>
      </c>
    </row>
    <row r="392" spans="14:16">
      <c r="N392" s="1089" t="s">
        <v>952</v>
      </c>
      <c r="O392" s="1090">
        <v>12581</v>
      </c>
      <c r="P392" s="1091">
        <v>3.1081081081081083</v>
      </c>
    </row>
    <row r="393" spans="14:16">
      <c r="N393" s="1089" t="s">
        <v>953</v>
      </c>
      <c r="O393" s="1090">
        <v>12615</v>
      </c>
      <c r="P393" s="1091">
        <v>3.1076581576026641</v>
      </c>
    </row>
    <row r="394" spans="14:16">
      <c r="N394" s="1089" t="s">
        <v>954</v>
      </c>
      <c r="O394" s="1090">
        <v>12650</v>
      </c>
      <c r="P394" s="1091">
        <v>3.1069649774685746</v>
      </c>
    </row>
    <row r="395" spans="14:16">
      <c r="N395" s="1089" t="s">
        <v>955</v>
      </c>
      <c r="O395" s="1090">
        <v>12684</v>
      </c>
      <c r="P395" s="1091">
        <v>3.1065205393045812</v>
      </c>
    </row>
    <row r="396" spans="14:16">
      <c r="N396" s="1089" t="s">
        <v>956</v>
      </c>
      <c r="O396" s="1090">
        <v>12718</v>
      </c>
      <c r="P396" s="1091">
        <v>3.1060784776283716</v>
      </c>
    </row>
    <row r="397" spans="14:16">
      <c r="N397" s="1089" t="s">
        <v>957</v>
      </c>
      <c r="O397" s="1090">
        <v>12752</v>
      </c>
      <c r="P397" s="1091">
        <v>3.105638773429535</v>
      </c>
    </row>
    <row r="398" spans="14:16">
      <c r="N398" s="1089" t="s">
        <v>958</v>
      </c>
      <c r="O398" s="1090">
        <v>12786</v>
      </c>
      <c r="P398" s="1091">
        <v>3.1052014078998829</v>
      </c>
    </row>
    <row r="399" spans="14:16">
      <c r="N399" s="1089" t="s">
        <v>959</v>
      </c>
      <c r="O399" s="1090">
        <v>12820</v>
      </c>
      <c r="P399" s="1091">
        <v>3.1047663624307669</v>
      </c>
    </row>
    <row r="400" spans="14:16">
      <c r="N400" s="1089" t="s">
        <v>960</v>
      </c>
      <c r="O400" s="1090">
        <v>12855</v>
      </c>
      <c r="P400" s="1091">
        <v>3.1040921114050102</v>
      </c>
    </row>
    <row r="401" spans="14:16">
      <c r="N401" s="1089" t="s">
        <v>961</v>
      </c>
      <c r="O401" s="1090">
        <v>12889</v>
      </c>
      <c r="P401" s="1091">
        <v>3.1036623215394163</v>
      </c>
    </row>
    <row r="402" spans="14:16">
      <c r="N402" s="1089" t="s">
        <v>962</v>
      </c>
      <c r="O402" s="1090">
        <v>12923</v>
      </c>
      <c r="P402" s="1091">
        <v>3.1032347933756381</v>
      </c>
    </row>
    <row r="403" spans="14:16">
      <c r="N403" s="1089" t="s">
        <v>963</v>
      </c>
      <c r="O403" s="1090">
        <v>12957</v>
      </c>
      <c r="P403" s="1091">
        <v>3.102809509107749</v>
      </c>
    </row>
    <row r="404" spans="14:16">
      <c r="N404" s="1089" t="s">
        <v>964</v>
      </c>
      <c r="O404" s="1090">
        <v>12991</v>
      </c>
      <c r="P404" s="1091">
        <v>3.1023864511162436</v>
      </c>
    </row>
    <row r="405" spans="14:16">
      <c r="N405" s="1089" t="s">
        <v>965</v>
      </c>
      <c r="O405" s="1090">
        <v>13025</v>
      </c>
      <c r="P405" s="1091">
        <v>3.1019656019656021</v>
      </c>
    </row>
    <row r="406" spans="14:16">
      <c r="N406" s="1089" t="s">
        <v>966</v>
      </c>
      <c r="O406" s="1090">
        <v>13060</v>
      </c>
      <c r="P406" s="1091">
        <v>3.1013094417643003</v>
      </c>
    </row>
    <row r="407" spans="14:16">
      <c r="N407" s="1089" t="s">
        <v>967</v>
      </c>
      <c r="O407" s="1090">
        <v>13094</v>
      </c>
      <c r="P407" s="1091">
        <v>3.1008936072710611</v>
      </c>
    </row>
    <row r="408" spans="14:16">
      <c r="N408" s="1089" t="s">
        <v>968</v>
      </c>
      <c r="O408" s="1090">
        <v>13128</v>
      </c>
      <c r="P408" s="1091">
        <v>3.1004799268682866</v>
      </c>
    </row>
    <row r="409" spans="14:16">
      <c r="N409" s="1089" t="s">
        <v>969</v>
      </c>
      <c r="O409" s="1090">
        <v>13162</v>
      </c>
      <c r="P409" s="1091">
        <v>3.1000683838614087</v>
      </c>
    </row>
    <row r="410" spans="14:16">
      <c r="N410" s="1089" t="s">
        <v>970</v>
      </c>
      <c r="O410" s="1090">
        <v>13196</v>
      </c>
      <c r="P410" s="1091">
        <v>3.0996589617279269</v>
      </c>
    </row>
    <row r="411" spans="14:16">
      <c r="N411" s="1089" t="s">
        <v>971</v>
      </c>
      <c r="O411" s="1090">
        <v>13231</v>
      </c>
      <c r="P411" s="1091">
        <v>3.0990173847316704</v>
      </c>
    </row>
    <row r="412" spans="14:16">
      <c r="N412" s="1089" t="s">
        <v>972</v>
      </c>
      <c r="O412" s="1090">
        <v>13265</v>
      </c>
      <c r="P412" s="1091">
        <v>3.0986127864897468</v>
      </c>
    </row>
    <row r="413" spans="14:16">
      <c r="N413" s="1089" t="s">
        <v>973</v>
      </c>
      <c r="O413" s="1090">
        <v>13299</v>
      </c>
      <c r="P413" s="1091">
        <v>3.0982102571815311</v>
      </c>
    </row>
    <row r="414" spans="14:16">
      <c r="N414" s="1089" t="s">
        <v>974</v>
      </c>
      <c r="O414" s="1090">
        <v>13333</v>
      </c>
      <c r="P414" s="1091">
        <v>3.097809780978098</v>
      </c>
    </row>
    <row r="415" spans="14:16">
      <c r="N415" s="1089" t="s">
        <v>975</v>
      </c>
      <c r="O415" s="1090">
        <v>13367</v>
      </c>
      <c r="P415" s="1091">
        <v>3.0974113422115814</v>
      </c>
    </row>
    <row r="416" spans="14:16">
      <c r="N416" s="1089" t="s">
        <v>976</v>
      </c>
      <c r="O416" s="1090">
        <v>13402</v>
      </c>
      <c r="P416" s="1091">
        <v>3.0967838221028279</v>
      </c>
    </row>
    <row r="417" spans="14:16">
      <c r="N417" s="1089" t="s">
        <v>977</v>
      </c>
      <c r="O417" s="1090">
        <v>13436</v>
      </c>
      <c r="P417" s="1091">
        <v>3.0963900260513584</v>
      </c>
    </row>
    <row r="418" spans="14:16">
      <c r="N418" s="1089" t="s">
        <v>978</v>
      </c>
      <c r="O418" s="1090">
        <v>13470</v>
      </c>
      <c r="P418" s="1091">
        <v>3.0959982181305219</v>
      </c>
    </row>
    <row r="419" spans="14:16">
      <c r="N419" s="1089" t="s">
        <v>979</v>
      </c>
      <c r="O419" s="1090">
        <v>13504</v>
      </c>
      <c r="P419" s="1091">
        <v>3.0956083833222245</v>
      </c>
    </row>
    <row r="420" spans="14:16">
      <c r="N420" s="1089" t="s">
        <v>980</v>
      </c>
      <c r="O420" s="1090">
        <v>13538</v>
      </c>
      <c r="P420" s="1091">
        <v>3.0952205067592526</v>
      </c>
    </row>
    <row r="421" spans="14:16">
      <c r="N421" s="1089" t="s">
        <v>981</v>
      </c>
      <c r="O421" s="1090">
        <v>13573</v>
      </c>
      <c r="P421" s="1091">
        <v>3.094606542882405</v>
      </c>
    </row>
    <row r="422" spans="14:16">
      <c r="N422" s="1089" t="s">
        <v>982</v>
      </c>
      <c r="O422" s="1090">
        <v>13607</v>
      </c>
      <c r="P422" s="1091">
        <v>3.0942231368513888</v>
      </c>
    </row>
    <row r="423" spans="14:16">
      <c r="N423" s="1089" t="s">
        <v>983</v>
      </c>
      <c r="O423" s="1090">
        <v>13641</v>
      </c>
      <c r="P423" s="1091">
        <v>3.0938416422287389</v>
      </c>
    </row>
    <row r="424" spans="14:16">
      <c r="N424" s="1089" t="s">
        <v>984</v>
      </c>
      <c r="O424" s="1090">
        <v>13675</v>
      </c>
      <c r="P424" s="1091">
        <v>3.093462044756472</v>
      </c>
    </row>
    <row r="425" spans="14:16">
      <c r="N425" s="1089" t="s">
        <v>985</v>
      </c>
      <c r="O425" s="1090">
        <v>13709</v>
      </c>
      <c r="P425" s="1091">
        <v>3.0930843303180624</v>
      </c>
    </row>
    <row r="426" spans="14:16">
      <c r="N426" s="1089" t="s">
        <v>986</v>
      </c>
      <c r="O426" s="1090">
        <v>13744</v>
      </c>
      <c r="P426" s="1091">
        <v>3.0924834461180239</v>
      </c>
    </row>
    <row r="427" spans="14:16">
      <c r="N427" s="1089" t="s">
        <v>987</v>
      </c>
      <c r="O427" s="1090">
        <v>13778</v>
      </c>
      <c r="P427" s="1091">
        <v>3.0921100384699138</v>
      </c>
    </row>
    <row r="428" spans="14:16">
      <c r="N428" s="1089" t="s">
        <v>988</v>
      </c>
      <c r="O428" s="1090">
        <v>13812</v>
      </c>
      <c r="P428" s="1091">
        <v>3.0917384693360366</v>
      </c>
    </row>
    <row r="429" spans="14:16">
      <c r="N429" s="1089" t="s">
        <v>989</v>
      </c>
      <c r="O429" s="1090">
        <v>13846</v>
      </c>
      <c r="P429" s="1091">
        <v>3.091368725171542</v>
      </c>
    </row>
    <row r="430" spans="14:16">
      <c r="N430" s="1089" t="s">
        <v>990</v>
      </c>
      <c r="O430" s="1090">
        <v>13881</v>
      </c>
      <c r="P430" s="1091">
        <v>3.0907780979827089</v>
      </c>
    </row>
    <row r="431" spans="14:16">
      <c r="N431" s="1089" t="s">
        <v>991</v>
      </c>
      <c r="O431" s="1090">
        <v>13915</v>
      </c>
      <c r="P431" s="1091">
        <v>3.0904125341382782</v>
      </c>
    </row>
    <row r="432" spans="14:16">
      <c r="N432" s="1089" t="s">
        <v>992</v>
      </c>
      <c r="O432" s="1090">
        <v>13949</v>
      </c>
      <c r="P432" s="1091">
        <v>3.0900487525093201</v>
      </c>
    </row>
    <row r="433" spans="14:16" ht="15.75" thickBot="1">
      <c r="N433" s="1095" t="s">
        <v>993</v>
      </c>
      <c r="O433" s="1096">
        <v>13983</v>
      </c>
      <c r="P433" s="1097">
        <v>3.089686740094407</v>
      </c>
    </row>
    <row r="434" spans="14:16" ht="15.75" thickTop="1">
      <c r="N434" s="1098"/>
      <c r="O434" s="1099"/>
      <c r="P434" s="1100"/>
    </row>
    <row r="435" spans="14:16">
      <c r="N435" s="1098"/>
      <c r="O435" s="1099"/>
      <c r="P435" s="1100"/>
    </row>
    <row r="436" spans="14:16">
      <c r="N436" s="1098"/>
      <c r="O436" s="1099"/>
      <c r="P436" s="1100"/>
    </row>
    <row r="437" spans="14:16">
      <c r="N437" s="1098"/>
      <c r="O437" s="1099"/>
      <c r="P437" s="1100"/>
    </row>
    <row r="438" spans="14:16">
      <c r="N438" s="1098"/>
      <c r="O438" s="1099"/>
      <c r="P438" s="1100"/>
    </row>
    <row r="439" spans="14:16">
      <c r="N439" s="1098"/>
      <c r="O439" s="1099"/>
      <c r="P439" s="1100"/>
    </row>
    <row r="440" spans="14:16">
      <c r="N440" s="1098"/>
      <c r="O440" s="1099"/>
      <c r="P440" s="1100"/>
    </row>
    <row r="441" spans="14:16">
      <c r="N441" s="1098"/>
      <c r="O441" s="1099"/>
      <c r="P441" s="1100"/>
    </row>
    <row r="442" spans="14:16">
      <c r="N442" s="1098"/>
      <c r="O442" s="1099"/>
      <c r="P442" s="1100"/>
    </row>
    <row r="443" spans="14:16">
      <c r="N443" s="1098"/>
      <c r="O443" s="1099"/>
      <c r="P443" s="1100"/>
    </row>
    <row r="444" spans="14:16">
      <c r="N444" s="1098"/>
      <c r="O444" s="1099"/>
      <c r="P444" s="1100"/>
    </row>
    <row r="445" spans="14:16">
      <c r="N445" s="1098"/>
      <c r="O445" s="1099"/>
      <c r="P445" s="1100"/>
    </row>
    <row r="446" spans="14:16">
      <c r="N446" s="1098"/>
      <c r="O446" s="1099"/>
      <c r="P446" s="1100"/>
    </row>
    <row r="447" spans="14:16">
      <c r="N447" s="1098"/>
      <c r="O447" s="1099"/>
      <c r="P447" s="1100"/>
    </row>
    <row r="448" spans="14:16">
      <c r="N448" s="1098"/>
      <c r="O448" s="1099"/>
      <c r="P448" s="1100"/>
    </row>
    <row r="449" spans="14:16">
      <c r="N449" s="1098"/>
      <c r="O449" s="1099"/>
      <c r="P449" s="1100"/>
    </row>
    <row r="450" spans="14:16">
      <c r="N450" s="1098"/>
      <c r="O450" s="1099"/>
      <c r="P450" s="1100"/>
    </row>
    <row r="451" spans="14:16">
      <c r="N451" s="1098"/>
      <c r="O451" s="1099"/>
      <c r="P451" s="1100"/>
    </row>
    <row r="452" spans="14:16">
      <c r="N452" s="1098"/>
      <c r="O452" s="1099"/>
      <c r="P452" s="1100"/>
    </row>
    <row r="453" spans="14:16">
      <c r="N453" s="1098"/>
      <c r="O453" s="1099"/>
      <c r="P453" s="1100"/>
    </row>
    <row r="454" spans="14:16">
      <c r="N454" s="1098"/>
      <c r="O454" s="1099"/>
      <c r="P454" s="1100"/>
    </row>
    <row r="455" spans="14:16">
      <c r="N455" s="1098"/>
      <c r="O455" s="1099"/>
      <c r="P455" s="1100"/>
    </row>
    <row r="456" spans="14:16">
      <c r="N456" s="1098"/>
      <c r="O456" s="1099"/>
      <c r="P456" s="1100"/>
    </row>
    <row r="457" spans="14:16">
      <c r="N457" s="1098"/>
      <c r="O457" s="1099"/>
      <c r="P457" s="1100"/>
    </row>
    <row r="458" spans="14:16">
      <c r="N458" s="1098"/>
      <c r="O458" s="1099"/>
      <c r="P458" s="1100"/>
    </row>
    <row r="459" spans="14:16">
      <c r="N459" s="1098"/>
      <c r="O459" s="1099"/>
      <c r="P459" s="1100"/>
    </row>
    <row r="460" spans="14:16">
      <c r="N460" s="1098"/>
      <c r="O460" s="1099"/>
      <c r="P460" s="1100"/>
    </row>
    <row r="461" spans="14:16">
      <c r="N461" s="1098"/>
      <c r="O461" s="1099"/>
      <c r="P461" s="1100"/>
    </row>
    <row r="462" spans="14:16">
      <c r="N462" s="1098"/>
      <c r="O462" s="1099"/>
      <c r="P462" s="1100"/>
    </row>
    <row r="463" spans="14:16">
      <c r="N463" s="1098"/>
      <c r="O463" s="1099"/>
      <c r="P463" s="1100"/>
    </row>
    <row r="464" spans="14:16">
      <c r="N464" s="1098"/>
      <c r="O464" s="1099"/>
      <c r="P464" s="1100"/>
    </row>
    <row r="465" spans="14:16">
      <c r="N465" s="1098"/>
      <c r="O465" s="1099"/>
      <c r="P465" s="1100"/>
    </row>
    <row r="466" spans="14:16">
      <c r="N466" s="1098"/>
      <c r="O466" s="1099"/>
      <c r="P466" s="1100"/>
    </row>
    <row r="467" spans="14:16">
      <c r="N467" s="1098"/>
      <c r="O467" s="1099"/>
      <c r="P467" s="1100"/>
    </row>
    <row r="468" spans="14:16">
      <c r="N468" s="1098"/>
      <c r="O468" s="1099"/>
      <c r="P468" s="1100"/>
    </row>
    <row r="469" spans="14:16">
      <c r="N469" s="1098"/>
      <c r="O469" s="1099"/>
      <c r="P469" s="1100"/>
    </row>
    <row r="470" spans="14:16">
      <c r="N470" s="1098"/>
      <c r="O470" s="1099"/>
      <c r="P470" s="1100"/>
    </row>
    <row r="471" spans="14:16" ht="15.75" thickBot="1">
      <c r="N471" s="1101"/>
      <c r="O471" s="1102"/>
      <c r="P471" s="1103"/>
    </row>
    <row r="472" spans="14:16" ht="15.75" thickTop="1"/>
  </sheetData>
  <mergeCells count="2">
    <mergeCell ref="A1:I1"/>
    <mergeCell ref="N1:P1"/>
  </mergeCells>
  <pageMargins left="0.7" right="0.7" top="0.75" bottom="0.75" header="0.3" footer="0.3"/>
  <pageSetup paperSize="9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>
  <dimension ref="B1:J32"/>
  <sheetViews>
    <sheetView showGridLines="0" zoomScale="80" zoomScaleNormal="80" workbookViewId="0"/>
  </sheetViews>
  <sheetFormatPr defaultRowHeight="15"/>
  <cols>
    <col min="1" max="1" width="4.42578125" style="618" customWidth="1"/>
    <col min="2" max="2" width="64.28515625" style="618" customWidth="1"/>
    <col min="3" max="5" width="27.7109375" style="618" customWidth="1"/>
    <col min="6" max="16384" width="9.140625" style="618"/>
  </cols>
  <sheetData>
    <row r="1" spans="2:10" ht="30.75" customHeight="1" thickBot="1">
      <c r="B1" s="2090" t="s">
        <v>1150</v>
      </c>
      <c r="C1" s="2090"/>
      <c r="D1" s="2090"/>
      <c r="E1" s="2090"/>
      <c r="F1" s="2090"/>
      <c r="G1" s="2090"/>
      <c r="H1" s="2090"/>
      <c r="I1" s="2090"/>
      <c r="J1" s="2090"/>
    </row>
    <row r="2" spans="2:10" ht="53.25" customHeight="1" thickTop="1" thickBot="1">
      <c r="B2" s="1702" t="s">
        <v>473</v>
      </c>
      <c r="C2" s="1703" t="s">
        <v>904</v>
      </c>
      <c r="D2" s="1704" t="s">
        <v>840</v>
      </c>
      <c r="E2" s="1705" t="s">
        <v>493</v>
      </c>
      <c r="F2" s="981"/>
    </row>
    <row r="3" spans="2:10" ht="15.75" customHeight="1" thickTop="1">
      <c r="B3" s="1688" t="s">
        <v>762</v>
      </c>
      <c r="C3" s="1689">
        <v>716</v>
      </c>
      <c r="D3" s="1690">
        <v>19</v>
      </c>
      <c r="E3" s="1691">
        <v>2.6536312849162011</v>
      </c>
      <c r="F3" s="981"/>
    </row>
    <row r="4" spans="2:10" ht="15.75" customHeight="1">
      <c r="B4" s="1692" t="s">
        <v>763</v>
      </c>
      <c r="C4" s="1653">
        <v>857</v>
      </c>
      <c r="D4" s="1652">
        <v>10</v>
      </c>
      <c r="E4" s="1693">
        <v>1.1668611435239207</v>
      </c>
      <c r="F4" s="981"/>
    </row>
    <row r="5" spans="2:10" ht="15.75" customHeight="1">
      <c r="B5" s="1694" t="s">
        <v>772</v>
      </c>
      <c r="C5" s="1695">
        <v>720</v>
      </c>
      <c r="D5" s="1696">
        <v>19</v>
      </c>
      <c r="E5" s="1693">
        <v>2.6388888888888888</v>
      </c>
      <c r="F5" s="981"/>
    </row>
    <row r="6" spans="2:10" ht="15.75" customHeight="1">
      <c r="B6" s="1692" t="s">
        <v>404</v>
      </c>
      <c r="C6" s="1653">
        <v>714</v>
      </c>
      <c r="D6" s="1652">
        <v>9</v>
      </c>
      <c r="E6" s="1693">
        <v>1.2605042016806722</v>
      </c>
      <c r="F6" s="981"/>
    </row>
    <row r="7" spans="2:10" ht="15.75" customHeight="1">
      <c r="B7" s="1692" t="s">
        <v>406</v>
      </c>
      <c r="C7" s="1653">
        <v>5</v>
      </c>
      <c r="D7" s="1697">
        <v>1</v>
      </c>
      <c r="E7" s="1693">
        <v>20</v>
      </c>
      <c r="F7" s="981"/>
    </row>
    <row r="8" spans="2:10" ht="15.75" customHeight="1">
      <c r="B8" s="1692" t="s">
        <v>408</v>
      </c>
      <c r="C8" s="1653">
        <v>430</v>
      </c>
      <c r="D8" s="1652">
        <v>15</v>
      </c>
      <c r="E8" s="1693">
        <v>3.4883720930232558</v>
      </c>
      <c r="F8" s="981"/>
    </row>
    <row r="9" spans="2:10" ht="15.75" customHeight="1">
      <c r="B9" s="1692" t="s">
        <v>410</v>
      </c>
      <c r="C9" s="1653">
        <v>958</v>
      </c>
      <c r="D9" s="1652">
        <v>29</v>
      </c>
      <c r="E9" s="1693">
        <v>3.0271398747390399</v>
      </c>
      <c r="F9" s="981"/>
    </row>
    <row r="10" spans="2:10" ht="15.75" customHeight="1">
      <c r="B10" s="1692" t="s">
        <v>412</v>
      </c>
      <c r="C10" s="1653">
        <v>3796</v>
      </c>
      <c r="D10" s="1652">
        <v>114</v>
      </c>
      <c r="E10" s="1693">
        <v>3.0031612223393047</v>
      </c>
      <c r="F10" s="981"/>
    </row>
    <row r="11" spans="2:10" ht="15.75" customHeight="1">
      <c r="B11" s="1692" t="s">
        <v>416</v>
      </c>
      <c r="C11" s="1653">
        <v>1809</v>
      </c>
      <c r="D11" s="1652">
        <v>36</v>
      </c>
      <c r="E11" s="1693">
        <v>1.9900497512437811</v>
      </c>
      <c r="F11" s="981"/>
    </row>
    <row r="12" spans="2:10" ht="15.75" customHeight="1">
      <c r="B12" s="1692" t="s">
        <v>479</v>
      </c>
      <c r="C12" s="1653">
        <v>6</v>
      </c>
      <c r="D12" s="1697">
        <v>0</v>
      </c>
      <c r="E12" s="1693">
        <v>0</v>
      </c>
      <c r="F12" s="981"/>
    </row>
    <row r="13" spans="2:10" ht="15.75" customHeight="1">
      <c r="B13" s="1692" t="s">
        <v>766</v>
      </c>
      <c r="C13" s="1653">
        <v>1650</v>
      </c>
      <c r="D13" s="1652">
        <v>42</v>
      </c>
      <c r="E13" s="1693">
        <v>2.5454545454545454</v>
      </c>
      <c r="F13" s="981"/>
    </row>
    <row r="14" spans="2:10" ht="15.75" customHeight="1">
      <c r="B14" s="1692" t="s">
        <v>420</v>
      </c>
      <c r="C14" s="1653">
        <v>420</v>
      </c>
      <c r="D14" s="1652">
        <v>17</v>
      </c>
      <c r="E14" s="1693">
        <v>4.0476190476190474</v>
      </c>
      <c r="F14" s="981"/>
    </row>
    <row r="15" spans="2:10" ht="15.75" customHeight="1">
      <c r="B15" s="1692" t="s">
        <v>422</v>
      </c>
      <c r="C15" s="1653">
        <v>1169</v>
      </c>
      <c r="D15" s="1652">
        <v>63</v>
      </c>
      <c r="E15" s="1693">
        <v>5.3892215568862278</v>
      </c>
    </row>
    <row r="16" spans="2:10" ht="15.75" customHeight="1">
      <c r="B16" s="1692" t="s">
        <v>428</v>
      </c>
      <c r="C16" s="1653">
        <v>1343</v>
      </c>
      <c r="D16" s="1652">
        <v>71</v>
      </c>
      <c r="E16" s="1693">
        <v>5.2866716306775876</v>
      </c>
    </row>
    <row r="17" spans="2:6" ht="15.75" customHeight="1">
      <c r="B17" s="1692" t="s">
        <v>430</v>
      </c>
      <c r="C17" s="1653">
        <v>1895</v>
      </c>
      <c r="D17" s="1652">
        <v>16</v>
      </c>
      <c r="E17" s="1693">
        <v>0.84432717678100255</v>
      </c>
    </row>
    <row r="18" spans="2:6" ht="15.75" customHeight="1">
      <c r="B18" s="1692" t="s">
        <v>1035</v>
      </c>
      <c r="C18" s="1653">
        <v>392</v>
      </c>
      <c r="D18" s="1652">
        <v>18</v>
      </c>
      <c r="E18" s="1693">
        <v>4.591836734693878</v>
      </c>
    </row>
    <row r="19" spans="2:6" ht="15.75" customHeight="1">
      <c r="B19" s="1692" t="s">
        <v>1034</v>
      </c>
      <c r="C19" s="1653">
        <v>531</v>
      </c>
      <c r="D19" s="1652">
        <v>16</v>
      </c>
      <c r="E19" s="1693">
        <v>3.0131826741996233</v>
      </c>
    </row>
    <row r="20" spans="2:6" ht="15.75" customHeight="1">
      <c r="B20" s="1692" t="s">
        <v>436</v>
      </c>
      <c r="C20" s="1653">
        <v>449</v>
      </c>
      <c r="D20" s="1652">
        <v>7</v>
      </c>
      <c r="E20" s="1693">
        <v>1.5590200445434299</v>
      </c>
    </row>
    <row r="21" spans="2:6" ht="15.75" customHeight="1">
      <c r="B21" s="1692" t="s">
        <v>767</v>
      </c>
      <c r="C21" s="1653">
        <v>8</v>
      </c>
      <c r="D21" s="1697">
        <v>0</v>
      </c>
      <c r="E21" s="1693">
        <v>0</v>
      </c>
    </row>
    <row r="22" spans="2:6" ht="15.75" customHeight="1">
      <c r="B22" s="1692" t="s">
        <v>440</v>
      </c>
      <c r="C22" s="1653">
        <v>2281</v>
      </c>
      <c r="D22" s="1652">
        <v>44</v>
      </c>
      <c r="E22" s="1693">
        <v>1.9289785181937746</v>
      </c>
    </row>
    <row r="23" spans="2:6" ht="15.75" customHeight="1">
      <c r="B23" s="1692" t="s">
        <v>764</v>
      </c>
      <c r="C23" s="1653">
        <v>808</v>
      </c>
      <c r="D23" s="1652">
        <v>13</v>
      </c>
      <c r="E23" s="1693">
        <v>1.608910891089109</v>
      </c>
    </row>
    <row r="24" spans="2:6" ht="15.75" customHeight="1">
      <c r="B24" s="1692" t="s">
        <v>768</v>
      </c>
      <c r="C24" s="1653">
        <v>4003</v>
      </c>
      <c r="D24" s="1652">
        <v>111</v>
      </c>
      <c r="E24" s="1693">
        <v>2.7729203097676742</v>
      </c>
    </row>
    <row r="25" spans="2:6" ht="15.75" customHeight="1">
      <c r="B25" s="1692" t="s">
        <v>448</v>
      </c>
      <c r="C25" s="1653">
        <v>1164</v>
      </c>
      <c r="D25" s="1652">
        <v>33</v>
      </c>
      <c r="E25" s="1693">
        <v>2.8350515463917527</v>
      </c>
    </row>
    <row r="26" spans="2:6" ht="15.75" customHeight="1">
      <c r="B26" s="1692" t="s">
        <v>452</v>
      </c>
      <c r="C26" s="1653">
        <v>1675</v>
      </c>
      <c r="D26" s="1652">
        <v>58</v>
      </c>
      <c r="E26" s="1693">
        <v>3.4626865671641789</v>
      </c>
    </row>
    <row r="27" spans="2:6" ht="15.75" customHeight="1">
      <c r="B27" s="1692" t="s">
        <v>492</v>
      </c>
      <c r="C27" s="1653">
        <v>692</v>
      </c>
      <c r="D27" s="1652">
        <v>17</v>
      </c>
      <c r="E27" s="1693">
        <v>2.4566473988439306</v>
      </c>
    </row>
    <row r="28" spans="2:6" ht="15.75" customHeight="1">
      <c r="B28" s="1692" t="s">
        <v>769</v>
      </c>
      <c r="C28" s="1653">
        <v>759</v>
      </c>
      <c r="D28" s="1652">
        <v>25</v>
      </c>
      <c r="E28" s="1693">
        <v>3.293807641633729</v>
      </c>
    </row>
    <row r="29" spans="2:6" ht="15.75" customHeight="1">
      <c r="B29" s="1692" t="s">
        <v>765</v>
      </c>
      <c r="C29" s="1653">
        <v>183</v>
      </c>
      <c r="D29" s="1652">
        <v>5</v>
      </c>
      <c r="E29" s="1693">
        <v>2.7322404371584699</v>
      </c>
    </row>
    <row r="30" spans="2:6" ht="15.75" customHeight="1" thickBot="1">
      <c r="B30" s="1698" t="s">
        <v>464</v>
      </c>
      <c r="C30" s="1699">
        <v>580</v>
      </c>
      <c r="D30" s="1700">
        <v>20</v>
      </c>
      <c r="E30" s="1701">
        <v>3.4482758620689653</v>
      </c>
    </row>
    <row r="31" spans="2:6" ht="15.75" thickTop="1"/>
    <row r="32" spans="2:6" ht="30.75" customHeight="1">
      <c r="B32" s="2089"/>
      <c r="C32" s="2089"/>
      <c r="D32" s="2089"/>
      <c r="E32" s="2089"/>
      <c r="F32" s="42"/>
    </row>
  </sheetData>
  <mergeCells count="2">
    <mergeCell ref="B32:E32"/>
    <mergeCell ref="B1:J1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>
  <sheetPr codeName="Sheet81"/>
  <dimension ref="A1:B28"/>
  <sheetViews>
    <sheetView showGridLines="0" zoomScale="80" zoomScaleNormal="80" workbookViewId="0">
      <selection activeCell="O31" sqref="O31"/>
    </sheetView>
  </sheetViews>
  <sheetFormatPr defaultRowHeight="15"/>
  <cols>
    <col min="1" max="1" width="4.28515625" style="618" customWidth="1"/>
  </cols>
  <sheetData>
    <row r="1" spans="2:2" ht="24" customHeight="1">
      <c r="B1" s="1152" t="s">
        <v>1080</v>
      </c>
    </row>
    <row r="28" spans="2:2" ht="15.75">
      <c r="B28" s="1153" t="s">
        <v>377</v>
      </c>
    </row>
  </sheetData>
  <pageMargins left="0.7" right="0.7" top="0.75" bottom="0.75" header="0.3" footer="0.3"/>
  <drawing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 codeName="Sheet127"/>
  <dimension ref="A1:D23"/>
  <sheetViews>
    <sheetView showGridLines="0" zoomScale="80" zoomScaleNormal="80" workbookViewId="0"/>
  </sheetViews>
  <sheetFormatPr defaultRowHeight="15"/>
  <cols>
    <col min="1" max="1" width="4.28515625" style="618" customWidth="1"/>
    <col min="2" max="4" width="24.85546875" customWidth="1"/>
  </cols>
  <sheetData>
    <row r="1" spans="2:4" ht="30.75" customHeight="1" thickBot="1">
      <c r="B1" s="1706" t="s">
        <v>1151</v>
      </c>
      <c r="D1" s="507"/>
    </row>
    <row r="2" spans="2:4" ht="30.75" customHeight="1" thickTop="1" thickBot="1">
      <c r="B2" s="1734" t="s">
        <v>3</v>
      </c>
      <c r="C2" s="1735" t="s">
        <v>128</v>
      </c>
      <c r="D2" s="1736" t="s">
        <v>129</v>
      </c>
    </row>
    <row r="3" spans="2:4" ht="15.75" thickTop="1">
      <c r="B3" s="1716">
        <v>2000</v>
      </c>
      <c r="C3" s="1707">
        <v>1.2500000000000001E-2</v>
      </c>
      <c r="D3" s="1708">
        <v>1.0714285714285714E-2</v>
      </c>
    </row>
    <row r="4" spans="2:4" ht="15.75" customHeight="1">
      <c r="B4" s="1717">
        <v>2001</v>
      </c>
      <c r="C4" s="1709">
        <v>2.0700636942675158E-2</v>
      </c>
      <c r="D4" s="1710">
        <v>1.2738853503184714E-2</v>
      </c>
    </row>
    <row r="5" spans="2:4">
      <c r="B5" s="1717">
        <v>2002</v>
      </c>
      <c r="C5" s="1709">
        <v>1.5050167224080268E-2</v>
      </c>
      <c r="D5" s="1710">
        <v>8.3612040133779261E-3</v>
      </c>
    </row>
    <row r="6" spans="2:4">
      <c r="B6" s="1717">
        <v>2003</v>
      </c>
      <c r="C6" s="1709">
        <v>1.2152777777777778E-2</v>
      </c>
      <c r="D6" s="1710">
        <v>1.2152777777777778E-2</v>
      </c>
    </row>
    <row r="7" spans="2:4">
      <c r="B7" s="1717">
        <v>2004</v>
      </c>
      <c r="C7" s="1709">
        <v>6.2402496099843996E-3</v>
      </c>
      <c r="D7" s="1710">
        <v>1.0920436817472699E-2</v>
      </c>
    </row>
    <row r="8" spans="2:4">
      <c r="B8" s="1717">
        <v>2005</v>
      </c>
      <c r="C8" s="1709">
        <v>1.0135135135135136E-2</v>
      </c>
      <c r="D8" s="1710">
        <v>8.4459459459459464E-3</v>
      </c>
    </row>
    <row r="9" spans="2:4">
      <c r="B9" s="1717">
        <v>2006</v>
      </c>
      <c r="C9" s="1709">
        <v>7.5301204819277108E-3</v>
      </c>
      <c r="D9" s="1710">
        <v>1.0542168674698794E-2</v>
      </c>
    </row>
    <row r="10" spans="2:4">
      <c r="B10" s="1717">
        <v>2007</v>
      </c>
      <c r="C10" s="1709">
        <v>7.1839080459770114E-3</v>
      </c>
      <c r="D10" s="1710">
        <v>7.1839080459770114E-3</v>
      </c>
    </row>
    <row r="11" spans="2:4">
      <c r="B11" s="1717">
        <v>2008</v>
      </c>
      <c r="C11" s="1709">
        <v>4.2979942693409743E-3</v>
      </c>
      <c r="D11" s="1710">
        <v>7.1633237822349575E-3</v>
      </c>
    </row>
    <row r="12" spans="2:4">
      <c r="B12" s="1717">
        <v>2009</v>
      </c>
      <c r="C12" s="1709">
        <v>1.3245033112582781E-2</v>
      </c>
      <c r="D12" s="1710">
        <v>5.2980132450331126E-3</v>
      </c>
    </row>
    <row r="13" spans="2:4">
      <c r="B13" s="1717">
        <v>2010</v>
      </c>
      <c r="C13" s="1709">
        <v>3.1104199066874028E-3</v>
      </c>
      <c r="D13" s="1710">
        <v>7.7760497667185074E-3</v>
      </c>
    </row>
    <row r="14" spans="2:4">
      <c r="B14" s="1717">
        <v>2011</v>
      </c>
      <c r="C14" s="1709">
        <v>1.1494252873563218E-2</v>
      </c>
      <c r="D14" s="1710">
        <v>5.7471264367816091E-3</v>
      </c>
    </row>
    <row r="15" spans="2:4">
      <c r="B15" s="1717">
        <v>2012</v>
      </c>
      <c r="C15" s="1709">
        <v>4.1958041958041958E-3</v>
      </c>
      <c r="D15" s="1710">
        <v>2.7972027972027972E-3</v>
      </c>
    </row>
    <row r="16" spans="2:4">
      <c r="B16" s="1717">
        <v>2013</v>
      </c>
      <c r="C16" s="1709">
        <v>1.1560693641618497E-2</v>
      </c>
      <c r="D16" s="1711">
        <v>0</v>
      </c>
    </row>
    <row r="17" spans="1:4">
      <c r="B17" s="1717">
        <v>2014</v>
      </c>
      <c r="C17" s="1709">
        <v>6.3291139240506328E-3</v>
      </c>
      <c r="D17" s="1710">
        <v>7.9113924050632917E-3</v>
      </c>
    </row>
    <row r="18" spans="1:4" s="571" customFormat="1">
      <c r="A18" s="618"/>
      <c r="B18" s="1717">
        <v>2015</v>
      </c>
      <c r="C18" s="1712">
        <v>3.4246575342465752E-3</v>
      </c>
      <c r="D18" s="1713">
        <v>6.8493150684931503E-3</v>
      </c>
    </row>
    <row r="19" spans="1:4" s="618" customFormat="1">
      <c r="B19" s="1717">
        <v>2016</v>
      </c>
      <c r="C19" s="1712">
        <v>5.6179775280898875E-3</v>
      </c>
      <c r="D19" s="1713">
        <v>3.7453183520599251E-3</v>
      </c>
    </row>
    <row r="20" spans="1:4" ht="15.75" thickBot="1">
      <c r="B20" s="1718">
        <v>2017</v>
      </c>
      <c r="C20" s="1714">
        <v>6.0483870967741934E-3</v>
      </c>
      <c r="D20" s="1715">
        <v>2.0161290322580645E-3</v>
      </c>
    </row>
    <row r="21" spans="1:4" ht="15.75" thickTop="1"/>
    <row r="22" spans="1:4">
      <c r="B22" s="1719" t="s">
        <v>841</v>
      </c>
    </row>
    <row r="23" spans="1:4" ht="15.75" customHeight="1"/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>
  <sheetPr codeName="Sheet82"/>
  <dimension ref="A1:B28"/>
  <sheetViews>
    <sheetView showGridLines="0" zoomScale="80" zoomScaleNormal="80" workbookViewId="0">
      <selection sqref="A1:XFD1"/>
    </sheetView>
  </sheetViews>
  <sheetFormatPr defaultRowHeight="15"/>
  <cols>
    <col min="1" max="1" width="4.42578125" style="618" customWidth="1"/>
  </cols>
  <sheetData>
    <row r="1" spans="2:2" ht="24" customHeight="1">
      <c r="B1" s="1152" t="s">
        <v>1081</v>
      </c>
    </row>
    <row r="28" spans="2:2" ht="15.75">
      <c r="B28" s="1155" t="s">
        <v>377</v>
      </c>
    </row>
  </sheetData>
  <pageMargins left="0.7" right="0.7" top="0.75" bottom="0.75" header="0.3" footer="0.3"/>
  <drawing r:id="rId1"/>
</worksheet>
</file>

<file path=xl/worksheets/sheet127.xml><?xml version="1.0" encoding="utf-8"?>
<worksheet xmlns="http://schemas.openxmlformats.org/spreadsheetml/2006/main" xmlns:r="http://schemas.openxmlformats.org/officeDocument/2006/relationships">
  <sheetPr codeName="Sheet128"/>
  <dimension ref="A1:D43"/>
  <sheetViews>
    <sheetView showGridLines="0" zoomScale="80" zoomScaleNormal="80" workbookViewId="0">
      <selection activeCell="B2" sqref="B2"/>
    </sheetView>
  </sheetViews>
  <sheetFormatPr defaultRowHeight="15"/>
  <cols>
    <col min="1" max="1" width="4.28515625" style="618" customWidth="1"/>
    <col min="2" max="4" width="24.85546875" customWidth="1"/>
  </cols>
  <sheetData>
    <row r="1" spans="2:4" ht="30" customHeight="1" thickBot="1">
      <c r="B1" s="1706" t="s">
        <v>1152</v>
      </c>
    </row>
    <row r="2" spans="2:4" ht="30" customHeight="1" thickTop="1" thickBot="1">
      <c r="B2" s="1390" t="s">
        <v>3</v>
      </c>
      <c r="C2" s="1404" t="s">
        <v>131</v>
      </c>
      <c r="D2" s="1405" t="s">
        <v>132</v>
      </c>
    </row>
    <row r="3" spans="2:4" ht="15.75" thickTop="1">
      <c r="B3" s="1731">
        <v>2000</v>
      </c>
      <c r="C3" s="1721">
        <v>5.7142857142857141E-2</v>
      </c>
      <c r="D3" s="1722">
        <v>4.2857142857142858E-2</v>
      </c>
    </row>
    <row r="4" spans="2:4" ht="15.75" customHeight="1">
      <c r="B4" s="1732">
        <v>2001</v>
      </c>
      <c r="C4" s="1724">
        <v>3.662420382165605E-2</v>
      </c>
      <c r="D4" s="1725">
        <v>3.3439490445859872E-2</v>
      </c>
    </row>
    <row r="5" spans="2:4">
      <c r="B5" s="1732">
        <v>2002</v>
      </c>
      <c r="C5" s="1724">
        <v>3.8461538461538464E-2</v>
      </c>
      <c r="D5" s="1725">
        <v>5.5183946488294319E-2</v>
      </c>
    </row>
    <row r="6" spans="2:4">
      <c r="B6" s="1732">
        <v>2003</v>
      </c>
      <c r="C6" s="1724">
        <v>3.6458333333333336E-2</v>
      </c>
      <c r="D6" s="1725">
        <v>4.1666666666666671E-2</v>
      </c>
    </row>
    <row r="7" spans="2:4">
      <c r="B7" s="1732">
        <v>2004</v>
      </c>
      <c r="C7" s="1724">
        <v>2.8081123244929795E-2</v>
      </c>
      <c r="D7" s="1725">
        <v>3.2761310452418098E-2</v>
      </c>
    </row>
    <row r="8" spans="2:4">
      <c r="B8" s="1732">
        <v>2005</v>
      </c>
      <c r="C8" s="1724">
        <v>3.5472972972972971E-2</v>
      </c>
      <c r="D8" s="1725">
        <v>2.7027027027027025E-2</v>
      </c>
    </row>
    <row r="9" spans="2:4">
      <c r="B9" s="1732">
        <v>2006</v>
      </c>
      <c r="C9" s="1724">
        <v>4.3674698795180725E-2</v>
      </c>
      <c r="D9" s="1725">
        <v>3.7650602409638557E-2</v>
      </c>
    </row>
    <row r="10" spans="2:4">
      <c r="B10" s="1732">
        <v>2007</v>
      </c>
      <c r="C10" s="1724">
        <v>3.7356321839080463E-2</v>
      </c>
      <c r="D10" s="1725">
        <v>4.3103448275862072E-2</v>
      </c>
    </row>
    <row r="11" spans="2:4">
      <c r="B11" s="1732">
        <v>2008</v>
      </c>
      <c r="C11" s="1724">
        <v>3.0085959885386822E-2</v>
      </c>
      <c r="D11" s="1725">
        <v>3.8681948424068767E-2</v>
      </c>
    </row>
    <row r="12" spans="2:4">
      <c r="B12" s="1732">
        <v>2009</v>
      </c>
      <c r="C12" s="1724">
        <v>3.0463576158940398E-2</v>
      </c>
      <c r="D12" s="1725">
        <v>3.9735099337748346E-2</v>
      </c>
    </row>
    <row r="13" spans="2:4">
      <c r="B13" s="1732">
        <v>2010</v>
      </c>
      <c r="C13" s="1724">
        <v>2.0217729393468119E-2</v>
      </c>
      <c r="D13" s="1725">
        <v>2.7993779160186624E-2</v>
      </c>
    </row>
    <row r="14" spans="2:4">
      <c r="B14" s="1732">
        <v>2011</v>
      </c>
      <c r="C14" s="1724">
        <v>3.5919540229885055E-2</v>
      </c>
      <c r="D14" s="1725">
        <v>3.7356321839080463E-2</v>
      </c>
    </row>
    <row r="15" spans="2:4">
      <c r="B15" s="1732">
        <v>2012</v>
      </c>
      <c r="C15" s="1724">
        <v>4.0559440559440559E-2</v>
      </c>
      <c r="D15" s="1725">
        <v>4.195804195804196E-2</v>
      </c>
    </row>
    <row r="16" spans="2:4">
      <c r="B16" s="1732">
        <v>2013</v>
      </c>
      <c r="C16" s="1724">
        <v>4.1907514450867052E-2</v>
      </c>
      <c r="D16" s="1725">
        <v>3.7572254335260118E-2</v>
      </c>
    </row>
    <row r="17" spans="1:4" s="571" customFormat="1">
      <c r="A17" s="618"/>
      <c r="B17" s="1732">
        <v>2014</v>
      </c>
      <c r="C17" s="1726">
        <v>2.0569620253164556E-2</v>
      </c>
      <c r="D17" s="1727">
        <v>2.2151898734177212E-2</v>
      </c>
    </row>
    <row r="18" spans="1:4" s="618" customFormat="1">
      <c r="B18" s="1732">
        <v>2015</v>
      </c>
      <c r="C18" s="1726">
        <v>3.0821917808219176E-2</v>
      </c>
      <c r="D18" s="1727">
        <v>3.0821917808219176E-2</v>
      </c>
    </row>
    <row r="19" spans="1:4" ht="15.75" thickBot="1">
      <c r="B19" s="1733">
        <v>2016</v>
      </c>
      <c r="C19" s="1729">
        <v>3.9325842696629212E-2</v>
      </c>
      <c r="D19" s="1730">
        <v>3.3707865168539325E-2</v>
      </c>
    </row>
    <row r="20" spans="1:4" ht="15.75" thickTop="1"/>
    <row r="21" spans="1:4">
      <c r="B21" s="1719" t="s">
        <v>841</v>
      </c>
    </row>
    <row r="22" spans="1:4" ht="15.75" customHeight="1"/>
    <row r="23" spans="1:4" ht="15.75" customHeight="1"/>
    <row r="24" spans="1:4" ht="15.75" customHeight="1"/>
    <row r="43" ht="15.75" customHeight="1"/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>
  <sheetPr codeName="Sheet83"/>
  <dimension ref="A1:B30"/>
  <sheetViews>
    <sheetView showGridLines="0" zoomScale="80" zoomScaleNormal="80" workbookViewId="0">
      <selection activeCell="T24" sqref="T24"/>
    </sheetView>
  </sheetViews>
  <sheetFormatPr defaultRowHeight="15"/>
  <cols>
    <col min="1" max="1" width="4.140625" style="618" customWidth="1"/>
  </cols>
  <sheetData>
    <row r="1" spans="2:2" ht="24" customHeight="1">
      <c r="B1" s="1152" t="s">
        <v>1082</v>
      </c>
    </row>
    <row r="30" spans="2:2" ht="15.75">
      <c r="B30" s="1155" t="s">
        <v>842</v>
      </c>
    </row>
  </sheetData>
  <pageMargins left="0.7" right="0.7" top="0.75" bottom="0.75" header="0.3" footer="0.3"/>
  <drawing r:id="rId1"/>
</worksheet>
</file>

<file path=xl/worksheets/sheet129.xml><?xml version="1.0" encoding="utf-8"?>
<worksheet xmlns="http://schemas.openxmlformats.org/spreadsheetml/2006/main" xmlns:r="http://schemas.openxmlformats.org/officeDocument/2006/relationships">
  <sheetPr codeName="Sheet90">
    <tabColor theme="1"/>
  </sheetPr>
  <dimension ref="A1:P41"/>
  <sheetViews>
    <sheetView workbookViewId="0">
      <selection activeCell="R5" sqref="R5"/>
    </sheetView>
  </sheetViews>
  <sheetFormatPr defaultRowHeight="15"/>
  <sheetData>
    <row r="1" spans="1:16" ht="15.75" customHeight="1" thickBot="1">
      <c r="A1" s="2092" t="s">
        <v>199</v>
      </c>
      <c r="B1" s="2093"/>
      <c r="C1" s="2093"/>
      <c r="D1" s="2093"/>
      <c r="E1" s="2093"/>
      <c r="F1" s="2093"/>
      <c r="G1" s="2093"/>
      <c r="H1" s="2093"/>
      <c r="I1" s="2093"/>
      <c r="N1" s="2095" t="s">
        <v>160</v>
      </c>
      <c r="O1" s="2095"/>
      <c r="P1" s="2095"/>
    </row>
    <row r="2" spans="1:16" ht="74.25" thickTop="1" thickBot="1">
      <c r="A2" s="174" t="s">
        <v>0</v>
      </c>
      <c r="B2" s="129" t="s">
        <v>167</v>
      </c>
      <c r="C2" s="150" t="s">
        <v>134</v>
      </c>
      <c r="D2" s="313" t="s">
        <v>246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096" t="s">
        <v>0</v>
      </c>
      <c r="O2" s="983" t="s">
        <v>168</v>
      </c>
      <c r="P2" s="984" t="s">
        <v>169</v>
      </c>
    </row>
    <row r="3" spans="1:16" ht="24.75" thickTop="1">
      <c r="A3" s="244" t="s">
        <v>142</v>
      </c>
      <c r="B3" s="248" t="s">
        <v>26</v>
      </c>
      <c r="C3" s="249">
        <v>383</v>
      </c>
      <c r="D3" s="249">
        <v>2</v>
      </c>
      <c r="E3" s="249">
        <v>3.208086754318888</v>
      </c>
      <c r="F3" s="249">
        <v>0.52219321148825071</v>
      </c>
      <c r="G3" s="249">
        <v>0.51708676133094766</v>
      </c>
      <c r="H3" s="249">
        <v>0.82942959492973267</v>
      </c>
      <c r="I3" s="147">
        <v>0</v>
      </c>
      <c r="N3" s="985" t="s">
        <v>142</v>
      </c>
      <c r="O3" s="988">
        <v>19</v>
      </c>
      <c r="P3" s="989">
        <v>11.111111111111111</v>
      </c>
    </row>
    <row r="4" spans="1:16">
      <c r="A4" s="245" t="s">
        <v>143</v>
      </c>
      <c r="B4" s="250" t="s">
        <v>27</v>
      </c>
      <c r="C4" s="251">
        <v>172</v>
      </c>
      <c r="D4" s="251">
        <v>1</v>
      </c>
      <c r="E4" s="251">
        <v>1.4087804972988749</v>
      </c>
      <c r="F4" s="251">
        <v>0.58139534883720934</v>
      </c>
      <c r="G4" s="251">
        <v>0.58875715309804433</v>
      </c>
      <c r="H4" s="251">
        <v>0.82942959492973267</v>
      </c>
      <c r="I4" s="148">
        <v>0</v>
      </c>
      <c r="N4" s="986" t="s">
        <v>143</v>
      </c>
      <c r="O4" s="990">
        <v>54</v>
      </c>
      <c r="P4" s="991">
        <v>5.6603773584905666</v>
      </c>
    </row>
    <row r="5" spans="1:16" ht="36">
      <c r="A5" s="245" t="s">
        <v>144</v>
      </c>
      <c r="B5" s="250" t="s">
        <v>28</v>
      </c>
      <c r="C5" s="251">
        <v>200</v>
      </c>
      <c r="D5" s="251">
        <v>0</v>
      </c>
      <c r="E5" s="251">
        <v>1.652957244605777</v>
      </c>
      <c r="F5" s="251">
        <v>0</v>
      </c>
      <c r="G5" s="251">
        <v>0</v>
      </c>
      <c r="H5" s="251">
        <v>0.82942959492973267</v>
      </c>
      <c r="I5" s="148">
        <v>200</v>
      </c>
      <c r="N5" s="986" t="s">
        <v>144</v>
      </c>
      <c r="O5" s="990">
        <v>101</v>
      </c>
      <c r="P5" s="991">
        <v>4</v>
      </c>
    </row>
    <row r="6" spans="1:16">
      <c r="A6" s="245" t="s">
        <v>145</v>
      </c>
      <c r="B6" s="250" t="s">
        <v>29</v>
      </c>
      <c r="C6" s="251">
        <v>426</v>
      </c>
      <c r="D6" s="251">
        <v>5</v>
      </c>
      <c r="E6" s="251">
        <v>3.4503614897624906</v>
      </c>
      <c r="F6" s="251">
        <v>1.1737089201877935</v>
      </c>
      <c r="G6" s="251">
        <v>1.201945937245589</v>
      </c>
      <c r="H6" s="251">
        <v>0.82942959492973267</v>
      </c>
      <c r="I6" s="148">
        <v>200</v>
      </c>
      <c r="N6" s="986" t="s">
        <v>145</v>
      </c>
      <c r="O6" s="990">
        <v>156</v>
      </c>
      <c r="P6" s="991">
        <v>3.225806451612903</v>
      </c>
    </row>
    <row r="7" spans="1:16" ht="24">
      <c r="A7" s="245" t="s">
        <v>146</v>
      </c>
      <c r="B7" s="250" t="s">
        <v>30</v>
      </c>
      <c r="C7" s="251">
        <v>179</v>
      </c>
      <c r="D7" s="251">
        <v>3</v>
      </c>
      <c r="E7" s="251">
        <v>1.5412965091633852</v>
      </c>
      <c r="F7" s="251">
        <v>1.6759776536312849</v>
      </c>
      <c r="G7" s="251">
        <v>1.614412781704047</v>
      </c>
      <c r="H7" s="251">
        <v>0.82942959492973267</v>
      </c>
      <c r="I7" s="148">
        <v>400</v>
      </c>
      <c r="N7" s="986" t="s">
        <v>146</v>
      </c>
      <c r="O7" s="990">
        <v>217</v>
      </c>
      <c r="P7" s="991">
        <v>2.7777777777777777</v>
      </c>
    </row>
    <row r="8" spans="1:16">
      <c r="A8" s="245" t="s">
        <v>147</v>
      </c>
      <c r="B8" s="250" t="s">
        <v>31</v>
      </c>
      <c r="C8" s="251">
        <v>659</v>
      </c>
      <c r="D8" s="251">
        <v>1</v>
      </c>
      <c r="E8" s="251">
        <v>5.4787639351903179</v>
      </c>
      <c r="F8" s="251">
        <v>0.15174506828528073</v>
      </c>
      <c r="G8" s="251">
        <v>0.15138991289664327</v>
      </c>
      <c r="H8" s="251">
        <v>0.82942959492973267</v>
      </c>
      <c r="I8" s="148">
        <v>400</v>
      </c>
      <c r="N8" s="986" t="s">
        <v>147</v>
      </c>
      <c r="O8" s="990">
        <v>283</v>
      </c>
      <c r="P8" s="991">
        <v>2.4822695035460995</v>
      </c>
    </row>
    <row r="9" spans="1:16" ht="24">
      <c r="A9" s="245" t="s">
        <v>148</v>
      </c>
      <c r="B9" s="250" t="s">
        <v>32</v>
      </c>
      <c r="C9" s="251">
        <v>356</v>
      </c>
      <c r="D9" s="251">
        <v>5</v>
      </c>
      <c r="E9" s="251">
        <v>2.9753206559760685</v>
      </c>
      <c r="F9" s="251">
        <v>1.404494382022472</v>
      </c>
      <c r="G9" s="251">
        <v>1.3938490852469718</v>
      </c>
      <c r="H9" s="251">
        <v>0.82942959492973267</v>
      </c>
      <c r="I9" s="148">
        <v>600</v>
      </c>
      <c r="N9" s="986" t="s">
        <v>148</v>
      </c>
      <c r="O9" s="990">
        <v>353</v>
      </c>
      <c r="P9" s="991">
        <v>2.2727272727272729</v>
      </c>
    </row>
    <row r="10" spans="1:16" ht="24">
      <c r="A10" s="245" t="s">
        <v>149</v>
      </c>
      <c r="B10" s="250" t="s">
        <v>33</v>
      </c>
      <c r="C10" s="251">
        <v>616</v>
      </c>
      <c r="D10" s="251">
        <v>8</v>
      </c>
      <c r="E10" s="251">
        <v>5.0603216623370484</v>
      </c>
      <c r="F10" s="251">
        <v>1.2987012987012987</v>
      </c>
      <c r="G10" s="251">
        <v>1.3112677814187339</v>
      </c>
      <c r="H10" s="251">
        <v>0.82942959492973267</v>
      </c>
      <c r="I10" s="148">
        <v>800</v>
      </c>
      <c r="N10" s="986" t="s">
        <v>149</v>
      </c>
      <c r="O10" s="990">
        <v>426</v>
      </c>
      <c r="P10" s="991">
        <v>2.1176470588235294</v>
      </c>
    </row>
    <row r="11" spans="1:16">
      <c r="A11" s="245" t="s">
        <v>150</v>
      </c>
      <c r="B11" s="250" t="s">
        <v>34</v>
      </c>
      <c r="C11" s="251">
        <v>374</v>
      </c>
      <c r="D11" s="251">
        <v>3</v>
      </c>
      <c r="E11" s="251">
        <v>3.0556531748302214</v>
      </c>
      <c r="F11" s="251">
        <v>0.80213903743315507</v>
      </c>
      <c r="G11" s="251">
        <v>0.81432304074478368</v>
      </c>
      <c r="H11" s="251">
        <v>0.82942959492973267</v>
      </c>
      <c r="I11" s="148">
        <v>1000</v>
      </c>
      <c r="N11" s="986" t="s">
        <v>150</v>
      </c>
      <c r="O11" s="990">
        <v>501</v>
      </c>
      <c r="P11" s="991">
        <v>2</v>
      </c>
    </row>
    <row r="12" spans="1:16">
      <c r="A12" s="245" t="s">
        <v>151</v>
      </c>
      <c r="B12" s="250" t="s">
        <v>35</v>
      </c>
      <c r="C12" s="251">
        <v>405</v>
      </c>
      <c r="D12" s="251">
        <v>2</v>
      </c>
      <c r="E12" s="251">
        <v>3.3151230946586483</v>
      </c>
      <c r="F12" s="251">
        <v>0.49382716049382713</v>
      </c>
      <c r="G12" s="251">
        <v>0.50039143117558194</v>
      </c>
      <c r="H12" s="251">
        <v>0.82942959492973267</v>
      </c>
      <c r="I12" s="148">
        <v>1000</v>
      </c>
      <c r="N12" s="986" t="s">
        <v>151</v>
      </c>
      <c r="O12" s="990">
        <v>578</v>
      </c>
      <c r="P12" s="991">
        <v>1.9064124783362217</v>
      </c>
    </row>
    <row r="13" spans="1:16" ht="24">
      <c r="A13" s="245" t="s">
        <v>152</v>
      </c>
      <c r="B13" s="250" t="s">
        <v>36</v>
      </c>
      <c r="C13" s="251">
        <v>354</v>
      </c>
      <c r="D13" s="251">
        <v>4</v>
      </c>
      <c r="E13" s="251">
        <v>3.1583411120581038</v>
      </c>
      <c r="F13" s="251">
        <v>1.1299435028248588</v>
      </c>
      <c r="G13" s="251">
        <v>1.0504623351329427</v>
      </c>
      <c r="H13" s="251">
        <v>0.82942959492973267</v>
      </c>
      <c r="I13" s="148">
        <v>1200</v>
      </c>
      <c r="N13" s="986" t="s">
        <v>152</v>
      </c>
      <c r="O13" s="990">
        <v>658</v>
      </c>
      <c r="P13" s="991">
        <v>1.8264840182648401</v>
      </c>
    </row>
    <row r="14" spans="1:16">
      <c r="A14" s="245" t="s">
        <v>153</v>
      </c>
      <c r="B14" s="250" t="s">
        <v>37</v>
      </c>
      <c r="C14" s="251">
        <v>742</v>
      </c>
      <c r="D14" s="251">
        <v>11</v>
      </c>
      <c r="E14" s="251">
        <v>6.1687726720477336</v>
      </c>
      <c r="F14" s="251">
        <v>1.4824797843665769</v>
      </c>
      <c r="G14" s="251">
        <v>1.4790179553169407</v>
      </c>
      <c r="H14" s="251">
        <v>0.82942959492973267</v>
      </c>
      <c r="I14" s="148">
        <v>1400</v>
      </c>
      <c r="N14" s="986" t="s">
        <v>153</v>
      </c>
      <c r="O14" s="990">
        <v>739</v>
      </c>
      <c r="P14" s="991">
        <v>1.7615176151761516</v>
      </c>
    </row>
    <row r="15" spans="1:16">
      <c r="A15" s="245" t="s">
        <v>154</v>
      </c>
      <c r="B15" s="250" t="s">
        <v>38</v>
      </c>
      <c r="C15" s="251">
        <v>737</v>
      </c>
      <c r="D15" s="251">
        <v>9</v>
      </c>
      <c r="E15" s="251">
        <v>6.2664581572877749</v>
      </c>
      <c r="F15" s="251">
        <v>1.2211668928086838</v>
      </c>
      <c r="G15" s="251">
        <v>1.1912417137400164</v>
      </c>
      <c r="H15" s="251">
        <v>0.82942959492973267</v>
      </c>
      <c r="I15" s="148">
        <v>1400</v>
      </c>
      <c r="N15" s="986" t="s">
        <v>154</v>
      </c>
      <c r="O15" s="990">
        <v>821</v>
      </c>
      <c r="P15" s="991">
        <v>1.7073170731707319</v>
      </c>
    </row>
    <row r="16" spans="1:16" ht="24">
      <c r="A16" s="245" t="s">
        <v>155</v>
      </c>
      <c r="B16" s="250" t="s">
        <v>39</v>
      </c>
      <c r="C16" s="251">
        <v>51</v>
      </c>
      <c r="D16" s="251">
        <v>1</v>
      </c>
      <c r="E16" s="251">
        <v>0.42678522882490705</v>
      </c>
      <c r="F16" s="251">
        <v>1.9607843137254901</v>
      </c>
      <c r="G16" s="251">
        <v>1.9434355711266065</v>
      </c>
      <c r="H16" s="251">
        <v>0.82942959492973267</v>
      </c>
      <c r="I16" s="148">
        <v>1600</v>
      </c>
      <c r="N16" s="986" t="s">
        <v>155</v>
      </c>
      <c r="O16" s="990">
        <v>905</v>
      </c>
      <c r="P16" s="991">
        <v>1.6592920353982303</v>
      </c>
    </row>
    <row r="17" spans="1:16">
      <c r="A17" s="245" t="s">
        <v>156</v>
      </c>
      <c r="B17" s="250" t="s">
        <v>40</v>
      </c>
      <c r="C17" s="251">
        <v>1632</v>
      </c>
      <c r="D17" s="251">
        <v>10</v>
      </c>
      <c r="E17" s="251">
        <v>13.18583157009193</v>
      </c>
      <c r="F17" s="251">
        <v>0.61274509803921573</v>
      </c>
      <c r="G17" s="251">
        <v>0.62903093409068167</v>
      </c>
      <c r="H17" s="251">
        <v>0.82942959492973267</v>
      </c>
      <c r="I17" s="148">
        <v>1800</v>
      </c>
      <c r="N17" s="986" t="s">
        <v>156</v>
      </c>
      <c r="O17" s="990">
        <v>990</v>
      </c>
      <c r="P17" s="991">
        <v>1.6177957532861478</v>
      </c>
    </row>
    <row r="18" spans="1:16" ht="36.75" thickBot="1">
      <c r="A18" s="246" t="s">
        <v>157</v>
      </c>
      <c r="B18" s="252" t="s">
        <v>41</v>
      </c>
      <c r="C18" s="253">
        <v>52</v>
      </c>
      <c r="D18" s="253">
        <v>0</v>
      </c>
      <c r="E18" s="253">
        <v>0.43684059237033135</v>
      </c>
      <c r="F18" s="253">
        <v>0</v>
      </c>
      <c r="G18" s="253">
        <v>0</v>
      </c>
      <c r="H18" s="253">
        <v>0.82942959492973267</v>
      </c>
      <c r="I18" s="149">
        <v>2000</v>
      </c>
      <c r="N18" s="986" t="s">
        <v>157</v>
      </c>
      <c r="O18" s="990">
        <v>1076</v>
      </c>
      <c r="P18" s="991">
        <v>1.5813953488372092</v>
      </c>
    </row>
    <row r="19" spans="1:16" ht="15.75" customHeight="1" thickTop="1">
      <c r="A19" s="2094" t="s">
        <v>158</v>
      </c>
      <c r="B19" s="2094"/>
      <c r="C19" s="2094"/>
      <c r="D19" s="2094"/>
      <c r="E19" s="2094"/>
      <c r="F19" s="2094"/>
      <c r="G19" s="2094"/>
      <c r="H19" s="2094"/>
      <c r="I19" s="2094"/>
      <c r="N19" s="986" t="s">
        <v>161</v>
      </c>
      <c r="O19" s="990">
        <v>1164</v>
      </c>
      <c r="P19" s="991">
        <v>1.5477214101461736</v>
      </c>
    </row>
    <row r="20" spans="1:16">
      <c r="N20" s="986" t="s">
        <v>162</v>
      </c>
      <c r="O20" s="990">
        <v>1252</v>
      </c>
      <c r="P20" s="991">
        <v>1.5187849720223821</v>
      </c>
    </row>
    <row r="21" spans="1:16">
      <c r="A21" s="247" t="s">
        <v>200</v>
      </c>
      <c r="N21" s="986" t="s">
        <v>163</v>
      </c>
      <c r="O21" s="990">
        <v>1341</v>
      </c>
      <c r="P21" s="991">
        <v>1.4925373134328357</v>
      </c>
    </row>
    <row r="22" spans="1:16">
      <c r="N22" s="986" t="s">
        <v>164</v>
      </c>
      <c r="O22" s="990">
        <v>1430</v>
      </c>
      <c r="P22" s="991">
        <v>1.4695591322603219</v>
      </c>
    </row>
    <row r="23" spans="1:16" ht="15.75" customHeight="1">
      <c r="N23" s="986" t="s">
        <v>165</v>
      </c>
      <c r="O23" s="990">
        <v>1521</v>
      </c>
      <c r="P23" s="991">
        <v>1.4473684210526316</v>
      </c>
    </row>
    <row r="24" spans="1:16">
      <c r="N24" s="986" t="s">
        <v>166</v>
      </c>
      <c r="O24" s="990">
        <v>1612</v>
      </c>
      <c r="P24" s="991">
        <v>1.4276846679081316</v>
      </c>
    </row>
    <row r="25" spans="1:16">
      <c r="N25" s="986" t="s">
        <v>170</v>
      </c>
      <c r="O25" s="990">
        <v>1704</v>
      </c>
      <c r="P25" s="991">
        <v>1.4092777451556078</v>
      </c>
    </row>
    <row r="26" spans="1:16">
      <c r="N26" s="986" t="s">
        <v>171</v>
      </c>
      <c r="O26" s="990">
        <v>1796</v>
      </c>
      <c r="P26" s="991">
        <v>1.392757660167131</v>
      </c>
    </row>
    <row r="27" spans="1:16">
      <c r="N27" s="986" t="s">
        <v>172</v>
      </c>
      <c r="O27" s="990">
        <v>1889</v>
      </c>
      <c r="P27" s="991">
        <v>1.3771186440677965</v>
      </c>
    </row>
    <row r="28" spans="1:16" ht="15.75" thickBot="1">
      <c r="M28" s="616"/>
      <c r="N28" s="987" t="s">
        <v>173</v>
      </c>
      <c r="O28" s="992">
        <v>1982</v>
      </c>
      <c r="P28" s="993">
        <v>1.3629480060575467</v>
      </c>
    </row>
    <row r="29" spans="1:16" ht="15.75" thickTop="1"/>
    <row r="41" ht="15.75" customHeight="1"/>
  </sheetData>
  <mergeCells count="4">
    <mergeCell ref="A1:I1"/>
    <mergeCell ref="A19:I19"/>
    <mergeCell ref="N1:P1"/>
    <mergeCell ref="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B29"/>
  <sheetViews>
    <sheetView showGridLines="0" zoomScale="80" zoomScaleNormal="80" workbookViewId="0"/>
  </sheetViews>
  <sheetFormatPr defaultRowHeight="15"/>
  <cols>
    <col min="1" max="1" width="4.28515625" style="618" customWidth="1"/>
  </cols>
  <sheetData>
    <row r="1" spans="2:2" ht="24" customHeight="1">
      <c r="B1" s="1152" t="s">
        <v>1107</v>
      </c>
    </row>
    <row r="29" spans="2:2" ht="15.75">
      <c r="B29" s="1155" t="s">
        <v>73</v>
      </c>
    </row>
  </sheetData>
  <pageMargins left="0.7" right="0.7" top="0.75" bottom="0.75" header="0.3" footer="0.3"/>
  <drawing r:id="rId1"/>
</worksheet>
</file>

<file path=xl/worksheets/sheet130.xml><?xml version="1.0" encoding="utf-8"?>
<worksheet xmlns="http://schemas.openxmlformats.org/spreadsheetml/2006/main" xmlns:r="http://schemas.openxmlformats.org/officeDocument/2006/relationships">
  <sheetPr codeName="Sheet121"/>
  <dimension ref="A1:I40"/>
  <sheetViews>
    <sheetView showGridLines="0" zoomScale="80" zoomScaleNormal="80" workbookViewId="0">
      <selection activeCell="B2" sqref="B2"/>
    </sheetView>
  </sheetViews>
  <sheetFormatPr defaultRowHeight="15"/>
  <cols>
    <col min="1" max="1" width="4.28515625" style="618" customWidth="1"/>
    <col min="2" max="5" width="24.28515625" customWidth="1"/>
  </cols>
  <sheetData>
    <row r="1" spans="2:9" ht="30.75" customHeight="1" thickBot="1">
      <c r="B1" s="2098" t="s">
        <v>1153</v>
      </c>
      <c r="C1" s="2098"/>
      <c r="D1" s="2098"/>
      <c r="E1" s="2098"/>
      <c r="F1" s="2098"/>
      <c r="G1" s="2098"/>
      <c r="H1" s="2098"/>
      <c r="I1" s="2098"/>
    </row>
    <row r="2" spans="2:9" ht="53.25" customHeight="1" thickTop="1" thickBot="1">
      <c r="B2" s="1504" t="s">
        <v>167</v>
      </c>
      <c r="C2" s="1601" t="s">
        <v>134</v>
      </c>
      <c r="D2" s="1602" t="s">
        <v>494</v>
      </c>
      <c r="E2" s="1603" t="s">
        <v>138</v>
      </c>
    </row>
    <row r="3" spans="2:9" ht="15.75" customHeight="1" thickTop="1">
      <c r="B3" s="1737" t="s">
        <v>26</v>
      </c>
      <c r="C3" s="1738">
        <v>383</v>
      </c>
      <c r="D3" s="1739">
        <v>2</v>
      </c>
      <c r="E3" s="1740">
        <v>0.51708676133094766</v>
      </c>
    </row>
    <row r="4" spans="2:9" ht="15.75" customHeight="1">
      <c r="B4" s="1741" t="s">
        <v>27</v>
      </c>
      <c r="C4" s="1742">
        <v>172</v>
      </c>
      <c r="D4" s="1743">
        <v>1</v>
      </c>
      <c r="E4" s="1744">
        <v>0.58875715309804433</v>
      </c>
    </row>
    <row r="5" spans="2:9" ht="15.75" customHeight="1">
      <c r="B5" s="1741" t="s">
        <v>28</v>
      </c>
      <c r="C5" s="1742">
        <v>200</v>
      </c>
      <c r="D5" s="1743">
        <v>0</v>
      </c>
      <c r="E5" s="1744">
        <v>0</v>
      </c>
    </row>
    <row r="6" spans="2:9" ht="15.75" customHeight="1">
      <c r="B6" s="1741" t="s">
        <v>29</v>
      </c>
      <c r="C6" s="1742">
        <v>426</v>
      </c>
      <c r="D6" s="1743">
        <v>5</v>
      </c>
      <c r="E6" s="1744">
        <v>1.201945937245589</v>
      </c>
    </row>
    <row r="7" spans="2:9" ht="15.75" customHeight="1">
      <c r="B7" s="1741" t="s">
        <v>30</v>
      </c>
      <c r="C7" s="1742">
        <v>179</v>
      </c>
      <c r="D7" s="1743">
        <v>3</v>
      </c>
      <c r="E7" s="1744">
        <v>1.614412781704047</v>
      </c>
    </row>
    <row r="8" spans="2:9" ht="15.75" customHeight="1">
      <c r="B8" s="1741" t="s">
        <v>31</v>
      </c>
      <c r="C8" s="1742">
        <v>659</v>
      </c>
      <c r="D8" s="1743">
        <v>1</v>
      </c>
      <c r="E8" s="1744">
        <v>0.15138991289664327</v>
      </c>
    </row>
    <row r="9" spans="2:9" ht="15.75" customHeight="1">
      <c r="B9" s="1741" t="s">
        <v>32</v>
      </c>
      <c r="C9" s="1742">
        <v>356</v>
      </c>
      <c r="D9" s="1743">
        <v>5</v>
      </c>
      <c r="E9" s="1744">
        <v>1.3938490852469718</v>
      </c>
    </row>
    <row r="10" spans="2:9" ht="15.75" customHeight="1">
      <c r="B10" s="1741" t="s">
        <v>33</v>
      </c>
      <c r="C10" s="1742">
        <v>616</v>
      </c>
      <c r="D10" s="1743">
        <v>8</v>
      </c>
      <c r="E10" s="1744">
        <v>1.3112677814187339</v>
      </c>
    </row>
    <row r="11" spans="2:9" ht="15.75" customHeight="1">
      <c r="B11" s="1741" t="s">
        <v>34</v>
      </c>
      <c r="C11" s="1742">
        <v>374</v>
      </c>
      <c r="D11" s="1743">
        <v>3</v>
      </c>
      <c r="E11" s="1744">
        <v>0.81432304074478368</v>
      </c>
    </row>
    <row r="12" spans="2:9" ht="15.75" customHeight="1">
      <c r="B12" s="1741" t="s">
        <v>35</v>
      </c>
      <c r="C12" s="1742">
        <v>405</v>
      </c>
      <c r="D12" s="1743">
        <v>2</v>
      </c>
      <c r="E12" s="1744">
        <v>0.50039143117558194</v>
      </c>
    </row>
    <row r="13" spans="2:9" ht="15.75" customHeight="1">
      <c r="B13" s="1741" t="s">
        <v>36</v>
      </c>
      <c r="C13" s="1742">
        <v>354</v>
      </c>
      <c r="D13" s="1743">
        <v>4</v>
      </c>
      <c r="E13" s="1744">
        <v>1.0504623351329427</v>
      </c>
    </row>
    <row r="14" spans="2:9" ht="15.75" customHeight="1">
      <c r="B14" s="1741" t="s">
        <v>37</v>
      </c>
      <c r="C14" s="1742">
        <v>742</v>
      </c>
      <c r="D14" s="1743">
        <v>11</v>
      </c>
      <c r="E14" s="1744">
        <v>1.4790179553169407</v>
      </c>
    </row>
    <row r="15" spans="2:9" ht="15.75" customHeight="1">
      <c r="B15" s="1741" t="s">
        <v>38</v>
      </c>
      <c r="C15" s="1742">
        <v>737</v>
      </c>
      <c r="D15" s="1743">
        <v>9</v>
      </c>
      <c r="E15" s="1744">
        <v>1.1912417137400164</v>
      </c>
    </row>
    <row r="16" spans="2:9" ht="15.75" customHeight="1">
      <c r="B16" s="1741" t="s">
        <v>39</v>
      </c>
      <c r="C16" s="1742">
        <v>51</v>
      </c>
      <c r="D16" s="1743">
        <v>1</v>
      </c>
      <c r="E16" s="1744">
        <v>1.9434355711266065</v>
      </c>
    </row>
    <row r="17" spans="2:9" ht="15.75" customHeight="1" thickBot="1">
      <c r="B17" s="1745" t="s">
        <v>40</v>
      </c>
      <c r="C17" s="1746">
        <v>1632</v>
      </c>
      <c r="D17" s="1747">
        <v>10</v>
      </c>
      <c r="E17" s="1748">
        <v>0.62903093409068167</v>
      </c>
    </row>
    <row r="18" spans="2:9" ht="15.75" customHeight="1" thickTop="1">
      <c r="B18" s="2097"/>
      <c r="C18" s="2097"/>
      <c r="D18" s="2097"/>
      <c r="E18" s="2097"/>
    </row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0" spans="2:9">
      <c r="B20" s="508"/>
    </row>
    <row r="21" spans="2:9" ht="15.75" customHeight="1"/>
    <row r="22" spans="2:9" ht="15.75" customHeight="1"/>
    <row r="39" ht="15.75" customHeight="1"/>
    <row r="40" ht="15.75" customHeight="1"/>
  </sheetData>
  <mergeCells count="3">
    <mergeCell ref="B18:E18"/>
    <mergeCell ref="B19:I19"/>
    <mergeCell ref="B1:I1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>
  <sheetPr codeName="Sheet84"/>
  <dimension ref="A1:B30"/>
  <sheetViews>
    <sheetView showGridLines="0" zoomScale="80" zoomScaleNormal="80" workbookViewId="0">
      <selection activeCell="K31" sqref="K31"/>
    </sheetView>
  </sheetViews>
  <sheetFormatPr defaultRowHeight="15"/>
  <cols>
    <col min="1" max="1" width="4.28515625" style="618" customWidth="1"/>
  </cols>
  <sheetData>
    <row r="1" spans="2:2" ht="24" customHeight="1">
      <c r="B1" s="1152" t="s">
        <v>1083</v>
      </c>
    </row>
    <row r="30" spans="2:2" ht="15.75">
      <c r="B30" s="1155" t="s">
        <v>843</v>
      </c>
    </row>
  </sheetData>
  <pageMargins left="0.7" right="0.7" top="0.75" bottom="0.75" header="0.3" footer="0.3"/>
  <drawing r:id="rId1"/>
</worksheet>
</file>

<file path=xl/worksheets/sheet132.xml><?xml version="1.0" encoding="utf-8"?>
<worksheet xmlns="http://schemas.openxmlformats.org/spreadsheetml/2006/main" xmlns:r="http://schemas.openxmlformats.org/officeDocument/2006/relationships">
  <sheetPr codeName="Sheet93">
    <tabColor theme="1"/>
  </sheetPr>
  <dimension ref="A1:P46"/>
  <sheetViews>
    <sheetView workbookViewId="0">
      <selection activeCell="G3" sqref="G3:G17"/>
    </sheetView>
  </sheetViews>
  <sheetFormatPr defaultRowHeight="15"/>
  <sheetData>
    <row r="1" spans="1:16" ht="15.75" customHeight="1" thickBot="1">
      <c r="A1" s="2099" t="s">
        <v>202</v>
      </c>
      <c r="B1" s="2099"/>
      <c r="C1" s="2099"/>
      <c r="D1" s="2099"/>
      <c r="E1" s="2099"/>
      <c r="F1" s="2099"/>
      <c r="G1" s="2099"/>
      <c r="H1" s="2099"/>
      <c r="I1" s="2099"/>
      <c r="N1" s="2101" t="s">
        <v>160</v>
      </c>
      <c r="O1" s="2101"/>
      <c r="P1" s="2101"/>
    </row>
    <row r="2" spans="1:16" ht="74.25" thickTop="1" thickBot="1">
      <c r="A2" s="174" t="s">
        <v>0</v>
      </c>
      <c r="B2" s="129" t="s">
        <v>167</v>
      </c>
      <c r="C2" s="150" t="s">
        <v>134</v>
      </c>
      <c r="D2" s="313" t="s">
        <v>245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102" t="s">
        <v>0</v>
      </c>
      <c r="O2" s="1006" t="s">
        <v>168</v>
      </c>
      <c r="P2" s="1007" t="s">
        <v>169</v>
      </c>
    </row>
    <row r="3" spans="1:16" ht="24.75" thickTop="1">
      <c r="A3" s="263" t="s">
        <v>142</v>
      </c>
      <c r="B3" s="279" t="s">
        <v>26</v>
      </c>
      <c r="C3" s="280">
        <v>425</v>
      </c>
      <c r="D3" s="280">
        <v>3</v>
      </c>
      <c r="E3" s="280">
        <v>6.0242560403222578</v>
      </c>
      <c r="F3" s="280">
        <v>0.70588235294117652</v>
      </c>
      <c r="G3" s="280">
        <v>0.72284242904281049</v>
      </c>
      <c r="H3" s="280">
        <v>1.4515292897874545</v>
      </c>
      <c r="I3" s="147">
        <v>0</v>
      </c>
      <c r="N3" s="1008" t="s">
        <v>142</v>
      </c>
      <c r="O3" s="1011">
        <v>11</v>
      </c>
      <c r="P3" s="1012">
        <v>20</v>
      </c>
    </row>
    <row r="4" spans="1:16">
      <c r="A4" s="264" t="s">
        <v>143</v>
      </c>
      <c r="B4" s="281" t="s">
        <v>27</v>
      </c>
      <c r="C4" s="282">
        <v>179</v>
      </c>
      <c r="D4" s="282">
        <v>3</v>
      </c>
      <c r="E4" s="282">
        <v>2.4138058164105072</v>
      </c>
      <c r="F4" s="282">
        <v>1.6759776536312849</v>
      </c>
      <c r="G4" s="282">
        <v>1.8040340443946443</v>
      </c>
      <c r="H4" s="282">
        <v>1.4515292897874545</v>
      </c>
      <c r="I4" s="148">
        <v>0</v>
      </c>
      <c r="N4" s="1009" t="s">
        <v>143</v>
      </c>
      <c r="O4" s="1013">
        <v>31</v>
      </c>
      <c r="P4" s="1014">
        <v>10</v>
      </c>
    </row>
    <row r="5" spans="1:16" ht="36">
      <c r="A5" s="264" t="s">
        <v>144</v>
      </c>
      <c r="B5" s="281" t="s">
        <v>28</v>
      </c>
      <c r="C5" s="282">
        <v>158</v>
      </c>
      <c r="D5" s="282">
        <v>1</v>
      </c>
      <c r="E5" s="282">
        <v>2.1001838835899123</v>
      </c>
      <c r="F5" s="282">
        <v>0.63291139240506333</v>
      </c>
      <c r="G5" s="282">
        <v>0.69114390465005793</v>
      </c>
      <c r="H5" s="282">
        <v>1.4515292897874545</v>
      </c>
      <c r="I5" s="148">
        <v>200</v>
      </c>
      <c r="N5" s="1009" t="s">
        <v>144</v>
      </c>
      <c r="O5" s="1013">
        <v>58</v>
      </c>
      <c r="P5" s="1014">
        <v>7.0175438596491224</v>
      </c>
    </row>
    <row r="6" spans="1:16">
      <c r="A6" s="264" t="s">
        <v>145</v>
      </c>
      <c r="B6" s="281" t="s">
        <v>29</v>
      </c>
      <c r="C6" s="282">
        <v>514</v>
      </c>
      <c r="D6" s="282">
        <v>10</v>
      </c>
      <c r="E6" s="282">
        <v>7.1264782624491536</v>
      </c>
      <c r="F6" s="282">
        <v>1.9455252918287937</v>
      </c>
      <c r="G6" s="282">
        <v>2.0368115025844591</v>
      </c>
      <c r="H6" s="282">
        <v>1.4515292897874545</v>
      </c>
      <c r="I6" s="148">
        <v>200</v>
      </c>
      <c r="N6" s="1009" t="s">
        <v>145</v>
      </c>
      <c r="O6" s="1013">
        <v>90</v>
      </c>
      <c r="P6" s="1014">
        <v>5.6179775280898872</v>
      </c>
    </row>
    <row r="7" spans="1:16" ht="24">
      <c r="A7" s="264" t="s">
        <v>146</v>
      </c>
      <c r="B7" s="281" t="s">
        <v>30</v>
      </c>
      <c r="C7" s="282">
        <v>218</v>
      </c>
      <c r="D7" s="282">
        <v>0</v>
      </c>
      <c r="E7" s="282">
        <v>3.7068851424502065</v>
      </c>
      <c r="F7" s="282">
        <v>0</v>
      </c>
      <c r="G7" s="282">
        <v>0</v>
      </c>
      <c r="H7" s="282">
        <v>1.4515292897874545</v>
      </c>
      <c r="I7" s="148">
        <v>400</v>
      </c>
      <c r="N7" s="1009" t="s">
        <v>146</v>
      </c>
      <c r="O7" s="1013">
        <v>125</v>
      </c>
      <c r="P7" s="1014">
        <v>4.838709677419355</v>
      </c>
    </row>
    <row r="8" spans="1:16">
      <c r="A8" s="264" t="s">
        <v>147</v>
      </c>
      <c r="B8" s="281" t="s">
        <v>31</v>
      </c>
      <c r="C8" s="282">
        <v>624</v>
      </c>
      <c r="D8" s="282">
        <v>4</v>
      </c>
      <c r="E8" s="282">
        <v>8.7537103962417753</v>
      </c>
      <c r="F8" s="282">
        <v>0.64102564102564108</v>
      </c>
      <c r="G8" s="282">
        <v>0.66327498812875452</v>
      </c>
      <c r="H8" s="282">
        <v>1.4515292897874545</v>
      </c>
      <c r="I8" s="148">
        <v>400</v>
      </c>
      <c r="N8" s="1009" t="s">
        <v>147</v>
      </c>
      <c r="O8" s="1013">
        <v>163</v>
      </c>
      <c r="P8" s="1014">
        <v>4.3209876543209873</v>
      </c>
    </row>
    <row r="9" spans="1:16" ht="24">
      <c r="A9" s="264" t="s">
        <v>148</v>
      </c>
      <c r="B9" s="281" t="s">
        <v>32</v>
      </c>
      <c r="C9" s="282">
        <v>634</v>
      </c>
      <c r="D9" s="282">
        <v>9</v>
      </c>
      <c r="E9" s="282">
        <v>9.3455042455717141</v>
      </c>
      <c r="F9" s="282">
        <v>1.4195583596214512</v>
      </c>
      <c r="G9" s="282">
        <v>1.3978661038303251</v>
      </c>
      <c r="H9" s="282">
        <v>1.4515292897874545</v>
      </c>
      <c r="I9" s="148">
        <v>600</v>
      </c>
      <c r="N9" s="1009" t="s">
        <v>148</v>
      </c>
      <c r="O9" s="1013">
        <v>203</v>
      </c>
      <c r="P9" s="1014">
        <v>3.9603960396039604</v>
      </c>
    </row>
    <row r="10" spans="1:16" ht="24">
      <c r="A10" s="264" t="s">
        <v>149</v>
      </c>
      <c r="B10" s="281" t="s">
        <v>33</v>
      </c>
      <c r="C10" s="282">
        <v>391</v>
      </c>
      <c r="D10" s="282">
        <v>10</v>
      </c>
      <c r="E10" s="282">
        <v>5.8077551420311311</v>
      </c>
      <c r="F10" s="282">
        <v>2.5575447570332481</v>
      </c>
      <c r="G10" s="282">
        <v>2.4992949156596413</v>
      </c>
      <c r="H10" s="282">
        <v>1.4515292897874545</v>
      </c>
      <c r="I10" s="148">
        <v>800</v>
      </c>
      <c r="N10" s="1009" t="s">
        <v>149</v>
      </c>
      <c r="O10" s="1013">
        <v>244</v>
      </c>
      <c r="P10" s="1014">
        <v>3.7037037037037033</v>
      </c>
    </row>
    <row r="11" spans="1:16">
      <c r="A11" s="264" t="s">
        <v>150</v>
      </c>
      <c r="B11" s="281" t="s">
        <v>34</v>
      </c>
      <c r="C11" s="282">
        <v>356</v>
      </c>
      <c r="D11" s="282">
        <v>2</v>
      </c>
      <c r="E11" s="282">
        <v>4.9577053391646366</v>
      </c>
      <c r="F11" s="282">
        <v>0.5617977528089888</v>
      </c>
      <c r="G11" s="282">
        <v>0.58556497027797716</v>
      </c>
      <c r="H11" s="282">
        <v>1.4515292897874545</v>
      </c>
      <c r="I11" s="148">
        <v>1000</v>
      </c>
      <c r="N11" s="1009" t="s">
        <v>150</v>
      </c>
      <c r="O11" s="1013">
        <v>287</v>
      </c>
      <c r="P11" s="1014">
        <v>3.4965034965034967</v>
      </c>
    </row>
    <row r="12" spans="1:16">
      <c r="A12" s="264" t="s">
        <v>151</v>
      </c>
      <c r="B12" s="281" t="s">
        <v>35</v>
      </c>
      <c r="C12" s="282">
        <v>274</v>
      </c>
      <c r="D12" s="282">
        <v>3</v>
      </c>
      <c r="E12" s="282">
        <v>3.8327672564800697</v>
      </c>
      <c r="F12" s="282">
        <v>1.0948905109489051</v>
      </c>
      <c r="G12" s="282">
        <v>1.1361472215668849</v>
      </c>
      <c r="H12" s="282">
        <v>1.4515292897874545</v>
      </c>
      <c r="I12" s="148">
        <v>1000</v>
      </c>
      <c r="N12" s="1009" t="s">
        <v>151</v>
      </c>
      <c r="O12" s="1013">
        <v>332</v>
      </c>
      <c r="P12" s="1014">
        <v>3.3232628398791544</v>
      </c>
    </row>
    <row r="13" spans="1:16" ht="24">
      <c r="A13" s="264" t="s">
        <v>152</v>
      </c>
      <c r="B13" s="281" t="s">
        <v>36</v>
      </c>
      <c r="C13" s="282">
        <v>367</v>
      </c>
      <c r="D13" s="282">
        <v>10</v>
      </c>
      <c r="E13" s="282">
        <v>5.5093592620211229</v>
      </c>
      <c r="F13" s="282">
        <v>2.7247956403269753</v>
      </c>
      <c r="G13" s="282">
        <v>2.634660803105727</v>
      </c>
      <c r="H13" s="282">
        <v>1.4515292897874545</v>
      </c>
      <c r="I13" s="148">
        <v>1200</v>
      </c>
      <c r="N13" s="1009" t="s">
        <v>152</v>
      </c>
      <c r="O13" s="1013">
        <v>377</v>
      </c>
      <c r="P13" s="1014">
        <v>3.1914893617021276</v>
      </c>
    </row>
    <row r="14" spans="1:16">
      <c r="A14" s="264" t="s">
        <v>153</v>
      </c>
      <c r="B14" s="281" t="s">
        <v>37</v>
      </c>
      <c r="C14" s="282">
        <v>754</v>
      </c>
      <c r="D14" s="282">
        <v>12</v>
      </c>
      <c r="E14" s="282">
        <v>11.043947871166282</v>
      </c>
      <c r="F14" s="282">
        <v>1.5915119363395225</v>
      </c>
      <c r="G14" s="282">
        <v>1.5771852312817927</v>
      </c>
      <c r="H14" s="282">
        <v>1.4515292897874545</v>
      </c>
      <c r="I14" s="148">
        <v>1400</v>
      </c>
      <c r="N14" s="1009" t="s">
        <v>153</v>
      </c>
      <c r="O14" s="1013">
        <v>424</v>
      </c>
      <c r="P14" s="1014">
        <v>3.0732860520094563</v>
      </c>
    </row>
    <row r="15" spans="1:16">
      <c r="A15" s="264" t="s">
        <v>154</v>
      </c>
      <c r="B15" s="281" t="s">
        <v>38</v>
      </c>
      <c r="C15" s="282">
        <v>691</v>
      </c>
      <c r="D15" s="282">
        <v>9</v>
      </c>
      <c r="E15" s="282">
        <v>9.7379437003429636</v>
      </c>
      <c r="F15" s="282">
        <v>1.3024602026049203</v>
      </c>
      <c r="G15" s="282">
        <v>1.3415320533868966</v>
      </c>
      <c r="H15" s="282">
        <v>1.4515292897874545</v>
      </c>
      <c r="I15" s="148">
        <v>1400</v>
      </c>
      <c r="N15" s="1009" t="s">
        <v>154</v>
      </c>
      <c r="O15" s="1013">
        <v>471</v>
      </c>
      <c r="P15" s="1014">
        <v>2.9787234042553195</v>
      </c>
    </row>
    <row r="16" spans="1:16" ht="24">
      <c r="A16" s="264" t="s">
        <v>155</v>
      </c>
      <c r="B16" s="281" t="s">
        <v>39</v>
      </c>
      <c r="C16" s="282">
        <v>45</v>
      </c>
      <c r="D16" s="282">
        <v>1</v>
      </c>
      <c r="E16" s="282">
        <v>0.65382952220997093</v>
      </c>
      <c r="F16" s="282">
        <v>2.2222222222222223</v>
      </c>
      <c r="G16" s="282">
        <v>2.2200424429922121</v>
      </c>
      <c r="H16" s="282">
        <v>1.4515292897874545</v>
      </c>
      <c r="I16" s="148">
        <v>1600</v>
      </c>
      <c r="N16" s="1009" t="s">
        <v>155</v>
      </c>
      <c r="O16" s="1013">
        <v>519</v>
      </c>
      <c r="P16" s="1014">
        <v>2.8957528957528957</v>
      </c>
    </row>
    <row r="17" spans="1:16">
      <c r="A17" s="264" t="s">
        <v>156</v>
      </c>
      <c r="B17" s="281" t="s">
        <v>40</v>
      </c>
      <c r="C17" s="282">
        <v>1314</v>
      </c>
      <c r="D17" s="282">
        <v>6</v>
      </c>
      <c r="E17" s="282">
        <v>18.643179386580059</v>
      </c>
      <c r="F17" s="282">
        <v>0.45662100456621002</v>
      </c>
      <c r="G17" s="282">
        <v>0.46715077713589259</v>
      </c>
      <c r="H17" s="282">
        <v>1.4515292897874545</v>
      </c>
      <c r="I17" s="148">
        <v>1800</v>
      </c>
      <c r="N17" s="1009" t="s">
        <v>156</v>
      </c>
      <c r="O17" s="1013">
        <v>568</v>
      </c>
      <c r="P17" s="1014">
        <v>2.821869488536155</v>
      </c>
    </row>
    <row r="18" spans="1:16" ht="36.75" thickBot="1">
      <c r="A18" s="265" t="s">
        <v>157</v>
      </c>
      <c r="B18" s="283" t="s">
        <v>41</v>
      </c>
      <c r="C18" s="284">
        <v>387</v>
      </c>
      <c r="D18" s="284">
        <v>5</v>
      </c>
      <c r="E18" s="284">
        <v>5.5278126219332933</v>
      </c>
      <c r="F18" s="284">
        <v>1.2919896640826873</v>
      </c>
      <c r="G18" s="284">
        <v>1.3129327901130969</v>
      </c>
      <c r="H18" s="284">
        <v>1.4515292897874545</v>
      </c>
      <c r="I18" s="149">
        <v>2000</v>
      </c>
      <c r="N18" s="1009" t="s">
        <v>157</v>
      </c>
      <c r="O18" s="1013">
        <v>617</v>
      </c>
      <c r="P18" s="1014">
        <v>2.7597402597402598</v>
      </c>
    </row>
    <row r="19" spans="1:16" ht="15.75" customHeight="1" thickTop="1">
      <c r="A19" s="2100" t="s">
        <v>158</v>
      </c>
      <c r="B19" s="2100"/>
      <c r="C19" s="2100"/>
      <c r="D19" s="2100"/>
      <c r="E19" s="2100"/>
      <c r="F19" s="2100"/>
      <c r="G19" s="2100"/>
      <c r="H19" s="2100"/>
      <c r="I19" s="2100"/>
      <c r="N19" s="1009" t="s">
        <v>161</v>
      </c>
      <c r="O19" s="1013">
        <v>667</v>
      </c>
      <c r="P19" s="1014">
        <v>2.7027027027027026</v>
      </c>
    </row>
    <row r="20" spans="1:16">
      <c r="N20" s="1009" t="s">
        <v>162</v>
      </c>
      <c r="O20" s="1013">
        <v>717</v>
      </c>
      <c r="P20" s="1014">
        <v>2.6536312849162011</v>
      </c>
    </row>
    <row r="21" spans="1:16">
      <c r="A21" s="247" t="s">
        <v>200</v>
      </c>
      <c r="N21" s="1009" t="s">
        <v>163</v>
      </c>
      <c r="O21" s="1013">
        <v>768</v>
      </c>
      <c r="P21" s="1014">
        <v>2.6075619295958279</v>
      </c>
    </row>
    <row r="22" spans="1:16">
      <c r="N22" s="1009" t="s">
        <v>164</v>
      </c>
      <c r="O22" s="1013">
        <v>819</v>
      </c>
      <c r="P22" s="1014">
        <v>2.5672371638141809</v>
      </c>
    </row>
    <row r="23" spans="1:16" ht="15.75" customHeight="1">
      <c r="N23" s="1009" t="s">
        <v>165</v>
      </c>
      <c r="O23" s="1013">
        <v>871</v>
      </c>
      <c r="P23" s="1014">
        <v>2.5287356321839081</v>
      </c>
    </row>
    <row r="24" spans="1:16" ht="15.75" customHeight="1">
      <c r="N24" s="1009" t="s">
        <v>166</v>
      </c>
      <c r="O24" s="1013">
        <v>923</v>
      </c>
      <c r="P24" s="1014">
        <v>2.4945770065075923</v>
      </c>
    </row>
    <row r="25" spans="1:16">
      <c r="N25" s="1009" t="s">
        <v>170</v>
      </c>
      <c r="O25" s="1013">
        <v>976</v>
      </c>
      <c r="P25" s="1014">
        <v>2.4615384615384617</v>
      </c>
    </row>
    <row r="26" spans="1:16">
      <c r="N26" s="1009" t="s">
        <v>171</v>
      </c>
      <c r="O26" s="1013">
        <v>1028</v>
      </c>
      <c r="P26" s="1014">
        <v>2.4342745861733204</v>
      </c>
    </row>
    <row r="27" spans="1:16">
      <c r="N27" s="1009" t="s">
        <v>172</v>
      </c>
      <c r="O27" s="1013">
        <v>1082</v>
      </c>
      <c r="P27" s="1014">
        <v>2.4051803885291396</v>
      </c>
    </row>
    <row r="28" spans="1:16">
      <c r="N28" s="1009" t="s">
        <v>173</v>
      </c>
      <c r="O28" s="1013">
        <v>1135</v>
      </c>
      <c r="P28" s="1014">
        <v>2.3809523809523809</v>
      </c>
    </row>
    <row r="29" spans="1:16">
      <c r="N29" s="1009" t="s">
        <v>174</v>
      </c>
      <c r="O29" s="1013">
        <v>1189</v>
      </c>
      <c r="P29" s="1014">
        <v>2.3569023569023568</v>
      </c>
    </row>
    <row r="30" spans="1:16">
      <c r="N30" s="1009" t="s">
        <v>179</v>
      </c>
      <c r="O30" s="1013">
        <v>1243</v>
      </c>
      <c r="P30" s="1014">
        <v>2.3349436392914655</v>
      </c>
    </row>
    <row r="31" spans="1:16">
      <c r="N31" s="1009" t="s">
        <v>180</v>
      </c>
      <c r="O31" s="1013">
        <v>1297</v>
      </c>
      <c r="P31" s="1014">
        <v>2.3148148148148149</v>
      </c>
    </row>
    <row r="32" spans="1:16">
      <c r="N32" s="1009" t="s">
        <v>181</v>
      </c>
      <c r="O32" s="1013">
        <v>1351</v>
      </c>
      <c r="P32" s="1014">
        <v>2.2962962962962963</v>
      </c>
    </row>
    <row r="33" spans="14:16">
      <c r="N33" s="1009" t="s">
        <v>182</v>
      </c>
      <c r="O33" s="1013">
        <v>1406</v>
      </c>
      <c r="P33" s="1014">
        <v>2.2775800711743774</v>
      </c>
    </row>
    <row r="34" spans="14:16">
      <c r="N34" s="1009" t="s">
        <v>185</v>
      </c>
      <c r="O34" s="1013">
        <v>1461</v>
      </c>
      <c r="P34" s="1014">
        <v>2.2602739726027399</v>
      </c>
    </row>
    <row r="35" spans="14:16">
      <c r="N35" s="1009" t="s">
        <v>196</v>
      </c>
      <c r="O35" s="1013">
        <v>1516</v>
      </c>
      <c r="P35" s="1014">
        <v>2.2442244224422443</v>
      </c>
    </row>
    <row r="36" spans="14:16">
      <c r="N36" s="1009" t="s">
        <v>203</v>
      </c>
      <c r="O36" s="1013">
        <v>1571</v>
      </c>
      <c r="P36" s="1014">
        <v>2.2292993630573248</v>
      </c>
    </row>
    <row r="37" spans="14:16">
      <c r="N37" s="1009" t="s">
        <v>204</v>
      </c>
      <c r="O37" s="1013">
        <v>1627</v>
      </c>
      <c r="P37" s="1014">
        <v>2.214022140221402</v>
      </c>
    </row>
    <row r="38" spans="14:16">
      <c r="N38" s="1009" t="s">
        <v>205</v>
      </c>
      <c r="O38" s="1013">
        <v>1683</v>
      </c>
      <c r="P38" s="1014">
        <v>2.1997621878715812</v>
      </c>
    </row>
    <row r="39" spans="14:16">
      <c r="N39" s="1009" t="s">
        <v>206</v>
      </c>
      <c r="O39" s="1013">
        <v>1739</v>
      </c>
      <c r="P39" s="1014">
        <v>2.186421173762946</v>
      </c>
    </row>
    <row r="40" spans="14:16">
      <c r="N40" s="1009" t="s">
        <v>207</v>
      </c>
      <c r="O40" s="1013">
        <v>1795</v>
      </c>
      <c r="P40" s="1014">
        <v>2.1739130434782608</v>
      </c>
    </row>
    <row r="41" spans="14:16" ht="15.75" customHeight="1">
      <c r="N41" s="1009" t="s">
        <v>208</v>
      </c>
      <c r="O41" s="1013">
        <v>1851</v>
      </c>
      <c r="P41" s="1014">
        <v>2.1621621621621623</v>
      </c>
    </row>
    <row r="42" spans="14:16" ht="15.75" customHeight="1">
      <c r="N42" s="1009" t="s">
        <v>209</v>
      </c>
      <c r="O42" s="1013">
        <v>1907</v>
      </c>
      <c r="P42" s="1014">
        <v>2.1511017838405038</v>
      </c>
    </row>
    <row r="43" spans="14:16" ht="15.75" thickBot="1">
      <c r="N43" s="1010" t="s">
        <v>210</v>
      </c>
      <c r="O43" s="1015">
        <v>1964</v>
      </c>
      <c r="P43" s="1016">
        <v>2.1395822720326034</v>
      </c>
    </row>
    <row r="44" spans="14:16" ht="15.75" thickTop="1">
      <c r="N44" s="1017"/>
      <c r="O44" s="1018"/>
      <c r="P44" s="1018"/>
    </row>
    <row r="45" spans="14:16">
      <c r="N45" s="1019"/>
      <c r="O45" s="1020"/>
      <c r="P45" s="1020"/>
    </row>
    <row r="46" spans="14:16">
      <c r="N46" s="1019"/>
      <c r="O46" s="1020"/>
      <c r="P46" s="1020"/>
    </row>
  </sheetData>
  <mergeCells count="4">
    <mergeCell ref="A1:I1"/>
    <mergeCell ref="A19:I19"/>
    <mergeCell ref="N1:P1"/>
    <mergeCell ref="N2"/>
  </mergeCells>
  <pageMargins left="0.7" right="0.7" top="0.75" bottom="0.75" header="0.3" footer="0.3"/>
  <pageSetup paperSize="9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>
  <sheetPr codeName="Sheet122"/>
  <dimension ref="A1:I40"/>
  <sheetViews>
    <sheetView showGridLines="0" zoomScale="80" zoomScaleNormal="80" workbookViewId="0">
      <selection activeCell="B1" sqref="B1:I1"/>
    </sheetView>
  </sheetViews>
  <sheetFormatPr defaultRowHeight="15"/>
  <cols>
    <col min="1" max="1" width="4.7109375" style="618" customWidth="1"/>
    <col min="2" max="5" width="24.42578125" customWidth="1"/>
  </cols>
  <sheetData>
    <row r="1" spans="2:9" ht="30.75" customHeight="1" thickBot="1">
      <c r="B1" s="2103" t="s">
        <v>1154</v>
      </c>
      <c r="C1" s="2103"/>
      <c r="D1" s="2103"/>
      <c r="E1" s="2103"/>
      <c r="F1" s="2103"/>
      <c r="G1" s="2103"/>
      <c r="H1" s="2103"/>
      <c r="I1" s="2103"/>
    </row>
    <row r="2" spans="2:9" ht="53.25" customHeight="1" thickTop="1" thickBot="1">
      <c r="B2" s="1504" t="s">
        <v>167</v>
      </c>
      <c r="C2" s="1547" t="s">
        <v>134</v>
      </c>
      <c r="D2" s="1548" t="s">
        <v>495</v>
      </c>
      <c r="E2" s="1549" t="s">
        <v>138</v>
      </c>
    </row>
    <row r="3" spans="2:9" ht="15.75" customHeight="1" thickTop="1">
      <c r="B3" s="1749" t="s">
        <v>26</v>
      </c>
      <c r="C3" s="1750">
        <v>425</v>
      </c>
      <c r="D3" s="1751">
        <v>3</v>
      </c>
      <c r="E3" s="1752">
        <v>0.72284242904281049</v>
      </c>
    </row>
    <row r="4" spans="2:9" ht="15.75" customHeight="1">
      <c r="B4" s="1753" t="s">
        <v>27</v>
      </c>
      <c r="C4" s="1754">
        <v>179</v>
      </c>
      <c r="D4" s="1755">
        <v>3</v>
      </c>
      <c r="E4" s="1756">
        <v>1.8040340443946443</v>
      </c>
    </row>
    <row r="5" spans="2:9" ht="15.75" customHeight="1">
      <c r="B5" s="1753" t="s">
        <v>28</v>
      </c>
      <c r="C5" s="1754">
        <v>158</v>
      </c>
      <c r="D5" s="1755">
        <v>1</v>
      </c>
      <c r="E5" s="1756">
        <v>0.69114390465005793</v>
      </c>
    </row>
    <row r="6" spans="2:9" ht="15.75" customHeight="1">
      <c r="B6" s="1753" t="s">
        <v>29</v>
      </c>
      <c r="C6" s="1754">
        <v>514</v>
      </c>
      <c r="D6" s="1755">
        <v>10</v>
      </c>
      <c r="E6" s="1756">
        <v>2.0368115025844591</v>
      </c>
    </row>
    <row r="7" spans="2:9" ht="15.75" customHeight="1">
      <c r="B7" s="1753" t="s">
        <v>30</v>
      </c>
      <c r="C7" s="1754">
        <v>218</v>
      </c>
      <c r="D7" s="1755">
        <v>0</v>
      </c>
      <c r="E7" s="1756">
        <v>0</v>
      </c>
    </row>
    <row r="8" spans="2:9" ht="15.75" customHeight="1">
      <c r="B8" s="1753" t="s">
        <v>31</v>
      </c>
      <c r="C8" s="1754">
        <v>624</v>
      </c>
      <c r="D8" s="1755">
        <v>4</v>
      </c>
      <c r="E8" s="1756">
        <v>0.66327498812875452</v>
      </c>
    </row>
    <row r="9" spans="2:9" ht="15.75" customHeight="1">
      <c r="B9" s="1753" t="s">
        <v>32</v>
      </c>
      <c r="C9" s="1754">
        <v>634</v>
      </c>
      <c r="D9" s="1755">
        <v>9</v>
      </c>
      <c r="E9" s="1756">
        <v>1.3978661038303251</v>
      </c>
    </row>
    <row r="10" spans="2:9" ht="15.75" customHeight="1">
      <c r="B10" s="1753" t="s">
        <v>33</v>
      </c>
      <c r="C10" s="1754">
        <v>391</v>
      </c>
      <c r="D10" s="1755">
        <v>10</v>
      </c>
      <c r="E10" s="1756">
        <v>2.4992949156596413</v>
      </c>
    </row>
    <row r="11" spans="2:9" ht="15.75" customHeight="1">
      <c r="B11" s="1753" t="s">
        <v>34</v>
      </c>
      <c r="C11" s="1754">
        <v>356</v>
      </c>
      <c r="D11" s="1755">
        <v>2</v>
      </c>
      <c r="E11" s="1756">
        <v>0.58556497027797716</v>
      </c>
    </row>
    <row r="12" spans="2:9" ht="15.75" customHeight="1">
      <c r="B12" s="1753" t="s">
        <v>35</v>
      </c>
      <c r="C12" s="1754">
        <v>274</v>
      </c>
      <c r="D12" s="1755">
        <v>3</v>
      </c>
      <c r="E12" s="1756">
        <v>1.1361472215668849</v>
      </c>
    </row>
    <row r="13" spans="2:9" ht="15.75" customHeight="1">
      <c r="B13" s="1753" t="s">
        <v>36</v>
      </c>
      <c r="C13" s="1754">
        <v>367</v>
      </c>
      <c r="D13" s="1755">
        <v>10</v>
      </c>
      <c r="E13" s="1756">
        <v>2.634660803105727</v>
      </c>
    </row>
    <row r="14" spans="2:9" ht="15.75" customHeight="1">
      <c r="B14" s="1753" t="s">
        <v>37</v>
      </c>
      <c r="C14" s="1754">
        <v>754</v>
      </c>
      <c r="D14" s="1755">
        <v>12</v>
      </c>
      <c r="E14" s="1756">
        <v>1.5771852312817927</v>
      </c>
    </row>
    <row r="15" spans="2:9" ht="15.75" customHeight="1">
      <c r="B15" s="1753" t="s">
        <v>38</v>
      </c>
      <c r="C15" s="1754">
        <v>691</v>
      </c>
      <c r="D15" s="1755">
        <v>9</v>
      </c>
      <c r="E15" s="1756">
        <v>1.3415320533868966</v>
      </c>
    </row>
    <row r="16" spans="2:9" ht="15.75" customHeight="1">
      <c r="B16" s="1753" t="s">
        <v>39</v>
      </c>
      <c r="C16" s="1754">
        <v>45</v>
      </c>
      <c r="D16" s="1755">
        <v>1</v>
      </c>
      <c r="E16" s="1756">
        <v>2.2200424429922121</v>
      </c>
    </row>
    <row r="17" spans="2:9" ht="15.75" customHeight="1" thickBot="1">
      <c r="B17" s="1757" t="s">
        <v>40</v>
      </c>
      <c r="C17" s="1758">
        <v>1314</v>
      </c>
      <c r="D17" s="1759">
        <v>6</v>
      </c>
      <c r="E17" s="1760">
        <v>0.46715077713589259</v>
      </c>
    </row>
    <row r="18" spans="2:9" ht="15.75" customHeight="1" thickTop="1">
      <c r="B18" s="2100"/>
      <c r="C18" s="2100"/>
      <c r="D18" s="2100"/>
      <c r="E18" s="2100"/>
    </row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0" spans="2:9">
      <c r="B20" s="508"/>
    </row>
    <row r="21" spans="2:9" ht="15.75" customHeight="1"/>
    <row r="22" spans="2:9" ht="15.75" customHeight="1"/>
    <row r="39" ht="15.75" customHeight="1"/>
    <row r="40" ht="15.75" customHeight="1"/>
  </sheetData>
  <mergeCells count="3">
    <mergeCell ref="B18:E18"/>
    <mergeCell ref="B19:I19"/>
    <mergeCell ref="B1:I1"/>
  </mergeCells>
  <pageMargins left="0.7" right="0.7" top="0.75" bottom="0.75" header="0.3" footer="0.3"/>
  <pageSetup paperSize="9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>
  <sheetPr codeName="Sheet85"/>
  <dimension ref="A2:B31"/>
  <sheetViews>
    <sheetView showGridLines="0" topLeftCell="A2" zoomScale="80" zoomScaleNormal="80" workbookViewId="0">
      <selection activeCell="A2" sqref="A2"/>
    </sheetView>
  </sheetViews>
  <sheetFormatPr defaultRowHeight="15"/>
  <cols>
    <col min="1" max="1" width="4.42578125" style="618" customWidth="1"/>
  </cols>
  <sheetData>
    <row r="2" spans="2:2" ht="24" customHeight="1">
      <c r="B2" s="1152" t="s">
        <v>1084</v>
      </c>
    </row>
    <row r="31" spans="2:2" ht="15.75">
      <c r="B31" s="1155" t="s">
        <v>844</v>
      </c>
    </row>
  </sheetData>
  <pageMargins left="0.7" right="0.7" top="0.75" bottom="0.75" header="0.3" footer="0.3"/>
  <pageSetup paperSize="9" orientation="portrait" r:id="rId1"/>
  <drawing r:id="rId2"/>
</worksheet>
</file>

<file path=xl/worksheets/sheet135.xml><?xml version="1.0" encoding="utf-8"?>
<worksheet xmlns="http://schemas.openxmlformats.org/spreadsheetml/2006/main" xmlns:r="http://schemas.openxmlformats.org/officeDocument/2006/relationships">
  <sheetPr codeName="Sheet96">
    <tabColor theme="1"/>
  </sheetPr>
  <dimension ref="A1:P62"/>
  <sheetViews>
    <sheetView workbookViewId="0">
      <selection activeCell="L20" sqref="L20"/>
    </sheetView>
  </sheetViews>
  <sheetFormatPr defaultRowHeight="15"/>
  <sheetData>
    <row r="1" spans="1:16" ht="15.75" customHeight="1" thickBot="1">
      <c r="A1" s="2104" t="s">
        <v>222</v>
      </c>
      <c r="B1" s="2104"/>
      <c r="C1" s="2104"/>
      <c r="D1" s="2104"/>
      <c r="E1" s="2104"/>
      <c r="F1" s="2104"/>
      <c r="G1" s="2104"/>
      <c r="H1" s="2104"/>
      <c r="I1" s="2104"/>
      <c r="N1" s="2106" t="s">
        <v>160</v>
      </c>
      <c r="O1" s="2106"/>
      <c r="P1" s="2106"/>
    </row>
    <row r="2" spans="1:16" ht="74.25" thickTop="1" thickBot="1">
      <c r="A2" s="294" t="s">
        <v>0</v>
      </c>
      <c r="B2" s="129" t="s">
        <v>167</v>
      </c>
      <c r="C2" s="150" t="s">
        <v>134</v>
      </c>
      <c r="D2" s="313" t="s">
        <v>244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107" t="s">
        <v>0</v>
      </c>
      <c r="O2" s="1021" t="s">
        <v>168</v>
      </c>
      <c r="P2" s="1022" t="s">
        <v>169</v>
      </c>
    </row>
    <row r="3" spans="1:16" ht="24.75" thickTop="1">
      <c r="A3" s="295" t="s">
        <v>142</v>
      </c>
      <c r="B3" s="296" t="s">
        <v>26</v>
      </c>
      <c r="C3" s="297">
        <v>353</v>
      </c>
      <c r="D3" s="297">
        <v>6</v>
      </c>
      <c r="E3" s="297">
        <v>7.408495079103079</v>
      </c>
      <c r="F3" s="297">
        <v>1.6997167138810199</v>
      </c>
      <c r="G3" s="297">
        <v>1.7185998858154041</v>
      </c>
      <c r="H3" s="297">
        <v>2.1220397995017559</v>
      </c>
      <c r="I3" s="147">
        <v>0</v>
      </c>
      <c r="N3" s="1023" t="s">
        <v>142</v>
      </c>
      <c r="O3" s="1026">
        <v>8</v>
      </c>
      <c r="P3" s="1027">
        <v>28.571428571428569</v>
      </c>
    </row>
    <row r="4" spans="1:16">
      <c r="A4" s="298" t="s">
        <v>143</v>
      </c>
      <c r="B4" s="299" t="s">
        <v>27</v>
      </c>
      <c r="C4" s="300">
        <v>202</v>
      </c>
      <c r="D4" s="300">
        <v>4</v>
      </c>
      <c r="E4" s="300">
        <v>3.8692489405878843</v>
      </c>
      <c r="F4" s="300">
        <v>1.9801980198019802</v>
      </c>
      <c r="G4" s="300">
        <v>2.1937485357862121</v>
      </c>
      <c r="H4" s="300">
        <v>2.1220397995017559</v>
      </c>
      <c r="I4" s="148">
        <v>0</v>
      </c>
      <c r="N4" s="1024" t="s">
        <v>143</v>
      </c>
      <c r="O4" s="1028">
        <v>22</v>
      </c>
      <c r="P4" s="1029">
        <v>14.285714285714285</v>
      </c>
    </row>
    <row r="5" spans="1:16" ht="36">
      <c r="A5" s="298" t="s">
        <v>144</v>
      </c>
      <c r="B5" s="299" t="s">
        <v>28</v>
      </c>
      <c r="C5" s="300">
        <v>163</v>
      </c>
      <c r="D5" s="300">
        <v>8</v>
      </c>
      <c r="E5" s="300">
        <v>3.0971614983047027</v>
      </c>
      <c r="F5" s="300">
        <v>4.9079754601226995</v>
      </c>
      <c r="G5" s="300">
        <v>5.4812506242591477</v>
      </c>
      <c r="H5" s="300">
        <v>2.1220397995017559</v>
      </c>
      <c r="I5" s="148">
        <v>200</v>
      </c>
      <c r="N5" s="1024" t="s">
        <v>144</v>
      </c>
      <c r="O5" s="1028">
        <v>40</v>
      </c>
      <c r="P5" s="1029">
        <v>10.256410256410255</v>
      </c>
    </row>
    <row r="6" spans="1:16">
      <c r="A6" s="298" t="s">
        <v>145</v>
      </c>
      <c r="B6" s="299" t="s">
        <v>29</v>
      </c>
      <c r="C6" s="300">
        <v>388</v>
      </c>
      <c r="D6" s="300">
        <v>8</v>
      </c>
      <c r="E6" s="300">
        <v>7.9033337695021952</v>
      </c>
      <c r="F6" s="300">
        <v>2.0618556701030926</v>
      </c>
      <c r="G6" s="300">
        <v>2.1479946173503599</v>
      </c>
      <c r="H6" s="300">
        <v>2.1220397995017559</v>
      </c>
      <c r="I6" s="148">
        <v>200</v>
      </c>
      <c r="N6" s="1024" t="s">
        <v>145</v>
      </c>
      <c r="O6" s="1028">
        <v>62</v>
      </c>
      <c r="P6" s="1029">
        <v>8.1967213114754092</v>
      </c>
    </row>
    <row r="7" spans="1:16" ht="24">
      <c r="A7" s="298" t="s">
        <v>146</v>
      </c>
      <c r="B7" s="299" t="s">
        <v>30</v>
      </c>
      <c r="C7" s="300">
        <v>154</v>
      </c>
      <c r="D7" s="300">
        <v>4</v>
      </c>
      <c r="E7" s="300">
        <v>3.5068448432748691</v>
      </c>
      <c r="F7" s="300">
        <v>2.5974025974025974</v>
      </c>
      <c r="G7" s="300">
        <v>2.4204547327735066</v>
      </c>
      <c r="H7" s="300">
        <v>2.1220397995017559</v>
      </c>
      <c r="I7" s="148">
        <v>400</v>
      </c>
      <c r="N7" s="1024" t="s">
        <v>146</v>
      </c>
      <c r="O7" s="1028">
        <v>86</v>
      </c>
      <c r="P7" s="1029">
        <v>7.0588235294117645</v>
      </c>
    </row>
    <row r="8" spans="1:16">
      <c r="A8" s="298" t="s">
        <v>147</v>
      </c>
      <c r="B8" s="299" t="s">
        <v>31</v>
      </c>
      <c r="C8" s="300">
        <v>643</v>
      </c>
      <c r="D8" s="300">
        <v>8</v>
      </c>
      <c r="E8" s="300">
        <v>13.557579530834634</v>
      </c>
      <c r="F8" s="300">
        <v>1.2441679626749611</v>
      </c>
      <c r="G8" s="300">
        <v>1.2521643968529941</v>
      </c>
      <c r="H8" s="300">
        <v>2.1220397995017559</v>
      </c>
      <c r="I8" s="148">
        <v>400</v>
      </c>
      <c r="N8" s="1024" t="s">
        <v>147</v>
      </c>
      <c r="O8" s="1028">
        <v>112</v>
      </c>
      <c r="P8" s="1029">
        <v>6.3063063063063058</v>
      </c>
    </row>
    <row r="9" spans="1:16" ht="24">
      <c r="A9" s="298" t="s">
        <v>148</v>
      </c>
      <c r="B9" s="299" t="s">
        <v>32</v>
      </c>
      <c r="C9" s="300">
        <v>676</v>
      </c>
      <c r="D9" s="300">
        <v>14</v>
      </c>
      <c r="E9" s="300">
        <v>14.755296184307729</v>
      </c>
      <c r="F9" s="300">
        <v>2.0710059171597632</v>
      </c>
      <c r="G9" s="300">
        <v>2.0134165266448298</v>
      </c>
      <c r="H9" s="300">
        <v>2.1220397995017559</v>
      </c>
      <c r="I9" s="148">
        <v>600</v>
      </c>
      <c r="N9" s="1024" t="s">
        <v>148</v>
      </c>
      <c r="O9" s="1028">
        <v>140</v>
      </c>
      <c r="P9" s="1029">
        <v>5.755395683453238</v>
      </c>
    </row>
    <row r="10" spans="1:16" ht="24">
      <c r="A10" s="298" t="s">
        <v>149</v>
      </c>
      <c r="B10" s="299" t="s">
        <v>33</v>
      </c>
      <c r="C10" s="300">
        <v>395</v>
      </c>
      <c r="D10" s="300">
        <v>11</v>
      </c>
      <c r="E10" s="300">
        <v>8.5661818316834104</v>
      </c>
      <c r="F10" s="300">
        <v>2.7848101265822787</v>
      </c>
      <c r="G10" s="300">
        <v>2.7249524062381596</v>
      </c>
      <c r="H10" s="300">
        <v>2.1220397995017559</v>
      </c>
      <c r="I10" s="148">
        <v>800</v>
      </c>
      <c r="N10" s="1024" t="s">
        <v>149</v>
      </c>
      <c r="O10" s="1028">
        <v>168</v>
      </c>
      <c r="P10" s="1029">
        <v>5.3892215568862278</v>
      </c>
    </row>
    <row r="11" spans="1:16">
      <c r="A11" s="298" t="s">
        <v>150</v>
      </c>
      <c r="B11" s="299" t="s">
        <v>34</v>
      </c>
      <c r="C11" s="300">
        <v>305</v>
      </c>
      <c r="D11" s="300">
        <v>11</v>
      </c>
      <c r="E11" s="300">
        <v>6.5595084633650824</v>
      </c>
      <c r="F11" s="300">
        <v>3.6065573770491803</v>
      </c>
      <c r="G11" s="300">
        <v>3.5585650853089152</v>
      </c>
      <c r="H11" s="300">
        <v>2.1220397995017559</v>
      </c>
      <c r="I11" s="148">
        <v>1000</v>
      </c>
      <c r="N11" s="1024" t="s">
        <v>150</v>
      </c>
      <c r="O11" s="1028">
        <v>198</v>
      </c>
      <c r="P11" s="1029">
        <v>5.0761421319796955</v>
      </c>
    </row>
    <row r="12" spans="1:16">
      <c r="A12" s="298" t="s">
        <v>151</v>
      </c>
      <c r="B12" s="299" t="s">
        <v>35</v>
      </c>
      <c r="C12" s="300">
        <v>403</v>
      </c>
      <c r="D12" s="300">
        <v>11</v>
      </c>
      <c r="E12" s="300">
        <v>8.5532680524918003</v>
      </c>
      <c r="F12" s="300">
        <v>2.7295285359801489</v>
      </c>
      <c r="G12" s="300">
        <v>2.7290665569307193</v>
      </c>
      <c r="H12" s="300">
        <v>2.1220397995017559</v>
      </c>
      <c r="I12" s="148">
        <v>1000</v>
      </c>
      <c r="N12" s="1024" t="s">
        <v>151</v>
      </c>
      <c r="O12" s="1028">
        <v>228</v>
      </c>
      <c r="P12" s="1029">
        <v>4.8458149779735686</v>
      </c>
    </row>
    <row r="13" spans="1:16" ht="24">
      <c r="A13" s="298" t="s">
        <v>152</v>
      </c>
      <c r="B13" s="299" t="s">
        <v>36</v>
      </c>
      <c r="C13" s="300">
        <v>358</v>
      </c>
      <c r="D13" s="300">
        <v>8</v>
      </c>
      <c r="E13" s="300">
        <v>8.0999949470419264</v>
      </c>
      <c r="F13" s="300">
        <v>2.2346368715083798</v>
      </c>
      <c r="G13" s="300">
        <v>2.0958430847186769</v>
      </c>
      <c r="H13" s="300">
        <v>2.1220397995017559</v>
      </c>
      <c r="I13" s="148">
        <v>1200</v>
      </c>
      <c r="N13" s="1024" t="s">
        <v>152</v>
      </c>
      <c r="O13" s="1028">
        <v>259</v>
      </c>
      <c r="P13" s="1029">
        <v>4.6511627906976747</v>
      </c>
    </row>
    <row r="14" spans="1:16">
      <c r="A14" s="298" t="s">
        <v>153</v>
      </c>
      <c r="B14" s="299" t="s">
        <v>37</v>
      </c>
      <c r="C14" s="300">
        <v>826</v>
      </c>
      <c r="D14" s="300">
        <v>12</v>
      </c>
      <c r="E14" s="300">
        <v>17.722393409935396</v>
      </c>
      <c r="F14" s="300">
        <v>1.4527845036319613</v>
      </c>
      <c r="G14" s="300">
        <v>1.4368531949948347</v>
      </c>
      <c r="H14" s="300">
        <v>2.1220397995017559</v>
      </c>
      <c r="I14" s="148">
        <v>1400</v>
      </c>
      <c r="N14" s="1024" t="s">
        <v>153</v>
      </c>
      <c r="O14" s="1028">
        <v>291</v>
      </c>
      <c r="P14" s="1029">
        <v>4.4827586206896548</v>
      </c>
    </row>
    <row r="15" spans="1:16">
      <c r="A15" s="298" t="s">
        <v>154</v>
      </c>
      <c r="B15" s="299" t="s">
        <v>38</v>
      </c>
      <c r="C15" s="300">
        <v>756</v>
      </c>
      <c r="D15" s="300">
        <v>11</v>
      </c>
      <c r="E15" s="300">
        <v>15.838355821210952</v>
      </c>
      <c r="F15" s="300">
        <v>1.4550264550264551</v>
      </c>
      <c r="G15" s="300">
        <v>1.4737917280061854</v>
      </c>
      <c r="H15" s="300">
        <v>2.1220397995017559</v>
      </c>
      <c r="I15" s="148">
        <v>1400</v>
      </c>
      <c r="N15" s="1024" t="s">
        <v>154</v>
      </c>
      <c r="O15" s="1028">
        <v>323</v>
      </c>
      <c r="P15" s="1029">
        <v>4.3478260869565215</v>
      </c>
    </row>
    <row r="16" spans="1:16" ht="24">
      <c r="A16" s="298" t="s">
        <v>155</v>
      </c>
      <c r="B16" s="299" t="s">
        <v>39</v>
      </c>
      <c r="C16" s="300">
        <v>38</v>
      </c>
      <c r="D16" s="300">
        <v>0</v>
      </c>
      <c r="E16" s="300">
        <v>0.68840368645737693</v>
      </c>
      <c r="F16" s="300">
        <v>0</v>
      </c>
      <c r="G16" s="300">
        <v>0</v>
      </c>
      <c r="H16" s="300">
        <v>2.1220397995017559</v>
      </c>
      <c r="I16" s="148">
        <v>1600</v>
      </c>
      <c r="N16" s="1024" t="s">
        <v>155</v>
      </c>
      <c r="O16" s="1028">
        <v>356</v>
      </c>
      <c r="P16" s="1029">
        <v>4.225352112676056</v>
      </c>
    </row>
    <row r="17" spans="1:16">
      <c r="A17" s="298" t="s">
        <v>156</v>
      </c>
      <c r="B17" s="299" t="s">
        <v>40</v>
      </c>
      <c r="C17" s="300">
        <v>1093</v>
      </c>
      <c r="D17" s="300">
        <v>12</v>
      </c>
      <c r="E17" s="300">
        <v>22.409372572712812</v>
      </c>
      <c r="F17" s="300">
        <v>1.0978956999085088</v>
      </c>
      <c r="G17" s="300">
        <v>1.1363315733805222</v>
      </c>
      <c r="H17" s="300">
        <v>2.1220397995017559</v>
      </c>
      <c r="I17" s="148">
        <v>1800</v>
      </c>
      <c r="N17" s="1024" t="s">
        <v>156</v>
      </c>
      <c r="O17" s="1028">
        <v>389</v>
      </c>
      <c r="P17" s="1029">
        <v>4.1237113402061851</v>
      </c>
    </row>
    <row r="18" spans="1:16" ht="36.75" thickBot="1">
      <c r="A18" s="301" t="s">
        <v>157</v>
      </c>
      <c r="B18" s="302" t="s">
        <v>41</v>
      </c>
      <c r="C18" s="303">
        <v>265</v>
      </c>
      <c r="D18" s="303">
        <v>6</v>
      </c>
      <c r="E18" s="303">
        <v>5.6438628031876616</v>
      </c>
      <c r="F18" s="303">
        <v>2.2641509433962264</v>
      </c>
      <c r="G18" s="303">
        <v>2.2559440654403131</v>
      </c>
      <c r="H18" s="303">
        <v>2.1220397995017559</v>
      </c>
      <c r="I18" s="149">
        <v>2000</v>
      </c>
      <c r="N18" s="1024" t="s">
        <v>157</v>
      </c>
      <c r="O18" s="1028">
        <v>423</v>
      </c>
      <c r="P18" s="1029">
        <v>4.028436018957346</v>
      </c>
    </row>
    <row r="19" spans="1:16" ht="15.75" customHeight="1" thickTop="1">
      <c r="A19" s="2105" t="s">
        <v>158</v>
      </c>
      <c r="B19" s="2105"/>
      <c r="C19" s="2105"/>
      <c r="D19" s="2105"/>
      <c r="E19" s="2105"/>
      <c r="F19" s="2105"/>
      <c r="G19" s="2105"/>
      <c r="H19" s="2105"/>
      <c r="I19" s="2105"/>
      <c r="N19" s="1024" t="s">
        <v>161</v>
      </c>
      <c r="O19" s="1028">
        <v>457</v>
      </c>
      <c r="P19" s="1029">
        <v>3.9473684210526314</v>
      </c>
    </row>
    <row r="20" spans="1:16">
      <c r="C20">
        <f>SUM(C3:C18)</f>
        <v>7018</v>
      </c>
      <c r="D20">
        <f>SUM(D3:D18)</f>
        <v>134</v>
      </c>
      <c r="F20">
        <f>SUM(D3:D17)/SUM(C3:C17)</f>
        <v>1.8954538723530284E-2</v>
      </c>
      <c r="N20" s="1024" t="s">
        <v>162</v>
      </c>
      <c r="O20" s="1028">
        <v>492</v>
      </c>
      <c r="P20" s="1029">
        <v>3.8696537678207736</v>
      </c>
    </row>
    <row r="21" spans="1:16" ht="15.75" customHeight="1">
      <c r="N21" s="1024" t="s">
        <v>163</v>
      </c>
      <c r="O21" s="1028">
        <v>527</v>
      </c>
      <c r="P21" s="1029">
        <v>3.8022813688212929</v>
      </c>
    </row>
    <row r="22" spans="1:16">
      <c r="N22" s="1024" t="s">
        <v>164</v>
      </c>
      <c r="O22" s="1028">
        <v>562</v>
      </c>
      <c r="P22" s="1029">
        <v>3.7433155080213902</v>
      </c>
    </row>
    <row r="23" spans="1:16">
      <c r="N23" s="1024" t="s">
        <v>165</v>
      </c>
      <c r="O23" s="1028">
        <v>597</v>
      </c>
      <c r="P23" s="1029">
        <v>3.6912751677852351</v>
      </c>
    </row>
    <row r="24" spans="1:16">
      <c r="N24" s="1024" t="s">
        <v>166</v>
      </c>
      <c r="O24" s="1028">
        <v>633</v>
      </c>
      <c r="P24" s="1029">
        <v>3.6392405063291138</v>
      </c>
    </row>
    <row r="25" spans="1:16">
      <c r="N25" s="1024" t="s">
        <v>170</v>
      </c>
      <c r="O25" s="1028">
        <v>669</v>
      </c>
      <c r="P25" s="1029">
        <v>3.5928143712574849</v>
      </c>
    </row>
    <row r="26" spans="1:16">
      <c r="N26" s="1024" t="s">
        <v>171</v>
      </c>
      <c r="O26" s="1028">
        <v>705</v>
      </c>
      <c r="P26" s="1029">
        <v>3.5511363636363638</v>
      </c>
    </row>
    <row r="27" spans="1:16">
      <c r="N27" s="1024" t="s">
        <v>172</v>
      </c>
      <c r="O27" s="1028">
        <v>741</v>
      </c>
      <c r="P27" s="1029">
        <v>3.5135135135135136</v>
      </c>
    </row>
    <row r="28" spans="1:16">
      <c r="N28" s="1024" t="s">
        <v>173</v>
      </c>
      <c r="O28" s="1028">
        <v>778</v>
      </c>
      <c r="P28" s="1029">
        <v>3.4749034749034751</v>
      </c>
    </row>
    <row r="29" spans="1:16">
      <c r="N29" s="1024" t="s">
        <v>174</v>
      </c>
      <c r="O29" s="1028">
        <v>815</v>
      </c>
      <c r="P29" s="1029">
        <v>3.4398034398034398</v>
      </c>
    </row>
    <row r="30" spans="1:16">
      <c r="N30" s="1024" t="s">
        <v>179</v>
      </c>
      <c r="O30" s="1028">
        <v>852</v>
      </c>
      <c r="P30" s="1029">
        <v>3.4077555816686247</v>
      </c>
    </row>
    <row r="31" spans="1:16">
      <c r="N31" s="1024" t="s">
        <v>180</v>
      </c>
      <c r="O31" s="1028">
        <v>889</v>
      </c>
      <c r="P31" s="1029">
        <v>3.3783783783783785</v>
      </c>
    </row>
    <row r="32" spans="1:16">
      <c r="N32" s="1024" t="s">
        <v>181</v>
      </c>
      <c r="O32" s="1028">
        <v>926</v>
      </c>
      <c r="P32" s="1029">
        <v>3.3513513513513513</v>
      </c>
    </row>
    <row r="33" spans="14:16">
      <c r="N33" s="1024" t="s">
        <v>182</v>
      </c>
      <c r="O33" s="1028">
        <v>964</v>
      </c>
      <c r="P33" s="1029">
        <v>3.3229491173416408</v>
      </c>
    </row>
    <row r="34" spans="14:16">
      <c r="N34" s="1024" t="s">
        <v>185</v>
      </c>
      <c r="O34" s="1028">
        <v>1001</v>
      </c>
      <c r="P34" s="1029">
        <v>3.3000000000000003</v>
      </c>
    </row>
    <row r="35" spans="14:16">
      <c r="N35" s="1024" t="s">
        <v>196</v>
      </c>
      <c r="O35" s="1028">
        <v>1039</v>
      </c>
      <c r="P35" s="1029">
        <v>3.2755298651252409</v>
      </c>
    </row>
    <row r="36" spans="14:16">
      <c r="N36" s="1024" t="s">
        <v>203</v>
      </c>
      <c r="O36" s="1028">
        <v>1077</v>
      </c>
      <c r="P36" s="1029">
        <v>3.2527881040892193</v>
      </c>
    </row>
    <row r="37" spans="14:16">
      <c r="N37" s="1024" t="s">
        <v>204</v>
      </c>
      <c r="O37" s="1028">
        <v>1115</v>
      </c>
      <c r="P37" s="1029">
        <v>3.2315978456014358</v>
      </c>
    </row>
    <row r="38" spans="14:16">
      <c r="N38" s="1024" t="s">
        <v>205</v>
      </c>
      <c r="O38" s="1028">
        <v>1153</v>
      </c>
      <c r="P38" s="1029">
        <v>3.2118055555555554</v>
      </c>
    </row>
    <row r="39" spans="14:16" ht="15.75" customHeight="1">
      <c r="N39" s="1024" t="s">
        <v>206</v>
      </c>
      <c r="O39" s="1028">
        <v>1191</v>
      </c>
      <c r="P39" s="1029">
        <v>3.1932773109243695</v>
      </c>
    </row>
    <row r="40" spans="14:16">
      <c r="N40" s="1024" t="s">
        <v>207</v>
      </c>
      <c r="O40" s="1028">
        <v>1230</v>
      </c>
      <c r="P40" s="1029">
        <v>3.1733116354759972</v>
      </c>
    </row>
    <row r="41" spans="14:16">
      <c r="N41" s="1024" t="s">
        <v>208</v>
      </c>
      <c r="O41" s="1028">
        <v>1268</v>
      </c>
      <c r="P41" s="1029">
        <v>3.1570639305445938</v>
      </c>
    </row>
    <row r="42" spans="14:16">
      <c r="N42" s="1024" t="s">
        <v>209</v>
      </c>
      <c r="O42" s="1028">
        <v>1307</v>
      </c>
      <c r="P42" s="1029">
        <v>3.1393568147013782</v>
      </c>
    </row>
    <row r="43" spans="14:16">
      <c r="N43" s="1024" t="s">
        <v>210</v>
      </c>
      <c r="O43" s="1028">
        <v>1345</v>
      </c>
      <c r="P43" s="1029">
        <v>3.125</v>
      </c>
    </row>
    <row r="44" spans="14:16">
      <c r="N44" s="1024" t="s">
        <v>211</v>
      </c>
      <c r="O44" s="1028">
        <v>1384</v>
      </c>
      <c r="P44" s="1029">
        <v>3.1091829356471439</v>
      </c>
    </row>
    <row r="45" spans="14:16">
      <c r="N45" s="1024" t="s">
        <v>212</v>
      </c>
      <c r="O45" s="1028">
        <v>1423</v>
      </c>
      <c r="P45" s="1029">
        <v>3.0942334739803097</v>
      </c>
    </row>
    <row r="46" spans="14:16">
      <c r="N46" s="1024" t="s">
        <v>213</v>
      </c>
      <c r="O46" s="1028">
        <v>1462</v>
      </c>
      <c r="P46" s="1029">
        <v>3.0800821355236137</v>
      </c>
    </row>
    <row r="47" spans="14:16">
      <c r="N47" s="1024" t="s">
        <v>214</v>
      </c>
      <c r="O47" s="1028">
        <v>1501</v>
      </c>
      <c r="P47" s="1029">
        <v>3.0666666666666664</v>
      </c>
    </row>
    <row r="48" spans="14:16">
      <c r="N48" s="1024" t="s">
        <v>215</v>
      </c>
      <c r="O48" s="1028">
        <v>1540</v>
      </c>
      <c r="P48" s="1029">
        <v>3.0539311241065628</v>
      </c>
    </row>
    <row r="49" spans="14:16">
      <c r="N49" s="1024" t="s">
        <v>217</v>
      </c>
      <c r="O49" s="1028">
        <v>1580</v>
      </c>
      <c r="P49" s="1029">
        <v>3.0398986700443316</v>
      </c>
    </row>
    <row r="50" spans="14:16">
      <c r="N50" s="1024" t="s">
        <v>218</v>
      </c>
      <c r="O50" s="1028">
        <v>1619</v>
      </c>
      <c r="P50" s="1029">
        <v>3.0284301606922126</v>
      </c>
    </row>
    <row r="51" spans="14:16">
      <c r="N51" s="1024" t="s">
        <v>219</v>
      </c>
      <c r="O51" s="1028">
        <v>1658</v>
      </c>
      <c r="P51" s="1029">
        <v>3.0175015087507542</v>
      </c>
    </row>
    <row r="52" spans="14:16">
      <c r="N52" s="1024" t="s">
        <v>220</v>
      </c>
      <c r="O52" s="1028">
        <v>1698</v>
      </c>
      <c r="P52" s="1029">
        <v>3.00530347672363</v>
      </c>
    </row>
    <row r="53" spans="14:16">
      <c r="N53" s="1024" t="s">
        <v>221</v>
      </c>
      <c r="O53" s="1028">
        <v>1737</v>
      </c>
      <c r="P53" s="1029">
        <v>2.9953917050691241</v>
      </c>
    </row>
    <row r="54" spans="14:16">
      <c r="N54" s="1024" t="s">
        <v>223</v>
      </c>
      <c r="O54" s="1028">
        <v>1777</v>
      </c>
      <c r="P54" s="1029">
        <v>2.9842342342342345</v>
      </c>
    </row>
    <row r="55" spans="14:16">
      <c r="N55" s="1024" t="s">
        <v>224</v>
      </c>
      <c r="O55" s="1028">
        <v>1817</v>
      </c>
      <c r="P55" s="1029">
        <v>2.9735682819383258</v>
      </c>
    </row>
    <row r="56" spans="14:16">
      <c r="N56" s="1024" t="s">
        <v>225</v>
      </c>
      <c r="O56" s="1028">
        <v>1857</v>
      </c>
      <c r="P56" s="1029">
        <v>2.9633620689655173</v>
      </c>
    </row>
    <row r="57" spans="14:16">
      <c r="N57" s="1024" t="s">
        <v>226</v>
      </c>
      <c r="O57" s="1028">
        <v>1896</v>
      </c>
      <c r="P57" s="1029">
        <v>2.9551451187335092</v>
      </c>
    </row>
    <row r="58" spans="14:16">
      <c r="N58" s="1024" t="s">
        <v>227</v>
      </c>
      <c r="O58" s="1028">
        <v>1936</v>
      </c>
      <c r="P58" s="1029">
        <v>2.945736434108527</v>
      </c>
    </row>
    <row r="59" spans="14:16" ht="15.75" thickBot="1">
      <c r="N59" s="1025" t="s">
        <v>228</v>
      </c>
      <c r="O59" s="1030">
        <v>1976</v>
      </c>
      <c r="P59" s="1031">
        <v>2.9367088607594938</v>
      </c>
    </row>
    <row r="60" spans="14:16" ht="15.75" thickTop="1">
      <c r="N60" s="1032"/>
      <c r="O60" s="1033"/>
      <c r="P60" s="1033"/>
    </row>
    <row r="61" spans="14:16">
      <c r="N61" s="1034"/>
      <c r="O61" s="1035"/>
      <c r="P61" s="1035"/>
    </row>
    <row r="62" spans="14:16">
      <c r="N62" s="1034"/>
      <c r="O62" s="1035"/>
      <c r="P62" s="1035"/>
    </row>
  </sheetData>
  <mergeCells count="4">
    <mergeCell ref="A1:I1"/>
    <mergeCell ref="A19:I19"/>
    <mergeCell ref="N1:P1"/>
    <mergeCell ref="N2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>
  <sheetPr codeName="Sheet123"/>
  <dimension ref="A1:J39"/>
  <sheetViews>
    <sheetView showGridLines="0" zoomScale="80" zoomScaleNormal="80" workbookViewId="0">
      <selection activeCell="B2" sqref="B2"/>
    </sheetView>
  </sheetViews>
  <sheetFormatPr defaultRowHeight="15"/>
  <cols>
    <col min="1" max="1" width="4.28515625" style="618" customWidth="1"/>
    <col min="2" max="5" width="24.28515625" customWidth="1"/>
  </cols>
  <sheetData>
    <row r="1" spans="2:10" ht="30.75" customHeight="1" thickBot="1">
      <c r="B1" s="2108" t="s">
        <v>1155</v>
      </c>
      <c r="C1" s="2108"/>
      <c r="D1" s="2108"/>
      <c r="E1" s="2108"/>
      <c r="F1" s="2108"/>
      <c r="G1" s="2108"/>
      <c r="H1" s="2108"/>
      <c r="I1" s="2108"/>
      <c r="J1" s="2108"/>
    </row>
    <row r="2" spans="2:10" ht="51.75" customHeight="1" thickTop="1" thickBot="1">
      <c r="B2" s="1504" t="s">
        <v>167</v>
      </c>
      <c r="C2" s="1601" t="s">
        <v>134</v>
      </c>
      <c r="D2" s="1602" t="s">
        <v>496</v>
      </c>
      <c r="E2" s="1603" t="s">
        <v>138</v>
      </c>
    </row>
    <row r="3" spans="2:10" ht="15.75" customHeight="1" thickTop="1">
      <c r="B3" s="1761" t="s">
        <v>26</v>
      </c>
      <c r="C3" s="1762">
        <v>353</v>
      </c>
      <c r="D3" s="1763">
        <v>6</v>
      </c>
      <c r="E3" s="1764">
        <v>1.7185998858154041</v>
      </c>
    </row>
    <row r="4" spans="2:10" ht="15.75" customHeight="1">
      <c r="B4" s="1765" t="s">
        <v>27</v>
      </c>
      <c r="C4" s="1766">
        <v>202</v>
      </c>
      <c r="D4" s="1767">
        <v>4</v>
      </c>
      <c r="E4" s="1768">
        <v>2.1937485357862121</v>
      </c>
    </row>
    <row r="5" spans="2:10" ht="15.75" customHeight="1">
      <c r="B5" s="1765" t="s">
        <v>28</v>
      </c>
      <c r="C5" s="1766">
        <v>163</v>
      </c>
      <c r="D5" s="1767">
        <v>8</v>
      </c>
      <c r="E5" s="1768">
        <v>5.4812506242591477</v>
      </c>
    </row>
    <row r="6" spans="2:10" ht="15.75" customHeight="1">
      <c r="B6" s="1765" t="s">
        <v>29</v>
      </c>
      <c r="C6" s="1766">
        <v>388</v>
      </c>
      <c r="D6" s="1767">
        <v>8</v>
      </c>
      <c r="E6" s="1768">
        <v>2.1479946173503599</v>
      </c>
    </row>
    <row r="7" spans="2:10" ht="15.75" customHeight="1">
      <c r="B7" s="1765" t="s">
        <v>30</v>
      </c>
      <c r="C7" s="1766">
        <v>154</v>
      </c>
      <c r="D7" s="1767">
        <v>4</v>
      </c>
      <c r="E7" s="1768">
        <v>2.4204547327735066</v>
      </c>
    </row>
    <row r="8" spans="2:10" ht="15.75" customHeight="1">
      <c r="B8" s="1765" t="s">
        <v>31</v>
      </c>
      <c r="C8" s="1766">
        <v>643</v>
      </c>
      <c r="D8" s="1767">
        <v>8</v>
      </c>
      <c r="E8" s="1768">
        <v>1.2521643968529941</v>
      </c>
    </row>
    <row r="9" spans="2:10" ht="15.75" customHeight="1">
      <c r="B9" s="1765" t="s">
        <v>32</v>
      </c>
      <c r="C9" s="1766">
        <v>676</v>
      </c>
      <c r="D9" s="1767">
        <v>14</v>
      </c>
      <c r="E9" s="1768">
        <v>2.0134165266448298</v>
      </c>
    </row>
    <row r="10" spans="2:10" ht="15.75" customHeight="1">
      <c r="B10" s="1765" t="s">
        <v>33</v>
      </c>
      <c r="C10" s="1766">
        <v>395</v>
      </c>
      <c r="D10" s="1767">
        <v>11</v>
      </c>
      <c r="E10" s="1768">
        <v>2.7249524062381596</v>
      </c>
    </row>
    <row r="11" spans="2:10" ht="15.75" customHeight="1">
      <c r="B11" s="1765" t="s">
        <v>34</v>
      </c>
      <c r="C11" s="1766">
        <v>305</v>
      </c>
      <c r="D11" s="1767">
        <v>11</v>
      </c>
      <c r="E11" s="1768">
        <v>3.5585650853089152</v>
      </c>
    </row>
    <row r="12" spans="2:10" ht="15.75" customHeight="1">
      <c r="B12" s="1765" t="s">
        <v>35</v>
      </c>
      <c r="C12" s="1766">
        <v>403</v>
      </c>
      <c r="D12" s="1767">
        <v>11</v>
      </c>
      <c r="E12" s="1768">
        <v>2.7290665569307193</v>
      </c>
    </row>
    <row r="13" spans="2:10" ht="15.75" customHeight="1">
      <c r="B13" s="1765" t="s">
        <v>36</v>
      </c>
      <c r="C13" s="1766">
        <v>358</v>
      </c>
      <c r="D13" s="1767">
        <v>8</v>
      </c>
      <c r="E13" s="1768">
        <v>2.0958430847186769</v>
      </c>
    </row>
    <row r="14" spans="2:10" ht="15.75" customHeight="1">
      <c r="B14" s="1765" t="s">
        <v>37</v>
      </c>
      <c r="C14" s="1766">
        <v>826</v>
      </c>
      <c r="D14" s="1767">
        <v>12</v>
      </c>
      <c r="E14" s="1768">
        <v>1.4368531949948347</v>
      </c>
    </row>
    <row r="15" spans="2:10" ht="15.75" customHeight="1">
      <c r="B15" s="1765" t="s">
        <v>38</v>
      </c>
      <c r="C15" s="1766">
        <v>756</v>
      </c>
      <c r="D15" s="1767">
        <v>11</v>
      </c>
      <c r="E15" s="1768">
        <v>1.4737917280061854</v>
      </c>
    </row>
    <row r="16" spans="2:10" ht="15.75" customHeight="1">
      <c r="B16" s="1765" t="s">
        <v>39</v>
      </c>
      <c r="C16" s="1766">
        <v>38</v>
      </c>
      <c r="D16" s="1767">
        <v>0</v>
      </c>
      <c r="E16" s="1768">
        <v>0</v>
      </c>
    </row>
    <row r="17" spans="2:9" ht="15.75" customHeight="1" thickBot="1">
      <c r="B17" s="1769" t="s">
        <v>40</v>
      </c>
      <c r="C17" s="1770">
        <v>1093</v>
      </c>
      <c r="D17" s="1771">
        <v>12</v>
      </c>
      <c r="E17" s="1772">
        <v>1.1363315733805222</v>
      </c>
    </row>
    <row r="18" spans="2:9" ht="15.75" customHeight="1" thickTop="1">
      <c r="B18" s="2105"/>
      <c r="C18" s="2105"/>
      <c r="D18" s="2105"/>
      <c r="E18" s="2105"/>
    </row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1" spans="2:9" ht="15.75" customHeight="1"/>
    <row r="39" ht="15.75" customHeight="1"/>
  </sheetData>
  <mergeCells count="3">
    <mergeCell ref="B18:E18"/>
    <mergeCell ref="B19:I19"/>
    <mergeCell ref="B1:J1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>
  <sheetPr codeName="Sheet86"/>
  <dimension ref="A1:B29"/>
  <sheetViews>
    <sheetView showGridLines="0" zoomScale="80" zoomScaleNormal="80" workbookViewId="0"/>
  </sheetViews>
  <sheetFormatPr defaultRowHeight="15"/>
  <cols>
    <col min="1" max="1" width="4.140625" style="618" customWidth="1"/>
  </cols>
  <sheetData>
    <row r="1" spans="2:2" ht="15.75">
      <c r="B1" s="1185" t="s">
        <v>1085</v>
      </c>
    </row>
    <row r="29" spans="2:2" ht="15.75">
      <c r="B29" s="1153" t="s">
        <v>370</v>
      </c>
    </row>
  </sheetData>
  <pageMargins left="0.7" right="0.7" top="0.75" bottom="0.75" header="0.3" footer="0.3"/>
  <drawing r:id="rId1"/>
</worksheet>
</file>

<file path=xl/worksheets/sheet138.xml><?xml version="1.0" encoding="utf-8"?>
<worksheet xmlns="http://schemas.openxmlformats.org/spreadsheetml/2006/main" xmlns:r="http://schemas.openxmlformats.org/officeDocument/2006/relationships">
  <sheetPr codeName="Sheet129"/>
  <dimension ref="A1:L198"/>
  <sheetViews>
    <sheetView showGridLines="0" workbookViewId="0">
      <selection sqref="A1:L2"/>
    </sheetView>
  </sheetViews>
  <sheetFormatPr defaultRowHeight="15"/>
  <cols>
    <col min="1" max="1" width="30.5703125" customWidth="1"/>
    <col min="2" max="2" width="36.85546875" bestFit="1" customWidth="1"/>
  </cols>
  <sheetData>
    <row r="1" spans="1:12" ht="15" customHeight="1">
      <c r="A1" s="2077" t="s">
        <v>501</v>
      </c>
      <c r="B1" s="2077"/>
      <c r="C1" s="2077"/>
      <c r="D1" s="2077"/>
      <c r="E1" s="2077"/>
      <c r="F1" s="2077"/>
      <c r="G1" s="2077"/>
      <c r="H1" s="2077"/>
      <c r="I1" s="2077"/>
      <c r="J1" s="2077"/>
      <c r="K1" s="2077"/>
      <c r="L1" s="2077"/>
    </row>
    <row r="2" spans="1:12" ht="15" customHeight="1">
      <c r="A2" s="2077"/>
      <c r="B2" s="2077"/>
      <c r="C2" s="2077"/>
      <c r="D2" s="2077"/>
      <c r="E2" s="2077"/>
      <c r="F2" s="2077"/>
      <c r="G2" s="2077"/>
      <c r="H2" s="2077"/>
      <c r="I2" s="2077"/>
      <c r="J2" s="2077"/>
      <c r="K2" s="2077"/>
      <c r="L2" s="2077"/>
    </row>
    <row r="3" spans="1:12" ht="15" customHeight="1" thickBo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16.5" thickTop="1" thickBot="1">
      <c r="A4" s="367" t="s">
        <v>473</v>
      </c>
      <c r="B4" s="367" t="s">
        <v>3</v>
      </c>
      <c r="C4" s="514">
        <v>2005</v>
      </c>
      <c r="D4" s="469">
        <v>2006</v>
      </c>
      <c r="E4" s="469">
        <v>2007</v>
      </c>
      <c r="F4" s="469">
        <v>2008</v>
      </c>
      <c r="G4" s="469">
        <v>2009</v>
      </c>
      <c r="H4" s="469">
        <v>2010</v>
      </c>
      <c r="I4" s="469">
        <v>2011</v>
      </c>
      <c r="J4" s="469">
        <v>2012</v>
      </c>
      <c r="K4" s="469">
        <v>2013</v>
      </c>
      <c r="L4" s="474">
        <v>2014</v>
      </c>
    </row>
    <row r="5" spans="1:12" ht="15.75" thickTop="1">
      <c r="A5" s="510" t="s">
        <v>401</v>
      </c>
      <c r="B5" s="516" t="s">
        <v>80</v>
      </c>
      <c r="C5" s="522">
        <v>158</v>
      </c>
      <c r="D5" s="506">
        <v>132</v>
      </c>
      <c r="E5" s="506">
        <v>166</v>
      </c>
      <c r="F5" s="506">
        <v>135</v>
      </c>
      <c r="G5" s="506">
        <v>161</v>
      </c>
      <c r="H5" s="506">
        <v>227</v>
      </c>
      <c r="I5" s="506">
        <v>228</v>
      </c>
      <c r="J5" s="506">
        <v>240</v>
      </c>
      <c r="K5" s="506">
        <v>263</v>
      </c>
      <c r="L5" s="523">
        <v>260</v>
      </c>
    </row>
    <row r="6" spans="1:12">
      <c r="A6" s="510" t="s">
        <v>400</v>
      </c>
      <c r="B6" s="517" t="s">
        <v>474</v>
      </c>
      <c r="C6" s="365" t="s">
        <v>387</v>
      </c>
      <c r="D6" s="481" t="s">
        <v>387</v>
      </c>
      <c r="E6" s="481" t="s">
        <v>387</v>
      </c>
      <c r="F6" s="481" t="s">
        <v>387</v>
      </c>
      <c r="G6" s="481" t="s">
        <v>387</v>
      </c>
      <c r="H6" s="481" t="s">
        <v>387</v>
      </c>
      <c r="I6" s="481" t="s">
        <v>387</v>
      </c>
      <c r="J6" s="481" t="s">
        <v>387</v>
      </c>
      <c r="K6" s="481" t="s">
        <v>387</v>
      </c>
      <c r="L6" s="513" t="s">
        <v>387</v>
      </c>
    </row>
    <row r="7" spans="1:12">
      <c r="A7" s="510"/>
      <c r="B7" s="517" t="s">
        <v>475</v>
      </c>
      <c r="C7" s="515">
        <v>5</v>
      </c>
      <c r="D7" s="388" t="s">
        <v>387</v>
      </c>
      <c r="E7" s="388" t="s">
        <v>387</v>
      </c>
      <c r="F7" s="388" t="s">
        <v>387</v>
      </c>
      <c r="G7" s="388">
        <v>5</v>
      </c>
      <c r="H7" s="388" t="s">
        <v>387</v>
      </c>
      <c r="I7" s="388">
        <v>6</v>
      </c>
      <c r="J7" s="388">
        <v>6</v>
      </c>
      <c r="K7" s="388"/>
      <c r="L7" s="460"/>
    </row>
    <row r="8" spans="1:12">
      <c r="A8" s="510"/>
      <c r="B8" s="518" t="s">
        <v>476</v>
      </c>
      <c r="C8" s="515">
        <v>7</v>
      </c>
      <c r="D8" s="388">
        <v>7</v>
      </c>
      <c r="E8" s="388" t="s">
        <v>387</v>
      </c>
      <c r="F8" s="388" t="s">
        <v>387</v>
      </c>
      <c r="G8" s="388">
        <v>6</v>
      </c>
      <c r="H8" s="388" t="s">
        <v>387</v>
      </c>
      <c r="I8" s="388"/>
      <c r="J8" s="388"/>
      <c r="K8" s="388"/>
      <c r="L8" s="460"/>
    </row>
    <row r="9" spans="1:12" ht="15.75" thickBot="1">
      <c r="A9" s="511"/>
      <c r="B9" s="519" t="s">
        <v>477</v>
      </c>
      <c r="C9" s="453">
        <v>7</v>
      </c>
      <c r="D9" s="450">
        <v>9</v>
      </c>
      <c r="E9" s="450">
        <v>6</v>
      </c>
      <c r="F9" s="450" t="s">
        <v>387</v>
      </c>
      <c r="G9" s="450"/>
      <c r="H9" s="450"/>
      <c r="I9" s="450"/>
      <c r="J9" s="450"/>
      <c r="K9" s="450"/>
      <c r="L9" s="461"/>
    </row>
    <row r="10" spans="1:12">
      <c r="A10" s="509" t="s">
        <v>403</v>
      </c>
      <c r="B10" s="520" t="s">
        <v>80</v>
      </c>
      <c r="C10" s="524">
        <v>151</v>
      </c>
      <c r="D10" s="449">
        <v>130</v>
      </c>
      <c r="E10" s="449">
        <v>152</v>
      </c>
      <c r="F10" s="449">
        <v>156</v>
      </c>
      <c r="G10" s="449">
        <v>185</v>
      </c>
      <c r="H10" s="449">
        <v>220</v>
      </c>
      <c r="I10" s="449">
        <v>195</v>
      </c>
      <c r="J10" s="449">
        <v>216</v>
      </c>
      <c r="K10" s="449">
        <v>211</v>
      </c>
      <c r="L10" s="459">
        <v>228</v>
      </c>
    </row>
    <row r="11" spans="1:12">
      <c r="A11" s="510" t="s">
        <v>402</v>
      </c>
      <c r="B11" s="517" t="s">
        <v>474</v>
      </c>
      <c r="C11" s="365" t="s">
        <v>387</v>
      </c>
      <c r="D11" s="481" t="s">
        <v>387</v>
      </c>
      <c r="E11" s="481" t="s">
        <v>387</v>
      </c>
      <c r="F11" s="481" t="s">
        <v>387</v>
      </c>
      <c r="G11" s="481" t="s">
        <v>387</v>
      </c>
      <c r="H11" s="481" t="s">
        <v>387</v>
      </c>
      <c r="I11" s="481" t="s">
        <v>387</v>
      </c>
      <c r="J11" s="481" t="s">
        <v>387</v>
      </c>
      <c r="K11" s="481" t="s">
        <v>387</v>
      </c>
      <c r="L11" s="513" t="s">
        <v>387</v>
      </c>
    </row>
    <row r="12" spans="1:12">
      <c r="A12" s="510"/>
      <c r="B12" s="517" t="s">
        <v>475</v>
      </c>
      <c r="C12" s="515" t="s">
        <v>387</v>
      </c>
      <c r="D12" s="388" t="s">
        <v>387</v>
      </c>
      <c r="E12" s="388" t="s">
        <v>387</v>
      </c>
      <c r="F12" s="388" t="s">
        <v>387</v>
      </c>
      <c r="G12" s="388" t="s">
        <v>387</v>
      </c>
      <c r="H12" s="388" t="s">
        <v>387</v>
      </c>
      <c r="I12" s="388" t="s">
        <v>387</v>
      </c>
      <c r="J12" s="388" t="s">
        <v>387</v>
      </c>
      <c r="K12" s="388"/>
      <c r="L12" s="460"/>
    </row>
    <row r="13" spans="1:12">
      <c r="A13" s="510"/>
      <c r="B13" s="518" t="s">
        <v>476</v>
      </c>
      <c r="C13" s="515" t="s">
        <v>387</v>
      </c>
      <c r="D13" s="388" t="s">
        <v>387</v>
      </c>
      <c r="E13" s="388">
        <v>5</v>
      </c>
      <c r="F13" s="388" t="s">
        <v>387</v>
      </c>
      <c r="G13" s="388" t="s">
        <v>387</v>
      </c>
      <c r="H13" s="388" t="s">
        <v>387</v>
      </c>
      <c r="I13" s="388"/>
      <c r="J13" s="388"/>
      <c r="K13" s="388"/>
      <c r="L13" s="460"/>
    </row>
    <row r="14" spans="1:12" ht="15.75" thickBot="1">
      <c r="A14" s="511"/>
      <c r="B14" s="519" t="s">
        <v>477</v>
      </c>
      <c r="C14" s="453" t="s">
        <v>387</v>
      </c>
      <c r="D14" s="450" t="s">
        <v>387</v>
      </c>
      <c r="E14" s="450">
        <v>5</v>
      </c>
      <c r="F14" s="450">
        <v>5</v>
      </c>
      <c r="G14" s="450"/>
      <c r="H14" s="450"/>
      <c r="I14" s="450"/>
      <c r="J14" s="450"/>
      <c r="K14" s="450"/>
      <c r="L14" s="461"/>
    </row>
    <row r="15" spans="1:12">
      <c r="A15" s="509" t="s">
        <v>468</v>
      </c>
      <c r="B15" s="520" t="s">
        <v>80</v>
      </c>
      <c r="C15" s="524">
        <v>35</v>
      </c>
      <c r="D15" s="449">
        <v>13</v>
      </c>
      <c r="E15" s="449">
        <v>11</v>
      </c>
      <c r="F15" s="449">
        <v>27</v>
      </c>
      <c r="G15" s="449">
        <v>49</v>
      </c>
      <c r="H15" s="449">
        <v>19</v>
      </c>
      <c r="I15" s="449" t="s">
        <v>387</v>
      </c>
      <c r="J15" s="449">
        <v>15</v>
      </c>
      <c r="K15" s="449">
        <v>15</v>
      </c>
      <c r="L15" s="459">
        <v>13</v>
      </c>
    </row>
    <row r="16" spans="1:12">
      <c r="A16" s="510" t="s">
        <v>467</v>
      </c>
      <c r="B16" s="517" t="s">
        <v>474</v>
      </c>
      <c r="C16" s="365" t="s">
        <v>387</v>
      </c>
      <c r="D16" s="481" t="s">
        <v>387</v>
      </c>
      <c r="E16" s="481" t="s">
        <v>387</v>
      </c>
      <c r="F16" s="481" t="s">
        <v>387</v>
      </c>
      <c r="G16" s="481" t="s">
        <v>387</v>
      </c>
      <c r="H16" s="481" t="s">
        <v>387</v>
      </c>
      <c r="I16" s="481" t="s">
        <v>387</v>
      </c>
      <c r="J16" s="481" t="s">
        <v>387</v>
      </c>
      <c r="K16" s="481" t="s">
        <v>387</v>
      </c>
      <c r="L16" s="513" t="s">
        <v>387</v>
      </c>
    </row>
    <row r="17" spans="1:12">
      <c r="A17" s="510"/>
      <c r="B17" s="517" t="s">
        <v>475</v>
      </c>
      <c r="C17" s="515" t="s">
        <v>387</v>
      </c>
      <c r="D17" s="388" t="s">
        <v>387</v>
      </c>
      <c r="E17" s="388" t="s">
        <v>387</v>
      </c>
      <c r="F17" s="388" t="s">
        <v>387</v>
      </c>
      <c r="G17" s="388" t="s">
        <v>387</v>
      </c>
      <c r="H17" s="388" t="s">
        <v>387</v>
      </c>
      <c r="I17" s="388" t="s">
        <v>387</v>
      </c>
      <c r="J17" s="388" t="s">
        <v>387</v>
      </c>
      <c r="K17" s="388"/>
      <c r="L17" s="460"/>
    </row>
    <row r="18" spans="1:12">
      <c r="A18" s="510"/>
      <c r="B18" s="518" t="s">
        <v>476</v>
      </c>
      <c r="C18" s="515" t="s">
        <v>387</v>
      </c>
      <c r="D18" s="388" t="s">
        <v>387</v>
      </c>
      <c r="E18" s="388" t="s">
        <v>387</v>
      </c>
      <c r="F18" s="388" t="s">
        <v>387</v>
      </c>
      <c r="G18" s="388" t="s">
        <v>387</v>
      </c>
      <c r="H18" s="388" t="s">
        <v>387</v>
      </c>
      <c r="I18" s="388"/>
      <c r="J18" s="388"/>
      <c r="K18" s="388"/>
      <c r="L18" s="460"/>
    </row>
    <row r="19" spans="1:12" ht="15.75" thickBot="1">
      <c r="A19" s="511"/>
      <c r="B19" s="519" t="s">
        <v>477</v>
      </c>
      <c r="C19" s="453" t="s">
        <v>387</v>
      </c>
      <c r="D19" s="450" t="s">
        <v>387</v>
      </c>
      <c r="E19" s="450" t="s">
        <v>387</v>
      </c>
      <c r="F19" s="450" t="s">
        <v>387</v>
      </c>
      <c r="G19" s="450"/>
      <c r="H19" s="450"/>
      <c r="I19" s="450"/>
      <c r="J19" s="450"/>
      <c r="K19" s="450"/>
      <c r="L19" s="461"/>
    </row>
    <row r="20" spans="1:12">
      <c r="A20" s="509" t="s">
        <v>405</v>
      </c>
      <c r="B20" s="520" t="s">
        <v>80</v>
      </c>
      <c r="C20" s="524">
        <v>95</v>
      </c>
      <c r="D20" s="449">
        <v>122</v>
      </c>
      <c r="E20" s="449">
        <v>108</v>
      </c>
      <c r="F20" s="449">
        <v>143</v>
      </c>
      <c r="G20" s="449">
        <v>158</v>
      </c>
      <c r="H20" s="449">
        <v>132</v>
      </c>
      <c r="I20" s="449">
        <v>143</v>
      </c>
      <c r="J20" s="449">
        <v>168</v>
      </c>
      <c r="K20" s="449">
        <v>184</v>
      </c>
      <c r="L20" s="459">
        <v>178</v>
      </c>
    </row>
    <row r="21" spans="1:12">
      <c r="A21" s="510" t="s">
        <v>404</v>
      </c>
      <c r="B21" s="517" t="s">
        <v>474</v>
      </c>
      <c r="C21" s="365" t="s">
        <v>387</v>
      </c>
      <c r="D21" s="481" t="s">
        <v>387</v>
      </c>
      <c r="E21" s="481" t="s">
        <v>387</v>
      </c>
      <c r="F21" s="481" t="s">
        <v>387</v>
      </c>
      <c r="G21" s="481" t="s">
        <v>387</v>
      </c>
      <c r="H21" s="481" t="s">
        <v>387</v>
      </c>
      <c r="I21" s="481" t="s">
        <v>387</v>
      </c>
      <c r="J21" s="481" t="s">
        <v>387</v>
      </c>
      <c r="K21" s="481" t="s">
        <v>387</v>
      </c>
      <c r="L21" s="513" t="s">
        <v>387</v>
      </c>
    </row>
    <row r="22" spans="1:12">
      <c r="A22" s="510"/>
      <c r="B22" s="517" t="s">
        <v>475</v>
      </c>
      <c r="C22" s="515" t="s">
        <v>387</v>
      </c>
      <c r="D22" s="388" t="s">
        <v>387</v>
      </c>
      <c r="E22" s="388" t="s">
        <v>387</v>
      </c>
      <c r="F22" s="388">
        <v>10</v>
      </c>
      <c r="G22" s="388">
        <v>6</v>
      </c>
      <c r="H22" s="388" t="s">
        <v>387</v>
      </c>
      <c r="I22" s="388" t="s">
        <v>387</v>
      </c>
      <c r="J22" s="388" t="s">
        <v>387</v>
      </c>
      <c r="K22" s="388"/>
      <c r="L22" s="460"/>
    </row>
    <row r="23" spans="1:12">
      <c r="A23" s="510"/>
      <c r="B23" s="518" t="s">
        <v>476</v>
      </c>
      <c r="C23" s="515">
        <v>5</v>
      </c>
      <c r="D23" s="388" t="s">
        <v>387</v>
      </c>
      <c r="E23" s="388" t="s">
        <v>387</v>
      </c>
      <c r="F23" s="388">
        <v>10</v>
      </c>
      <c r="G23" s="388">
        <v>6</v>
      </c>
      <c r="H23" s="388" t="s">
        <v>387</v>
      </c>
      <c r="I23" s="388"/>
      <c r="J23" s="388"/>
      <c r="K23" s="388"/>
      <c r="L23" s="460"/>
    </row>
    <row r="24" spans="1:12" ht="15.75" thickBot="1">
      <c r="A24" s="511"/>
      <c r="B24" s="519" t="s">
        <v>477</v>
      </c>
      <c r="C24" s="453">
        <v>5</v>
      </c>
      <c r="D24" s="450" t="s">
        <v>387</v>
      </c>
      <c r="E24" s="450" t="s">
        <v>387</v>
      </c>
      <c r="F24" s="450">
        <v>10</v>
      </c>
      <c r="G24" s="450"/>
      <c r="H24" s="450"/>
      <c r="I24" s="450"/>
      <c r="J24" s="450"/>
      <c r="K24" s="450"/>
      <c r="L24" s="461"/>
    </row>
    <row r="25" spans="1:12">
      <c r="A25" s="509" t="s">
        <v>407</v>
      </c>
      <c r="B25" s="520" t="s">
        <v>80</v>
      </c>
      <c r="C25" s="524">
        <v>44</v>
      </c>
      <c r="D25" s="449">
        <v>9</v>
      </c>
      <c r="E25" s="449" t="s">
        <v>387</v>
      </c>
      <c r="F25" s="449" t="s">
        <v>387</v>
      </c>
      <c r="G25" s="449" t="s">
        <v>387</v>
      </c>
      <c r="H25" s="449" t="s">
        <v>387</v>
      </c>
      <c r="I25" s="449" t="s">
        <v>387</v>
      </c>
      <c r="J25" s="449" t="s">
        <v>387</v>
      </c>
      <c r="K25" s="449" t="s">
        <v>387</v>
      </c>
      <c r="L25" s="459" t="s">
        <v>387</v>
      </c>
    </row>
    <row r="26" spans="1:12">
      <c r="A26" s="510" t="s">
        <v>406</v>
      </c>
      <c r="B26" s="517" t="s">
        <v>474</v>
      </c>
      <c r="C26" s="365" t="s">
        <v>387</v>
      </c>
      <c r="D26" s="481" t="s">
        <v>387</v>
      </c>
      <c r="E26" s="481" t="s">
        <v>387</v>
      </c>
      <c r="F26" s="481" t="s">
        <v>387</v>
      </c>
      <c r="G26" s="481" t="s">
        <v>387</v>
      </c>
      <c r="H26" s="481" t="s">
        <v>387</v>
      </c>
      <c r="I26" s="481" t="s">
        <v>387</v>
      </c>
      <c r="J26" s="481" t="s">
        <v>387</v>
      </c>
      <c r="K26" s="481" t="s">
        <v>387</v>
      </c>
      <c r="L26" s="513" t="s">
        <v>387</v>
      </c>
    </row>
    <row r="27" spans="1:12">
      <c r="A27" s="510"/>
      <c r="B27" s="517" t="s">
        <v>475</v>
      </c>
      <c r="C27" s="515" t="s">
        <v>387</v>
      </c>
      <c r="D27" s="388" t="s">
        <v>387</v>
      </c>
      <c r="E27" s="388" t="s">
        <v>387</v>
      </c>
      <c r="F27" s="388" t="s">
        <v>387</v>
      </c>
      <c r="G27" s="388" t="s">
        <v>387</v>
      </c>
      <c r="H27" s="388" t="s">
        <v>387</v>
      </c>
      <c r="I27" s="388" t="s">
        <v>387</v>
      </c>
      <c r="J27" s="388" t="s">
        <v>387</v>
      </c>
      <c r="K27" s="388"/>
      <c r="L27" s="460"/>
    </row>
    <row r="28" spans="1:12">
      <c r="A28" s="510"/>
      <c r="B28" s="518" t="s">
        <v>476</v>
      </c>
      <c r="C28" s="515" t="s">
        <v>387</v>
      </c>
      <c r="D28" s="388" t="s">
        <v>387</v>
      </c>
      <c r="E28" s="388" t="s">
        <v>387</v>
      </c>
      <c r="F28" s="388" t="s">
        <v>387</v>
      </c>
      <c r="G28" s="388" t="s">
        <v>387</v>
      </c>
      <c r="H28" s="388" t="s">
        <v>387</v>
      </c>
      <c r="I28" s="388"/>
      <c r="J28" s="388"/>
      <c r="K28" s="388"/>
      <c r="L28" s="460"/>
    </row>
    <row r="29" spans="1:12" ht="15.75" thickBot="1">
      <c r="A29" s="511"/>
      <c r="B29" s="519" t="s">
        <v>477</v>
      </c>
      <c r="C29" s="453" t="s">
        <v>387</v>
      </c>
      <c r="D29" s="450" t="s">
        <v>387</v>
      </c>
      <c r="E29" s="450" t="s">
        <v>387</v>
      </c>
      <c r="F29" s="450" t="s">
        <v>387</v>
      </c>
      <c r="G29" s="450"/>
      <c r="H29" s="450"/>
      <c r="I29" s="450"/>
      <c r="J29" s="450"/>
      <c r="K29" s="450"/>
      <c r="L29" s="461"/>
    </row>
    <row r="30" spans="1:12">
      <c r="A30" s="509" t="s">
        <v>409</v>
      </c>
      <c r="B30" s="520" t="s">
        <v>80</v>
      </c>
      <c r="C30" s="524">
        <v>106</v>
      </c>
      <c r="D30" s="449">
        <v>133</v>
      </c>
      <c r="E30" s="449">
        <v>115</v>
      </c>
      <c r="F30" s="449">
        <v>131</v>
      </c>
      <c r="G30" s="449">
        <v>149</v>
      </c>
      <c r="H30" s="449">
        <v>114</v>
      </c>
      <c r="I30" s="449">
        <v>108</v>
      </c>
      <c r="J30" s="449">
        <v>103</v>
      </c>
      <c r="K30" s="449">
        <v>113</v>
      </c>
      <c r="L30" s="459">
        <v>150</v>
      </c>
    </row>
    <row r="31" spans="1:12">
      <c r="A31" s="510" t="s">
        <v>408</v>
      </c>
      <c r="B31" s="517" t="s">
        <v>474</v>
      </c>
      <c r="C31" s="365" t="s">
        <v>387</v>
      </c>
      <c r="D31" s="481" t="s">
        <v>387</v>
      </c>
      <c r="E31" s="481" t="s">
        <v>387</v>
      </c>
      <c r="F31" s="481" t="s">
        <v>387</v>
      </c>
      <c r="G31" s="481" t="s">
        <v>387</v>
      </c>
      <c r="H31" s="481" t="s">
        <v>387</v>
      </c>
      <c r="I31" s="481" t="s">
        <v>387</v>
      </c>
      <c r="J31" s="481" t="s">
        <v>387</v>
      </c>
      <c r="K31" s="481" t="s">
        <v>387</v>
      </c>
      <c r="L31" s="513" t="s">
        <v>387</v>
      </c>
    </row>
    <row r="32" spans="1:12">
      <c r="A32" s="510"/>
      <c r="B32" s="517" t="s">
        <v>475</v>
      </c>
      <c r="C32" s="515" t="s">
        <v>387</v>
      </c>
      <c r="D32" s="388" t="s">
        <v>387</v>
      </c>
      <c r="E32" s="388" t="s">
        <v>387</v>
      </c>
      <c r="F32" s="388">
        <v>7</v>
      </c>
      <c r="G32" s="388">
        <v>9</v>
      </c>
      <c r="H32" s="388" t="s">
        <v>387</v>
      </c>
      <c r="I32" s="388" t="s">
        <v>387</v>
      </c>
      <c r="J32" s="388" t="s">
        <v>387</v>
      </c>
      <c r="K32" s="388"/>
      <c r="L32" s="460"/>
    </row>
    <row r="33" spans="1:12">
      <c r="A33" s="510"/>
      <c r="B33" s="518" t="s">
        <v>476</v>
      </c>
      <c r="C33" s="515" t="s">
        <v>387</v>
      </c>
      <c r="D33" s="388" t="s">
        <v>387</v>
      </c>
      <c r="E33" s="388" t="s">
        <v>387</v>
      </c>
      <c r="F33" s="388">
        <v>7</v>
      </c>
      <c r="G33" s="388">
        <v>14</v>
      </c>
      <c r="H33" s="388" t="s">
        <v>387</v>
      </c>
      <c r="I33" s="388"/>
      <c r="J33" s="388"/>
      <c r="K33" s="388"/>
      <c r="L33" s="460"/>
    </row>
    <row r="34" spans="1:12" ht="15.75" thickBot="1">
      <c r="A34" s="511"/>
      <c r="B34" s="519" t="s">
        <v>477</v>
      </c>
      <c r="C34" s="453" t="s">
        <v>387</v>
      </c>
      <c r="D34" s="450" t="s">
        <v>387</v>
      </c>
      <c r="E34" s="450" t="s">
        <v>387</v>
      </c>
      <c r="F34" s="450">
        <v>8</v>
      </c>
      <c r="G34" s="450"/>
      <c r="H34" s="450"/>
      <c r="I34" s="450"/>
      <c r="J34" s="450"/>
      <c r="K34" s="450"/>
      <c r="L34" s="461"/>
    </row>
    <row r="35" spans="1:12">
      <c r="A35" s="509" t="s">
        <v>411</v>
      </c>
      <c r="B35" s="520" t="s">
        <v>80</v>
      </c>
      <c r="C35" s="524">
        <v>174</v>
      </c>
      <c r="D35" s="449">
        <v>186</v>
      </c>
      <c r="E35" s="449">
        <v>184</v>
      </c>
      <c r="F35" s="449">
        <v>216</v>
      </c>
      <c r="G35" s="449">
        <v>266</v>
      </c>
      <c r="H35" s="449">
        <v>301</v>
      </c>
      <c r="I35" s="449">
        <v>260</v>
      </c>
      <c r="J35" s="449">
        <v>277</v>
      </c>
      <c r="K35" s="449">
        <v>287</v>
      </c>
      <c r="L35" s="459">
        <v>318</v>
      </c>
    </row>
    <row r="36" spans="1:12">
      <c r="A36" s="510" t="s">
        <v>410</v>
      </c>
      <c r="B36" s="517" t="s">
        <v>474</v>
      </c>
      <c r="C36" s="365" t="s">
        <v>387</v>
      </c>
      <c r="D36" s="481" t="s">
        <v>387</v>
      </c>
      <c r="E36" s="481" t="s">
        <v>387</v>
      </c>
      <c r="F36" s="481" t="s">
        <v>387</v>
      </c>
      <c r="G36" s="481" t="s">
        <v>387</v>
      </c>
      <c r="H36" s="481" t="s">
        <v>387</v>
      </c>
      <c r="I36" s="481" t="s">
        <v>387</v>
      </c>
      <c r="J36" s="481" t="s">
        <v>387</v>
      </c>
      <c r="K36" s="481" t="s">
        <v>387</v>
      </c>
      <c r="L36" s="513" t="s">
        <v>387</v>
      </c>
    </row>
    <row r="37" spans="1:12">
      <c r="A37" s="510"/>
      <c r="B37" s="517" t="s">
        <v>475</v>
      </c>
      <c r="C37" s="515" t="s">
        <v>387</v>
      </c>
      <c r="D37" s="388" t="s">
        <v>387</v>
      </c>
      <c r="E37" s="388">
        <v>5</v>
      </c>
      <c r="F37" s="388">
        <v>6</v>
      </c>
      <c r="G37" s="388">
        <v>13</v>
      </c>
      <c r="H37" s="388">
        <v>11</v>
      </c>
      <c r="I37" s="388" t="s">
        <v>387</v>
      </c>
      <c r="J37" s="388">
        <v>5</v>
      </c>
      <c r="K37" s="388"/>
      <c r="L37" s="460"/>
    </row>
    <row r="38" spans="1:12">
      <c r="A38" s="510"/>
      <c r="B38" s="518" t="s">
        <v>476</v>
      </c>
      <c r="C38" s="515" t="s">
        <v>387</v>
      </c>
      <c r="D38" s="388" t="s">
        <v>387</v>
      </c>
      <c r="E38" s="388">
        <v>6</v>
      </c>
      <c r="F38" s="388">
        <v>8</v>
      </c>
      <c r="G38" s="388">
        <v>16</v>
      </c>
      <c r="H38" s="388">
        <v>15</v>
      </c>
      <c r="I38" s="388"/>
      <c r="J38" s="388"/>
      <c r="K38" s="388"/>
      <c r="L38" s="460"/>
    </row>
    <row r="39" spans="1:12" ht="15.75" thickBot="1">
      <c r="A39" s="511"/>
      <c r="B39" s="519" t="s">
        <v>477</v>
      </c>
      <c r="C39" s="453">
        <v>7</v>
      </c>
      <c r="D39" s="450" t="s">
        <v>387</v>
      </c>
      <c r="E39" s="450">
        <v>7</v>
      </c>
      <c r="F39" s="450">
        <v>13</v>
      </c>
      <c r="G39" s="450"/>
      <c r="H39" s="450"/>
      <c r="I39" s="450"/>
      <c r="J39" s="450"/>
      <c r="K39" s="450"/>
      <c r="L39" s="461"/>
    </row>
    <row r="40" spans="1:12">
      <c r="A40" s="509" t="s">
        <v>413</v>
      </c>
      <c r="B40" s="520" t="s">
        <v>80</v>
      </c>
      <c r="C40" s="524">
        <v>553</v>
      </c>
      <c r="D40" s="449">
        <v>683</v>
      </c>
      <c r="E40" s="449">
        <v>858</v>
      </c>
      <c r="F40" s="449">
        <v>1082</v>
      </c>
      <c r="G40" s="449">
        <v>1085</v>
      </c>
      <c r="H40" s="449">
        <v>1135</v>
      </c>
      <c r="I40" s="449">
        <v>1120</v>
      </c>
      <c r="J40" s="449">
        <v>1206</v>
      </c>
      <c r="K40" s="449">
        <v>1158</v>
      </c>
      <c r="L40" s="459">
        <v>1418</v>
      </c>
    </row>
    <row r="41" spans="1:12">
      <c r="A41" s="510" t="s">
        <v>412</v>
      </c>
      <c r="B41" s="517" t="s">
        <v>474</v>
      </c>
      <c r="C41" s="365" t="s">
        <v>387</v>
      </c>
      <c r="D41" s="481">
        <v>8</v>
      </c>
      <c r="E41" s="481" t="s">
        <v>387</v>
      </c>
      <c r="F41" s="481">
        <v>7</v>
      </c>
      <c r="G41" s="481" t="s">
        <v>387</v>
      </c>
      <c r="H41" s="481">
        <v>6</v>
      </c>
      <c r="I41" s="481" t="s">
        <v>387</v>
      </c>
      <c r="J41" s="481" t="s">
        <v>387</v>
      </c>
      <c r="K41" s="481" t="s">
        <v>387</v>
      </c>
      <c r="L41" s="513" t="s">
        <v>387</v>
      </c>
    </row>
    <row r="42" spans="1:12">
      <c r="A42" s="510"/>
      <c r="B42" s="517" t="s">
        <v>475</v>
      </c>
      <c r="C42" s="515">
        <v>5</v>
      </c>
      <c r="D42" s="388">
        <v>18</v>
      </c>
      <c r="E42" s="388">
        <v>14</v>
      </c>
      <c r="F42" s="388">
        <v>21</v>
      </c>
      <c r="G42" s="388">
        <v>17</v>
      </c>
      <c r="H42" s="388">
        <v>18</v>
      </c>
      <c r="I42" s="388">
        <v>11</v>
      </c>
      <c r="J42" s="388">
        <v>8</v>
      </c>
      <c r="K42" s="388"/>
      <c r="L42" s="460"/>
    </row>
    <row r="43" spans="1:12">
      <c r="A43" s="510"/>
      <c r="B43" s="518" t="s">
        <v>476</v>
      </c>
      <c r="C43" s="515">
        <v>9</v>
      </c>
      <c r="D43" s="388">
        <v>19</v>
      </c>
      <c r="E43" s="388">
        <v>18</v>
      </c>
      <c r="F43" s="388">
        <v>28</v>
      </c>
      <c r="G43" s="388">
        <v>23</v>
      </c>
      <c r="H43" s="388">
        <v>29</v>
      </c>
      <c r="I43" s="388"/>
      <c r="J43" s="388"/>
      <c r="K43" s="388"/>
      <c r="L43" s="460"/>
    </row>
    <row r="44" spans="1:12" ht="15.75" thickBot="1">
      <c r="A44" s="511"/>
      <c r="B44" s="519" t="s">
        <v>477</v>
      </c>
      <c r="C44" s="453">
        <v>11</v>
      </c>
      <c r="D44" s="450">
        <v>23</v>
      </c>
      <c r="E44" s="450">
        <v>21</v>
      </c>
      <c r="F44" s="450">
        <v>32</v>
      </c>
      <c r="G44" s="450"/>
      <c r="H44" s="450"/>
      <c r="I44" s="450"/>
      <c r="J44" s="450"/>
      <c r="K44" s="450"/>
      <c r="L44" s="461"/>
    </row>
    <row r="45" spans="1:12">
      <c r="A45" s="509" t="s">
        <v>415</v>
      </c>
      <c r="B45" s="520" t="s">
        <v>80</v>
      </c>
      <c r="C45" s="524">
        <v>6</v>
      </c>
      <c r="D45" s="449">
        <v>7</v>
      </c>
      <c r="E45" s="449">
        <v>5</v>
      </c>
      <c r="F45" s="449" t="s">
        <v>387</v>
      </c>
      <c r="G45" s="449" t="s">
        <v>387</v>
      </c>
      <c r="H45" s="449">
        <v>15</v>
      </c>
      <c r="I45" s="449" t="s">
        <v>387</v>
      </c>
      <c r="J45" s="449" t="s">
        <v>387</v>
      </c>
      <c r="K45" s="449" t="s">
        <v>387</v>
      </c>
      <c r="L45" s="459" t="s">
        <v>387</v>
      </c>
    </row>
    <row r="46" spans="1:12">
      <c r="A46" s="510" t="s">
        <v>414</v>
      </c>
      <c r="B46" s="517" t="s">
        <v>474</v>
      </c>
      <c r="C46" s="365" t="s">
        <v>387</v>
      </c>
      <c r="D46" s="481" t="s">
        <v>387</v>
      </c>
      <c r="E46" s="481" t="s">
        <v>387</v>
      </c>
      <c r="F46" s="481" t="s">
        <v>387</v>
      </c>
      <c r="G46" s="481" t="s">
        <v>387</v>
      </c>
      <c r="H46" s="481" t="s">
        <v>387</v>
      </c>
      <c r="I46" s="481" t="s">
        <v>387</v>
      </c>
      <c r="J46" s="481" t="s">
        <v>387</v>
      </c>
      <c r="K46" s="481" t="s">
        <v>387</v>
      </c>
      <c r="L46" s="513" t="s">
        <v>387</v>
      </c>
    </row>
    <row r="47" spans="1:12">
      <c r="A47" s="510"/>
      <c r="B47" s="517" t="s">
        <v>475</v>
      </c>
      <c r="C47" s="515" t="s">
        <v>387</v>
      </c>
      <c r="D47" s="388" t="s">
        <v>387</v>
      </c>
      <c r="E47" s="388" t="s">
        <v>387</v>
      </c>
      <c r="F47" s="388" t="s">
        <v>387</v>
      </c>
      <c r="G47" s="388" t="s">
        <v>387</v>
      </c>
      <c r="H47" s="388" t="s">
        <v>387</v>
      </c>
      <c r="I47" s="388" t="s">
        <v>387</v>
      </c>
      <c r="J47" s="388" t="s">
        <v>387</v>
      </c>
      <c r="K47" s="388"/>
      <c r="L47" s="460"/>
    </row>
    <row r="48" spans="1:12">
      <c r="A48" s="510"/>
      <c r="B48" s="518" t="s">
        <v>476</v>
      </c>
      <c r="C48" s="515" t="s">
        <v>387</v>
      </c>
      <c r="D48" s="388" t="s">
        <v>387</v>
      </c>
      <c r="E48" s="388" t="s">
        <v>387</v>
      </c>
      <c r="F48" s="388" t="s">
        <v>387</v>
      </c>
      <c r="G48" s="388" t="s">
        <v>387</v>
      </c>
      <c r="H48" s="388" t="s">
        <v>387</v>
      </c>
      <c r="I48" s="388"/>
      <c r="J48" s="388"/>
      <c r="K48" s="388"/>
      <c r="L48" s="460"/>
    </row>
    <row r="49" spans="1:12" ht="15.75" thickBot="1">
      <c r="A49" s="511"/>
      <c r="B49" s="519" t="s">
        <v>477</v>
      </c>
      <c r="C49" s="453" t="s">
        <v>387</v>
      </c>
      <c r="D49" s="450" t="s">
        <v>387</v>
      </c>
      <c r="E49" s="450" t="s">
        <v>387</v>
      </c>
      <c r="F49" s="450" t="s">
        <v>387</v>
      </c>
      <c r="G49" s="450"/>
      <c r="H49" s="450"/>
      <c r="I49" s="450"/>
      <c r="J49" s="450"/>
      <c r="K49" s="450"/>
      <c r="L49" s="461"/>
    </row>
    <row r="50" spans="1:12">
      <c r="A50" s="509" t="s">
        <v>417</v>
      </c>
      <c r="B50" s="520" t="s">
        <v>80</v>
      </c>
      <c r="C50" s="524">
        <v>320</v>
      </c>
      <c r="D50" s="449">
        <v>406</v>
      </c>
      <c r="E50" s="449">
        <v>452</v>
      </c>
      <c r="F50" s="449">
        <v>345</v>
      </c>
      <c r="G50" s="449">
        <v>321</v>
      </c>
      <c r="H50" s="449">
        <v>367</v>
      </c>
      <c r="I50" s="449">
        <v>419</v>
      </c>
      <c r="J50" s="449">
        <v>385</v>
      </c>
      <c r="K50" s="449">
        <v>471</v>
      </c>
      <c r="L50" s="459">
        <v>546</v>
      </c>
    </row>
    <row r="51" spans="1:12">
      <c r="A51" s="510" t="s">
        <v>416</v>
      </c>
      <c r="B51" s="517" t="s">
        <v>474</v>
      </c>
      <c r="C51" s="365" t="s">
        <v>387</v>
      </c>
      <c r="D51" s="481" t="s">
        <v>387</v>
      </c>
      <c r="E51" s="481" t="s">
        <v>387</v>
      </c>
      <c r="F51" s="481">
        <v>6</v>
      </c>
      <c r="G51" s="481" t="s">
        <v>387</v>
      </c>
      <c r="H51" s="481" t="s">
        <v>387</v>
      </c>
      <c r="I51" s="481" t="s">
        <v>387</v>
      </c>
      <c r="J51" s="481" t="s">
        <v>387</v>
      </c>
      <c r="K51" s="481" t="s">
        <v>387</v>
      </c>
      <c r="L51" s="513">
        <v>8</v>
      </c>
    </row>
    <row r="52" spans="1:12">
      <c r="A52" s="510"/>
      <c r="B52" s="517" t="s">
        <v>475</v>
      </c>
      <c r="C52" s="515" t="s">
        <v>387</v>
      </c>
      <c r="D52" s="388">
        <v>13</v>
      </c>
      <c r="E52" s="388">
        <v>9</v>
      </c>
      <c r="F52" s="388">
        <v>14</v>
      </c>
      <c r="G52" s="388">
        <v>5</v>
      </c>
      <c r="H52" s="388">
        <v>8</v>
      </c>
      <c r="I52" s="388">
        <v>9</v>
      </c>
      <c r="J52" s="388">
        <v>8</v>
      </c>
      <c r="K52" s="388"/>
      <c r="L52" s="460"/>
    </row>
    <row r="53" spans="1:12">
      <c r="A53" s="510"/>
      <c r="B53" s="518" t="s">
        <v>476</v>
      </c>
      <c r="C53" s="515">
        <v>7</v>
      </c>
      <c r="D53" s="388">
        <v>15</v>
      </c>
      <c r="E53" s="388">
        <v>16</v>
      </c>
      <c r="F53" s="388">
        <v>15</v>
      </c>
      <c r="G53" s="388">
        <v>6</v>
      </c>
      <c r="H53" s="388">
        <v>10</v>
      </c>
      <c r="I53" s="388"/>
      <c r="J53" s="388"/>
      <c r="K53" s="388"/>
      <c r="L53" s="460"/>
    </row>
    <row r="54" spans="1:12" ht="15.75" thickBot="1">
      <c r="A54" s="511"/>
      <c r="B54" s="519" t="s">
        <v>477</v>
      </c>
      <c r="C54" s="453">
        <v>10</v>
      </c>
      <c r="D54" s="450">
        <v>21</v>
      </c>
      <c r="E54" s="450">
        <v>17</v>
      </c>
      <c r="F54" s="450">
        <v>20</v>
      </c>
      <c r="G54" s="450"/>
      <c r="H54" s="450"/>
      <c r="I54" s="450"/>
      <c r="J54" s="450"/>
      <c r="K54" s="450"/>
      <c r="L54" s="461"/>
    </row>
    <row r="55" spans="1:12">
      <c r="A55" s="509" t="s">
        <v>478</v>
      </c>
      <c r="B55" s="520" t="s">
        <v>80</v>
      </c>
      <c r="C55" s="524" t="s">
        <v>387</v>
      </c>
      <c r="D55" s="449" t="s">
        <v>387</v>
      </c>
      <c r="E55" s="449" t="s">
        <v>387</v>
      </c>
      <c r="F55" s="449" t="s">
        <v>387</v>
      </c>
      <c r="G55" s="449" t="s">
        <v>387</v>
      </c>
      <c r="H55" s="449" t="s">
        <v>387</v>
      </c>
      <c r="I55" s="449" t="s">
        <v>387</v>
      </c>
      <c r="J55" s="449" t="s">
        <v>387</v>
      </c>
      <c r="K55" s="449" t="s">
        <v>387</v>
      </c>
      <c r="L55" s="459" t="s">
        <v>387</v>
      </c>
    </row>
    <row r="56" spans="1:12">
      <c r="A56" s="510" t="s">
        <v>479</v>
      </c>
      <c r="B56" s="517" t="s">
        <v>474</v>
      </c>
      <c r="C56" s="365" t="s">
        <v>387</v>
      </c>
      <c r="D56" s="481" t="s">
        <v>387</v>
      </c>
      <c r="E56" s="481" t="s">
        <v>387</v>
      </c>
      <c r="F56" s="481" t="s">
        <v>387</v>
      </c>
      <c r="G56" s="481" t="s">
        <v>387</v>
      </c>
      <c r="H56" s="481" t="s">
        <v>387</v>
      </c>
      <c r="I56" s="481" t="s">
        <v>387</v>
      </c>
      <c r="J56" s="481" t="s">
        <v>387</v>
      </c>
      <c r="K56" s="481" t="s">
        <v>387</v>
      </c>
      <c r="L56" s="513" t="s">
        <v>387</v>
      </c>
    </row>
    <row r="57" spans="1:12">
      <c r="A57" s="510"/>
      <c r="B57" s="517" t="s">
        <v>475</v>
      </c>
      <c r="C57" s="515" t="s">
        <v>387</v>
      </c>
      <c r="D57" s="388" t="s">
        <v>387</v>
      </c>
      <c r="E57" s="388" t="s">
        <v>387</v>
      </c>
      <c r="F57" s="388" t="s">
        <v>387</v>
      </c>
      <c r="G57" s="388" t="s">
        <v>387</v>
      </c>
      <c r="H57" s="388" t="s">
        <v>387</v>
      </c>
      <c r="I57" s="388" t="s">
        <v>387</v>
      </c>
      <c r="J57" s="388" t="s">
        <v>387</v>
      </c>
      <c r="K57" s="388"/>
      <c r="L57" s="460"/>
    </row>
    <row r="58" spans="1:12">
      <c r="A58" s="510"/>
      <c r="B58" s="518" t="s">
        <v>476</v>
      </c>
      <c r="C58" s="515" t="s">
        <v>387</v>
      </c>
      <c r="D58" s="388" t="s">
        <v>387</v>
      </c>
      <c r="E58" s="388" t="s">
        <v>387</v>
      </c>
      <c r="F58" s="388" t="s">
        <v>387</v>
      </c>
      <c r="G58" s="388" t="s">
        <v>387</v>
      </c>
      <c r="H58" s="388" t="s">
        <v>387</v>
      </c>
      <c r="I58" s="388"/>
      <c r="J58" s="388"/>
      <c r="K58" s="388"/>
      <c r="L58" s="460"/>
    </row>
    <row r="59" spans="1:12" ht="15.75" thickBot="1">
      <c r="A59" s="511"/>
      <c r="B59" s="519" t="s">
        <v>477</v>
      </c>
      <c r="C59" s="453" t="s">
        <v>387</v>
      </c>
      <c r="D59" s="450" t="s">
        <v>387</v>
      </c>
      <c r="E59" s="450" t="s">
        <v>387</v>
      </c>
      <c r="F59" s="450" t="s">
        <v>387</v>
      </c>
      <c r="G59" s="450"/>
      <c r="H59" s="450"/>
      <c r="I59" s="450"/>
      <c r="J59" s="450"/>
      <c r="K59" s="450"/>
      <c r="L59" s="461"/>
    </row>
    <row r="60" spans="1:12">
      <c r="A60" s="509" t="s">
        <v>419</v>
      </c>
      <c r="B60" s="520" t="s">
        <v>80</v>
      </c>
      <c r="C60" s="524">
        <v>365</v>
      </c>
      <c r="D60" s="449">
        <v>504</v>
      </c>
      <c r="E60" s="449">
        <v>483</v>
      </c>
      <c r="F60" s="449">
        <v>385</v>
      </c>
      <c r="G60" s="449">
        <v>449</v>
      </c>
      <c r="H60" s="449">
        <v>433</v>
      </c>
      <c r="I60" s="449">
        <v>486</v>
      </c>
      <c r="J60" s="449">
        <v>507</v>
      </c>
      <c r="K60" s="449">
        <v>390</v>
      </c>
      <c r="L60" s="459">
        <v>366</v>
      </c>
    </row>
    <row r="61" spans="1:12">
      <c r="A61" s="510" t="s">
        <v>418</v>
      </c>
      <c r="B61" s="517" t="s">
        <v>474</v>
      </c>
      <c r="C61" s="365">
        <v>7</v>
      </c>
      <c r="D61" s="481" t="s">
        <v>387</v>
      </c>
      <c r="E61" s="481" t="s">
        <v>387</v>
      </c>
      <c r="F61" s="481" t="s">
        <v>387</v>
      </c>
      <c r="G61" s="481" t="s">
        <v>387</v>
      </c>
      <c r="H61" s="481" t="s">
        <v>387</v>
      </c>
      <c r="I61" s="481" t="s">
        <v>387</v>
      </c>
      <c r="J61" s="481" t="s">
        <v>387</v>
      </c>
      <c r="K61" s="481" t="s">
        <v>387</v>
      </c>
      <c r="L61" s="513" t="s">
        <v>387</v>
      </c>
    </row>
    <row r="62" spans="1:12">
      <c r="A62" s="510"/>
      <c r="B62" s="517" t="s">
        <v>475</v>
      </c>
      <c r="C62" s="515">
        <v>15</v>
      </c>
      <c r="D62" s="388">
        <v>13</v>
      </c>
      <c r="E62" s="388">
        <v>11</v>
      </c>
      <c r="F62" s="388">
        <v>6</v>
      </c>
      <c r="G62" s="388">
        <v>5</v>
      </c>
      <c r="H62" s="388">
        <v>7</v>
      </c>
      <c r="I62" s="388">
        <v>7</v>
      </c>
      <c r="J62" s="388">
        <v>7</v>
      </c>
      <c r="K62" s="388"/>
      <c r="L62" s="460"/>
    </row>
    <row r="63" spans="1:12">
      <c r="A63" s="510"/>
      <c r="B63" s="518" t="s">
        <v>476</v>
      </c>
      <c r="C63" s="515">
        <v>20</v>
      </c>
      <c r="D63" s="388">
        <v>15</v>
      </c>
      <c r="E63" s="388">
        <v>15</v>
      </c>
      <c r="F63" s="388">
        <v>8</v>
      </c>
      <c r="G63" s="388">
        <v>5</v>
      </c>
      <c r="H63" s="388">
        <v>11</v>
      </c>
      <c r="I63" s="388"/>
      <c r="J63" s="388"/>
      <c r="K63" s="388"/>
      <c r="L63" s="460"/>
    </row>
    <row r="64" spans="1:12" ht="15.75" thickBot="1">
      <c r="A64" s="511"/>
      <c r="B64" s="519" t="s">
        <v>477</v>
      </c>
      <c r="C64" s="453">
        <v>23</v>
      </c>
      <c r="D64" s="450">
        <v>19</v>
      </c>
      <c r="E64" s="450">
        <v>17</v>
      </c>
      <c r="F64" s="450">
        <v>8</v>
      </c>
      <c r="G64" s="450"/>
      <c r="H64" s="450"/>
      <c r="I64" s="450"/>
      <c r="J64" s="450"/>
      <c r="K64" s="450"/>
      <c r="L64" s="461"/>
    </row>
    <row r="65" spans="1:12">
      <c r="A65" s="509" t="s">
        <v>480</v>
      </c>
      <c r="B65" s="520" t="s">
        <v>80</v>
      </c>
      <c r="C65" s="524" t="s">
        <v>387</v>
      </c>
      <c r="D65" s="449" t="s">
        <v>387</v>
      </c>
      <c r="E65" s="449" t="s">
        <v>387</v>
      </c>
      <c r="F65" s="449" t="s">
        <v>387</v>
      </c>
      <c r="G65" s="449" t="s">
        <v>387</v>
      </c>
      <c r="H65" s="449" t="s">
        <v>387</v>
      </c>
      <c r="I65" s="449" t="s">
        <v>387</v>
      </c>
      <c r="J65" s="449" t="s">
        <v>387</v>
      </c>
      <c r="K65" s="449" t="s">
        <v>387</v>
      </c>
      <c r="L65" s="459" t="s">
        <v>387</v>
      </c>
    </row>
    <row r="66" spans="1:12">
      <c r="A66" s="510" t="s">
        <v>481</v>
      </c>
      <c r="B66" s="517" t="s">
        <v>474</v>
      </c>
      <c r="C66" s="365" t="s">
        <v>387</v>
      </c>
      <c r="D66" s="481" t="s">
        <v>387</v>
      </c>
      <c r="E66" s="481" t="s">
        <v>387</v>
      </c>
      <c r="F66" s="481" t="s">
        <v>387</v>
      </c>
      <c r="G66" s="481" t="s">
        <v>387</v>
      </c>
      <c r="H66" s="481" t="s">
        <v>387</v>
      </c>
      <c r="I66" s="481" t="s">
        <v>387</v>
      </c>
      <c r="J66" s="481" t="s">
        <v>387</v>
      </c>
      <c r="K66" s="481" t="s">
        <v>387</v>
      </c>
      <c r="L66" s="513" t="s">
        <v>387</v>
      </c>
    </row>
    <row r="67" spans="1:12">
      <c r="A67" s="510"/>
      <c r="B67" s="517" t="s">
        <v>475</v>
      </c>
      <c r="C67" s="515" t="s">
        <v>387</v>
      </c>
      <c r="D67" s="388" t="s">
        <v>387</v>
      </c>
      <c r="E67" s="388" t="s">
        <v>387</v>
      </c>
      <c r="F67" s="388" t="s">
        <v>387</v>
      </c>
      <c r="G67" s="388" t="s">
        <v>387</v>
      </c>
      <c r="H67" s="388" t="s">
        <v>387</v>
      </c>
      <c r="I67" s="388" t="s">
        <v>387</v>
      </c>
      <c r="J67" s="388" t="s">
        <v>387</v>
      </c>
      <c r="K67" s="388"/>
      <c r="L67" s="460"/>
    </row>
    <row r="68" spans="1:12">
      <c r="A68" s="510"/>
      <c r="B68" s="518" t="s">
        <v>476</v>
      </c>
      <c r="C68" s="515" t="s">
        <v>387</v>
      </c>
      <c r="D68" s="388" t="s">
        <v>387</v>
      </c>
      <c r="E68" s="388" t="s">
        <v>387</v>
      </c>
      <c r="F68" s="388" t="s">
        <v>387</v>
      </c>
      <c r="G68" s="388" t="s">
        <v>387</v>
      </c>
      <c r="H68" s="388" t="s">
        <v>387</v>
      </c>
      <c r="I68" s="388"/>
      <c r="J68" s="388"/>
      <c r="K68" s="388"/>
      <c r="L68" s="460"/>
    </row>
    <row r="69" spans="1:12" ht="15.75" thickBot="1">
      <c r="A69" s="511"/>
      <c r="B69" s="519" t="s">
        <v>477</v>
      </c>
      <c r="C69" s="453" t="s">
        <v>387</v>
      </c>
      <c r="D69" s="450" t="s">
        <v>387</v>
      </c>
      <c r="E69" s="450" t="s">
        <v>387</v>
      </c>
      <c r="F69" s="450" t="s">
        <v>387</v>
      </c>
      <c r="G69" s="450"/>
      <c r="H69" s="450"/>
      <c r="I69" s="450"/>
      <c r="J69" s="450"/>
      <c r="K69" s="450"/>
      <c r="L69" s="461"/>
    </row>
    <row r="70" spans="1:12">
      <c r="A70" s="509" t="s">
        <v>421</v>
      </c>
      <c r="B70" s="520" t="s">
        <v>80</v>
      </c>
      <c r="C70" s="524">
        <v>55</v>
      </c>
      <c r="D70" s="449">
        <v>77</v>
      </c>
      <c r="E70" s="449">
        <v>91</v>
      </c>
      <c r="F70" s="449">
        <v>86</v>
      </c>
      <c r="G70" s="449">
        <v>61</v>
      </c>
      <c r="H70" s="449">
        <v>106</v>
      </c>
      <c r="I70" s="449">
        <v>138</v>
      </c>
      <c r="J70" s="449">
        <v>152</v>
      </c>
      <c r="K70" s="449">
        <v>86</v>
      </c>
      <c r="L70" s="459">
        <v>101</v>
      </c>
    </row>
    <row r="71" spans="1:12">
      <c r="A71" s="510" t="s">
        <v>420</v>
      </c>
      <c r="B71" s="517" t="s">
        <v>474</v>
      </c>
      <c r="C71" s="365" t="s">
        <v>387</v>
      </c>
      <c r="D71" s="481" t="s">
        <v>387</v>
      </c>
      <c r="E71" s="481" t="s">
        <v>387</v>
      </c>
      <c r="F71" s="481" t="s">
        <v>387</v>
      </c>
      <c r="G71" s="481" t="s">
        <v>387</v>
      </c>
      <c r="H71" s="481" t="s">
        <v>387</v>
      </c>
      <c r="I71" s="481" t="s">
        <v>387</v>
      </c>
      <c r="J71" s="481" t="s">
        <v>387</v>
      </c>
      <c r="K71" s="481" t="s">
        <v>387</v>
      </c>
      <c r="L71" s="513" t="s">
        <v>387</v>
      </c>
    </row>
    <row r="72" spans="1:12">
      <c r="A72" s="510"/>
      <c r="B72" s="517" t="s">
        <v>475</v>
      </c>
      <c r="C72" s="515" t="s">
        <v>387</v>
      </c>
      <c r="D72" s="388" t="s">
        <v>387</v>
      </c>
      <c r="E72" s="388" t="s">
        <v>387</v>
      </c>
      <c r="F72" s="388" t="s">
        <v>387</v>
      </c>
      <c r="G72" s="388" t="s">
        <v>387</v>
      </c>
      <c r="H72" s="388" t="s">
        <v>387</v>
      </c>
      <c r="I72" s="388" t="s">
        <v>387</v>
      </c>
      <c r="J72" s="388" t="s">
        <v>387</v>
      </c>
      <c r="K72" s="388"/>
      <c r="L72" s="460"/>
    </row>
    <row r="73" spans="1:12">
      <c r="A73" s="510"/>
      <c r="B73" s="518" t="s">
        <v>476</v>
      </c>
      <c r="C73" s="515" t="s">
        <v>387</v>
      </c>
      <c r="D73" s="388" t="s">
        <v>387</v>
      </c>
      <c r="E73" s="388" t="s">
        <v>387</v>
      </c>
      <c r="F73" s="388" t="s">
        <v>387</v>
      </c>
      <c r="G73" s="388" t="s">
        <v>387</v>
      </c>
      <c r="H73" s="388" t="s">
        <v>387</v>
      </c>
      <c r="I73" s="388"/>
      <c r="J73" s="388"/>
      <c r="K73" s="388"/>
      <c r="L73" s="460"/>
    </row>
    <row r="74" spans="1:12" ht="15.75" thickBot="1">
      <c r="A74" s="511"/>
      <c r="B74" s="519" t="s">
        <v>477</v>
      </c>
      <c r="C74" s="453" t="s">
        <v>387</v>
      </c>
      <c r="D74" s="450" t="s">
        <v>387</v>
      </c>
      <c r="E74" s="450" t="s">
        <v>387</v>
      </c>
      <c r="F74" s="450" t="s">
        <v>387</v>
      </c>
      <c r="G74" s="450"/>
      <c r="H74" s="450"/>
      <c r="I74" s="450"/>
      <c r="J74" s="450"/>
      <c r="K74" s="450"/>
      <c r="L74" s="461"/>
    </row>
    <row r="75" spans="1:12">
      <c r="A75" s="509" t="s">
        <v>423</v>
      </c>
      <c r="B75" s="520" t="s">
        <v>80</v>
      </c>
      <c r="C75" s="524">
        <v>308</v>
      </c>
      <c r="D75" s="449">
        <v>267</v>
      </c>
      <c r="E75" s="449">
        <v>261</v>
      </c>
      <c r="F75" s="449">
        <v>269</v>
      </c>
      <c r="G75" s="449">
        <v>302</v>
      </c>
      <c r="H75" s="449">
        <v>248</v>
      </c>
      <c r="I75" s="449">
        <v>221</v>
      </c>
      <c r="J75" s="449">
        <v>288</v>
      </c>
      <c r="K75" s="449">
        <v>262</v>
      </c>
      <c r="L75" s="459">
        <v>265</v>
      </c>
    </row>
    <row r="76" spans="1:12">
      <c r="A76" s="510" t="s">
        <v>422</v>
      </c>
      <c r="B76" s="517" t="s">
        <v>474</v>
      </c>
      <c r="C76" s="365" t="s">
        <v>387</v>
      </c>
      <c r="D76" s="481" t="s">
        <v>387</v>
      </c>
      <c r="E76" s="481" t="s">
        <v>387</v>
      </c>
      <c r="F76" s="481" t="s">
        <v>387</v>
      </c>
      <c r="G76" s="481">
        <v>5</v>
      </c>
      <c r="H76" s="481" t="s">
        <v>387</v>
      </c>
      <c r="I76" s="481" t="s">
        <v>387</v>
      </c>
      <c r="J76" s="481" t="s">
        <v>387</v>
      </c>
      <c r="K76" s="481" t="s">
        <v>387</v>
      </c>
      <c r="L76" s="513" t="s">
        <v>387</v>
      </c>
    </row>
    <row r="77" spans="1:12">
      <c r="A77" s="510"/>
      <c r="B77" s="517" t="s">
        <v>475</v>
      </c>
      <c r="C77" s="515">
        <v>6</v>
      </c>
      <c r="D77" s="388" t="s">
        <v>387</v>
      </c>
      <c r="E77" s="388" t="s">
        <v>387</v>
      </c>
      <c r="F77" s="388" t="s">
        <v>387</v>
      </c>
      <c r="G77" s="388">
        <v>12</v>
      </c>
      <c r="H77" s="388">
        <v>6</v>
      </c>
      <c r="I77" s="388">
        <v>8</v>
      </c>
      <c r="J77" s="388">
        <v>11</v>
      </c>
      <c r="K77" s="388"/>
      <c r="L77" s="460"/>
    </row>
    <row r="78" spans="1:12">
      <c r="A78" s="510"/>
      <c r="B78" s="518" t="s">
        <v>476</v>
      </c>
      <c r="C78" s="515">
        <v>6</v>
      </c>
      <c r="D78" s="388" t="s">
        <v>387</v>
      </c>
      <c r="E78" s="388" t="s">
        <v>387</v>
      </c>
      <c r="F78" s="388">
        <v>6</v>
      </c>
      <c r="G78" s="388">
        <v>14</v>
      </c>
      <c r="H78" s="388">
        <v>7</v>
      </c>
      <c r="I78" s="388"/>
      <c r="J78" s="388"/>
      <c r="K78" s="388"/>
      <c r="L78" s="460"/>
    </row>
    <row r="79" spans="1:12" ht="15.75" thickBot="1">
      <c r="A79" s="511"/>
      <c r="B79" s="519" t="s">
        <v>477</v>
      </c>
      <c r="C79" s="453">
        <v>9</v>
      </c>
      <c r="D79" s="450">
        <v>5</v>
      </c>
      <c r="E79" s="450" t="s">
        <v>387</v>
      </c>
      <c r="F79" s="450">
        <v>6</v>
      </c>
      <c r="G79" s="450"/>
      <c r="H79" s="450"/>
      <c r="I79" s="450"/>
      <c r="J79" s="450"/>
      <c r="K79" s="450"/>
      <c r="L79" s="461"/>
    </row>
    <row r="80" spans="1:12">
      <c r="A80" s="509" t="s">
        <v>425</v>
      </c>
      <c r="B80" s="520" t="s">
        <v>80</v>
      </c>
      <c r="C80" s="524">
        <v>19</v>
      </c>
      <c r="D80" s="449">
        <v>17</v>
      </c>
      <c r="E80" s="449" t="s">
        <v>387</v>
      </c>
      <c r="F80" s="449" t="s">
        <v>387</v>
      </c>
      <c r="G80" s="449">
        <v>30</v>
      </c>
      <c r="H80" s="449">
        <v>5</v>
      </c>
      <c r="I80" s="449" t="s">
        <v>387</v>
      </c>
      <c r="J80" s="449">
        <v>11</v>
      </c>
      <c r="K80" s="449">
        <v>64</v>
      </c>
      <c r="L80" s="459">
        <v>70</v>
      </c>
    </row>
    <row r="81" spans="1:12">
      <c r="A81" s="510" t="s">
        <v>424</v>
      </c>
      <c r="B81" s="517" t="s">
        <v>474</v>
      </c>
      <c r="C81" s="365" t="s">
        <v>387</v>
      </c>
      <c r="D81" s="481" t="s">
        <v>387</v>
      </c>
      <c r="E81" s="481" t="s">
        <v>387</v>
      </c>
      <c r="F81" s="481" t="s">
        <v>387</v>
      </c>
      <c r="G81" s="481" t="s">
        <v>387</v>
      </c>
      <c r="H81" s="481" t="s">
        <v>387</v>
      </c>
      <c r="I81" s="481" t="s">
        <v>387</v>
      </c>
      <c r="J81" s="481" t="s">
        <v>387</v>
      </c>
      <c r="K81" s="481" t="s">
        <v>387</v>
      </c>
      <c r="L81" s="513" t="s">
        <v>387</v>
      </c>
    </row>
    <row r="82" spans="1:12">
      <c r="A82" s="510"/>
      <c r="B82" s="517" t="s">
        <v>475</v>
      </c>
      <c r="C82" s="515" t="s">
        <v>387</v>
      </c>
      <c r="D82" s="388" t="s">
        <v>387</v>
      </c>
      <c r="E82" s="388" t="s">
        <v>387</v>
      </c>
      <c r="F82" s="388" t="s">
        <v>387</v>
      </c>
      <c r="G82" s="388" t="s">
        <v>387</v>
      </c>
      <c r="H82" s="388" t="s">
        <v>387</v>
      </c>
      <c r="I82" s="388" t="s">
        <v>387</v>
      </c>
      <c r="J82" s="388" t="s">
        <v>387</v>
      </c>
      <c r="K82" s="388"/>
      <c r="L82" s="460"/>
    </row>
    <row r="83" spans="1:12">
      <c r="A83" s="510"/>
      <c r="B83" s="518" t="s">
        <v>476</v>
      </c>
      <c r="C83" s="515" t="s">
        <v>387</v>
      </c>
      <c r="D83" s="388" t="s">
        <v>387</v>
      </c>
      <c r="E83" s="388" t="s">
        <v>387</v>
      </c>
      <c r="F83" s="388" t="s">
        <v>387</v>
      </c>
      <c r="G83" s="388" t="s">
        <v>387</v>
      </c>
      <c r="H83" s="388" t="s">
        <v>387</v>
      </c>
      <c r="I83" s="388"/>
      <c r="J83" s="388"/>
      <c r="K83" s="388"/>
      <c r="L83" s="460"/>
    </row>
    <row r="84" spans="1:12" ht="15.75" thickBot="1">
      <c r="A84" s="511"/>
      <c r="B84" s="519" t="s">
        <v>477</v>
      </c>
      <c r="C84" s="453" t="s">
        <v>387</v>
      </c>
      <c r="D84" s="450" t="s">
        <v>387</v>
      </c>
      <c r="E84" s="450" t="s">
        <v>387</v>
      </c>
      <c r="F84" s="450" t="s">
        <v>387</v>
      </c>
      <c r="G84" s="450"/>
      <c r="H84" s="450"/>
      <c r="I84" s="450"/>
      <c r="J84" s="450"/>
      <c r="K84" s="450"/>
      <c r="L84" s="461"/>
    </row>
    <row r="85" spans="1:12">
      <c r="A85" s="509" t="s">
        <v>427</v>
      </c>
      <c r="B85" s="520" t="s">
        <v>80</v>
      </c>
      <c r="C85" s="524" t="s">
        <v>387</v>
      </c>
      <c r="D85" s="449">
        <v>20</v>
      </c>
      <c r="E85" s="449">
        <v>12</v>
      </c>
      <c r="F85" s="449">
        <v>68</v>
      </c>
      <c r="G85" s="449">
        <v>48</v>
      </c>
      <c r="H85" s="449">
        <v>27</v>
      </c>
      <c r="I85" s="449" t="s">
        <v>387</v>
      </c>
      <c r="J85" s="449">
        <v>71</v>
      </c>
      <c r="K85" s="449">
        <v>32</v>
      </c>
      <c r="L85" s="459">
        <v>127</v>
      </c>
    </row>
    <row r="86" spans="1:12">
      <c r="A86" s="510" t="s">
        <v>426</v>
      </c>
      <c r="B86" s="517" t="s">
        <v>474</v>
      </c>
      <c r="C86" s="365" t="s">
        <v>387</v>
      </c>
      <c r="D86" s="481" t="s">
        <v>387</v>
      </c>
      <c r="E86" s="481" t="s">
        <v>387</v>
      </c>
      <c r="F86" s="481" t="s">
        <v>387</v>
      </c>
      <c r="G86" s="481" t="s">
        <v>387</v>
      </c>
      <c r="H86" s="481" t="s">
        <v>387</v>
      </c>
      <c r="I86" s="481" t="s">
        <v>387</v>
      </c>
      <c r="J86" s="481" t="s">
        <v>387</v>
      </c>
      <c r="K86" s="481" t="s">
        <v>387</v>
      </c>
      <c r="L86" s="513" t="s">
        <v>387</v>
      </c>
    </row>
    <row r="87" spans="1:12">
      <c r="A87" s="510"/>
      <c r="B87" s="517" t="s">
        <v>475</v>
      </c>
      <c r="C87" s="515" t="s">
        <v>387</v>
      </c>
      <c r="D87" s="388" t="s">
        <v>387</v>
      </c>
      <c r="E87" s="388" t="s">
        <v>387</v>
      </c>
      <c r="F87" s="388" t="s">
        <v>387</v>
      </c>
      <c r="G87" s="388" t="s">
        <v>387</v>
      </c>
      <c r="H87" s="388" t="s">
        <v>387</v>
      </c>
      <c r="I87" s="388" t="s">
        <v>387</v>
      </c>
      <c r="J87" s="388" t="s">
        <v>387</v>
      </c>
      <c r="K87" s="388"/>
      <c r="L87" s="460"/>
    </row>
    <row r="88" spans="1:12">
      <c r="A88" s="510"/>
      <c r="B88" s="518" t="s">
        <v>476</v>
      </c>
      <c r="C88" s="515" t="s">
        <v>387</v>
      </c>
      <c r="D88" s="388" t="s">
        <v>387</v>
      </c>
      <c r="E88" s="388" t="s">
        <v>387</v>
      </c>
      <c r="F88" s="388" t="s">
        <v>387</v>
      </c>
      <c r="G88" s="388" t="s">
        <v>387</v>
      </c>
      <c r="H88" s="388" t="s">
        <v>387</v>
      </c>
      <c r="I88" s="388"/>
      <c r="J88" s="388"/>
      <c r="K88" s="388"/>
      <c r="L88" s="460"/>
    </row>
    <row r="89" spans="1:12" ht="15.75" thickBot="1">
      <c r="A89" s="511"/>
      <c r="B89" s="519" t="s">
        <v>477</v>
      </c>
      <c r="C89" s="453" t="s">
        <v>387</v>
      </c>
      <c r="D89" s="450" t="s">
        <v>387</v>
      </c>
      <c r="E89" s="450" t="s">
        <v>387</v>
      </c>
      <c r="F89" s="450" t="s">
        <v>387</v>
      </c>
      <c r="G89" s="450"/>
      <c r="H89" s="450"/>
      <c r="I89" s="450"/>
      <c r="J89" s="450"/>
      <c r="K89" s="450"/>
      <c r="L89" s="461"/>
    </row>
    <row r="90" spans="1:12">
      <c r="A90" s="509" t="s">
        <v>429</v>
      </c>
      <c r="B90" s="520" t="s">
        <v>80</v>
      </c>
      <c r="C90" s="524">
        <v>229</v>
      </c>
      <c r="D90" s="449">
        <v>284</v>
      </c>
      <c r="E90" s="449">
        <v>282</v>
      </c>
      <c r="F90" s="449">
        <v>292</v>
      </c>
      <c r="G90" s="449">
        <v>335</v>
      </c>
      <c r="H90" s="449">
        <v>286</v>
      </c>
      <c r="I90" s="449">
        <v>330</v>
      </c>
      <c r="J90" s="449">
        <v>338</v>
      </c>
      <c r="K90" s="449">
        <v>356</v>
      </c>
      <c r="L90" s="459">
        <v>351</v>
      </c>
    </row>
    <row r="91" spans="1:12">
      <c r="A91" s="510" t="s">
        <v>428</v>
      </c>
      <c r="B91" s="517" t="s">
        <v>474</v>
      </c>
      <c r="C91" s="365" t="s">
        <v>387</v>
      </c>
      <c r="D91" s="481" t="s">
        <v>387</v>
      </c>
      <c r="E91" s="481" t="s">
        <v>387</v>
      </c>
      <c r="F91" s="481" t="s">
        <v>387</v>
      </c>
      <c r="G91" s="481" t="s">
        <v>387</v>
      </c>
      <c r="H91" s="481" t="s">
        <v>387</v>
      </c>
      <c r="I91" s="481" t="s">
        <v>387</v>
      </c>
      <c r="J91" s="481" t="s">
        <v>387</v>
      </c>
      <c r="K91" s="481" t="s">
        <v>387</v>
      </c>
      <c r="L91" s="513" t="s">
        <v>387</v>
      </c>
    </row>
    <row r="92" spans="1:12">
      <c r="A92" s="510"/>
      <c r="B92" s="517" t="s">
        <v>475</v>
      </c>
      <c r="C92" s="515">
        <v>5</v>
      </c>
      <c r="D92" s="388">
        <v>5</v>
      </c>
      <c r="E92" s="388">
        <v>7</v>
      </c>
      <c r="F92" s="388">
        <v>5</v>
      </c>
      <c r="G92" s="388">
        <v>6</v>
      </c>
      <c r="H92" s="388" t="s">
        <v>387</v>
      </c>
      <c r="I92" s="388">
        <v>5</v>
      </c>
      <c r="J92" s="388">
        <v>5</v>
      </c>
      <c r="K92" s="388"/>
      <c r="L92" s="460"/>
    </row>
    <row r="93" spans="1:12">
      <c r="A93" s="510"/>
      <c r="B93" s="518" t="s">
        <v>476</v>
      </c>
      <c r="C93" s="515">
        <v>6</v>
      </c>
      <c r="D93" s="388">
        <v>5</v>
      </c>
      <c r="E93" s="388">
        <v>7</v>
      </c>
      <c r="F93" s="388">
        <v>7</v>
      </c>
      <c r="G93" s="388">
        <v>7</v>
      </c>
      <c r="H93" s="388">
        <v>6</v>
      </c>
      <c r="I93" s="388"/>
      <c r="J93" s="388"/>
      <c r="K93" s="388"/>
      <c r="L93" s="460"/>
    </row>
    <row r="94" spans="1:12" ht="15.75" thickBot="1">
      <c r="A94" s="511"/>
      <c r="B94" s="519" t="s">
        <v>477</v>
      </c>
      <c r="C94" s="453">
        <v>7</v>
      </c>
      <c r="D94" s="450">
        <v>8</v>
      </c>
      <c r="E94" s="450">
        <v>8</v>
      </c>
      <c r="F94" s="450">
        <v>7</v>
      </c>
      <c r="G94" s="450"/>
      <c r="H94" s="450"/>
      <c r="I94" s="450"/>
      <c r="J94" s="450"/>
      <c r="K94" s="450"/>
      <c r="L94" s="461"/>
    </row>
    <row r="95" spans="1:12">
      <c r="A95" s="509" t="s">
        <v>431</v>
      </c>
      <c r="B95" s="520" t="s">
        <v>80</v>
      </c>
      <c r="C95" s="524">
        <v>273</v>
      </c>
      <c r="D95" s="449">
        <v>323</v>
      </c>
      <c r="E95" s="449">
        <v>268</v>
      </c>
      <c r="F95" s="449">
        <v>266</v>
      </c>
      <c r="G95" s="449">
        <v>298</v>
      </c>
      <c r="H95" s="449">
        <v>243</v>
      </c>
      <c r="I95" s="449">
        <v>240</v>
      </c>
      <c r="J95" s="449">
        <v>326</v>
      </c>
      <c r="K95" s="449">
        <v>321</v>
      </c>
      <c r="L95" s="459">
        <v>257</v>
      </c>
    </row>
    <row r="96" spans="1:12">
      <c r="A96" s="510" t="s">
        <v>430</v>
      </c>
      <c r="B96" s="517" t="s">
        <v>474</v>
      </c>
      <c r="C96" s="365" t="s">
        <v>387</v>
      </c>
      <c r="D96" s="481" t="s">
        <v>387</v>
      </c>
      <c r="E96" s="481" t="s">
        <v>387</v>
      </c>
      <c r="F96" s="481" t="s">
        <v>387</v>
      </c>
      <c r="G96" s="481" t="s">
        <v>387</v>
      </c>
      <c r="H96" s="481" t="s">
        <v>387</v>
      </c>
      <c r="I96" s="481" t="s">
        <v>387</v>
      </c>
      <c r="J96" s="481" t="s">
        <v>387</v>
      </c>
      <c r="K96" s="481" t="s">
        <v>387</v>
      </c>
      <c r="L96" s="513" t="s">
        <v>387</v>
      </c>
    </row>
    <row r="97" spans="1:12">
      <c r="A97" s="510"/>
      <c r="B97" s="517" t="s">
        <v>475</v>
      </c>
      <c r="C97" s="515" t="s">
        <v>387</v>
      </c>
      <c r="D97" s="388">
        <v>6</v>
      </c>
      <c r="E97" s="388">
        <v>5</v>
      </c>
      <c r="F97" s="388">
        <v>7</v>
      </c>
      <c r="G97" s="388">
        <v>6</v>
      </c>
      <c r="H97" s="388">
        <v>5</v>
      </c>
      <c r="I97" s="388" t="s">
        <v>387</v>
      </c>
      <c r="J97" s="388" t="s">
        <v>387</v>
      </c>
      <c r="K97" s="388"/>
      <c r="L97" s="460"/>
    </row>
    <row r="98" spans="1:12">
      <c r="A98" s="510"/>
      <c r="B98" s="518" t="s">
        <v>476</v>
      </c>
      <c r="C98" s="515" t="s">
        <v>387</v>
      </c>
      <c r="D98" s="388">
        <v>8</v>
      </c>
      <c r="E98" s="388">
        <v>8</v>
      </c>
      <c r="F98" s="388">
        <v>7</v>
      </c>
      <c r="G98" s="388">
        <v>9</v>
      </c>
      <c r="H98" s="388">
        <v>6</v>
      </c>
      <c r="I98" s="388"/>
      <c r="J98" s="388"/>
      <c r="K98" s="388"/>
      <c r="L98" s="460"/>
    </row>
    <row r="99" spans="1:12" ht="15.75" thickBot="1">
      <c r="A99" s="511"/>
      <c r="B99" s="519" t="s">
        <v>477</v>
      </c>
      <c r="C99" s="453">
        <v>7</v>
      </c>
      <c r="D99" s="450">
        <v>8</v>
      </c>
      <c r="E99" s="450">
        <v>10</v>
      </c>
      <c r="F99" s="450">
        <v>9</v>
      </c>
      <c r="G99" s="450"/>
      <c r="H99" s="450"/>
      <c r="I99" s="450"/>
      <c r="J99" s="450"/>
      <c r="K99" s="450"/>
      <c r="L99" s="461"/>
    </row>
    <row r="100" spans="1:12">
      <c r="A100" s="509" t="s">
        <v>433</v>
      </c>
      <c r="B100" s="520" t="s">
        <v>80</v>
      </c>
      <c r="C100" s="524">
        <v>88</v>
      </c>
      <c r="D100" s="449">
        <v>99</v>
      </c>
      <c r="E100" s="449">
        <v>108</v>
      </c>
      <c r="F100" s="449">
        <v>99</v>
      </c>
      <c r="G100" s="449">
        <v>101</v>
      </c>
      <c r="H100" s="449">
        <v>114</v>
      </c>
      <c r="I100" s="449">
        <v>84</v>
      </c>
      <c r="J100" s="449">
        <v>94</v>
      </c>
      <c r="K100" s="449">
        <v>108</v>
      </c>
      <c r="L100" s="459">
        <v>113</v>
      </c>
    </row>
    <row r="101" spans="1:12">
      <c r="A101" s="510" t="s">
        <v>432</v>
      </c>
      <c r="B101" s="517" t="s">
        <v>474</v>
      </c>
      <c r="C101" s="365" t="s">
        <v>387</v>
      </c>
      <c r="D101" s="481" t="s">
        <v>387</v>
      </c>
      <c r="E101" s="481" t="s">
        <v>387</v>
      </c>
      <c r="F101" s="481" t="s">
        <v>387</v>
      </c>
      <c r="G101" s="481" t="s">
        <v>387</v>
      </c>
      <c r="H101" s="481" t="s">
        <v>387</v>
      </c>
      <c r="I101" s="481" t="s">
        <v>387</v>
      </c>
      <c r="J101" s="481" t="s">
        <v>387</v>
      </c>
      <c r="K101" s="481" t="s">
        <v>387</v>
      </c>
      <c r="L101" s="513" t="s">
        <v>387</v>
      </c>
    </row>
    <row r="102" spans="1:12">
      <c r="A102" s="510"/>
      <c r="B102" s="517" t="s">
        <v>475</v>
      </c>
      <c r="C102" s="515" t="s">
        <v>387</v>
      </c>
      <c r="D102" s="388" t="s">
        <v>387</v>
      </c>
      <c r="E102" s="388">
        <v>7</v>
      </c>
      <c r="F102" s="388">
        <v>5</v>
      </c>
      <c r="G102" s="388">
        <v>6</v>
      </c>
      <c r="H102" s="388">
        <v>6</v>
      </c>
      <c r="I102" s="388" t="s">
        <v>387</v>
      </c>
      <c r="J102" s="388" t="s">
        <v>387</v>
      </c>
      <c r="K102" s="388"/>
      <c r="L102" s="460"/>
    </row>
    <row r="103" spans="1:12">
      <c r="A103" s="510"/>
      <c r="B103" s="518" t="s">
        <v>476</v>
      </c>
      <c r="C103" s="515" t="s">
        <v>387</v>
      </c>
      <c r="D103" s="388">
        <v>5</v>
      </c>
      <c r="E103" s="388">
        <v>10</v>
      </c>
      <c r="F103" s="388">
        <v>5</v>
      </c>
      <c r="G103" s="388">
        <v>9</v>
      </c>
      <c r="H103" s="388">
        <v>6</v>
      </c>
      <c r="I103" s="388"/>
      <c r="J103" s="388"/>
      <c r="K103" s="388"/>
      <c r="L103" s="460"/>
    </row>
    <row r="104" spans="1:12" ht="15.75" thickBot="1">
      <c r="A104" s="511"/>
      <c r="B104" s="519" t="s">
        <v>477</v>
      </c>
      <c r="C104" s="453" t="s">
        <v>387</v>
      </c>
      <c r="D104" s="450">
        <v>5</v>
      </c>
      <c r="E104" s="450">
        <v>13</v>
      </c>
      <c r="F104" s="450">
        <v>7</v>
      </c>
      <c r="G104" s="450"/>
      <c r="H104" s="450"/>
      <c r="I104" s="450"/>
      <c r="J104" s="450"/>
      <c r="K104" s="450"/>
      <c r="L104" s="461"/>
    </row>
    <row r="105" spans="1:12">
      <c r="A105" s="509" t="s">
        <v>435</v>
      </c>
      <c r="B105" s="520" t="s">
        <v>80</v>
      </c>
      <c r="C105" s="524">
        <v>153</v>
      </c>
      <c r="D105" s="449">
        <v>233</v>
      </c>
      <c r="E105" s="449">
        <v>125</v>
      </c>
      <c r="F105" s="449">
        <v>115</v>
      </c>
      <c r="G105" s="449">
        <v>194</v>
      </c>
      <c r="H105" s="449">
        <v>202</v>
      </c>
      <c r="I105" s="449">
        <v>195</v>
      </c>
      <c r="J105" s="449">
        <v>230</v>
      </c>
      <c r="K105" s="449">
        <v>304</v>
      </c>
      <c r="L105" s="459">
        <v>304</v>
      </c>
    </row>
    <row r="106" spans="1:12">
      <c r="A106" s="510" t="s">
        <v>434</v>
      </c>
      <c r="B106" s="517" t="s">
        <v>474</v>
      </c>
      <c r="C106" s="365" t="s">
        <v>387</v>
      </c>
      <c r="D106" s="481" t="s">
        <v>387</v>
      </c>
      <c r="E106" s="481" t="s">
        <v>387</v>
      </c>
      <c r="F106" s="481" t="s">
        <v>387</v>
      </c>
      <c r="G106" s="481" t="s">
        <v>387</v>
      </c>
      <c r="H106" s="481" t="s">
        <v>387</v>
      </c>
      <c r="I106" s="481" t="s">
        <v>387</v>
      </c>
      <c r="J106" s="481" t="s">
        <v>387</v>
      </c>
      <c r="K106" s="481" t="s">
        <v>387</v>
      </c>
      <c r="L106" s="513" t="s">
        <v>387</v>
      </c>
    </row>
    <row r="107" spans="1:12">
      <c r="A107" s="510"/>
      <c r="B107" s="517" t="s">
        <v>475</v>
      </c>
      <c r="C107" s="515" t="s">
        <v>387</v>
      </c>
      <c r="D107" s="388">
        <v>6</v>
      </c>
      <c r="E107" s="388" t="s">
        <v>387</v>
      </c>
      <c r="F107" s="388" t="s">
        <v>387</v>
      </c>
      <c r="G107" s="388">
        <v>7</v>
      </c>
      <c r="H107" s="388" t="s">
        <v>387</v>
      </c>
      <c r="I107" s="388">
        <v>7</v>
      </c>
      <c r="J107" s="388" t="s">
        <v>387</v>
      </c>
      <c r="K107" s="388"/>
      <c r="L107" s="460"/>
    </row>
    <row r="108" spans="1:12">
      <c r="A108" s="510"/>
      <c r="B108" s="518" t="s">
        <v>476</v>
      </c>
      <c r="C108" s="515">
        <v>7</v>
      </c>
      <c r="D108" s="388">
        <v>11</v>
      </c>
      <c r="E108" s="388" t="s">
        <v>387</v>
      </c>
      <c r="F108" s="388">
        <v>5</v>
      </c>
      <c r="G108" s="388">
        <v>8</v>
      </c>
      <c r="H108" s="388" t="s">
        <v>387</v>
      </c>
      <c r="I108" s="388"/>
      <c r="J108" s="388"/>
      <c r="K108" s="388"/>
      <c r="L108" s="460"/>
    </row>
    <row r="109" spans="1:12" ht="15.75" thickBot="1">
      <c r="A109" s="511"/>
      <c r="B109" s="519" t="s">
        <v>477</v>
      </c>
      <c r="C109" s="453">
        <v>10</v>
      </c>
      <c r="D109" s="450">
        <v>11</v>
      </c>
      <c r="E109" s="450" t="s">
        <v>387</v>
      </c>
      <c r="F109" s="450">
        <v>8</v>
      </c>
      <c r="G109" s="450"/>
      <c r="H109" s="450"/>
      <c r="I109" s="450"/>
      <c r="J109" s="450"/>
      <c r="K109" s="450"/>
      <c r="L109" s="461"/>
    </row>
    <row r="110" spans="1:12">
      <c r="A110" s="509" t="s">
        <v>437</v>
      </c>
      <c r="B110" s="520" t="s">
        <v>80</v>
      </c>
      <c r="C110" s="524">
        <v>96</v>
      </c>
      <c r="D110" s="449">
        <v>85</v>
      </c>
      <c r="E110" s="449">
        <v>98</v>
      </c>
      <c r="F110" s="449">
        <v>94</v>
      </c>
      <c r="G110" s="449">
        <v>112</v>
      </c>
      <c r="H110" s="449">
        <v>119</v>
      </c>
      <c r="I110" s="449">
        <v>108</v>
      </c>
      <c r="J110" s="449">
        <v>98</v>
      </c>
      <c r="K110" s="449">
        <v>75</v>
      </c>
      <c r="L110" s="459">
        <v>85</v>
      </c>
    </row>
    <row r="111" spans="1:12">
      <c r="A111" s="510" t="s">
        <v>436</v>
      </c>
      <c r="B111" s="517" t="s">
        <v>474</v>
      </c>
      <c r="C111" s="365" t="s">
        <v>387</v>
      </c>
      <c r="D111" s="481" t="s">
        <v>387</v>
      </c>
      <c r="E111" s="481" t="s">
        <v>387</v>
      </c>
      <c r="F111" s="481" t="s">
        <v>387</v>
      </c>
      <c r="G111" s="481" t="s">
        <v>387</v>
      </c>
      <c r="H111" s="481" t="s">
        <v>387</v>
      </c>
      <c r="I111" s="481" t="s">
        <v>387</v>
      </c>
      <c r="J111" s="481" t="s">
        <v>387</v>
      </c>
      <c r="K111" s="481" t="s">
        <v>387</v>
      </c>
      <c r="L111" s="513" t="s">
        <v>387</v>
      </c>
    </row>
    <row r="112" spans="1:12">
      <c r="A112" s="510"/>
      <c r="B112" s="517" t="s">
        <v>475</v>
      </c>
      <c r="C112" s="515" t="s">
        <v>387</v>
      </c>
      <c r="D112" s="388" t="s">
        <v>387</v>
      </c>
      <c r="E112" s="388" t="s">
        <v>387</v>
      </c>
      <c r="F112" s="388" t="s">
        <v>387</v>
      </c>
      <c r="G112" s="388" t="s">
        <v>387</v>
      </c>
      <c r="H112" s="388" t="s">
        <v>387</v>
      </c>
      <c r="I112" s="388" t="s">
        <v>387</v>
      </c>
      <c r="J112" s="388" t="s">
        <v>387</v>
      </c>
      <c r="K112" s="388"/>
      <c r="L112" s="460"/>
    </row>
    <row r="113" spans="1:12">
      <c r="A113" s="510"/>
      <c r="B113" s="518" t="s">
        <v>476</v>
      </c>
      <c r="C113" s="515" t="s">
        <v>387</v>
      </c>
      <c r="D113" s="388" t="s">
        <v>387</v>
      </c>
      <c r="E113" s="388" t="s">
        <v>387</v>
      </c>
      <c r="F113" s="388" t="s">
        <v>387</v>
      </c>
      <c r="G113" s="388" t="s">
        <v>387</v>
      </c>
      <c r="H113" s="388" t="s">
        <v>387</v>
      </c>
      <c r="I113" s="388"/>
      <c r="J113" s="388"/>
      <c r="K113" s="388"/>
      <c r="L113" s="460"/>
    </row>
    <row r="114" spans="1:12" ht="15.75" thickBot="1">
      <c r="A114" s="511"/>
      <c r="B114" s="519" t="s">
        <v>477</v>
      </c>
      <c r="C114" s="453" t="s">
        <v>387</v>
      </c>
      <c r="D114" s="450" t="s">
        <v>387</v>
      </c>
      <c r="E114" s="450" t="s">
        <v>387</v>
      </c>
      <c r="F114" s="450" t="s">
        <v>387</v>
      </c>
      <c r="G114" s="450"/>
      <c r="H114" s="450"/>
      <c r="I114" s="450"/>
      <c r="J114" s="450"/>
      <c r="K114" s="450"/>
      <c r="L114" s="461"/>
    </row>
    <row r="115" spans="1:12">
      <c r="A115" s="509" t="s">
        <v>482</v>
      </c>
      <c r="B115" s="520" t="s">
        <v>80</v>
      </c>
      <c r="C115" s="524" t="s">
        <v>387</v>
      </c>
      <c r="D115" s="449" t="s">
        <v>387</v>
      </c>
      <c r="E115" s="449" t="s">
        <v>387</v>
      </c>
      <c r="F115" s="449" t="s">
        <v>387</v>
      </c>
      <c r="G115" s="449" t="s">
        <v>387</v>
      </c>
      <c r="H115" s="449" t="s">
        <v>387</v>
      </c>
      <c r="I115" s="449" t="s">
        <v>387</v>
      </c>
      <c r="J115" s="449" t="s">
        <v>387</v>
      </c>
      <c r="K115" s="449" t="s">
        <v>387</v>
      </c>
      <c r="L115" s="459" t="s">
        <v>387</v>
      </c>
    </row>
    <row r="116" spans="1:12">
      <c r="A116" s="510" t="s">
        <v>483</v>
      </c>
      <c r="B116" s="517" t="s">
        <v>474</v>
      </c>
      <c r="C116" s="365" t="s">
        <v>387</v>
      </c>
      <c r="D116" s="481" t="s">
        <v>387</v>
      </c>
      <c r="E116" s="481" t="s">
        <v>387</v>
      </c>
      <c r="F116" s="481" t="s">
        <v>387</v>
      </c>
      <c r="G116" s="481" t="s">
        <v>387</v>
      </c>
      <c r="H116" s="481" t="s">
        <v>387</v>
      </c>
      <c r="I116" s="481" t="s">
        <v>387</v>
      </c>
      <c r="J116" s="481" t="s">
        <v>387</v>
      </c>
      <c r="K116" s="481" t="s">
        <v>387</v>
      </c>
      <c r="L116" s="513" t="s">
        <v>387</v>
      </c>
    </row>
    <row r="117" spans="1:12">
      <c r="A117" s="510"/>
      <c r="B117" s="517" t="s">
        <v>475</v>
      </c>
      <c r="C117" s="515" t="s">
        <v>387</v>
      </c>
      <c r="D117" s="388" t="s">
        <v>387</v>
      </c>
      <c r="E117" s="388" t="s">
        <v>387</v>
      </c>
      <c r="F117" s="388" t="s">
        <v>387</v>
      </c>
      <c r="G117" s="388" t="s">
        <v>387</v>
      </c>
      <c r="H117" s="388" t="s">
        <v>387</v>
      </c>
      <c r="I117" s="388" t="s">
        <v>387</v>
      </c>
      <c r="J117" s="388" t="s">
        <v>387</v>
      </c>
      <c r="K117" s="388"/>
      <c r="L117" s="460"/>
    </row>
    <row r="118" spans="1:12">
      <c r="A118" s="510"/>
      <c r="B118" s="518" t="s">
        <v>476</v>
      </c>
      <c r="C118" s="515" t="s">
        <v>387</v>
      </c>
      <c r="D118" s="388" t="s">
        <v>387</v>
      </c>
      <c r="E118" s="388" t="s">
        <v>387</v>
      </c>
      <c r="F118" s="388" t="s">
        <v>387</v>
      </c>
      <c r="G118" s="388" t="s">
        <v>387</v>
      </c>
      <c r="H118" s="388" t="s">
        <v>387</v>
      </c>
      <c r="I118" s="388"/>
      <c r="J118" s="388"/>
      <c r="K118" s="388"/>
      <c r="L118" s="460"/>
    </row>
    <row r="119" spans="1:12" ht="15.75" thickBot="1">
      <c r="A119" s="511"/>
      <c r="B119" s="519" t="s">
        <v>477</v>
      </c>
      <c r="C119" s="453" t="s">
        <v>387</v>
      </c>
      <c r="D119" s="450" t="s">
        <v>387</v>
      </c>
      <c r="E119" s="450" t="s">
        <v>387</v>
      </c>
      <c r="F119" s="450" t="s">
        <v>387</v>
      </c>
      <c r="G119" s="450"/>
      <c r="H119" s="450"/>
      <c r="I119" s="450"/>
      <c r="J119" s="450"/>
      <c r="K119" s="450"/>
      <c r="L119" s="461"/>
    </row>
    <row r="120" spans="1:12">
      <c r="A120" s="509" t="s">
        <v>439</v>
      </c>
      <c r="B120" s="520" t="s">
        <v>80</v>
      </c>
      <c r="C120" s="524">
        <v>39</v>
      </c>
      <c r="D120" s="449">
        <v>70</v>
      </c>
      <c r="E120" s="449">
        <v>55</v>
      </c>
      <c r="F120" s="449">
        <v>41</v>
      </c>
      <c r="G120" s="449">
        <v>24</v>
      </c>
      <c r="H120" s="449" t="s">
        <v>387</v>
      </c>
      <c r="I120" s="449" t="s">
        <v>387</v>
      </c>
      <c r="J120" s="449" t="s">
        <v>387</v>
      </c>
      <c r="K120" s="449" t="s">
        <v>387</v>
      </c>
      <c r="L120" s="459" t="s">
        <v>387</v>
      </c>
    </row>
    <row r="121" spans="1:12">
      <c r="A121" s="510" t="s">
        <v>438</v>
      </c>
      <c r="B121" s="517" t="s">
        <v>474</v>
      </c>
      <c r="C121" s="365" t="s">
        <v>387</v>
      </c>
      <c r="D121" s="481" t="s">
        <v>387</v>
      </c>
      <c r="E121" s="481" t="s">
        <v>387</v>
      </c>
      <c r="F121" s="481" t="s">
        <v>387</v>
      </c>
      <c r="G121" s="481" t="s">
        <v>387</v>
      </c>
      <c r="H121" s="481" t="s">
        <v>387</v>
      </c>
      <c r="I121" s="481" t="s">
        <v>387</v>
      </c>
      <c r="J121" s="481" t="s">
        <v>387</v>
      </c>
      <c r="K121" s="481" t="s">
        <v>387</v>
      </c>
      <c r="L121" s="513" t="s">
        <v>387</v>
      </c>
    </row>
    <row r="122" spans="1:12">
      <c r="A122" s="510"/>
      <c r="B122" s="517" t="s">
        <v>475</v>
      </c>
      <c r="C122" s="515" t="s">
        <v>387</v>
      </c>
      <c r="D122" s="388" t="s">
        <v>387</v>
      </c>
      <c r="E122" s="388" t="s">
        <v>387</v>
      </c>
      <c r="F122" s="388" t="s">
        <v>387</v>
      </c>
      <c r="G122" s="388" t="s">
        <v>387</v>
      </c>
      <c r="H122" s="388" t="s">
        <v>387</v>
      </c>
      <c r="I122" s="388" t="s">
        <v>387</v>
      </c>
      <c r="J122" s="388" t="s">
        <v>387</v>
      </c>
      <c r="K122" s="388"/>
      <c r="L122" s="460"/>
    </row>
    <row r="123" spans="1:12">
      <c r="A123" s="510"/>
      <c r="B123" s="518" t="s">
        <v>476</v>
      </c>
      <c r="C123" s="515" t="s">
        <v>387</v>
      </c>
      <c r="D123" s="388" t="s">
        <v>387</v>
      </c>
      <c r="E123" s="388" t="s">
        <v>387</v>
      </c>
      <c r="F123" s="388" t="s">
        <v>387</v>
      </c>
      <c r="G123" s="388" t="s">
        <v>387</v>
      </c>
      <c r="H123" s="388" t="s">
        <v>387</v>
      </c>
      <c r="I123" s="388"/>
      <c r="J123" s="388"/>
      <c r="K123" s="388"/>
      <c r="L123" s="460"/>
    </row>
    <row r="124" spans="1:12" ht="15.75" thickBot="1">
      <c r="A124" s="511"/>
      <c r="B124" s="519" t="s">
        <v>477</v>
      </c>
      <c r="C124" s="453" t="s">
        <v>387</v>
      </c>
      <c r="D124" s="450" t="s">
        <v>387</v>
      </c>
      <c r="E124" s="450" t="s">
        <v>387</v>
      </c>
      <c r="F124" s="450" t="s">
        <v>387</v>
      </c>
      <c r="G124" s="450"/>
      <c r="H124" s="450"/>
      <c r="I124" s="450"/>
      <c r="J124" s="450"/>
      <c r="K124" s="450"/>
      <c r="L124" s="461"/>
    </row>
    <row r="125" spans="1:12">
      <c r="A125" s="509" t="s">
        <v>441</v>
      </c>
      <c r="B125" s="520" t="s">
        <v>80</v>
      </c>
      <c r="C125" s="524">
        <v>355</v>
      </c>
      <c r="D125" s="449">
        <v>423</v>
      </c>
      <c r="E125" s="449">
        <v>423</v>
      </c>
      <c r="F125" s="449">
        <v>347</v>
      </c>
      <c r="G125" s="449">
        <v>427</v>
      </c>
      <c r="H125" s="449">
        <v>480</v>
      </c>
      <c r="I125" s="449">
        <v>548</v>
      </c>
      <c r="J125" s="449">
        <v>451</v>
      </c>
      <c r="K125" s="449">
        <v>462</v>
      </c>
      <c r="L125" s="459">
        <v>455</v>
      </c>
    </row>
    <row r="126" spans="1:12">
      <c r="A126" s="510" t="s">
        <v>440</v>
      </c>
      <c r="B126" s="517" t="s">
        <v>474</v>
      </c>
      <c r="C126" s="365" t="s">
        <v>387</v>
      </c>
      <c r="D126" s="481" t="s">
        <v>387</v>
      </c>
      <c r="E126" s="481" t="s">
        <v>387</v>
      </c>
      <c r="F126" s="481" t="s">
        <v>387</v>
      </c>
      <c r="G126" s="481">
        <v>5</v>
      </c>
      <c r="H126" s="481" t="s">
        <v>387</v>
      </c>
      <c r="I126" s="481" t="s">
        <v>387</v>
      </c>
      <c r="J126" s="481" t="s">
        <v>387</v>
      </c>
      <c r="K126" s="481" t="s">
        <v>387</v>
      </c>
      <c r="L126" s="513" t="s">
        <v>387</v>
      </c>
    </row>
    <row r="127" spans="1:12">
      <c r="A127" s="510"/>
      <c r="B127" s="517" t="s">
        <v>475</v>
      </c>
      <c r="C127" s="515">
        <v>5</v>
      </c>
      <c r="D127" s="388">
        <v>8</v>
      </c>
      <c r="E127" s="388">
        <v>7</v>
      </c>
      <c r="F127" s="388">
        <v>9</v>
      </c>
      <c r="G127" s="388">
        <v>12</v>
      </c>
      <c r="H127" s="388">
        <v>8</v>
      </c>
      <c r="I127" s="388">
        <v>10</v>
      </c>
      <c r="J127" s="388">
        <v>8</v>
      </c>
      <c r="K127" s="388"/>
      <c r="L127" s="460"/>
    </row>
    <row r="128" spans="1:12">
      <c r="A128" s="510"/>
      <c r="B128" s="518" t="s">
        <v>476</v>
      </c>
      <c r="C128" s="515">
        <v>13</v>
      </c>
      <c r="D128" s="388">
        <v>12</v>
      </c>
      <c r="E128" s="388">
        <v>9</v>
      </c>
      <c r="F128" s="388">
        <v>10</v>
      </c>
      <c r="G128" s="388">
        <v>14</v>
      </c>
      <c r="H128" s="388">
        <v>10</v>
      </c>
      <c r="I128" s="388"/>
      <c r="J128" s="388"/>
      <c r="K128" s="388"/>
      <c r="L128" s="460"/>
    </row>
    <row r="129" spans="1:12" ht="15.75" thickBot="1">
      <c r="A129" s="511"/>
      <c r="B129" s="519" t="s">
        <v>477</v>
      </c>
      <c r="C129" s="453">
        <v>14</v>
      </c>
      <c r="D129" s="450">
        <v>13</v>
      </c>
      <c r="E129" s="450">
        <v>9</v>
      </c>
      <c r="F129" s="450">
        <v>12</v>
      </c>
      <c r="G129" s="450"/>
      <c r="H129" s="450"/>
      <c r="I129" s="450"/>
      <c r="J129" s="450"/>
      <c r="K129" s="450"/>
      <c r="L129" s="461"/>
    </row>
    <row r="130" spans="1:12">
      <c r="A130" s="509" t="s">
        <v>443</v>
      </c>
      <c r="B130" s="520" t="s">
        <v>80</v>
      </c>
      <c r="C130" s="524">
        <v>101</v>
      </c>
      <c r="D130" s="449">
        <v>142</v>
      </c>
      <c r="E130" s="449">
        <v>135</v>
      </c>
      <c r="F130" s="449">
        <v>141</v>
      </c>
      <c r="G130" s="449">
        <v>131</v>
      </c>
      <c r="H130" s="449">
        <v>116</v>
      </c>
      <c r="I130" s="449">
        <v>111</v>
      </c>
      <c r="J130" s="449">
        <v>105</v>
      </c>
      <c r="K130" s="449">
        <v>98</v>
      </c>
      <c r="L130" s="459">
        <v>108</v>
      </c>
    </row>
    <row r="131" spans="1:12">
      <c r="A131" s="510" t="s">
        <v>442</v>
      </c>
      <c r="B131" s="517" t="s">
        <v>474</v>
      </c>
      <c r="C131" s="365" t="s">
        <v>387</v>
      </c>
      <c r="D131" s="481" t="s">
        <v>387</v>
      </c>
      <c r="E131" s="481" t="s">
        <v>387</v>
      </c>
      <c r="F131" s="481" t="s">
        <v>387</v>
      </c>
      <c r="G131" s="481" t="s">
        <v>387</v>
      </c>
      <c r="H131" s="481" t="s">
        <v>387</v>
      </c>
      <c r="I131" s="481" t="s">
        <v>387</v>
      </c>
      <c r="J131" s="481" t="s">
        <v>387</v>
      </c>
      <c r="K131" s="481" t="s">
        <v>387</v>
      </c>
      <c r="L131" s="513" t="s">
        <v>387</v>
      </c>
    </row>
    <row r="132" spans="1:12">
      <c r="A132" s="510"/>
      <c r="B132" s="517" t="s">
        <v>475</v>
      </c>
      <c r="C132" s="515" t="s">
        <v>387</v>
      </c>
      <c r="D132" s="388" t="s">
        <v>387</v>
      </c>
      <c r="E132" s="388" t="s">
        <v>387</v>
      </c>
      <c r="F132" s="388" t="s">
        <v>387</v>
      </c>
      <c r="G132" s="388" t="s">
        <v>387</v>
      </c>
      <c r="H132" s="388" t="s">
        <v>387</v>
      </c>
      <c r="I132" s="388" t="s">
        <v>387</v>
      </c>
      <c r="J132" s="388" t="s">
        <v>387</v>
      </c>
      <c r="K132" s="388"/>
      <c r="L132" s="460"/>
    </row>
    <row r="133" spans="1:12">
      <c r="A133" s="510"/>
      <c r="B133" s="518" t="s">
        <v>476</v>
      </c>
      <c r="C133" s="515" t="s">
        <v>387</v>
      </c>
      <c r="D133" s="388" t="s">
        <v>387</v>
      </c>
      <c r="E133" s="388">
        <v>5</v>
      </c>
      <c r="F133" s="388" t="s">
        <v>387</v>
      </c>
      <c r="G133" s="388" t="s">
        <v>387</v>
      </c>
      <c r="H133" s="388" t="s">
        <v>387</v>
      </c>
      <c r="I133" s="388"/>
      <c r="J133" s="388"/>
      <c r="K133" s="388"/>
      <c r="L133" s="460"/>
    </row>
    <row r="134" spans="1:12" ht="15.75" thickBot="1">
      <c r="A134" s="511"/>
      <c r="B134" s="519" t="s">
        <v>477</v>
      </c>
      <c r="C134" s="453">
        <v>6</v>
      </c>
      <c r="D134" s="450" t="s">
        <v>387</v>
      </c>
      <c r="E134" s="450">
        <v>6</v>
      </c>
      <c r="F134" s="450" t="s">
        <v>387</v>
      </c>
      <c r="G134" s="450"/>
      <c r="H134" s="450"/>
      <c r="I134" s="450"/>
      <c r="J134" s="450"/>
      <c r="K134" s="450"/>
      <c r="L134" s="461"/>
    </row>
    <row r="135" spans="1:12">
      <c r="A135" s="509" t="s">
        <v>445</v>
      </c>
      <c r="B135" s="520" t="s">
        <v>80</v>
      </c>
      <c r="C135" s="524">
        <v>21</v>
      </c>
      <c r="D135" s="449">
        <v>8</v>
      </c>
      <c r="E135" s="449">
        <v>13</v>
      </c>
      <c r="F135" s="449">
        <v>16</v>
      </c>
      <c r="G135" s="449">
        <v>51</v>
      </c>
      <c r="H135" s="449">
        <v>63</v>
      </c>
      <c r="I135" s="449" t="s">
        <v>387</v>
      </c>
      <c r="J135" s="449">
        <v>105</v>
      </c>
      <c r="K135" s="449">
        <v>69</v>
      </c>
      <c r="L135" s="459">
        <v>140</v>
      </c>
    </row>
    <row r="136" spans="1:12">
      <c r="A136" s="510" t="s">
        <v>444</v>
      </c>
      <c r="B136" s="517" t="s">
        <v>474</v>
      </c>
      <c r="C136" s="365" t="s">
        <v>387</v>
      </c>
      <c r="D136" s="481" t="s">
        <v>387</v>
      </c>
      <c r="E136" s="481" t="s">
        <v>387</v>
      </c>
      <c r="F136" s="481" t="s">
        <v>387</v>
      </c>
      <c r="G136" s="481" t="s">
        <v>387</v>
      </c>
      <c r="H136" s="481" t="s">
        <v>387</v>
      </c>
      <c r="I136" s="481" t="s">
        <v>387</v>
      </c>
      <c r="J136" s="481" t="s">
        <v>387</v>
      </c>
      <c r="K136" s="481" t="s">
        <v>387</v>
      </c>
      <c r="L136" s="513" t="s">
        <v>387</v>
      </c>
    </row>
    <row r="137" spans="1:12">
      <c r="A137" s="510"/>
      <c r="B137" s="517" t="s">
        <v>475</v>
      </c>
      <c r="C137" s="515" t="s">
        <v>387</v>
      </c>
      <c r="D137" s="388" t="s">
        <v>387</v>
      </c>
      <c r="E137" s="388" t="s">
        <v>387</v>
      </c>
      <c r="F137" s="388" t="s">
        <v>387</v>
      </c>
      <c r="G137" s="388" t="s">
        <v>387</v>
      </c>
      <c r="H137" s="388" t="s">
        <v>387</v>
      </c>
      <c r="I137" s="388" t="s">
        <v>387</v>
      </c>
      <c r="J137" s="388" t="s">
        <v>387</v>
      </c>
      <c r="K137" s="388"/>
      <c r="L137" s="460"/>
    </row>
    <row r="138" spans="1:12">
      <c r="A138" s="510"/>
      <c r="B138" s="518" t="s">
        <v>476</v>
      </c>
      <c r="C138" s="515" t="s">
        <v>387</v>
      </c>
      <c r="D138" s="388" t="s">
        <v>387</v>
      </c>
      <c r="E138" s="388" t="s">
        <v>387</v>
      </c>
      <c r="F138" s="388" t="s">
        <v>387</v>
      </c>
      <c r="G138" s="388" t="s">
        <v>387</v>
      </c>
      <c r="H138" s="388" t="s">
        <v>387</v>
      </c>
      <c r="I138" s="388"/>
      <c r="J138" s="388"/>
      <c r="K138" s="388"/>
      <c r="L138" s="460"/>
    </row>
    <row r="139" spans="1:12" ht="15.75" thickBot="1">
      <c r="A139" s="511"/>
      <c r="B139" s="519" t="s">
        <v>477</v>
      </c>
      <c r="C139" s="453" t="s">
        <v>387</v>
      </c>
      <c r="D139" s="450" t="s">
        <v>387</v>
      </c>
      <c r="E139" s="450" t="s">
        <v>387</v>
      </c>
      <c r="F139" s="450" t="s">
        <v>387</v>
      </c>
      <c r="G139" s="450"/>
      <c r="H139" s="450"/>
      <c r="I139" s="450"/>
      <c r="J139" s="450"/>
      <c r="K139" s="450"/>
      <c r="L139" s="461"/>
    </row>
    <row r="140" spans="1:12">
      <c r="A140" s="509" t="s">
        <v>447</v>
      </c>
      <c r="B140" s="520" t="s">
        <v>80</v>
      </c>
      <c r="C140" s="524">
        <v>741</v>
      </c>
      <c r="D140" s="449">
        <v>947</v>
      </c>
      <c r="E140" s="449">
        <v>798</v>
      </c>
      <c r="F140" s="449">
        <v>746</v>
      </c>
      <c r="G140" s="449">
        <v>734</v>
      </c>
      <c r="H140" s="449">
        <v>726</v>
      </c>
      <c r="I140" s="449">
        <v>737</v>
      </c>
      <c r="J140" s="449">
        <v>854</v>
      </c>
      <c r="K140" s="449">
        <v>708</v>
      </c>
      <c r="L140" s="459">
        <v>808</v>
      </c>
    </row>
    <row r="141" spans="1:12">
      <c r="A141" s="510" t="s">
        <v>446</v>
      </c>
      <c r="B141" s="517" t="s">
        <v>474</v>
      </c>
      <c r="C141" s="365" t="s">
        <v>387</v>
      </c>
      <c r="D141" s="481" t="s">
        <v>387</v>
      </c>
      <c r="E141" s="481" t="s">
        <v>387</v>
      </c>
      <c r="F141" s="481">
        <v>5</v>
      </c>
      <c r="G141" s="481" t="s">
        <v>387</v>
      </c>
      <c r="H141" s="481" t="s">
        <v>387</v>
      </c>
      <c r="I141" s="481" t="s">
        <v>387</v>
      </c>
      <c r="J141" s="481">
        <v>5</v>
      </c>
      <c r="K141" s="481" t="s">
        <v>387</v>
      </c>
      <c r="L141" s="513" t="s">
        <v>387</v>
      </c>
    </row>
    <row r="142" spans="1:12">
      <c r="A142" s="510"/>
      <c r="B142" s="517" t="s">
        <v>475</v>
      </c>
      <c r="C142" s="515">
        <v>13</v>
      </c>
      <c r="D142" s="388">
        <v>11</v>
      </c>
      <c r="E142" s="388">
        <v>9</v>
      </c>
      <c r="F142" s="388">
        <v>15</v>
      </c>
      <c r="G142" s="388">
        <v>11</v>
      </c>
      <c r="H142" s="388" t="s">
        <v>387</v>
      </c>
      <c r="I142" s="388">
        <v>5</v>
      </c>
      <c r="J142" s="388">
        <v>10</v>
      </c>
      <c r="K142" s="388"/>
      <c r="L142" s="460"/>
    </row>
    <row r="143" spans="1:12">
      <c r="A143" s="510"/>
      <c r="B143" s="518" t="s">
        <v>476</v>
      </c>
      <c r="C143" s="515">
        <v>18</v>
      </c>
      <c r="D143" s="388">
        <v>17</v>
      </c>
      <c r="E143" s="388">
        <v>15</v>
      </c>
      <c r="F143" s="388">
        <v>18</v>
      </c>
      <c r="G143" s="388">
        <v>13</v>
      </c>
      <c r="H143" s="388">
        <v>6</v>
      </c>
      <c r="I143" s="388"/>
      <c r="J143" s="388"/>
      <c r="K143" s="388"/>
      <c r="L143" s="460"/>
    </row>
    <row r="144" spans="1:12" ht="15.75" thickBot="1">
      <c r="A144" s="511"/>
      <c r="B144" s="519" t="s">
        <v>477</v>
      </c>
      <c r="C144" s="453">
        <v>21</v>
      </c>
      <c r="D144" s="450">
        <v>21</v>
      </c>
      <c r="E144" s="450">
        <v>18</v>
      </c>
      <c r="F144" s="450">
        <v>20</v>
      </c>
      <c r="G144" s="450"/>
      <c r="H144" s="450"/>
      <c r="I144" s="450"/>
      <c r="J144" s="450"/>
      <c r="K144" s="450"/>
      <c r="L144" s="461"/>
    </row>
    <row r="145" spans="1:12">
      <c r="A145" s="509" t="s">
        <v>449</v>
      </c>
      <c r="B145" s="520" t="s">
        <v>80</v>
      </c>
      <c r="C145" s="524">
        <v>215</v>
      </c>
      <c r="D145" s="449">
        <v>290</v>
      </c>
      <c r="E145" s="449">
        <v>196</v>
      </c>
      <c r="F145" s="449">
        <v>184</v>
      </c>
      <c r="G145" s="449">
        <v>227</v>
      </c>
      <c r="H145" s="449">
        <v>229</v>
      </c>
      <c r="I145" s="449">
        <v>199</v>
      </c>
      <c r="J145" s="449">
        <v>224</v>
      </c>
      <c r="K145" s="449">
        <v>300</v>
      </c>
      <c r="L145" s="459">
        <v>248</v>
      </c>
    </row>
    <row r="146" spans="1:12">
      <c r="A146" s="510" t="s">
        <v>448</v>
      </c>
      <c r="B146" s="517" t="s">
        <v>474</v>
      </c>
      <c r="C146" s="365" t="s">
        <v>387</v>
      </c>
      <c r="D146" s="481" t="s">
        <v>387</v>
      </c>
      <c r="E146" s="481" t="s">
        <v>387</v>
      </c>
      <c r="F146" s="481" t="s">
        <v>387</v>
      </c>
      <c r="G146" s="481" t="s">
        <v>387</v>
      </c>
      <c r="H146" s="481" t="s">
        <v>387</v>
      </c>
      <c r="I146" s="481" t="s">
        <v>387</v>
      </c>
      <c r="J146" s="481" t="s">
        <v>387</v>
      </c>
      <c r="K146" s="481" t="s">
        <v>387</v>
      </c>
      <c r="L146" s="513" t="s">
        <v>387</v>
      </c>
    </row>
    <row r="147" spans="1:12">
      <c r="A147" s="510"/>
      <c r="B147" s="517" t="s">
        <v>475</v>
      </c>
      <c r="C147" s="515" t="s">
        <v>387</v>
      </c>
      <c r="D147" s="388">
        <v>11</v>
      </c>
      <c r="E147" s="388" t="s">
        <v>387</v>
      </c>
      <c r="F147" s="388" t="s">
        <v>387</v>
      </c>
      <c r="G147" s="388">
        <v>7</v>
      </c>
      <c r="H147" s="388">
        <v>5</v>
      </c>
      <c r="I147" s="388">
        <v>5</v>
      </c>
      <c r="J147" s="388" t="s">
        <v>387</v>
      </c>
      <c r="K147" s="388"/>
      <c r="L147" s="460"/>
    </row>
    <row r="148" spans="1:12">
      <c r="A148" s="510"/>
      <c r="B148" s="518" t="s">
        <v>476</v>
      </c>
      <c r="C148" s="515" t="s">
        <v>387</v>
      </c>
      <c r="D148" s="388">
        <v>11</v>
      </c>
      <c r="E148" s="388" t="s">
        <v>387</v>
      </c>
      <c r="F148" s="388" t="s">
        <v>387</v>
      </c>
      <c r="G148" s="388">
        <v>10</v>
      </c>
      <c r="H148" s="388">
        <v>8</v>
      </c>
      <c r="I148" s="388"/>
      <c r="J148" s="388"/>
      <c r="K148" s="388"/>
      <c r="L148" s="460"/>
    </row>
    <row r="149" spans="1:12" ht="15.75" thickBot="1">
      <c r="A149" s="511"/>
      <c r="B149" s="519" t="s">
        <v>477</v>
      </c>
      <c r="C149" s="453" t="s">
        <v>387</v>
      </c>
      <c r="D149" s="450">
        <v>12</v>
      </c>
      <c r="E149" s="450">
        <v>5</v>
      </c>
      <c r="F149" s="450" t="s">
        <v>387</v>
      </c>
      <c r="G149" s="450"/>
      <c r="H149" s="450"/>
      <c r="I149" s="450"/>
      <c r="J149" s="450"/>
      <c r="K149" s="450"/>
      <c r="L149" s="461"/>
    </row>
    <row r="150" spans="1:12">
      <c r="A150" s="509" t="s">
        <v>451</v>
      </c>
      <c r="B150" s="520" t="s">
        <v>80</v>
      </c>
      <c r="C150" s="524">
        <v>14</v>
      </c>
      <c r="D150" s="449" t="s">
        <v>387</v>
      </c>
      <c r="E150" s="449" t="s">
        <v>387</v>
      </c>
      <c r="F150" s="449" t="s">
        <v>387</v>
      </c>
      <c r="G150" s="449" t="s">
        <v>387</v>
      </c>
      <c r="H150" s="449" t="s">
        <v>387</v>
      </c>
      <c r="I150" s="449" t="s">
        <v>387</v>
      </c>
      <c r="J150" s="449">
        <v>35</v>
      </c>
      <c r="K150" s="449">
        <v>24</v>
      </c>
      <c r="L150" s="459" t="s">
        <v>387</v>
      </c>
    </row>
    <row r="151" spans="1:12">
      <c r="A151" s="510" t="s">
        <v>450</v>
      </c>
      <c r="B151" s="517" t="s">
        <v>474</v>
      </c>
      <c r="C151" s="365" t="s">
        <v>387</v>
      </c>
      <c r="D151" s="481" t="s">
        <v>387</v>
      </c>
      <c r="E151" s="481" t="s">
        <v>387</v>
      </c>
      <c r="F151" s="481" t="s">
        <v>387</v>
      </c>
      <c r="G151" s="481" t="s">
        <v>387</v>
      </c>
      <c r="H151" s="481" t="s">
        <v>387</v>
      </c>
      <c r="I151" s="481" t="s">
        <v>387</v>
      </c>
      <c r="J151" s="481" t="s">
        <v>387</v>
      </c>
      <c r="K151" s="481" t="s">
        <v>387</v>
      </c>
      <c r="L151" s="513" t="s">
        <v>387</v>
      </c>
    </row>
    <row r="152" spans="1:12">
      <c r="A152" s="510"/>
      <c r="B152" s="517" t="s">
        <v>475</v>
      </c>
      <c r="C152" s="515" t="s">
        <v>387</v>
      </c>
      <c r="D152" s="388" t="s">
        <v>387</v>
      </c>
      <c r="E152" s="388" t="s">
        <v>387</v>
      </c>
      <c r="F152" s="388" t="s">
        <v>387</v>
      </c>
      <c r="G152" s="388" t="s">
        <v>387</v>
      </c>
      <c r="H152" s="388" t="s">
        <v>387</v>
      </c>
      <c r="I152" s="388" t="s">
        <v>387</v>
      </c>
      <c r="J152" s="388" t="s">
        <v>387</v>
      </c>
      <c r="K152" s="388"/>
      <c r="L152" s="460"/>
    </row>
    <row r="153" spans="1:12">
      <c r="A153" s="510"/>
      <c r="B153" s="518" t="s">
        <v>476</v>
      </c>
      <c r="C153" s="515" t="s">
        <v>387</v>
      </c>
      <c r="D153" s="388" t="s">
        <v>387</v>
      </c>
      <c r="E153" s="388" t="s">
        <v>387</v>
      </c>
      <c r="F153" s="388" t="s">
        <v>387</v>
      </c>
      <c r="G153" s="388" t="s">
        <v>387</v>
      </c>
      <c r="H153" s="388" t="s">
        <v>387</v>
      </c>
      <c r="I153" s="388"/>
      <c r="J153" s="388"/>
      <c r="K153" s="388"/>
      <c r="L153" s="460"/>
    </row>
    <row r="154" spans="1:12" ht="15.75" thickBot="1">
      <c r="A154" s="511"/>
      <c r="B154" s="519" t="s">
        <v>477</v>
      </c>
      <c r="C154" s="453" t="s">
        <v>387</v>
      </c>
      <c r="D154" s="450" t="s">
        <v>387</v>
      </c>
      <c r="E154" s="450" t="s">
        <v>387</v>
      </c>
      <c r="F154" s="450" t="s">
        <v>387</v>
      </c>
      <c r="G154" s="450"/>
      <c r="H154" s="450"/>
      <c r="I154" s="450"/>
      <c r="J154" s="450"/>
      <c r="K154" s="450"/>
      <c r="L154" s="461"/>
    </row>
    <row r="155" spans="1:12">
      <c r="A155" s="509" t="s">
        <v>453</v>
      </c>
      <c r="B155" s="520" t="s">
        <v>80</v>
      </c>
      <c r="C155" s="524">
        <v>220</v>
      </c>
      <c r="D155" s="449">
        <v>266</v>
      </c>
      <c r="E155" s="449">
        <v>335</v>
      </c>
      <c r="F155" s="449">
        <v>312</v>
      </c>
      <c r="G155" s="449">
        <v>280</v>
      </c>
      <c r="H155" s="449">
        <v>272</v>
      </c>
      <c r="I155" s="449">
        <v>301</v>
      </c>
      <c r="J155" s="449">
        <v>365</v>
      </c>
      <c r="K155" s="449">
        <v>249</v>
      </c>
      <c r="L155" s="459">
        <v>234</v>
      </c>
    </row>
    <row r="156" spans="1:12">
      <c r="A156" s="510" t="s">
        <v>452</v>
      </c>
      <c r="B156" s="517" t="s">
        <v>474</v>
      </c>
      <c r="C156" s="365" t="s">
        <v>387</v>
      </c>
      <c r="D156" s="481" t="s">
        <v>387</v>
      </c>
      <c r="E156" s="481" t="s">
        <v>387</v>
      </c>
      <c r="F156" s="481" t="s">
        <v>387</v>
      </c>
      <c r="G156" s="481" t="s">
        <v>387</v>
      </c>
      <c r="H156" s="481" t="s">
        <v>387</v>
      </c>
      <c r="I156" s="481" t="s">
        <v>387</v>
      </c>
      <c r="J156" s="481" t="s">
        <v>387</v>
      </c>
      <c r="K156" s="481" t="s">
        <v>387</v>
      </c>
      <c r="L156" s="513" t="s">
        <v>387</v>
      </c>
    </row>
    <row r="157" spans="1:12">
      <c r="A157" s="510"/>
      <c r="B157" s="517" t="s">
        <v>475</v>
      </c>
      <c r="C157" s="515" t="s">
        <v>387</v>
      </c>
      <c r="D157" s="388" t="s">
        <v>387</v>
      </c>
      <c r="E157" s="388">
        <v>6</v>
      </c>
      <c r="F157" s="388">
        <v>6</v>
      </c>
      <c r="G157" s="388" t="s">
        <v>387</v>
      </c>
      <c r="H157" s="388" t="s">
        <v>387</v>
      </c>
      <c r="I157" s="388">
        <v>8</v>
      </c>
      <c r="J157" s="388" t="s">
        <v>387</v>
      </c>
      <c r="K157" s="388"/>
      <c r="L157" s="460"/>
    </row>
    <row r="158" spans="1:12">
      <c r="A158" s="510"/>
      <c r="B158" s="518" t="s">
        <v>476</v>
      </c>
      <c r="C158" s="515" t="s">
        <v>387</v>
      </c>
      <c r="D158" s="388" t="s">
        <v>387</v>
      </c>
      <c r="E158" s="388">
        <v>13</v>
      </c>
      <c r="F158" s="388">
        <v>8</v>
      </c>
      <c r="G158" s="388">
        <v>5</v>
      </c>
      <c r="H158" s="388">
        <v>6</v>
      </c>
      <c r="I158" s="388"/>
      <c r="J158" s="388"/>
      <c r="K158" s="388"/>
      <c r="L158" s="460"/>
    </row>
    <row r="159" spans="1:12" ht="15.75" thickBot="1">
      <c r="A159" s="511"/>
      <c r="B159" s="519" t="s">
        <v>477</v>
      </c>
      <c r="C159" s="453" t="s">
        <v>387</v>
      </c>
      <c r="D159" s="450" t="s">
        <v>387</v>
      </c>
      <c r="E159" s="450">
        <v>15</v>
      </c>
      <c r="F159" s="450">
        <v>9</v>
      </c>
      <c r="G159" s="450"/>
      <c r="H159" s="450"/>
      <c r="I159" s="450"/>
      <c r="J159" s="450"/>
      <c r="K159" s="450"/>
      <c r="L159" s="461"/>
    </row>
    <row r="160" spans="1:12">
      <c r="A160" s="509" t="s">
        <v>455</v>
      </c>
      <c r="B160" s="520" t="s">
        <v>80</v>
      </c>
      <c r="C160" s="524">
        <v>35</v>
      </c>
      <c r="D160" s="449">
        <v>20</v>
      </c>
      <c r="E160" s="449">
        <v>39</v>
      </c>
      <c r="F160" s="449">
        <v>28</v>
      </c>
      <c r="G160" s="449">
        <v>26</v>
      </c>
      <c r="H160" s="449">
        <v>113</v>
      </c>
      <c r="I160" s="449">
        <v>180</v>
      </c>
      <c r="J160" s="449">
        <v>138</v>
      </c>
      <c r="K160" s="449">
        <v>139</v>
      </c>
      <c r="L160" s="459">
        <v>186</v>
      </c>
    </row>
    <row r="161" spans="1:12">
      <c r="A161" s="510" t="s">
        <v>454</v>
      </c>
      <c r="B161" s="517" t="s">
        <v>474</v>
      </c>
      <c r="C161" s="365" t="s">
        <v>387</v>
      </c>
      <c r="D161" s="481" t="s">
        <v>387</v>
      </c>
      <c r="E161" s="481" t="s">
        <v>387</v>
      </c>
      <c r="F161" s="481" t="s">
        <v>387</v>
      </c>
      <c r="G161" s="481" t="s">
        <v>387</v>
      </c>
      <c r="H161" s="481" t="s">
        <v>387</v>
      </c>
      <c r="I161" s="481" t="s">
        <v>387</v>
      </c>
      <c r="J161" s="481" t="s">
        <v>387</v>
      </c>
      <c r="K161" s="481" t="s">
        <v>387</v>
      </c>
      <c r="L161" s="513" t="s">
        <v>387</v>
      </c>
    </row>
    <row r="162" spans="1:12">
      <c r="A162" s="510"/>
      <c r="B162" s="517" t="s">
        <v>475</v>
      </c>
      <c r="C162" s="515" t="s">
        <v>387</v>
      </c>
      <c r="D162" s="388" t="s">
        <v>387</v>
      </c>
      <c r="E162" s="388" t="s">
        <v>387</v>
      </c>
      <c r="F162" s="388" t="s">
        <v>387</v>
      </c>
      <c r="G162" s="388" t="s">
        <v>387</v>
      </c>
      <c r="H162" s="388" t="s">
        <v>387</v>
      </c>
      <c r="I162" s="388">
        <v>6</v>
      </c>
      <c r="J162" s="388" t="s">
        <v>387</v>
      </c>
      <c r="K162" s="388"/>
      <c r="L162" s="460"/>
    </row>
    <row r="163" spans="1:12">
      <c r="A163" s="510"/>
      <c r="B163" s="518" t="s">
        <v>476</v>
      </c>
      <c r="C163" s="515" t="s">
        <v>387</v>
      </c>
      <c r="D163" s="388" t="s">
        <v>387</v>
      </c>
      <c r="E163" s="388" t="s">
        <v>387</v>
      </c>
      <c r="F163" s="388" t="s">
        <v>387</v>
      </c>
      <c r="G163" s="388" t="s">
        <v>387</v>
      </c>
      <c r="H163" s="388" t="s">
        <v>387</v>
      </c>
      <c r="I163" s="388"/>
      <c r="J163" s="388"/>
      <c r="K163" s="388"/>
      <c r="L163" s="460"/>
    </row>
    <row r="164" spans="1:12" ht="15.75" thickBot="1">
      <c r="A164" s="511"/>
      <c r="B164" s="519" t="s">
        <v>477</v>
      </c>
      <c r="C164" s="453" t="s">
        <v>387</v>
      </c>
      <c r="D164" s="450" t="s">
        <v>387</v>
      </c>
      <c r="E164" s="450" t="s">
        <v>387</v>
      </c>
      <c r="F164" s="450" t="s">
        <v>387</v>
      </c>
      <c r="G164" s="450"/>
      <c r="H164" s="450"/>
      <c r="I164" s="450"/>
      <c r="J164" s="450"/>
      <c r="K164" s="450"/>
      <c r="L164" s="461"/>
    </row>
    <row r="165" spans="1:12">
      <c r="A165" s="509" t="s">
        <v>457</v>
      </c>
      <c r="B165" s="520" t="s">
        <v>80</v>
      </c>
      <c r="C165" s="524" t="s">
        <v>387</v>
      </c>
      <c r="D165" s="449" t="s">
        <v>387</v>
      </c>
      <c r="E165" s="449">
        <v>21</v>
      </c>
      <c r="F165" s="449">
        <v>196</v>
      </c>
      <c r="G165" s="449">
        <v>327</v>
      </c>
      <c r="H165" s="449" t="s">
        <v>387</v>
      </c>
      <c r="I165" s="449" t="s">
        <v>387</v>
      </c>
      <c r="J165" s="449" t="s">
        <v>387</v>
      </c>
      <c r="K165" s="449" t="s">
        <v>387</v>
      </c>
      <c r="L165" s="459" t="s">
        <v>387</v>
      </c>
    </row>
    <row r="166" spans="1:12">
      <c r="A166" s="510" t="s">
        <v>456</v>
      </c>
      <c r="B166" s="517" t="s">
        <v>474</v>
      </c>
      <c r="C166" s="365" t="s">
        <v>387</v>
      </c>
      <c r="D166" s="481" t="s">
        <v>387</v>
      </c>
      <c r="E166" s="481" t="s">
        <v>387</v>
      </c>
      <c r="F166" s="481" t="s">
        <v>387</v>
      </c>
      <c r="G166" s="481" t="s">
        <v>387</v>
      </c>
      <c r="H166" s="481" t="s">
        <v>387</v>
      </c>
      <c r="I166" s="481" t="s">
        <v>387</v>
      </c>
      <c r="J166" s="481" t="s">
        <v>387</v>
      </c>
      <c r="K166" s="481" t="s">
        <v>387</v>
      </c>
      <c r="L166" s="513" t="s">
        <v>387</v>
      </c>
    </row>
    <row r="167" spans="1:12">
      <c r="A167" s="510"/>
      <c r="B167" s="517" t="s">
        <v>475</v>
      </c>
      <c r="C167" s="515" t="s">
        <v>387</v>
      </c>
      <c r="D167" s="388" t="s">
        <v>387</v>
      </c>
      <c r="E167" s="388" t="s">
        <v>387</v>
      </c>
      <c r="F167" s="388">
        <v>6</v>
      </c>
      <c r="G167" s="388">
        <v>9</v>
      </c>
      <c r="H167" s="388" t="s">
        <v>387</v>
      </c>
      <c r="I167" s="388" t="s">
        <v>387</v>
      </c>
      <c r="J167" s="388" t="s">
        <v>387</v>
      </c>
      <c r="K167" s="388"/>
      <c r="L167" s="460"/>
    </row>
    <row r="168" spans="1:12">
      <c r="A168" s="510"/>
      <c r="B168" s="518" t="s">
        <v>476</v>
      </c>
      <c r="C168" s="515" t="s">
        <v>387</v>
      </c>
      <c r="D168" s="388" t="s">
        <v>387</v>
      </c>
      <c r="E168" s="388" t="s">
        <v>387</v>
      </c>
      <c r="F168" s="388">
        <v>8</v>
      </c>
      <c r="G168" s="388">
        <v>10</v>
      </c>
      <c r="H168" s="388" t="s">
        <v>387</v>
      </c>
      <c r="I168" s="388"/>
      <c r="J168" s="388"/>
      <c r="K168" s="388"/>
      <c r="L168" s="460"/>
    </row>
    <row r="169" spans="1:12" ht="15.75" thickBot="1">
      <c r="A169" s="511"/>
      <c r="B169" s="519" t="s">
        <v>477</v>
      </c>
      <c r="C169" s="453" t="s">
        <v>387</v>
      </c>
      <c r="D169" s="450" t="s">
        <v>387</v>
      </c>
      <c r="E169" s="450" t="s">
        <v>387</v>
      </c>
      <c r="F169" s="450">
        <v>10</v>
      </c>
      <c r="G169" s="450"/>
      <c r="H169" s="450"/>
      <c r="I169" s="450"/>
      <c r="J169" s="450"/>
      <c r="K169" s="450"/>
      <c r="L169" s="461"/>
    </row>
    <row r="170" spans="1:12">
      <c r="A170" s="509" t="s">
        <v>459</v>
      </c>
      <c r="B170" s="520" t="s">
        <v>80</v>
      </c>
      <c r="C170" s="524">
        <v>145</v>
      </c>
      <c r="D170" s="449">
        <v>158</v>
      </c>
      <c r="E170" s="449">
        <v>209</v>
      </c>
      <c r="F170" s="449">
        <v>191</v>
      </c>
      <c r="G170" s="449">
        <v>184</v>
      </c>
      <c r="H170" s="449">
        <v>164</v>
      </c>
      <c r="I170" s="449">
        <v>100</v>
      </c>
      <c r="J170" s="449" t="s">
        <v>387</v>
      </c>
      <c r="K170" s="449" t="s">
        <v>387</v>
      </c>
      <c r="L170" s="459" t="s">
        <v>387</v>
      </c>
    </row>
    <row r="171" spans="1:12">
      <c r="A171" s="510" t="s">
        <v>458</v>
      </c>
      <c r="B171" s="517" t="s">
        <v>474</v>
      </c>
      <c r="C171" s="365" t="s">
        <v>387</v>
      </c>
      <c r="D171" s="481" t="s">
        <v>387</v>
      </c>
      <c r="E171" s="481" t="s">
        <v>387</v>
      </c>
      <c r="F171" s="481" t="s">
        <v>387</v>
      </c>
      <c r="G171" s="481" t="s">
        <v>387</v>
      </c>
      <c r="H171" s="481" t="s">
        <v>387</v>
      </c>
      <c r="I171" s="481" t="s">
        <v>387</v>
      </c>
      <c r="J171" s="481" t="s">
        <v>387</v>
      </c>
      <c r="K171" s="481" t="s">
        <v>387</v>
      </c>
      <c r="L171" s="513" t="s">
        <v>387</v>
      </c>
    </row>
    <row r="172" spans="1:12">
      <c r="A172" s="510"/>
      <c r="B172" s="517" t="s">
        <v>475</v>
      </c>
      <c r="C172" s="515" t="s">
        <v>387</v>
      </c>
      <c r="D172" s="388">
        <v>5</v>
      </c>
      <c r="E172" s="388">
        <v>5</v>
      </c>
      <c r="F172" s="388" t="s">
        <v>387</v>
      </c>
      <c r="G172" s="388" t="s">
        <v>387</v>
      </c>
      <c r="H172" s="388" t="s">
        <v>387</v>
      </c>
      <c r="I172" s="388" t="s">
        <v>387</v>
      </c>
      <c r="J172" s="388" t="s">
        <v>387</v>
      </c>
      <c r="K172" s="388"/>
      <c r="L172" s="460"/>
    </row>
    <row r="173" spans="1:12">
      <c r="A173" s="510"/>
      <c r="B173" s="518" t="s">
        <v>476</v>
      </c>
      <c r="C173" s="515" t="s">
        <v>387</v>
      </c>
      <c r="D173" s="388">
        <v>7</v>
      </c>
      <c r="E173" s="388">
        <v>9</v>
      </c>
      <c r="F173" s="388">
        <v>5</v>
      </c>
      <c r="G173" s="388" t="s">
        <v>387</v>
      </c>
      <c r="H173" s="388">
        <v>6</v>
      </c>
      <c r="I173" s="388"/>
      <c r="J173" s="388"/>
      <c r="K173" s="388"/>
      <c r="L173" s="460"/>
    </row>
    <row r="174" spans="1:12" ht="15.75" thickBot="1">
      <c r="A174" s="511"/>
      <c r="B174" s="519" t="s">
        <v>477</v>
      </c>
      <c r="C174" s="453" t="s">
        <v>387</v>
      </c>
      <c r="D174" s="450">
        <v>10</v>
      </c>
      <c r="E174" s="450">
        <v>11</v>
      </c>
      <c r="F174" s="450">
        <v>6</v>
      </c>
      <c r="G174" s="450"/>
      <c r="H174" s="450"/>
      <c r="I174" s="450"/>
      <c r="J174" s="450"/>
      <c r="K174" s="450"/>
      <c r="L174" s="461"/>
    </row>
    <row r="175" spans="1:12">
      <c r="A175" s="509" t="s">
        <v>470</v>
      </c>
      <c r="B175" s="520" t="s">
        <v>80</v>
      </c>
      <c r="C175" s="524" t="s">
        <v>387</v>
      </c>
      <c r="D175" s="449" t="s">
        <v>387</v>
      </c>
      <c r="E175" s="449">
        <v>32</v>
      </c>
      <c r="F175" s="449">
        <v>28</v>
      </c>
      <c r="G175" s="449">
        <v>16</v>
      </c>
      <c r="H175" s="449" t="s">
        <v>387</v>
      </c>
      <c r="I175" s="449" t="s">
        <v>387</v>
      </c>
      <c r="J175" s="449">
        <v>47</v>
      </c>
      <c r="K175" s="449">
        <v>15</v>
      </c>
      <c r="L175" s="459">
        <v>15</v>
      </c>
    </row>
    <row r="176" spans="1:12">
      <c r="A176" s="510" t="s">
        <v>469</v>
      </c>
      <c r="B176" s="517" t="s">
        <v>474</v>
      </c>
      <c r="C176" s="365" t="s">
        <v>387</v>
      </c>
      <c r="D176" s="481" t="s">
        <v>387</v>
      </c>
      <c r="E176" s="481" t="s">
        <v>387</v>
      </c>
      <c r="F176" s="481" t="s">
        <v>387</v>
      </c>
      <c r="G176" s="481" t="s">
        <v>387</v>
      </c>
      <c r="H176" s="481" t="s">
        <v>387</v>
      </c>
      <c r="I176" s="481" t="s">
        <v>387</v>
      </c>
      <c r="J176" s="481" t="s">
        <v>387</v>
      </c>
      <c r="K176" s="481" t="s">
        <v>387</v>
      </c>
      <c r="L176" s="513" t="s">
        <v>387</v>
      </c>
    </row>
    <row r="177" spans="1:12">
      <c r="A177" s="510"/>
      <c r="B177" s="517" t="s">
        <v>475</v>
      </c>
      <c r="C177" s="515" t="s">
        <v>387</v>
      </c>
      <c r="D177" s="388" t="s">
        <v>387</v>
      </c>
      <c r="E177" s="388" t="s">
        <v>387</v>
      </c>
      <c r="F177" s="388" t="s">
        <v>387</v>
      </c>
      <c r="G177" s="388" t="s">
        <v>387</v>
      </c>
      <c r="H177" s="388" t="s">
        <v>387</v>
      </c>
      <c r="I177" s="388" t="s">
        <v>387</v>
      </c>
      <c r="J177" s="388" t="s">
        <v>387</v>
      </c>
      <c r="K177" s="388"/>
      <c r="L177" s="460"/>
    </row>
    <row r="178" spans="1:12">
      <c r="A178" s="510"/>
      <c r="B178" s="518" t="s">
        <v>476</v>
      </c>
      <c r="C178" s="515" t="s">
        <v>387</v>
      </c>
      <c r="D178" s="388" t="s">
        <v>387</v>
      </c>
      <c r="E178" s="388" t="s">
        <v>387</v>
      </c>
      <c r="F178" s="388" t="s">
        <v>387</v>
      </c>
      <c r="G178" s="388" t="s">
        <v>387</v>
      </c>
      <c r="H178" s="388" t="s">
        <v>387</v>
      </c>
      <c r="I178" s="388"/>
      <c r="J178" s="388"/>
      <c r="K178" s="388"/>
      <c r="L178" s="460"/>
    </row>
    <row r="179" spans="1:12" ht="15.75" thickBot="1">
      <c r="A179" s="511"/>
      <c r="B179" s="519" t="s">
        <v>477</v>
      </c>
      <c r="C179" s="453" t="s">
        <v>387</v>
      </c>
      <c r="D179" s="450" t="s">
        <v>387</v>
      </c>
      <c r="E179" s="450">
        <v>5</v>
      </c>
      <c r="F179" s="450" t="s">
        <v>387</v>
      </c>
      <c r="G179" s="450"/>
      <c r="H179" s="450"/>
      <c r="I179" s="450"/>
      <c r="J179" s="450"/>
      <c r="K179" s="450"/>
      <c r="L179" s="461"/>
    </row>
    <row r="180" spans="1:12">
      <c r="A180" s="509" t="s">
        <v>461</v>
      </c>
      <c r="B180" s="520" t="s">
        <v>80</v>
      </c>
      <c r="C180" s="524" t="s">
        <v>387</v>
      </c>
      <c r="D180" s="449" t="s">
        <v>387</v>
      </c>
      <c r="E180" s="449" t="s">
        <v>387</v>
      </c>
      <c r="F180" s="449" t="s">
        <v>387</v>
      </c>
      <c r="G180" s="449" t="s">
        <v>387</v>
      </c>
      <c r="H180" s="449" t="s">
        <v>387</v>
      </c>
      <c r="I180" s="449">
        <v>99</v>
      </c>
      <c r="J180" s="449">
        <v>221</v>
      </c>
      <c r="K180" s="449">
        <v>191</v>
      </c>
      <c r="L180" s="459">
        <v>247</v>
      </c>
    </row>
    <row r="181" spans="1:12">
      <c r="A181" s="510" t="s">
        <v>460</v>
      </c>
      <c r="B181" s="517" t="s">
        <v>474</v>
      </c>
      <c r="C181" s="365" t="s">
        <v>387</v>
      </c>
      <c r="D181" s="481" t="s">
        <v>387</v>
      </c>
      <c r="E181" s="481" t="s">
        <v>387</v>
      </c>
      <c r="F181" s="481" t="s">
        <v>387</v>
      </c>
      <c r="G181" s="481" t="s">
        <v>387</v>
      </c>
      <c r="H181" s="481" t="s">
        <v>387</v>
      </c>
      <c r="I181" s="481" t="s">
        <v>387</v>
      </c>
      <c r="J181" s="481" t="s">
        <v>387</v>
      </c>
      <c r="K181" s="481" t="s">
        <v>387</v>
      </c>
      <c r="L181" s="513" t="s">
        <v>387</v>
      </c>
    </row>
    <row r="182" spans="1:12">
      <c r="A182" s="510"/>
      <c r="B182" s="517" t="s">
        <v>475</v>
      </c>
      <c r="C182" s="515" t="s">
        <v>387</v>
      </c>
      <c r="D182" s="388" t="s">
        <v>387</v>
      </c>
      <c r="E182" s="388" t="s">
        <v>387</v>
      </c>
      <c r="F182" s="388" t="s">
        <v>387</v>
      </c>
      <c r="G182" s="388" t="s">
        <v>387</v>
      </c>
      <c r="H182" s="388" t="s">
        <v>387</v>
      </c>
      <c r="I182" s="388" t="s">
        <v>387</v>
      </c>
      <c r="J182" s="388" t="s">
        <v>387</v>
      </c>
      <c r="K182" s="388"/>
      <c r="L182" s="460"/>
    </row>
    <row r="183" spans="1:12">
      <c r="A183" s="510"/>
      <c r="B183" s="518" t="s">
        <v>476</v>
      </c>
      <c r="C183" s="515" t="s">
        <v>387</v>
      </c>
      <c r="D183" s="388" t="s">
        <v>387</v>
      </c>
      <c r="E183" s="388" t="s">
        <v>387</v>
      </c>
      <c r="F183" s="388" t="s">
        <v>387</v>
      </c>
      <c r="G183" s="388" t="s">
        <v>387</v>
      </c>
      <c r="H183" s="388" t="s">
        <v>387</v>
      </c>
      <c r="I183" s="388"/>
      <c r="J183" s="388"/>
      <c r="K183" s="388"/>
      <c r="L183" s="460"/>
    </row>
    <row r="184" spans="1:12" ht="15.75" thickBot="1">
      <c r="A184" s="511"/>
      <c r="B184" s="519" t="s">
        <v>477</v>
      </c>
      <c r="C184" s="453" t="s">
        <v>387</v>
      </c>
      <c r="D184" s="450" t="s">
        <v>387</v>
      </c>
      <c r="E184" s="450" t="s">
        <v>387</v>
      </c>
      <c r="F184" s="450" t="s">
        <v>387</v>
      </c>
      <c r="G184" s="450"/>
      <c r="H184" s="450"/>
      <c r="I184" s="450"/>
      <c r="J184" s="450"/>
      <c r="K184" s="450"/>
      <c r="L184" s="461"/>
    </row>
    <row r="185" spans="1:12">
      <c r="A185" s="509" t="s">
        <v>463</v>
      </c>
      <c r="B185" s="520" t="s">
        <v>80</v>
      </c>
      <c r="C185" s="524">
        <v>13</v>
      </c>
      <c r="D185" s="449">
        <v>15</v>
      </c>
      <c r="E185" s="449">
        <v>15</v>
      </c>
      <c r="F185" s="449">
        <v>18</v>
      </c>
      <c r="G185" s="449">
        <v>13</v>
      </c>
      <c r="H185" s="449">
        <v>21</v>
      </c>
      <c r="I185" s="449">
        <v>13</v>
      </c>
      <c r="J185" s="449">
        <v>48</v>
      </c>
      <c r="K185" s="449">
        <v>55</v>
      </c>
      <c r="L185" s="459">
        <v>46</v>
      </c>
    </row>
    <row r="186" spans="1:12">
      <c r="A186" s="510" t="s">
        <v>462</v>
      </c>
      <c r="B186" s="517" t="s">
        <v>474</v>
      </c>
      <c r="C186" s="365" t="s">
        <v>387</v>
      </c>
      <c r="D186" s="481" t="s">
        <v>387</v>
      </c>
      <c r="E186" s="481" t="s">
        <v>387</v>
      </c>
      <c r="F186" s="481" t="s">
        <v>387</v>
      </c>
      <c r="G186" s="481" t="s">
        <v>387</v>
      </c>
      <c r="H186" s="481" t="s">
        <v>387</v>
      </c>
      <c r="I186" s="481" t="s">
        <v>387</v>
      </c>
      <c r="J186" s="481" t="s">
        <v>387</v>
      </c>
      <c r="K186" s="481" t="s">
        <v>387</v>
      </c>
      <c r="L186" s="513" t="s">
        <v>387</v>
      </c>
    </row>
    <row r="187" spans="1:12">
      <c r="A187" s="510"/>
      <c r="B187" s="517" t="s">
        <v>475</v>
      </c>
      <c r="C187" s="515" t="s">
        <v>387</v>
      </c>
      <c r="D187" s="388" t="s">
        <v>387</v>
      </c>
      <c r="E187" s="388" t="s">
        <v>387</v>
      </c>
      <c r="F187" s="388" t="s">
        <v>387</v>
      </c>
      <c r="G187" s="388" t="s">
        <v>387</v>
      </c>
      <c r="H187" s="388" t="s">
        <v>387</v>
      </c>
      <c r="I187" s="388" t="s">
        <v>387</v>
      </c>
      <c r="J187" s="388" t="s">
        <v>387</v>
      </c>
      <c r="K187" s="388"/>
      <c r="L187" s="460"/>
    </row>
    <row r="188" spans="1:12">
      <c r="A188" s="510"/>
      <c r="B188" s="518" t="s">
        <v>476</v>
      </c>
      <c r="C188" s="515" t="s">
        <v>387</v>
      </c>
      <c r="D188" s="388" t="s">
        <v>387</v>
      </c>
      <c r="E188" s="388" t="s">
        <v>387</v>
      </c>
      <c r="F188" s="388" t="s">
        <v>387</v>
      </c>
      <c r="G188" s="388" t="s">
        <v>387</v>
      </c>
      <c r="H188" s="388" t="s">
        <v>387</v>
      </c>
      <c r="I188" s="388"/>
      <c r="J188" s="388"/>
      <c r="K188" s="388"/>
      <c r="L188" s="460"/>
    </row>
    <row r="189" spans="1:12" ht="15.75" thickBot="1">
      <c r="A189" s="511"/>
      <c r="B189" s="519" t="s">
        <v>477</v>
      </c>
      <c r="C189" s="453" t="s">
        <v>387</v>
      </c>
      <c r="D189" s="450" t="s">
        <v>387</v>
      </c>
      <c r="E189" s="450" t="s">
        <v>387</v>
      </c>
      <c r="F189" s="450" t="s">
        <v>387</v>
      </c>
      <c r="G189" s="450"/>
      <c r="H189" s="450"/>
      <c r="I189" s="450"/>
      <c r="J189" s="450"/>
      <c r="K189" s="450"/>
      <c r="L189" s="461"/>
    </row>
    <row r="190" spans="1:12">
      <c r="A190" s="509" t="s">
        <v>465</v>
      </c>
      <c r="B190" s="520" t="s">
        <v>80</v>
      </c>
      <c r="C190" s="524">
        <v>76</v>
      </c>
      <c r="D190" s="449">
        <v>110</v>
      </c>
      <c r="E190" s="449">
        <v>101</v>
      </c>
      <c r="F190" s="449">
        <v>134</v>
      </c>
      <c r="G190" s="449">
        <v>97</v>
      </c>
      <c r="H190" s="449">
        <v>101</v>
      </c>
      <c r="I190" s="449">
        <v>164</v>
      </c>
      <c r="J190" s="449">
        <v>175</v>
      </c>
      <c r="K190" s="449">
        <v>158</v>
      </c>
      <c r="L190" s="459">
        <v>171</v>
      </c>
    </row>
    <row r="191" spans="1:12">
      <c r="A191" s="510" t="s">
        <v>464</v>
      </c>
      <c r="B191" s="517" t="s">
        <v>474</v>
      </c>
      <c r="C191" s="365" t="s">
        <v>387</v>
      </c>
      <c r="D191" s="481" t="s">
        <v>387</v>
      </c>
      <c r="E191" s="481" t="s">
        <v>387</v>
      </c>
      <c r="F191" s="481" t="s">
        <v>387</v>
      </c>
      <c r="G191" s="481" t="s">
        <v>387</v>
      </c>
      <c r="H191" s="481" t="s">
        <v>387</v>
      </c>
      <c r="I191" s="481" t="s">
        <v>387</v>
      </c>
      <c r="J191" s="481" t="s">
        <v>387</v>
      </c>
      <c r="K191" s="481" t="s">
        <v>387</v>
      </c>
      <c r="L191" s="513" t="s">
        <v>387</v>
      </c>
    </row>
    <row r="192" spans="1:12">
      <c r="A192" s="510"/>
      <c r="B192" s="517" t="s">
        <v>475</v>
      </c>
      <c r="C192" s="515" t="s">
        <v>387</v>
      </c>
      <c r="D192" s="388" t="s">
        <v>387</v>
      </c>
      <c r="E192" s="388" t="s">
        <v>387</v>
      </c>
      <c r="F192" s="388" t="s">
        <v>387</v>
      </c>
      <c r="G192" s="388" t="s">
        <v>387</v>
      </c>
      <c r="H192" s="388" t="s">
        <v>387</v>
      </c>
      <c r="I192" s="388" t="s">
        <v>387</v>
      </c>
      <c r="J192" s="388">
        <v>5</v>
      </c>
      <c r="K192" s="388"/>
      <c r="L192" s="460"/>
    </row>
    <row r="193" spans="1:12">
      <c r="A193" s="510"/>
      <c r="B193" s="518" t="s">
        <v>476</v>
      </c>
      <c r="C193" s="515" t="s">
        <v>387</v>
      </c>
      <c r="D193" s="388">
        <v>5</v>
      </c>
      <c r="E193" s="388" t="s">
        <v>387</v>
      </c>
      <c r="F193" s="388" t="s">
        <v>387</v>
      </c>
      <c r="G193" s="388" t="s">
        <v>387</v>
      </c>
      <c r="H193" s="388" t="s">
        <v>387</v>
      </c>
      <c r="I193" s="388"/>
      <c r="J193" s="388"/>
      <c r="K193" s="388"/>
      <c r="L193" s="460"/>
    </row>
    <row r="194" spans="1:12" ht="15.75" thickBot="1">
      <c r="A194" s="512"/>
      <c r="B194" s="521" t="s">
        <v>477</v>
      </c>
      <c r="C194" s="361" t="s">
        <v>387</v>
      </c>
      <c r="D194" s="463">
        <v>5</v>
      </c>
      <c r="E194" s="463" t="s">
        <v>387</v>
      </c>
      <c r="F194" s="463" t="s">
        <v>387</v>
      </c>
      <c r="G194" s="463"/>
      <c r="H194" s="463"/>
      <c r="I194" s="463"/>
      <c r="J194" s="463"/>
      <c r="K194" s="463"/>
      <c r="L194" s="464"/>
    </row>
    <row r="195" spans="1:12" ht="15.75" thickTop="1"/>
    <row r="196" spans="1:12">
      <c r="A196" t="s">
        <v>370</v>
      </c>
    </row>
    <row r="198" spans="1:12" ht="30.75" customHeight="1">
      <c r="A198" s="1890" t="s">
        <v>500</v>
      </c>
      <c r="B198" s="1890"/>
      <c r="C198" s="1890"/>
      <c r="D198" s="1890"/>
      <c r="E198" s="1890"/>
      <c r="F198" s="1890"/>
      <c r="G198" s="1890"/>
      <c r="H198" s="1890"/>
    </row>
  </sheetData>
  <mergeCells count="2">
    <mergeCell ref="A1:L2"/>
    <mergeCell ref="A198:H198"/>
  </mergeCells>
  <pageMargins left="0.7" right="0.7" top="0.75" bottom="0.75" header="0.3" footer="0.3"/>
  <pageSetup paperSize="9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>
  <sheetPr codeName="Sheet142"/>
  <dimension ref="A1:P17"/>
  <sheetViews>
    <sheetView showGridLines="0" zoomScale="80" zoomScaleNormal="80" workbookViewId="0"/>
  </sheetViews>
  <sheetFormatPr defaultRowHeight="15"/>
  <cols>
    <col min="1" max="1" width="4.28515625" style="618" customWidth="1"/>
    <col min="4" max="4" width="25" customWidth="1"/>
    <col min="5" max="14" width="13" customWidth="1"/>
    <col min="15" max="15" width="13" style="618" customWidth="1"/>
    <col min="16" max="16" width="13" customWidth="1"/>
  </cols>
  <sheetData>
    <row r="1" spans="2:16" ht="15" customHeight="1">
      <c r="B1" s="2085" t="s">
        <v>1156</v>
      </c>
      <c r="C1" s="2085"/>
      <c r="D1" s="2085"/>
      <c r="E1" s="2085"/>
      <c r="F1" s="2085"/>
      <c r="G1" s="2085"/>
      <c r="H1" s="2085"/>
      <c r="I1" s="2085"/>
      <c r="J1" s="2085"/>
      <c r="K1" s="2085"/>
      <c r="L1" s="2085"/>
      <c r="M1" s="2085"/>
      <c r="N1" s="2085"/>
      <c r="O1" s="2085"/>
      <c r="P1" s="2085"/>
    </row>
    <row r="2" spans="2:16" ht="15" customHeight="1">
      <c r="B2" s="2085"/>
      <c r="C2" s="2085"/>
      <c r="D2" s="2085"/>
      <c r="E2" s="2085"/>
      <c r="F2" s="2085"/>
      <c r="G2" s="2085"/>
      <c r="H2" s="2085"/>
      <c r="I2" s="2085"/>
      <c r="J2" s="2085"/>
      <c r="K2" s="2085"/>
      <c r="L2" s="2085"/>
      <c r="M2" s="2085"/>
      <c r="N2" s="2085"/>
      <c r="O2" s="2085"/>
      <c r="P2" s="2085"/>
    </row>
    <row r="3" spans="2:16" ht="15.75" thickBot="1"/>
    <row r="4" spans="2:16" ht="15.75" customHeight="1" thickTop="1">
      <c r="B4" s="2118"/>
      <c r="C4" s="2118"/>
      <c r="D4" s="2119"/>
      <c r="E4" s="2109" t="s">
        <v>3</v>
      </c>
      <c r="F4" s="2110"/>
      <c r="G4" s="2110"/>
      <c r="H4" s="2110"/>
      <c r="I4" s="2110"/>
      <c r="J4" s="2110"/>
      <c r="K4" s="2110"/>
      <c r="L4" s="2110"/>
      <c r="M4" s="2110"/>
      <c r="N4" s="2110"/>
      <c r="O4" s="2110"/>
      <c r="P4" s="2111"/>
    </row>
    <row r="5" spans="2:16" ht="16.5" thickBot="1">
      <c r="B5" s="2120"/>
      <c r="C5" s="2120"/>
      <c r="D5" s="2121"/>
      <c r="E5" s="1773">
        <v>2005</v>
      </c>
      <c r="F5" s="1685">
        <v>2006</v>
      </c>
      <c r="G5" s="1685">
        <v>2007</v>
      </c>
      <c r="H5" s="1685">
        <v>2008</v>
      </c>
      <c r="I5" s="1685">
        <v>2009</v>
      </c>
      <c r="J5" s="1685">
        <v>2010</v>
      </c>
      <c r="K5" s="1685">
        <v>2011</v>
      </c>
      <c r="L5" s="1685">
        <v>2012</v>
      </c>
      <c r="M5" s="1685">
        <v>2013</v>
      </c>
      <c r="N5" s="1685">
        <v>2014</v>
      </c>
      <c r="O5" s="1685">
        <v>2015</v>
      </c>
      <c r="P5" s="1686">
        <v>2016</v>
      </c>
    </row>
    <row r="6" spans="2:16" ht="16.5" thickTop="1">
      <c r="B6" s="2122" t="s">
        <v>504</v>
      </c>
      <c r="C6" s="2123"/>
      <c r="D6" s="2124"/>
      <c r="E6" s="1774">
        <v>5204</v>
      </c>
      <c r="F6" s="1775">
        <v>6178</v>
      </c>
      <c r="G6" s="1775">
        <v>6157</v>
      </c>
      <c r="H6" s="1775">
        <v>6296</v>
      </c>
      <c r="I6" s="1775">
        <v>6846</v>
      </c>
      <c r="J6" s="1775">
        <v>6604</v>
      </c>
      <c r="K6" s="1775">
        <v>6742</v>
      </c>
      <c r="L6" s="1775">
        <v>7496</v>
      </c>
      <c r="M6" s="1775">
        <v>7171</v>
      </c>
      <c r="N6" s="1775">
        <v>7830</v>
      </c>
      <c r="O6" s="1775">
        <v>7892</v>
      </c>
      <c r="P6" s="1776">
        <v>7579</v>
      </c>
    </row>
    <row r="7" spans="2:16" ht="16.5" thickBot="1">
      <c r="B7" s="2115" t="s">
        <v>490</v>
      </c>
      <c r="C7" s="2116"/>
      <c r="D7" s="2117"/>
      <c r="E7" s="1777">
        <v>25</v>
      </c>
      <c r="F7" s="1778">
        <v>39</v>
      </c>
      <c r="G7" s="1778">
        <v>34</v>
      </c>
      <c r="H7" s="1778">
        <v>46</v>
      </c>
      <c r="I7" s="1778">
        <v>49</v>
      </c>
      <c r="J7" s="1778">
        <v>33</v>
      </c>
      <c r="K7" s="1778">
        <v>36</v>
      </c>
      <c r="L7" s="1778">
        <v>37</v>
      </c>
      <c r="M7" s="1778">
        <v>23</v>
      </c>
      <c r="N7" s="1778">
        <v>36</v>
      </c>
      <c r="O7" s="1779">
        <v>29</v>
      </c>
      <c r="P7" s="1780">
        <v>45</v>
      </c>
    </row>
    <row r="8" spans="2:16" ht="17.25" thickTop="1" thickBot="1">
      <c r="B8" s="2115" t="s">
        <v>466</v>
      </c>
      <c r="C8" s="2116"/>
      <c r="D8" s="2117"/>
      <c r="E8" s="1781">
        <v>89</v>
      </c>
      <c r="F8" s="1782">
        <v>128</v>
      </c>
      <c r="G8" s="1782">
        <v>116</v>
      </c>
      <c r="H8" s="1782">
        <v>146</v>
      </c>
      <c r="I8" s="1782">
        <v>153</v>
      </c>
      <c r="J8" s="1782">
        <v>111</v>
      </c>
      <c r="K8" s="1782">
        <v>120</v>
      </c>
      <c r="L8" s="1782">
        <v>111</v>
      </c>
      <c r="M8" s="1783">
        <v>104</v>
      </c>
      <c r="N8" s="1784">
        <v>129</v>
      </c>
      <c r="O8" s="1155"/>
      <c r="P8" s="1155"/>
    </row>
    <row r="9" spans="2:16" ht="17.25" thickTop="1" thickBot="1">
      <c r="B9" s="2115" t="s">
        <v>471</v>
      </c>
      <c r="C9" s="2116"/>
      <c r="D9" s="2117"/>
      <c r="E9" s="1781">
        <v>137</v>
      </c>
      <c r="F9" s="1782">
        <v>166</v>
      </c>
      <c r="G9" s="1782">
        <v>170</v>
      </c>
      <c r="H9" s="1782">
        <v>176</v>
      </c>
      <c r="I9" s="1782">
        <v>196</v>
      </c>
      <c r="J9" s="1782">
        <v>162</v>
      </c>
      <c r="K9" s="1783">
        <v>152</v>
      </c>
      <c r="L9" s="1784">
        <v>168</v>
      </c>
      <c r="M9" s="1155"/>
      <c r="N9" s="1155"/>
      <c r="O9" s="1155"/>
      <c r="P9" s="1155"/>
    </row>
    <row r="10" spans="2:16" ht="17.25" thickTop="1" thickBot="1">
      <c r="B10" s="2112" t="s">
        <v>472</v>
      </c>
      <c r="C10" s="2113"/>
      <c r="D10" s="2114"/>
      <c r="E10" s="1671">
        <v>173</v>
      </c>
      <c r="F10" s="1785">
        <v>200</v>
      </c>
      <c r="G10" s="1785">
        <v>200</v>
      </c>
      <c r="H10" s="1785">
        <v>214</v>
      </c>
      <c r="I10" s="1673">
        <v>217</v>
      </c>
      <c r="J10" s="1672">
        <v>194</v>
      </c>
      <c r="K10" s="1155"/>
      <c r="L10" s="1155"/>
      <c r="M10" s="1155"/>
      <c r="N10" s="1155"/>
      <c r="O10" s="1155"/>
      <c r="P10" s="1155"/>
    </row>
    <row r="11" spans="2:16" ht="15.75" thickTop="1"/>
    <row r="12" spans="2:16" ht="15.75">
      <c r="B12" s="1153" t="s">
        <v>370</v>
      </c>
    </row>
    <row r="13" spans="2:16">
      <c r="B13" s="982"/>
    </row>
    <row r="14" spans="2:16">
      <c r="B14" s="982"/>
    </row>
    <row r="15" spans="2:16">
      <c r="B15" s="982"/>
    </row>
    <row r="16" spans="2:16">
      <c r="B16" s="982"/>
    </row>
    <row r="17" spans="2:2">
      <c r="B17" s="804"/>
    </row>
  </sheetData>
  <mergeCells count="9">
    <mergeCell ref="B1:P1"/>
    <mergeCell ref="B2:P2"/>
    <mergeCell ref="E4:P4"/>
    <mergeCell ref="B10:D10"/>
    <mergeCell ref="B7:D7"/>
    <mergeCell ref="B8:D8"/>
    <mergeCell ref="B4:D5"/>
    <mergeCell ref="B6:D6"/>
    <mergeCell ref="B9:D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M21"/>
  <sheetViews>
    <sheetView showGridLines="0" zoomScale="80" zoomScaleNormal="80" workbookViewId="0"/>
  </sheetViews>
  <sheetFormatPr defaultRowHeight="15"/>
  <cols>
    <col min="1" max="1" width="4.28515625" style="618" customWidth="1"/>
    <col min="2" max="2" width="30.140625" customWidth="1"/>
    <col min="3" max="4" width="23.140625" customWidth="1"/>
  </cols>
  <sheetData>
    <row r="1" spans="2:13" ht="37.5" customHeight="1" thickBot="1">
      <c r="B1" s="1887" t="s">
        <v>1112</v>
      </c>
      <c r="C1" s="1887"/>
      <c r="D1" s="1887"/>
      <c r="E1" s="1887"/>
      <c r="F1" s="1887"/>
      <c r="G1" s="1887"/>
      <c r="H1" s="1887"/>
      <c r="I1" s="1887"/>
      <c r="J1" s="1887"/>
      <c r="K1" s="1887"/>
      <c r="L1" s="1887"/>
      <c r="M1" s="1887"/>
    </row>
    <row r="2" spans="2:13" ht="39" customHeight="1" thickTop="1" thickBot="1">
      <c r="B2" s="2166" t="s">
        <v>386</v>
      </c>
      <c r="C2" s="2164" t="s">
        <v>742</v>
      </c>
      <c r="D2" s="2165" t="s">
        <v>820</v>
      </c>
    </row>
    <row r="3" spans="2:13" ht="23.25" customHeight="1" thickTop="1">
      <c r="B3" s="1201" t="s">
        <v>26</v>
      </c>
      <c r="C3" s="1202">
        <v>438</v>
      </c>
      <c r="D3" s="1203">
        <v>497</v>
      </c>
    </row>
    <row r="4" spans="2:13" ht="23.25" customHeight="1">
      <c r="B4" s="1204" t="s">
        <v>27</v>
      </c>
      <c r="C4" s="1205">
        <v>139</v>
      </c>
      <c r="D4" s="1206">
        <v>176</v>
      </c>
    </row>
    <row r="5" spans="2:13" ht="23.25" customHeight="1">
      <c r="B5" s="1204" t="s">
        <v>28</v>
      </c>
      <c r="C5" s="1205">
        <v>182</v>
      </c>
      <c r="D5" s="1206">
        <v>164</v>
      </c>
    </row>
    <row r="6" spans="2:13" ht="23.25" customHeight="1">
      <c r="B6" s="1204" t="s">
        <v>29</v>
      </c>
      <c r="C6" s="1205">
        <v>468</v>
      </c>
      <c r="D6" s="1206">
        <v>433</v>
      </c>
    </row>
    <row r="7" spans="2:13" ht="23.25" customHeight="1">
      <c r="B7" s="1204" t="s">
        <v>30</v>
      </c>
      <c r="C7" s="1205">
        <v>200</v>
      </c>
      <c r="D7" s="1206">
        <v>211</v>
      </c>
    </row>
    <row r="8" spans="2:13" ht="23.25" customHeight="1">
      <c r="B8" s="1204" t="s">
        <v>31</v>
      </c>
      <c r="C8" s="1205">
        <v>602</v>
      </c>
      <c r="D8" s="1206">
        <v>520</v>
      </c>
    </row>
    <row r="9" spans="2:13" ht="23.25" customHeight="1">
      <c r="B9" s="1204" t="s">
        <v>32</v>
      </c>
      <c r="C9" s="1205">
        <v>521</v>
      </c>
      <c r="D9" s="1206">
        <v>412</v>
      </c>
    </row>
    <row r="10" spans="2:13" ht="23.25" customHeight="1">
      <c r="B10" s="1204" t="s">
        <v>33</v>
      </c>
      <c r="C10" s="1205">
        <v>595</v>
      </c>
      <c r="D10" s="1206">
        <v>531</v>
      </c>
    </row>
    <row r="11" spans="2:13" ht="23.25" customHeight="1">
      <c r="B11" s="1204" t="s">
        <v>34</v>
      </c>
      <c r="C11" s="1205">
        <v>402</v>
      </c>
      <c r="D11" s="1206">
        <v>431</v>
      </c>
    </row>
    <row r="12" spans="2:13" ht="23.25" customHeight="1">
      <c r="B12" s="1204" t="s">
        <v>35</v>
      </c>
      <c r="C12" s="1205">
        <v>340</v>
      </c>
      <c r="D12" s="1206">
        <v>391</v>
      </c>
    </row>
    <row r="13" spans="2:13" ht="23.25" customHeight="1">
      <c r="B13" s="1204" t="s">
        <v>36</v>
      </c>
      <c r="C13" s="1205">
        <v>436</v>
      </c>
      <c r="D13" s="1206">
        <v>398</v>
      </c>
    </row>
    <row r="14" spans="2:13" ht="23.25" customHeight="1">
      <c r="B14" s="1204" t="s">
        <v>37</v>
      </c>
      <c r="C14" s="1205">
        <v>824</v>
      </c>
      <c r="D14" s="1206">
        <v>683</v>
      </c>
    </row>
    <row r="15" spans="2:13" ht="23.25" customHeight="1">
      <c r="B15" s="1204" t="s">
        <v>38</v>
      </c>
      <c r="C15" s="1205">
        <v>529</v>
      </c>
      <c r="D15" s="1206">
        <v>537</v>
      </c>
    </row>
    <row r="16" spans="2:13" ht="23.25" customHeight="1">
      <c r="B16" s="1204" t="s">
        <v>39</v>
      </c>
      <c r="C16" s="1205">
        <v>68</v>
      </c>
      <c r="D16" s="1206">
        <v>44</v>
      </c>
    </row>
    <row r="17" spans="2:6" ht="23.25" customHeight="1">
      <c r="B17" s="1204" t="s">
        <v>40</v>
      </c>
      <c r="C17" s="1205">
        <v>1785</v>
      </c>
      <c r="D17" s="1206">
        <v>1692</v>
      </c>
    </row>
    <row r="18" spans="2:6" ht="23.25" customHeight="1" thickBot="1">
      <c r="B18" s="1207" t="s">
        <v>41</v>
      </c>
      <c r="C18" s="1208">
        <v>83</v>
      </c>
      <c r="D18" s="1209">
        <v>162</v>
      </c>
    </row>
    <row r="19" spans="2:6" ht="23.25" customHeight="1" thickTop="1" thickBot="1">
      <c r="B19" s="1210" t="s">
        <v>21</v>
      </c>
      <c r="C19" s="1211">
        <v>7612</v>
      </c>
      <c r="D19" s="1212">
        <v>7282</v>
      </c>
      <c r="E19" s="110"/>
    </row>
    <row r="20" spans="2:6" ht="30" customHeight="1" thickTop="1">
      <c r="B20" s="1886" t="s">
        <v>73</v>
      </c>
      <c r="C20" s="1886"/>
      <c r="D20" s="1886"/>
      <c r="E20" s="1886"/>
      <c r="F20" s="1886"/>
    </row>
    <row r="21" spans="2:6" ht="15.75" customHeight="1"/>
  </sheetData>
  <mergeCells count="2">
    <mergeCell ref="B20:F20"/>
    <mergeCell ref="B1:M1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>
  <sheetPr codeName="Sheet87"/>
  <dimension ref="A1:B29"/>
  <sheetViews>
    <sheetView showGridLines="0" zoomScale="80" zoomScaleNormal="80" workbookViewId="0">
      <selection activeCell="K30" sqref="K30"/>
    </sheetView>
  </sheetViews>
  <sheetFormatPr defaultRowHeight="15"/>
  <cols>
    <col min="1" max="1" width="4.28515625" style="618" customWidth="1"/>
  </cols>
  <sheetData>
    <row r="1" spans="2:2" ht="24" customHeight="1">
      <c r="B1" s="1152" t="s">
        <v>1086</v>
      </c>
    </row>
    <row r="29" spans="2:2" ht="15.75">
      <c r="B29" s="1155" t="s">
        <v>377</v>
      </c>
    </row>
  </sheetData>
  <pageMargins left="0.7" right="0.7" top="0.75" bottom="0.75" header="0.3" footer="0.3"/>
  <drawing r:id="rId1"/>
</worksheet>
</file>

<file path=xl/worksheets/sheet141.xml><?xml version="1.0" encoding="utf-8"?>
<worksheet xmlns="http://schemas.openxmlformats.org/spreadsheetml/2006/main" xmlns:r="http://schemas.openxmlformats.org/officeDocument/2006/relationships">
  <sheetPr codeName="Sheet130"/>
  <dimension ref="A1:H23"/>
  <sheetViews>
    <sheetView showGridLines="0" zoomScale="80" zoomScaleNormal="80" workbookViewId="0">
      <selection activeCell="B22" sqref="B22:H22"/>
    </sheetView>
  </sheetViews>
  <sheetFormatPr defaultRowHeight="15"/>
  <cols>
    <col min="1" max="1" width="4.28515625" style="618" customWidth="1"/>
    <col min="2" max="4" width="24.85546875" customWidth="1"/>
  </cols>
  <sheetData>
    <row r="1" spans="2:7" ht="30.75" customHeight="1" thickBot="1">
      <c r="B1" s="1706" t="s">
        <v>1088</v>
      </c>
    </row>
    <row r="2" spans="2:7" ht="30.75" customHeight="1" thickTop="1" thickBot="1">
      <c r="B2" s="1791" t="s">
        <v>3</v>
      </c>
      <c r="C2" s="1792" t="s">
        <v>128</v>
      </c>
      <c r="D2" s="1793" t="s">
        <v>129</v>
      </c>
    </row>
    <row r="3" spans="2:7" ht="15.75" thickTop="1">
      <c r="B3" s="1789">
        <v>2000</v>
      </c>
      <c r="C3" s="1786">
        <v>9.2592592592592587E-3</v>
      </c>
      <c r="D3" s="1787">
        <v>4.6296296296296294E-3</v>
      </c>
      <c r="G3" s="571"/>
    </row>
    <row r="4" spans="2:7" ht="15.75" customHeight="1">
      <c r="B4" s="1717">
        <v>2001</v>
      </c>
      <c r="C4" s="1788">
        <v>9.0497737556561094E-3</v>
      </c>
      <c r="D4" s="1710">
        <v>0</v>
      </c>
      <c r="F4" s="571"/>
      <c r="G4" s="571"/>
    </row>
    <row r="5" spans="2:7">
      <c r="B5" s="1717">
        <v>2002</v>
      </c>
      <c r="C5" s="1788">
        <v>0</v>
      </c>
      <c r="D5" s="1710">
        <v>3.8167938931297713E-3</v>
      </c>
      <c r="F5" s="571"/>
      <c r="G5" s="571"/>
    </row>
    <row r="6" spans="2:7">
      <c r="B6" s="1717">
        <v>2003</v>
      </c>
      <c r="C6" s="1788">
        <v>0</v>
      </c>
      <c r="D6" s="1710">
        <v>0.02</v>
      </c>
      <c r="F6" s="571"/>
      <c r="G6" s="571"/>
    </row>
    <row r="7" spans="2:7">
      <c r="B7" s="1717">
        <v>2004</v>
      </c>
      <c r="C7" s="1788">
        <v>1.4285714285714285E-2</v>
      </c>
      <c r="D7" s="1710">
        <v>3.5714285714285713E-3</v>
      </c>
      <c r="F7" s="571"/>
      <c r="G7" s="571"/>
    </row>
    <row r="8" spans="2:7">
      <c r="B8" s="1717">
        <v>2005</v>
      </c>
      <c r="C8" s="1788">
        <v>3.2894736842105266E-3</v>
      </c>
      <c r="D8" s="1710">
        <v>1.3157894736842106E-2</v>
      </c>
      <c r="F8" s="571"/>
      <c r="G8" s="571"/>
    </row>
    <row r="9" spans="2:7">
      <c r="B9" s="1717">
        <v>2006</v>
      </c>
      <c r="C9" s="1788">
        <v>2.7472527472527475E-3</v>
      </c>
      <c r="D9" s="1710">
        <v>2.7472527472527475E-3</v>
      </c>
      <c r="F9" s="571"/>
      <c r="G9" s="571"/>
    </row>
    <row r="10" spans="2:7">
      <c r="B10" s="1717">
        <v>2007</v>
      </c>
      <c r="C10" s="1788">
        <v>1.1461318051575931E-2</v>
      </c>
      <c r="D10" s="1710">
        <v>2.8653295128939827E-3</v>
      </c>
      <c r="F10" s="571"/>
      <c r="G10" s="571"/>
    </row>
    <row r="11" spans="2:7">
      <c r="B11" s="1717">
        <v>2008</v>
      </c>
      <c r="C11" s="1788">
        <v>1.2135922330097087E-2</v>
      </c>
      <c r="D11" s="1710">
        <v>2.4271844660194177E-3</v>
      </c>
      <c r="F11" s="571"/>
      <c r="G11" s="571"/>
    </row>
    <row r="12" spans="2:7">
      <c r="B12" s="1717">
        <v>2009</v>
      </c>
      <c r="C12" s="1788">
        <v>0</v>
      </c>
      <c r="D12" s="1710">
        <v>4.0080160320641288E-3</v>
      </c>
      <c r="F12" s="571"/>
      <c r="G12" s="571"/>
    </row>
    <row r="13" spans="2:7">
      <c r="B13" s="1717">
        <v>2010</v>
      </c>
      <c r="C13" s="1788">
        <v>1.2121212121212121E-2</v>
      </c>
      <c r="D13" s="1710">
        <v>6.0606060606060606E-3</v>
      </c>
      <c r="F13" s="571"/>
      <c r="G13" s="571"/>
    </row>
    <row r="14" spans="2:7">
      <c r="B14" s="1717">
        <v>2011</v>
      </c>
      <c r="C14" s="1788">
        <v>6.4935064935064931E-3</v>
      </c>
      <c r="D14" s="1710">
        <v>0</v>
      </c>
      <c r="F14" s="571"/>
      <c r="G14" s="571"/>
    </row>
    <row r="15" spans="2:7">
      <c r="B15" s="1717">
        <v>2012</v>
      </c>
      <c r="C15" s="1788">
        <v>7.4441687344913151E-3</v>
      </c>
      <c r="D15" s="1710">
        <v>2.4813895781637717E-3</v>
      </c>
      <c r="F15" s="571"/>
      <c r="G15" s="571"/>
    </row>
    <row r="16" spans="2:7">
      <c r="B16" s="1717">
        <v>2013</v>
      </c>
      <c r="C16" s="1788">
        <v>7.2289156626506026E-3</v>
      </c>
      <c r="D16" s="1711">
        <v>0</v>
      </c>
      <c r="F16" s="571"/>
      <c r="G16" s="571"/>
    </row>
    <row r="17" spans="1:8">
      <c r="B17" s="1717">
        <v>2014</v>
      </c>
      <c r="C17" s="1788">
        <v>4.608294930875576E-3</v>
      </c>
      <c r="D17" s="1710">
        <v>4.608294930875576E-3</v>
      </c>
      <c r="F17" s="571"/>
      <c r="G17" s="571"/>
    </row>
    <row r="18" spans="1:8" s="571" customFormat="1">
      <c r="A18" s="618"/>
      <c r="B18" s="1717">
        <v>2015</v>
      </c>
      <c r="C18" s="1712">
        <v>4.6511627906976744E-3</v>
      </c>
      <c r="D18" s="1713">
        <v>1.3953488372093023E-2</v>
      </c>
    </row>
    <row r="19" spans="1:8" s="618" customFormat="1">
      <c r="B19" s="1717">
        <v>2016</v>
      </c>
      <c r="C19" s="1712">
        <v>4.8192771084337345E-3</v>
      </c>
      <c r="D19" s="1713">
        <v>2.4096385542168672E-3</v>
      </c>
    </row>
    <row r="20" spans="1:8" ht="15.75" thickBot="1">
      <c r="B20" s="1790">
        <v>2017</v>
      </c>
      <c r="C20" s="1714">
        <v>7.4626865671641798E-3</v>
      </c>
      <c r="D20" s="1715">
        <v>4.9751243781094526E-3</v>
      </c>
      <c r="F20" s="571"/>
      <c r="G20" s="571"/>
    </row>
    <row r="21" spans="1:8" ht="15.75" thickTop="1"/>
    <row r="22" spans="1:8" ht="15.75" customHeight="1">
      <c r="B22" s="2125" t="s">
        <v>377</v>
      </c>
      <c r="C22" s="2125"/>
      <c r="D22" s="2125"/>
      <c r="E22" s="2125"/>
      <c r="F22" s="2125"/>
      <c r="G22" s="2125"/>
      <c r="H22" s="2125"/>
    </row>
    <row r="23" spans="1:8" ht="15.75" customHeight="1"/>
  </sheetData>
  <mergeCells count="1">
    <mergeCell ref="B22:H22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>
  <sheetPr codeName="Sheet88"/>
  <dimension ref="A1:B29"/>
  <sheetViews>
    <sheetView showGridLines="0" zoomScale="80" zoomScaleNormal="80" workbookViewId="0">
      <selection activeCell="B29" sqref="B29"/>
    </sheetView>
  </sheetViews>
  <sheetFormatPr defaultRowHeight="15"/>
  <cols>
    <col min="1" max="1" width="4.28515625" style="618" customWidth="1"/>
  </cols>
  <sheetData>
    <row r="1" spans="2:2" ht="24" customHeight="1">
      <c r="B1" s="1152" t="s">
        <v>1087</v>
      </c>
    </row>
    <row r="29" spans="2:2" ht="15.75">
      <c r="B29" s="1155" t="s">
        <v>377</v>
      </c>
    </row>
  </sheetData>
  <pageMargins left="0.7" right="0.7" top="0.75" bottom="0.75" header="0.3" footer="0.3"/>
  <drawing r:id="rId1"/>
</worksheet>
</file>

<file path=xl/worksheets/sheet143.xml><?xml version="1.0" encoding="utf-8"?>
<worksheet xmlns="http://schemas.openxmlformats.org/spreadsheetml/2006/main" xmlns:r="http://schemas.openxmlformats.org/officeDocument/2006/relationships">
  <sheetPr codeName="Sheet131"/>
  <dimension ref="A1:H42"/>
  <sheetViews>
    <sheetView showGridLines="0" zoomScale="80" zoomScaleNormal="80" workbookViewId="0"/>
  </sheetViews>
  <sheetFormatPr defaultRowHeight="15"/>
  <cols>
    <col min="1" max="1" width="4.140625" style="618" customWidth="1"/>
    <col min="2" max="3" width="24.85546875" customWidth="1"/>
  </cols>
  <sheetData>
    <row r="1" spans="2:3" ht="30.75" customHeight="1" thickBot="1">
      <c r="B1" s="1706" t="s">
        <v>1089</v>
      </c>
    </row>
    <row r="2" spans="2:3" ht="30.75" customHeight="1" thickTop="1" thickBot="1">
      <c r="B2" s="1791" t="s">
        <v>3</v>
      </c>
      <c r="C2" s="1795" t="s">
        <v>132</v>
      </c>
    </row>
    <row r="3" spans="2:3" ht="15.75" thickTop="1">
      <c r="B3" s="1720" t="s">
        <v>130</v>
      </c>
      <c r="C3" s="1722">
        <v>0.12037037037037036</v>
      </c>
    </row>
    <row r="4" spans="2:3" ht="15.75" customHeight="1">
      <c r="B4" s="1723" t="s">
        <v>4</v>
      </c>
      <c r="C4" s="1725">
        <v>9.9547511312217202E-2</v>
      </c>
    </row>
    <row r="5" spans="2:3">
      <c r="B5" s="1723" t="s">
        <v>5</v>
      </c>
      <c r="C5" s="1725">
        <v>9.160305343511449E-2</v>
      </c>
    </row>
    <row r="6" spans="2:3">
      <c r="B6" s="1723" t="s">
        <v>6</v>
      </c>
      <c r="C6" s="1725">
        <v>0.10400000000000001</v>
      </c>
    </row>
    <row r="7" spans="2:3">
      <c r="B7" s="1723" t="s">
        <v>7</v>
      </c>
      <c r="C7" s="1725">
        <v>6.7857142857142852E-2</v>
      </c>
    </row>
    <row r="8" spans="2:3">
      <c r="B8" s="1723" t="s">
        <v>8</v>
      </c>
      <c r="C8" s="1725">
        <v>4.2763157894736843E-2</v>
      </c>
    </row>
    <row r="9" spans="2:3">
      <c r="B9" s="1723" t="s">
        <v>9</v>
      </c>
      <c r="C9" s="1725">
        <v>6.8681318681318673E-2</v>
      </c>
    </row>
    <row r="10" spans="2:3">
      <c r="B10" s="1723" t="s">
        <v>10</v>
      </c>
      <c r="C10" s="1725">
        <v>8.0229226361031525E-2</v>
      </c>
    </row>
    <row r="11" spans="2:3">
      <c r="B11" s="1723" t="s">
        <v>11</v>
      </c>
      <c r="C11" s="1725">
        <v>6.3106796116504854E-2</v>
      </c>
    </row>
    <row r="12" spans="2:3">
      <c r="B12" s="1723" t="s">
        <v>12</v>
      </c>
      <c r="C12" s="1725">
        <v>7.2144288577154311E-2</v>
      </c>
    </row>
    <row r="13" spans="2:3">
      <c r="B13" s="1723" t="s">
        <v>13</v>
      </c>
      <c r="C13" s="1725">
        <v>4.8484848484848485E-2</v>
      </c>
    </row>
    <row r="14" spans="2:3">
      <c r="B14" s="1723" t="s">
        <v>14</v>
      </c>
      <c r="C14" s="1725">
        <v>5.627705627705628E-2</v>
      </c>
    </row>
    <row r="15" spans="2:3">
      <c r="B15" s="1723" t="s">
        <v>15</v>
      </c>
      <c r="C15" s="1725">
        <v>5.9553349875930521E-2</v>
      </c>
    </row>
    <row r="16" spans="2:3">
      <c r="B16" s="1723" t="s">
        <v>16</v>
      </c>
      <c r="C16" s="1725">
        <v>9.3975903614457831E-2</v>
      </c>
    </row>
    <row r="17" spans="1:8" s="571" customFormat="1">
      <c r="A17" s="618"/>
      <c r="B17" s="1794" t="s">
        <v>17</v>
      </c>
      <c r="C17" s="1727">
        <v>6.4516129032258063E-2</v>
      </c>
    </row>
    <row r="18" spans="1:8" s="618" customFormat="1">
      <c r="B18" s="1794" t="s">
        <v>18</v>
      </c>
      <c r="C18" s="1727">
        <v>5.8139534883720929E-2</v>
      </c>
    </row>
    <row r="19" spans="1:8" ht="15.75" thickBot="1">
      <c r="B19" s="1728" t="s">
        <v>755</v>
      </c>
      <c r="C19" s="1730">
        <v>3.3734939759036145E-2</v>
      </c>
    </row>
    <row r="20" spans="1:8" ht="15.75" thickTop="1"/>
    <row r="21" spans="1:8">
      <c r="B21" s="2125" t="s">
        <v>377</v>
      </c>
      <c r="C21" s="2125"/>
      <c r="D21" s="2125"/>
      <c r="E21" s="2125"/>
      <c r="F21" s="2125"/>
      <c r="G21" s="2125"/>
      <c r="H21" s="2125"/>
    </row>
    <row r="22" spans="1:8" ht="15.75" customHeight="1"/>
    <row r="23" spans="1:8" ht="15.75" customHeight="1"/>
    <row r="42" ht="15.75" customHeight="1"/>
  </sheetData>
  <mergeCells count="1">
    <mergeCell ref="B21:H21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>
  <sheetPr codeName="Sheet89"/>
  <dimension ref="A1:P42"/>
  <sheetViews>
    <sheetView workbookViewId="0">
      <selection activeCell="J28" sqref="J28"/>
    </sheetView>
  </sheetViews>
  <sheetFormatPr defaultRowHeight="15"/>
  <sheetData>
    <row r="1" spans="1:16" ht="15.75" thickBot="1">
      <c r="A1" s="2138" t="s">
        <v>378</v>
      </c>
      <c r="B1" s="2138"/>
      <c r="C1" s="2138"/>
      <c r="D1" s="2138"/>
      <c r="E1" s="2138"/>
      <c r="G1" s="2138" t="s">
        <v>379</v>
      </c>
      <c r="H1" s="2138"/>
      <c r="I1" s="2138"/>
      <c r="J1" s="2138"/>
      <c r="K1" s="2138"/>
      <c r="N1" t="s">
        <v>380</v>
      </c>
    </row>
    <row r="2" spans="1:16" ht="16.5" thickTop="1" thickBot="1">
      <c r="A2" s="2127" t="s">
        <v>0</v>
      </c>
      <c r="B2" s="2128"/>
      <c r="C2" s="2129"/>
      <c r="D2" s="2133" t="s">
        <v>381</v>
      </c>
      <c r="E2" s="2134"/>
      <c r="G2" s="2127" t="s">
        <v>0</v>
      </c>
      <c r="H2" s="2128"/>
      <c r="I2" s="2129"/>
      <c r="J2" s="2133" t="s">
        <v>381</v>
      </c>
      <c r="K2" s="2134"/>
      <c r="N2" t="s">
        <v>74</v>
      </c>
      <c r="O2" t="s">
        <v>262</v>
      </c>
      <c r="P2" t="s">
        <v>263</v>
      </c>
    </row>
    <row r="3" spans="1:16" ht="16.5" thickTop="1" thickBot="1">
      <c r="A3" s="2130"/>
      <c r="B3" s="2131"/>
      <c r="C3" s="2132"/>
      <c r="D3" s="334" t="s">
        <v>382</v>
      </c>
      <c r="E3" s="335" t="s">
        <v>383</v>
      </c>
      <c r="G3" s="2130"/>
      <c r="H3" s="2131"/>
      <c r="I3" s="2132"/>
      <c r="J3" s="334" t="s">
        <v>382</v>
      </c>
      <c r="K3" s="335" t="s">
        <v>383</v>
      </c>
      <c r="N3" s="336" t="s">
        <v>130</v>
      </c>
      <c r="O3" s="337">
        <f>K4/100</f>
        <v>1.2500000000000001E-2</v>
      </c>
      <c r="P3" s="337">
        <f>K26/100</f>
        <v>0</v>
      </c>
    </row>
    <row r="4" spans="1:16" ht="15.75" thickTop="1">
      <c r="A4" s="2135" t="s">
        <v>3</v>
      </c>
      <c r="B4" s="336" t="s">
        <v>130</v>
      </c>
      <c r="C4" s="338" t="s">
        <v>123</v>
      </c>
      <c r="D4" s="339">
        <v>553</v>
      </c>
      <c r="E4" s="340">
        <v>7</v>
      </c>
      <c r="G4" s="2135" t="s">
        <v>3</v>
      </c>
      <c r="H4" s="336" t="s">
        <v>130</v>
      </c>
      <c r="I4" s="338" t="s">
        <v>72</v>
      </c>
      <c r="J4" s="341">
        <v>98.75</v>
      </c>
      <c r="K4" s="342">
        <v>1.25</v>
      </c>
      <c r="N4" s="343" t="s">
        <v>4</v>
      </c>
      <c r="O4" s="337">
        <f t="shared" ref="O4:O18" si="0">K5/100</f>
        <v>3.1847133757961781E-3</v>
      </c>
      <c r="P4" s="337">
        <f t="shared" ref="P4:P18" si="1">K27/100</f>
        <v>0</v>
      </c>
    </row>
    <row r="5" spans="1:16">
      <c r="A5" s="2136"/>
      <c r="B5" s="343" t="s">
        <v>4</v>
      </c>
      <c r="C5" s="344" t="s">
        <v>123</v>
      </c>
      <c r="D5" s="345">
        <v>626</v>
      </c>
      <c r="E5" s="346">
        <v>2</v>
      </c>
      <c r="G5" s="2136"/>
      <c r="H5" s="343" t="s">
        <v>4</v>
      </c>
      <c r="I5" s="344" t="s">
        <v>72</v>
      </c>
      <c r="J5" s="347">
        <v>99.681528662420376</v>
      </c>
      <c r="K5" s="348">
        <v>0.31847133757961782</v>
      </c>
      <c r="N5" s="343" t="s">
        <v>5</v>
      </c>
      <c r="O5" s="337">
        <f t="shared" si="0"/>
        <v>1.0033444816053512E-2</v>
      </c>
      <c r="P5" s="337">
        <f t="shared" si="1"/>
        <v>7.6335877862595426E-3</v>
      </c>
    </row>
    <row r="6" spans="1:16">
      <c r="A6" s="2136"/>
      <c r="B6" s="343" t="s">
        <v>5</v>
      </c>
      <c r="C6" s="344" t="s">
        <v>123</v>
      </c>
      <c r="D6" s="345">
        <v>592</v>
      </c>
      <c r="E6" s="346">
        <v>6</v>
      </c>
      <c r="G6" s="2136"/>
      <c r="H6" s="343" t="s">
        <v>5</v>
      </c>
      <c r="I6" s="344" t="s">
        <v>72</v>
      </c>
      <c r="J6" s="347">
        <v>98.996655518394647</v>
      </c>
      <c r="K6" s="349">
        <v>1.0033444816053512</v>
      </c>
      <c r="N6" s="343" t="s">
        <v>6</v>
      </c>
      <c r="O6" s="337">
        <f t="shared" si="0"/>
        <v>8.6805555555555559E-3</v>
      </c>
      <c r="P6" s="337">
        <f t="shared" si="1"/>
        <v>8.0000000000000002E-3</v>
      </c>
    </row>
    <row r="7" spans="1:16">
      <c r="A7" s="2136"/>
      <c r="B7" s="343" t="s">
        <v>6</v>
      </c>
      <c r="C7" s="344" t="s">
        <v>123</v>
      </c>
      <c r="D7" s="345">
        <v>571</v>
      </c>
      <c r="E7" s="346">
        <v>5</v>
      </c>
      <c r="G7" s="2136"/>
      <c r="H7" s="343" t="s">
        <v>6</v>
      </c>
      <c r="I7" s="344" t="s">
        <v>72</v>
      </c>
      <c r="J7" s="347">
        <v>99.131944444444443</v>
      </c>
      <c r="K7" s="348">
        <v>0.86805555555555558</v>
      </c>
      <c r="N7" s="343" t="s">
        <v>7</v>
      </c>
      <c r="O7" s="337">
        <f t="shared" si="0"/>
        <v>9.3603744149765994E-3</v>
      </c>
      <c r="P7" s="337">
        <f t="shared" si="1"/>
        <v>3.5714285714285713E-3</v>
      </c>
    </row>
    <row r="8" spans="1:16">
      <c r="A8" s="2136"/>
      <c r="B8" s="343" t="s">
        <v>7</v>
      </c>
      <c r="C8" s="344" t="s">
        <v>123</v>
      </c>
      <c r="D8" s="345">
        <v>635</v>
      </c>
      <c r="E8" s="346">
        <v>6</v>
      </c>
      <c r="G8" s="2136"/>
      <c r="H8" s="343" t="s">
        <v>7</v>
      </c>
      <c r="I8" s="344" t="s">
        <v>72</v>
      </c>
      <c r="J8" s="347">
        <v>99.06396255850234</v>
      </c>
      <c r="K8" s="348">
        <v>0.93603744149765988</v>
      </c>
      <c r="N8" s="343" t="s">
        <v>8</v>
      </c>
      <c r="O8" s="337">
        <f t="shared" si="0"/>
        <v>6.7567567567567563E-3</v>
      </c>
      <c r="P8" s="337">
        <f t="shared" si="1"/>
        <v>6.5789473684210531E-3</v>
      </c>
    </row>
    <row r="9" spans="1:16">
      <c r="A9" s="2136"/>
      <c r="B9" s="343" t="s">
        <v>8</v>
      </c>
      <c r="C9" s="344" t="s">
        <v>123</v>
      </c>
      <c r="D9" s="345">
        <v>588</v>
      </c>
      <c r="E9" s="346">
        <v>4</v>
      </c>
      <c r="G9" s="2136"/>
      <c r="H9" s="343" t="s">
        <v>8</v>
      </c>
      <c r="I9" s="344" t="s">
        <v>72</v>
      </c>
      <c r="J9" s="347">
        <v>99.324324324324323</v>
      </c>
      <c r="K9" s="348">
        <v>0.67567567567567566</v>
      </c>
      <c r="N9" s="343" t="s">
        <v>9</v>
      </c>
      <c r="O9" s="337">
        <f t="shared" si="0"/>
        <v>9.0225563909774424E-3</v>
      </c>
      <c r="P9" s="337">
        <f t="shared" si="1"/>
        <v>5.4794520547945206E-3</v>
      </c>
    </row>
    <row r="10" spans="1:16">
      <c r="A10" s="2136"/>
      <c r="B10" s="343" t="s">
        <v>9</v>
      </c>
      <c r="C10" s="344" t="s">
        <v>123</v>
      </c>
      <c r="D10" s="345">
        <v>659</v>
      </c>
      <c r="E10" s="346">
        <v>6</v>
      </c>
      <c r="G10" s="2136"/>
      <c r="H10" s="343" t="s">
        <v>9</v>
      </c>
      <c r="I10" s="344" t="s">
        <v>72</v>
      </c>
      <c r="J10" s="347">
        <v>99.097744360902254</v>
      </c>
      <c r="K10" s="348">
        <v>0.90225563909774431</v>
      </c>
      <c r="N10" s="343" t="s">
        <v>10</v>
      </c>
      <c r="O10" s="337">
        <f t="shared" si="0"/>
        <v>4.30416068866571E-3</v>
      </c>
      <c r="P10" s="337">
        <f t="shared" si="1"/>
        <v>2.8653295128939827E-3</v>
      </c>
    </row>
    <row r="11" spans="1:16">
      <c r="A11" s="2136"/>
      <c r="B11" s="343" t="s">
        <v>10</v>
      </c>
      <c r="C11" s="344" t="s">
        <v>123</v>
      </c>
      <c r="D11" s="345">
        <v>694</v>
      </c>
      <c r="E11" s="346">
        <v>3</v>
      </c>
      <c r="G11" s="2136"/>
      <c r="H11" s="343" t="s">
        <v>10</v>
      </c>
      <c r="I11" s="344" t="s">
        <v>72</v>
      </c>
      <c r="J11" s="347">
        <v>99.569583931133423</v>
      </c>
      <c r="K11" s="348">
        <v>0.43041606886657102</v>
      </c>
      <c r="N11" s="343" t="s">
        <v>11</v>
      </c>
      <c r="O11" s="337">
        <f t="shared" si="0"/>
        <v>7.1633237822349575E-3</v>
      </c>
      <c r="P11" s="337">
        <f t="shared" si="1"/>
        <v>7.2815533980582527E-3</v>
      </c>
    </row>
    <row r="12" spans="1:16">
      <c r="A12" s="2136"/>
      <c r="B12" s="343" t="s">
        <v>11</v>
      </c>
      <c r="C12" s="344" t="s">
        <v>123</v>
      </c>
      <c r="D12" s="345">
        <v>693</v>
      </c>
      <c r="E12" s="346">
        <v>5</v>
      </c>
      <c r="G12" s="2136"/>
      <c r="H12" s="343" t="s">
        <v>11</v>
      </c>
      <c r="I12" s="344" t="s">
        <v>72</v>
      </c>
      <c r="J12" s="347">
        <v>99.283667621776502</v>
      </c>
      <c r="K12" s="348">
        <v>0.71633237822349571</v>
      </c>
      <c r="N12" s="343" t="s">
        <v>12</v>
      </c>
      <c r="O12" s="337">
        <f t="shared" si="0"/>
        <v>6.6225165562913916E-3</v>
      </c>
      <c r="P12" s="337">
        <f t="shared" si="1"/>
        <v>2.0040080160320644E-3</v>
      </c>
    </row>
    <row r="13" spans="1:16">
      <c r="A13" s="2136"/>
      <c r="B13" s="343" t="s">
        <v>12</v>
      </c>
      <c r="C13" s="344" t="s">
        <v>123</v>
      </c>
      <c r="D13" s="345">
        <v>750</v>
      </c>
      <c r="E13" s="346">
        <v>5</v>
      </c>
      <c r="G13" s="2136"/>
      <c r="H13" s="343" t="s">
        <v>12</v>
      </c>
      <c r="I13" s="344" t="s">
        <v>72</v>
      </c>
      <c r="J13" s="347">
        <v>99.337748344370866</v>
      </c>
      <c r="K13" s="348">
        <v>0.66225165562913912</v>
      </c>
      <c r="N13" s="343" t="s">
        <v>13</v>
      </c>
      <c r="O13" s="337">
        <f t="shared" si="0"/>
        <v>9.3312597200622075E-3</v>
      </c>
      <c r="P13" s="337">
        <f t="shared" si="1"/>
        <v>1.0101010101010102E-2</v>
      </c>
    </row>
    <row r="14" spans="1:16">
      <c r="A14" s="2136"/>
      <c r="B14" s="343" t="s">
        <v>13</v>
      </c>
      <c r="C14" s="344" t="s">
        <v>123</v>
      </c>
      <c r="D14" s="345">
        <v>637</v>
      </c>
      <c r="E14" s="346">
        <v>6</v>
      </c>
      <c r="G14" s="2136"/>
      <c r="H14" s="343" t="s">
        <v>13</v>
      </c>
      <c r="I14" s="344" t="s">
        <v>72</v>
      </c>
      <c r="J14" s="347">
        <v>99.066874027993777</v>
      </c>
      <c r="K14" s="348">
        <v>0.93312597200622083</v>
      </c>
      <c r="N14" s="343" t="s">
        <v>14</v>
      </c>
      <c r="O14" s="337">
        <f t="shared" si="0"/>
        <v>1.0057471264367816E-2</v>
      </c>
      <c r="P14" s="337">
        <f t="shared" si="1"/>
        <v>1.0845986984815618E-2</v>
      </c>
    </row>
    <row r="15" spans="1:16">
      <c r="A15" s="2136"/>
      <c r="B15" s="343" t="s">
        <v>14</v>
      </c>
      <c r="C15" s="344" t="s">
        <v>123</v>
      </c>
      <c r="D15" s="345">
        <v>689</v>
      </c>
      <c r="E15" s="346">
        <v>7</v>
      </c>
      <c r="G15" s="2136"/>
      <c r="H15" s="343" t="s">
        <v>14</v>
      </c>
      <c r="I15" s="344" t="s">
        <v>72</v>
      </c>
      <c r="J15" s="347">
        <v>98.994252873563212</v>
      </c>
      <c r="K15" s="349">
        <v>1.0057471264367817</v>
      </c>
      <c r="N15" s="343" t="s">
        <v>15</v>
      </c>
      <c r="O15" s="337">
        <f t="shared" si="0"/>
        <v>1.2587412587412588E-2</v>
      </c>
      <c r="P15" s="337">
        <f t="shared" si="1"/>
        <v>4.9875311720698253E-3</v>
      </c>
    </row>
    <row r="16" spans="1:16">
      <c r="A16" s="2136"/>
      <c r="B16" s="343" t="s">
        <v>15</v>
      </c>
      <c r="C16" s="344" t="s">
        <v>123</v>
      </c>
      <c r="D16" s="345">
        <v>706</v>
      </c>
      <c r="E16" s="346">
        <v>9</v>
      </c>
      <c r="G16" s="2136"/>
      <c r="H16" s="343" t="s">
        <v>15</v>
      </c>
      <c r="I16" s="344" t="s">
        <v>72</v>
      </c>
      <c r="J16" s="347">
        <v>98.741258741258747</v>
      </c>
      <c r="K16" s="349">
        <v>1.2587412587412588</v>
      </c>
      <c r="N16" s="343" t="s">
        <v>16</v>
      </c>
      <c r="O16" s="337">
        <f t="shared" si="0"/>
        <v>1.300578034682081E-2</v>
      </c>
      <c r="P16" s="337">
        <f t="shared" si="1"/>
        <v>1.2165450121654502E-2</v>
      </c>
    </row>
    <row r="17" spans="1:16">
      <c r="A17" s="2136"/>
      <c r="B17" s="343" t="s">
        <v>16</v>
      </c>
      <c r="C17" s="344" t="s">
        <v>123</v>
      </c>
      <c r="D17" s="345">
        <v>683</v>
      </c>
      <c r="E17" s="346">
        <v>9</v>
      </c>
      <c r="G17" s="2136"/>
      <c r="H17" s="343" t="s">
        <v>16</v>
      </c>
      <c r="I17" s="344" t="s">
        <v>72</v>
      </c>
      <c r="J17" s="347">
        <v>98.699421965317924</v>
      </c>
      <c r="K17" s="349">
        <v>1.300578034682081</v>
      </c>
      <c r="N17" s="343" t="s">
        <v>17</v>
      </c>
      <c r="O17" s="337">
        <f t="shared" si="0"/>
        <v>1.9047619047619046E-2</v>
      </c>
      <c r="P17" s="337">
        <f t="shared" si="1"/>
        <v>9.2378752886836026E-3</v>
      </c>
    </row>
    <row r="18" spans="1:16" ht="15.75" thickBot="1">
      <c r="A18" s="2136"/>
      <c r="B18" s="343" t="s">
        <v>17</v>
      </c>
      <c r="C18" s="344" t="s">
        <v>123</v>
      </c>
      <c r="D18" s="345">
        <v>618</v>
      </c>
      <c r="E18" s="346">
        <v>12</v>
      </c>
      <c r="G18" s="2136"/>
      <c r="H18" s="343" t="s">
        <v>17</v>
      </c>
      <c r="I18" s="344" t="s">
        <v>72</v>
      </c>
      <c r="J18" s="347">
        <v>98.095238095238102</v>
      </c>
      <c r="K18" s="349">
        <v>1.9047619047619047</v>
      </c>
      <c r="N18" s="350" t="s">
        <v>18</v>
      </c>
      <c r="O18" s="337">
        <f t="shared" si="0"/>
        <v>1.7211703958691912E-2</v>
      </c>
      <c r="P18" s="337">
        <f t="shared" si="1"/>
        <v>2.3640661938534278E-2</v>
      </c>
    </row>
    <row r="19" spans="1:16" ht="16.5" thickTop="1" thickBot="1">
      <c r="A19" s="2137"/>
      <c r="B19" s="350" t="s">
        <v>18</v>
      </c>
      <c r="C19" s="351" t="s">
        <v>123</v>
      </c>
      <c r="D19" s="352">
        <v>571</v>
      </c>
      <c r="E19" s="353">
        <v>10</v>
      </c>
      <c r="G19" s="2137"/>
      <c r="H19" s="350" t="s">
        <v>18</v>
      </c>
      <c r="I19" s="351" t="s">
        <v>72</v>
      </c>
      <c r="J19" s="354">
        <v>98.278829604130806</v>
      </c>
      <c r="K19" s="355">
        <v>1.7211703958691911</v>
      </c>
    </row>
    <row r="20" spans="1:16" ht="15.75" thickTop="1">
      <c r="A20" s="2126"/>
      <c r="B20" s="2126"/>
      <c r="C20" s="2126"/>
      <c r="D20" s="2126"/>
      <c r="E20" s="2126"/>
      <c r="G20" s="2126"/>
      <c r="H20" s="2126"/>
      <c r="I20" s="2126"/>
      <c r="J20" s="2126"/>
      <c r="K20" s="2126"/>
    </row>
    <row r="23" spans="1:16" ht="15.75" thickBot="1">
      <c r="A23" s="2138" t="s">
        <v>384</v>
      </c>
      <c r="B23" s="2138"/>
      <c r="C23" s="2138"/>
      <c r="D23" s="2138"/>
      <c r="E23" s="2138"/>
      <c r="G23" s="2138" t="s">
        <v>385</v>
      </c>
      <c r="H23" s="2138"/>
      <c r="I23" s="2138"/>
      <c r="J23" s="2138"/>
      <c r="K23" s="2138"/>
    </row>
    <row r="24" spans="1:16" ht="15.75" thickTop="1">
      <c r="A24" s="2127" t="s">
        <v>0</v>
      </c>
      <c r="B24" s="2128"/>
      <c r="C24" s="2129"/>
      <c r="D24" s="2133" t="s">
        <v>381</v>
      </c>
      <c r="E24" s="2134"/>
      <c r="G24" s="2127" t="s">
        <v>0</v>
      </c>
      <c r="H24" s="2128"/>
      <c r="I24" s="2129"/>
      <c r="J24" s="2133" t="s">
        <v>381</v>
      </c>
      <c r="K24" s="2134"/>
    </row>
    <row r="25" spans="1:16" ht="15.75" thickBot="1">
      <c r="A25" s="2130"/>
      <c r="B25" s="2131"/>
      <c r="C25" s="2132"/>
      <c r="D25" s="334" t="s">
        <v>382</v>
      </c>
      <c r="E25" s="335" t="s">
        <v>383</v>
      </c>
      <c r="G25" s="2130"/>
      <c r="H25" s="2131"/>
      <c r="I25" s="2132"/>
      <c r="J25" s="334" t="s">
        <v>382</v>
      </c>
      <c r="K25" s="335" t="s">
        <v>383</v>
      </c>
    </row>
    <row r="26" spans="1:16" ht="15.75" thickTop="1">
      <c r="A26" s="2135" t="s">
        <v>3</v>
      </c>
      <c r="B26" s="336" t="s">
        <v>130</v>
      </c>
      <c r="C26" s="338" t="s">
        <v>123</v>
      </c>
      <c r="D26" s="339">
        <v>216</v>
      </c>
      <c r="E26" s="356" t="s">
        <v>0</v>
      </c>
      <c r="G26" s="2135" t="s">
        <v>3</v>
      </c>
      <c r="H26" s="336" t="s">
        <v>130</v>
      </c>
      <c r="I26" s="338" t="s">
        <v>72</v>
      </c>
      <c r="J26" s="341">
        <v>100</v>
      </c>
      <c r="K26" s="356">
        <v>0</v>
      </c>
    </row>
    <row r="27" spans="1:16">
      <c r="A27" s="2136"/>
      <c r="B27" s="343" t="s">
        <v>4</v>
      </c>
      <c r="C27" s="344" t="s">
        <v>123</v>
      </c>
      <c r="D27" s="345">
        <v>221</v>
      </c>
      <c r="E27" s="357" t="s">
        <v>0</v>
      </c>
      <c r="G27" s="2136"/>
      <c r="H27" s="343" t="s">
        <v>4</v>
      </c>
      <c r="I27" s="344" t="s">
        <v>72</v>
      </c>
      <c r="J27" s="347">
        <v>100</v>
      </c>
      <c r="K27" s="357">
        <v>0</v>
      </c>
    </row>
    <row r="28" spans="1:16">
      <c r="A28" s="2136"/>
      <c r="B28" s="343" t="s">
        <v>5</v>
      </c>
      <c r="C28" s="344" t="s">
        <v>123</v>
      </c>
      <c r="D28" s="345">
        <v>260</v>
      </c>
      <c r="E28" s="346">
        <v>2</v>
      </c>
      <c r="G28" s="2136"/>
      <c r="H28" s="343" t="s">
        <v>5</v>
      </c>
      <c r="I28" s="344" t="s">
        <v>72</v>
      </c>
      <c r="J28" s="347">
        <v>99.236641221374043</v>
      </c>
      <c r="K28" s="348">
        <v>0.76335877862595425</v>
      </c>
    </row>
    <row r="29" spans="1:16">
      <c r="A29" s="2136"/>
      <c r="B29" s="343" t="s">
        <v>6</v>
      </c>
      <c r="C29" s="344" t="s">
        <v>123</v>
      </c>
      <c r="D29" s="345">
        <v>248</v>
      </c>
      <c r="E29" s="346">
        <v>2</v>
      </c>
      <c r="G29" s="2136"/>
      <c r="H29" s="343" t="s">
        <v>6</v>
      </c>
      <c r="I29" s="344" t="s">
        <v>72</v>
      </c>
      <c r="J29" s="347">
        <v>99.2</v>
      </c>
      <c r="K29" s="348">
        <v>0.8</v>
      </c>
    </row>
    <row r="30" spans="1:16">
      <c r="A30" s="2136"/>
      <c r="B30" s="343" t="s">
        <v>7</v>
      </c>
      <c r="C30" s="344" t="s">
        <v>123</v>
      </c>
      <c r="D30" s="345">
        <v>279</v>
      </c>
      <c r="E30" s="346">
        <v>1</v>
      </c>
      <c r="G30" s="2136"/>
      <c r="H30" s="343" t="s">
        <v>7</v>
      </c>
      <c r="I30" s="344" t="s">
        <v>72</v>
      </c>
      <c r="J30" s="347">
        <v>99.642857142857139</v>
      </c>
      <c r="K30" s="348">
        <v>0.35714285714285715</v>
      </c>
    </row>
    <row r="31" spans="1:16">
      <c r="A31" s="2136"/>
      <c r="B31" s="343" t="s">
        <v>8</v>
      </c>
      <c r="C31" s="344" t="s">
        <v>123</v>
      </c>
      <c r="D31" s="345">
        <v>302</v>
      </c>
      <c r="E31" s="346">
        <v>2</v>
      </c>
      <c r="G31" s="2136"/>
      <c r="H31" s="343" t="s">
        <v>8</v>
      </c>
      <c r="I31" s="344" t="s">
        <v>72</v>
      </c>
      <c r="J31" s="347">
        <v>99.34210526315789</v>
      </c>
      <c r="K31" s="348">
        <v>0.65789473684210531</v>
      </c>
    </row>
    <row r="32" spans="1:16">
      <c r="A32" s="2136"/>
      <c r="B32" s="343" t="s">
        <v>9</v>
      </c>
      <c r="C32" s="344" t="s">
        <v>123</v>
      </c>
      <c r="D32" s="345">
        <v>363</v>
      </c>
      <c r="E32" s="346">
        <v>2</v>
      </c>
      <c r="G32" s="2136"/>
      <c r="H32" s="343" t="s">
        <v>9</v>
      </c>
      <c r="I32" s="344" t="s">
        <v>72</v>
      </c>
      <c r="J32" s="347">
        <v>99.452054794520549</v>
      </c>
      <c r="K32" s="348">
        <v>0.54794520547945202</v>
      </c>
    </row>
    <row r="33" spans="1:11">
      <c r="A33" s="2136"/>
      <c r="B33" s="343" t="s">
        <v>10</v>
      </c>
      <c r="C33" s="344" t="s">
        <v>123</v>
      </c>
      <c r="D33" s="345">
        <v>348</v>
      </c>
      <c r="E33" s="346">
        <v>1</v>
      </c>
      <c r="G33" s="2136"/>
      <c r="H33" s="343" t="s">
        <v>10</v>
      </c>
      <c r="I33" s="344" t="s">
        <v>72</v>
      </c>
      <c r="J33" s="347">
        <v>99.713467048710598</v>
      </c>
      <c r="K33" s="348">
        <v>0.28653295128939826</v>
      </c>
    </row>
    <row r="34" spans="1:11">
      <c r="A34" s="2136"/>
      <c r="B34" s="343" t="s">
        <v>11</v>
      </c>
      <c r="C34" s="344" t="s">
        <v>123</v>
      </c>
      <c r="D34" s="345">
        <v>409</v>
      </c>
      <c r="E34" s="346">
        <v>3</v>
      </c>
      <c r="G34" s="2136"/>
      <c r="H34" s="343" t="s">
        <v>11</v>
      </c>
      <c r="I34" s="344" t="s">
        <v>72</v>
      </c>
      <c r="J34" s="347">
        <v>99.271844660194176</v>
      </c>
      <c r="K34" s="348">
        <v>0.72815533980582525</v>
      </c>
    </row>
    <row r="35" spans="1:11">
      <c r="A35" s="2136"/>
      <c r="B35" s="343" t="s">
        <v>12</v>
      </c>
      <c r="C35" s="344" t="s">
        <v>123</v>
      </c>
      <c r="D35" s="345">
        <v>498</v>
      </c>
      <c r="E35" s="346">
        <v>1</v>
      </c>
      <c r="G35" s="2136"/>
      <c r="H35" s="343" t="s">
        <v>12</v>
      </c>
      <c r="I35" s="344" t="s">
        <v>72</v>
      </c>
      <c r="J35" s="347">
        <v>99.799599198396791</v>
      </c>
      <c r="K35" s="348">
        <v>0.20040080160320642</v>
      </c>
    </row>
    <row r="36" spans="1:11">
      <c r="A36" s="2136"/>
      <c r="B36" s="343" t="s">
        <v>13</v>
      </c>
      <c r="C36" s="344" t="s">
        <v>123</v>
      </c>
      <c r="D36" s="345">
        <v>490</v>
      </c>
      <c r="E36" s="346">
        <v>5</v>
      </c>
      <c r="G36" s="2136"/>
      <c r="H36" s="343" t="s">
        <v>13</v>
      </c>
      <c r="I36" s="344" t="s">
        <v>72</v>
      </c>
      <c r="J36" s="347">
        <v>98.98989898989899</v>
      </c>
      <c r="K36" s="349">
        <v>1.0101010101010102</v>
      </c>
    </row>
    <row r="37" spans="1:11">
      <c r="A37" s="2136"/>
      <c r="B37" s="343" t="s">
        <v>14</v>
      </c>
      <c r="C37" s="344" t="s">
        <v>123</v>
      </c>
      <c r="D37" s="345">
        <v>456</v>
      </c>
      <c r="E37" s="346">
        <v>5</v>
      </c>
      <c r="G37" s="2136"/>
      <c r="H37" s="343" t="s">
        <v>14</v>
      </c>
      <c r="I37" s="344" t="s">
        <v>72</v>
      </c>
      <c r="J37" s="347">
        <v>98.915401301518443</v>
      </c>
      <c r="K37" s="349">
        <v>1.0845986984815619</v>
      </c>
    </row>
    <row r="38" spans="1:11">
      <c r="A38" s="2136"/>
      <c r="B38" s="343" t="s">
        <v>15</v>
      </c>
      <c r="C38" s="344" t="s">
        <v>123</v>
      </c>
      <c r="D38" s="345">
        <v>399</v>
      </c>
      <c r="E38" s="346">
        <v>2</v>
      </c>
      <c r="G38" s="2136"/>
      <c r="H38" s="343" t="s">
        <v>15</v>
      </c>
      <c r="I38" s="344" t="s">
        <v>72</v>
      </c>
      <c r="J38" s="347">
        <v>99.501246882793012</v>
      </c>
      <c r="K38" s="348">
        <v>0.49875311720698257</v>
      </c>
    </row>
    <row r="39" spans="1:11">
      <c r="A39" s="2136"/>
      <c r="B39" s="343" t="s">
        <v>16</v>
      </c>
      <c r="C39" s="344" t="s">
        <v>123</v>
      </c>
      <c r="D39" s="345">
        <v>406</v>
      </c>
      <c r="E39" s="346">
        <v>5</v>
      </c>
      <c r="G39" s="2136"/>
      <c r="H39" s="343" t="s">
        <v>16</v>
      </c>
      <c r="I39" s="344" t="s">
        <v>72</v>
      </c>
      <c r="J39" s="347">
        <v>98.783454987834546</v>
      </c>
      <c r="K39" s="349">
        <v>1.2165450121654502</v>
      </c>
    </row>
    <row r="40" spans="1:11">
      <c r="A40" s="2136"/>
      <c r="B40" s="343" t="s">
        <v>17</v>
      </c>
      <c r="C40" s="344" t="s">
        <v>123</v>
      </c>
      <c r="D40" s="345">
        <v>429</v>
      </c>
      <c r="E40" s="346">
        <v>4</v>
      </c>
      <c r="G40" s="2136"/>
      <c r="H40" s="343" t="s">
        <v>17</v>
      </c>
      <c r="I40" s="344" t="s">
        <v>72</v>
      </c>
      <c r="J40" s="347">
        <v>99.07621247113164</v>
      </c>
      <c r="K40" s="348">
        <v>0.92378752886836024</v>
      </c>
    </row>
    <row r="41" spans="1:11" ht="15.75" thickBot="1">
      <c r="A41" s="2137"/>
      <c r="B41" s="350" t="s">
        <v>18</v>
      </c>
      <c r="C41" s="351" t="s">
        <v>123</v>
      </c>
      <c r="D41" s="352">
        <v>413</v>
      </c>
      <c r="E41" s="353">
        <v>10</v>
      </c>
      <c r="G41" s="2137"/>
      <c r="H41" s="350" t="s">
        <v>18</v>
      </c>
      <c r="I41" s="351" t="s">
        <v>72</v>
      </c>
      <c r="J41" s="354">
        <v>97.635933806146568</v>
      </c>
      <c r="K41" s="355">
        <v>2.3640661938534278</v>
      </c>
    </row>
    <row r="42" spans="1:11" ht="15.75" thickTop="1">
      <c r="A42" s="2126"/>
      <c r="B42" s="2126"/>
      <c r="C42" s="2126"/>
      <c r="D42" s="2126"/>
      <c r="E42" s="2126"/>
      <c r="G42" s="2126"/>
      <c r="H42" s="2126"/>
      <c r="I42" s="2126"/>
      <c r="J42" s="2126"/>
      <c r="K42" s="2126"/>
    </row>
  </sheetData>
  <mergeCells count="20">
    <mergeCell ref="A1:E1"/>
    <mergeCell ref="G1:K1"/>
    <mergeCell ref="A2:C3"/>
    <mergeCell ref="D2:E2"/>
    <mergeCell ref="G2:I3"/>
    <mergeCell ref="J2:K2"/>
    <mergeCell ref="A4:A19"/>
    <mergeCell ref="G4:G19"/>
    <mergeCell ref="A20:E20"/>
    <mergeCell ref="G20:K20"/>
    <mergeCell ref="A23:E23"/>
    <mergeCell ref="G23:K23"/>
    <mergeCell ref="A42:E42"/>
    <mergeCell ref="G42:K42"/>
    <mergeCell ref="A24:C25"/>
    <mergeCell ref="D24:E24"/>
    <mergeCell ref="G24:I25"/>
    <mergeCell ref="J24:K24"/>
    <mergeCell ref="A26:A41"/>
    <mergeCell ref="G26:G41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>
  <sheetPr codeName="Sheet91"/>
  <dimension ref="A2:B31"/>
  <sheetViews>
    <sheetView showGridLines="0" topLeftCell="A2" zoomScale="80" zoomScaleNormal="80" workbookViewId="0">
      <selection activeCell="B2" sqref="B2"/>
    </sheetView>
  </sheetViews>
  <sheetFormatPr defaultRowHeight="15"/>
  <cols>
    <col min="1" max="1" width="4.140625" style="618" customWidth="1"/>
  </cols>
  <sheetData>
    <row r="2" spans="2:2" ht="24" customHeight="1">
      <c r="B2" s="1152" t="s">
        <v>1090</v>
      </c>
    </row>
    <row r="31" spans="2:2" ht="15.75">
      <c r="B31" s="1155" t="s">
        <v>842</v>
      </c>
    </row>
  </sheetData>
  <pageMargins left="0.7" right="0.7" top="0.75" bottom="0.75" header="0.3" footer="0.3"/>
  <drawing r:id="rId1"/>
</worksheet>
</file>

<file path=xl/worksheets/sheet146.xml><?xml version="1.0" encoding="utf-8"?>
<worksheet xmlns="http://schemas.openxmlformats.org/spreadsheetml/2006/main" xmlns:r="http://schemas.openxmlformats.org/officeDocument/2006/relationships">
  <sheetPr codeName="Sheet92">
    <tabColor theme="1"/>
  </sheetPr>
  <dimension ref="A1:P41"/>
  <sheetViews>
    <sheetView workbookViewId="0">
      <selection activeCell="G3" sqref="G3:G17"/>
    </sheetView>
  </sheetViews>
  <sheetFormatPr defaultRowHeight="15"/>
  <sheetData>
    <row r="1" spans="1:16" ht="15.75" customHeight="1" thickBot="1">
      <c r="A1" s="2139" t="s">
        <v>201</v>
      </c>
      <c r="B1" s="2139"/>
      <c r="C1" s="2139"/>
      <c r="D1" s="2139"/>
      <c r="E1" s="2139"/>
      <c r="F1" s="2139"/>
      <c r="G1" s="2139"/>
      <c r="H1" s="2139"/>
      <c r="I1" s="2139"/>
      <c r="N1" s="2141" t="s">
        <v>160</v>
      </c>
      <c r="O1" s="2141"/>
      <c r="P1" s="2141"/>
    </row>
    <row r="2" spans="1:16" ht="74.25" thickTop="1" thickBot="1">
      <c r="A2" s="174" t="s">
        <v>0</v>
      </c>
      <c r="B2" s="129" t="s">
        <v>167</v>
      </c>
      <c r="C2" s="150" t="s">
        <v>134</v>
      </c>
      <c r="D2" s="313" t="s">
        <v>246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142" t="s">
        <v>0</v>
      </c>
      <c r="O2" s="994" t="s">
        <v>168</v>
      </c>
      <c r="P2" s="995" t="s">
        <v>169</v>
      </c>
    </row>
    <row r="3" spans="1:16" ht="24.75" thickTop="1">
      <c r="A3" s="254" t="s">
        <v>142</v>
      </c>
      <c r="B3" s="255" t="s">
        <v>26</v>
      </c>
      <c r="C3" s="256">
        <v>436</v>
      </c>
      <c r="D3" s="256">
        <v>4</v>
      </c>
      <c r="E3" s="256">
        <v>1.8963986098632306</v>
      </c>
      <c r="F3" s="256">
        <v>0.91743119266055051</v>
      </c>
      <c r="G3" s="256">
        <v>0.94441214529608897</v>
      </c>
      <c r="H3" s="256">
        <v>0.44774546986936364</v>
      </c>
      <c r="I3" s="147">
        <v>0</v>
      </c>
      <c r="N3" s="996" t="s">
        <v>142</v>
      </c>
      <c r="O3" s="999">
        <v>3</v>
      </c>
      <c r="P3" s="1000">
        <v>50</v>
      </c>
    </row>
    <row r="4" spans="1:16">
      <c r="A4" s="257" t="s">
        <v>143</v>
      </c>
      <c r="B4" s="258" t="s">
        <v>27</v>
      </c>
      <c r="C4" s="259">
        <v>137</v>
      </c>
      <c r="D4" s="259">
        <v>0</v>
      </c>
      <c r="E4" s="259">
        <v>0.5765079699218606</v>
      </c>
      <c r="F4" s="259">
        <v>0</v>
      </c>
      <c r="G4" s="259">
        <v>0</v>
      </c>
      <c r="H4" s="259">
        <v>0.44774546986936364</v>
      </c>
      <c r="I4" s="148">
        <v>0</v>
      </c>
      <c r="N4" s="997" t="s">
        <v>143</v>
      </c>
      <c r="O4" s="1001">
        <v>34</v>
      </c>
      <c r="P4" s="1002">
        <v>6.0606060606060606</v>
      </c>
    </row>
    <row r="5" spans="1:16" ht="36">
      <c r="A5" s="257" t="s">
        <v>144</v>
      </c>
      <c r="B5" s="258" t="s">
        <v>28</v>
      </c>
      <c r="C5" s="259">
        <v>182</v>
      </c>
      <c r="D5" s="259">
        <v>2</v>
      </c>
      <c r="E5" s="259">
        <v>0.74793061961306895</v>
      </c>
      <c r="F5" s="259">
        <v>1.098901098901099</v>
      </c>
      <c r="G5" s="259">
        <v>1.1972914549239828</v>
      </c>
      <c r="H5" s="259">
        <v>0.44774546986936364</v>
      </c>
      <c r="I5" s="148">
        <v>200</v>
      </c>
      <c r="N5" s="997" t="s">
        <v>144</v>
      </c>
      <c r="O5" s="1001">
        <v>99</v>
      </c>
      <c r="P5" s="1002">
        <v>3.0612244897959182</v>
      </c>
    </row>
    <row r="6" spans="1:16">
      <c r="A6" s="257" t="s">
        <v>145</v>
      </c>
      <c r="B6" s="258" t="s">
        <v>29</v>
      </c>
      <c r="C6" s="259">
        <v>466</v>
      </c>
      <c r="D6" s="259">
        <v>1</v>
      </c>
      <c r="E6" s="259">
        <v>2.1651671671552006</v>
      </c>
      <c r="F6" s="259">
        <v>0.21459227467811159</v>
      </c>
      <c r="G6" s="259">
        <v>0.2067948732372723</v>
      </c>
      <c r="H6" s="259">
        <v>0.44774546986936364</v>
      </c>
      <c r="I6" s="148">
        <v>200</v>
      </c>
      <c r="N6" s="997" t="s">
        <v>145</v>
      </c>
      <c r="O6" s="1001">
        <v>185</v>
      </c>
      <c r="P6" s="1002">
        <v>2.1739130434782608</v>
      </c>
    </row>
    <row r="7" spans="1:16" ht="24">
      <c r="A7" s="257" t="s">
        <v>146</v>
      </c>
      <c r="B7" s="258" t="s">
        <v>30</v>
      </c>
      <c r="C7" s="259">
        <v>199</v>
      </c>
      <c r="D7" s="259">
        <v>2</v>
      </c>
      <c r="E7" s="259">
        <v>0.87492404654718925</v>
      </c>
      <c r="F7" s="259">
        <v>1.0050251256281406</v>
      </c>
      <c r="G7" s="259">
        <v>1.0235070612960102</v>
      </c>
      <c r="H7" s="259">
        <v>0.44774546986936364</v>
      </c>
      <c r="I7" s="148">
        <v>400</v>
      </c>
      <c r="N7" s="997" t="s">
        <v>146</v>
      </c>
      <c r="O7" s="1001">
        <v>288</v>
      </c>
      <c r="P7" s="1002">
        <v>1.7421602787456445</v>
      </c>
    </row>
    <row r="8" spans="1:16">
      <c r="A8" s="257" t="s">
        <v>147</v>
      </c>
      <c r="B8" s="258" t="s">
        <v>31</v>
      </c>
      <c r="C8" s="259">
        <v>599</v>
      </c>
      <c r="D8" s="259">
        <v>2</v>
      </c>
      <c r="E8" s="259">
        <v>2.7254177353722731</v>
      </c>
      <c r="F8" s="259">
        <v>0.333889816360601</v>
      </c>
      <c r="G8" s="259">
        <v>0.32857015939848561</v>
      </c>
      <c r="H8" s="259">
        <v>0.44774546986936364</v>
      </c>
      <c r="I8" s="148">
        <v>400</v>
      </c>
      <c r="N8" s="997" t="s">
        <v>147</v>
      </c>
      <c r="O8" s="1001">
        <v>401</v>
      </c>
      <c r="P8" s="1002">
        <v>1.5</v>
      </c>
    </row>
    <row r="9" spans="1:16" ht="24">
      <c r="A9" s="257" t="s">
        <v>148</v>
      </c>
      <c r="B9" s="258" t="s">
        <v>32</v>
      </c>
      <c r="C9" s="259">
        <v>518</v>
      </c>
      <c r="D9" s="259">
        <v>2</v>
      </c>
      <c r="E9" s="259">
        <v>2.505628617986666</v>
      </c>
      <c r="F9" s="259">
        <v>0.38610038610038611</v>
      </c>
      <c r="G9" s="259">
        <v>0.35739172729367857</v>
      </c>
      <c r="H9" s="259">
        <v>0.44774546986936364</v>
      </c>
      <c r="I9" s="148">
        <v>600</v>
      </c>
      <c r="N9" s="997" t="s">
        <v>148</v>
      </c>
      <c r="O9" s="1001">
        <v>523</v>
      </c>
      <c r="P9" s="1002">
        <v>1.3409961685823755</v>
      </c>
    </row>
    <row r="10" spans="1:16" ht="24">
      <c r="A10" s="257" t="s">
        <v>149</v>
      </c>
      <c r="B10" s="258" t="s">
        <v>33</v>
      </c>
      <c r="C10" s="259">
        <v>590</v>
      </c>
      <c r="D10" s="259">
        <v>4</v>
      </c>
      <c r="E10" s="259">
        <v>2.6413308371318429</v>
      </c>
      <c r="F10" s="259">
        <v>0.67796610169491522</v>
      </c>
      <c r="G10" s="259">
        <v>0.67806041344757784</v>
      </c>
      <c r="H10" s="259">
        <v>0.44774546986936364</v>
      </c>
      <c r="I10" s="148">
        <v>800</v>
      </c>
      <c r="N10" s="997" t="s">
        <v>149</v>
      </c>
      <c r="O10" s="1001">
        <v>652</v>
      </c>
      <c r="P10" s="1002">
        <v>1.228878648233487</v>
      </c>
    </row>
    <row r="11" spans="1:16">
      <c r="A11" s="257" t="s">
        <v>150</v>
      </c>
      <c r="B11" s="258" t="s">
        <v>34</v>
      </c>
      <c r="C11" s="259">
        <v>399</v>
      </c>
      <c r="D11" s="259">
        <v>3</v>
      </c>
      <c r="E11" s="259">
        <v>1.769406712315196</v>
      </c>
      <c r="F11" s="259">
        <v>0.75187969924812026</v>
      </c>
      <c r="G11" s="259">
        <v>0.75914508533231528</v>
      </c>
      <c r="H11" s="259">
        <v>0.44774546986936364</v>
      </c>
      <c r="I11" s="148">
        <v>1000</v>
      </c>
      <c r="N11" s="997" t="s">
        <v>150</v>
      </c>
      <c r="O11" s="1001">
        <v>786</v>
      </c>
      <c r="P11" s="1002">
        <v>1.1464968152866242</v>
      </c>
    </row>
    <row r="12" spans="1:16">
      <c r="A12" s="257" t="s">
        <v>151</v>
      </c>
      <c r="B12" s="258" t="s">
        <v>35</v>
      </c>
      <c r="C12" s="259">
        <v>340</v>
      </c>
      <c r="D12" s="259">
        <v>1</v>
      </c>
      <c r="E12" s="259">
        <v>1.431035753003997</v>
      </c>
      <c r="F12" s="259">
        <v>0.29411764705882354</v>
      </c>
      <c r="G12" s="259">
        <v>0.31288209880813023</v>
      </c>
      <c r="H12" s="259">
        <v>0.44774546986936364</v>
      </c>
      <c r="I12" s="148">
        <v>1000</v>
      </c>
      <c r="N12" s="997" t="s">
        <v>151</v>
      </c>
      <c r="O12" s="1001">
        <v>925</v>
      </c>
      <c r="P12" s="1002">
        <v>1.0822510822510822</v>
      </c>
    </row>
    <row r="13" spans="1:16" ht="24">
      <c r="A13" s="257" t="s">
        <v>152</v>
      </c>
      <c r="B13" s="258" t="s">
        <v>36</v>
      </c>
      <c r="C13" s="259">
        <v>432</v>
      </c>
      <c r="D13" s="259">
        <v>3</v>
      </c>
      <c r="E13" s="259">
        <v>2.0210506678554205</v>
      </c>
      <c r="F13" s="259">
        <v>0.69444444444444442</v>
      </c>
      <c r="G13" s="259">
        <v>0.66462282760749758</v>
      </c>
      <c r="H13" s="259">
        <v>0.44774546986936364</v>
      </c>
      <c r="I13" s="148">
        <v>1200</v>
      </c>
      <c r="N13" s="997" t="s">
        <v>152</v>
      </c>
      <c r="O13" s="1001">
        <v>1069</v>
      </c>
      <c r="P13" s="1002">
        <v>1.0299625468164793</v>
      </c>
    </row>
    <row r="14" spans="1:16">
      <c r="A14" s="257" t="s">
        <v>153</v>
      </c>
      <c r="B14" s="258" t="s">
        <v>37</v>
      </c>
      <c r="C14" s="259">
        <v>820</v>
      </c>
      <c r="D14" s="259">
        <v>8</v>
      </c>
      <c r="E14" s="259">
        <v>3.6011584695915237</v>
      </c>
      <c r="F14" s="259">
        <v>0.97560975609756095</v>
      </c>
      <c r="G14" s="259">
        <v>0.99466985116075946</v>
      </c>
      <c r="H14" s="259">
        <v>0.44774546986936364</v>
      </c>
      <c r="I14" s="148">
        <v>1400</v>
      </c>
      <c r="N14" s="997" t="s">
        <v>153</v>
      </c>
      <c r="O14" s="1001">
        <v>1216</v>
      </c>
      <c r="P14" s="1003">
        <v>0.98765432098765427</v>
      </c>
    </row>
    <row r="15" spans="1:16">
      <c r="A15" s="257" t="s">
        <v>154</v>
      </c>
      <c r="B15" s="258" t="s">
        <v>38</v>
      </c>
      <c r="C15" s="259">
        <v>528</v>
      </c>
      <c r="D15" s="259">
        <v>4</v>
      </c>
      <c r="E15" s="259">
        <v>2.1999361756892588</v>
      </c>
      <c r="F15" s="259">
        <v>0.75757575757575757</v>
      </c>
      <c r="G15" s="259">
        <v>0.81410629056832728</v>
      </c>
      <c r="H15" s="259">
        <v>0.44774546986936364</v>
      </c>
      <c r="I15" s="148">
        <v>1400</v>
      </c>
      <c r="N15" s="997" t="s">
        <v>154</v>
      </c>
      <c r="O15" s="1001">
        <v>1366</v>
      </c>
      <c r="P15" s="1003">
        <v>0.95238095238095244</v>
      </c>
    </row>
    <row r="16" spans="1:16" ht="24">
      <c r="A16" s="257" t="s">
        <v>155</v>
      </c>
      <c r="B16" s="258" t="s">
        <v>39</v>
      </c>
      <c r="C16" s="259">
        <v>65</v>
      </c>
      <c r="D16" s="259">
        <v>3</v>
      </c>
      <c r="E16" s="259">
        <v>0.32162829686535249</v>
      </c>
      <c r="F16" s="259">
        <v>4.615384615384615</v>
      </c>
      <c r="G16" s="259">
        <v>4.1763626605603914</v>
      </c>
      <c r="H16" s="259">
        <v>0.44774546986936364</v>
      </c>
      <c r="I16" s="148">
        <v>1600</v>
      </c>
      <c r="N16" s="997" t="s">
        <v>155</v>
      </c>
      <c r="O16" s="1001">
        <v>1518</v>
      </c>
      <c r="P16" s="1003">
        <v>0.92287409360580097</v>
      </c>
    </row>
    <row r="17" spans="1:16">
      <c r="A17" s="257" t="s">
        <v>156</v>
      </c>
      <c r="B17" s="258" t="s">
        <v>40</v>
      </c>
      <c r="C17" s="259">
        <v>1785</v>
      </c>
      <c r="D17" s="259">
        <v>6</v>
      </c>
      <c r="E17" s="259">
        <v>8.1510504772150849</v>
      </c>
      <c r="F17" s="259">
        <v>0.33613445378151263</v>
      </c>
      <c r="G17" s="259">
        <v>0.32958608546539769</v>
      </c>
      <c r="H17" s="259">
        <v>0.44774546986936364</v>
      </c>
      <c r="I17" s="148">
        <v>1800</v>
      </c>
      <c r="N17" s="997" t="s">
        <v>156</v>
      </c>
      <c r="O17" s="1001">
        <v>1674</v>
      </c>
      <c r="P17" s="1003">
        <v>0.89659294680215185</v>
      </c>
    </row>
    <row r="18" spans="1:16" ht="36.75" thickBot="1">
      <c r="A18" s="260" t="s">
        <v>157</v>
      </c>
      <c r="B18" s="261" t="s">
        <v>41</v>
      </c>
      <c r="C18" s="262">
        <v>83</v>
      </c>
      <c r="D18" s="262">
        <v>0</v>
      </c>
      <c r="E18" s="262">
        <v>0.36792221578323669</v>
      </c>
      <c r="F18" s="262">
        <v>0</v>
      </c>
      <c r="G18" s="262">
        <v>0</v>
      </c>
      <c r="H18" s="262">
        <v>0.44774546986936364</v>
      </c>
      <c r="I18" s="149">
        <v>2000</v>
      </c>
      <c r="N18" s="997" t="s">
        <v>157</v>
      </c>
      <c r="O18" s="1001">
        <v>1831</v>
      </c>
      <c r="P18" s="1003">
        <v>0.87431693989071035</v>
      </c>
    </row>
    <row r="19" spans="1:16" ht="15.75" customHeight="1" thickTop="1" thickBot="1">
      <c r="A19" s="2140" t="s">
        <v>158</v>
      </c>
      <c r="B19" s="2140"/>
      <c r="C19" s="2140"/>
      <c r="D19" s="2140"/>
      <c r="E19" s="2140"/>
      <c r="F19" s="2140"/>
      <c r="G19" s="2140"/>
      <c r="H19" s="2140"/>
      <c r="I19" s="2140"/>
      <c r="N19" s="998" t="s">
        <v>161</v>
      </c>
      <c r="O19" s="1004">
        <v>1991</v>
      </c>
      <c r="P19" s="1005">
        <v>0.85427135678391963</v>
      </c>
    </row>
    <row r="21" spans="1:16">
      <c r="A21" s="247" t="s">
        <v>200</v>
      </c>
    </row>
    <row r="23" spans="1:16" ht="15.75" customHeight="1"/>
    <row r="41" ht="15.75" customHeight="1"/>
  </sheetData>
  <mergeCells count="4">
    <mergeCell ref="A1:I1"/>
    <mergeCell ref="A19:I19"/>
    <mergeCell ref="N1:P1"/>
    <mergeCell ref="N2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>
  <sheetPr codeName="Sheet132"/>
  <dimension ref="A1:I19"/>
  <sheetViews>
    <sheetView showGridLines="0" zoomScale="80" zoomScaleNormal="80" workbookViewId="0"/>
  </sheetViews>
  <sheetFormatPr defaultRowHeight="15"/>
  <cols>
    <col min="1" max="1" width="4.140625" style="618" customWidth="1"/>
    <col min="2" max="5" width="24.140625" customWidth="1"/>
  </cols>
  <sheetData>
    <row r="1" spans="2:9" ht="31.5" customHeight="1" thickBot="1">
      <c r="B1" s="2143" t="s">
        <v>1093</v>
      </c>
      <c r="C1" s="2143"/>
      <c r="D1" s="2143"/>
      <c r="E1" s="2143"/>
      <c r="F1" s="2143"/>
      <c r="G1" s="2143"/>
      <c r="H1" s="2143"/>
    </row>
    <row r="2" spans="2:9" ht="53.25" customHeight="1" thickTop="1" thickBot="1">
      <c r="B2" s="1504" t="s">
        <v>167</v>
      </c>
      <c r="C2" s="1601" t="s">
        <v>184</v>
      </c>
      <c r="D2" s="1602" t="s">
        <v>494</v>
      </c>
      <c r="E2" s="1603" t="s">
        <v>138</v>
      </c>
    </row>
    <row r="3" spans="2:9" ht="15.75" thickTop="1">
      <c r="B3" s="1796" t="s">
        <v>26</v>
      </c>
      <c r="C3" s="1797">
        <v>436</v>
      </c>
      <c r="D3" s="1798">
        <v>4</v>
      </c>
      <c r="E3" s="1799">
        <v>0.94441214529608897</v>
      </c>
    </row>
    <row r="4" spans="2:9">
      <c r="B4" s="1800" t="s">
        <v>27</v>
      </c>
      <c r="C4" s="1801">
        <v>137</v>
      </c>
      <c r="D4" s="1802">
        <v>0</v>
      </c>
      <c r="E4" s="1803">
        <v>0</v>
      </c>
    </row>
    <row r="5" spans="2:9">
      <c r="B5" s="1800" t="s">
        <v>28</v>
      </c>
      <c r="C5" s="1801">
        <v>182</v>
      </c>
      <c r="D5" s="1802">
        <v>2</v>
      </c>
      <c r="E5" s="1803">
        <v>1.1972914549239828</v>
      </c>
    </row>
    <row r="6" spans="2:9">
      <c r="B6" s="1800" t="s">
        <v>29</v>
      </c>
      <c r="C6" s="1801">
        <v>466</v>
      </c>
      <c r="D6" s="1802">
        <v>1</v>
      </c>
      <c r="E6" s="1803">
        <v>0.2067948732372723</v>
      </c>
    </row>
    <row r="7" spans="2:9">
      <c r="B7" s="1800" t="s">
        <v>30</v>
      </c>
      <c r="C7" s="1801">
        <v>199</v>
      </c>
      <c r="D7" s="1802">
        <v>2</v>
      </c>
      <c r="E7" s="1803">
        <v>1.0235070612960102</v>
      </c>
      <c r="I7" s="525"/>
    </row>
    <row r="8" spans="2:9">
      <c r="B8" s="1800" t="s">
        <v>31</v>
      </c>
      <c r="C8" s="1801">
        <v>599</v>
      </c>
      <c r="D8" s="1802">
        <v>2</v>
      </c>
      <c r="E8" s="1803">
        <v>0.32857015939848561</v>
      </c>
    </row>
    <row r="9" spans="2:9">
      <c r="B9" s="1800" t="s">
        <v>32</v>
      </c>
      <c r="C9" s="1801">
        <v>518</v>
      </c>
      <c r="D9" s="1802">
        <v>2</v>
      </c>
      <c r="E9" s="1803">
        <v>0.35739172729367857</v>
      </c>
    </row>
    <row r="10" spans="2:9">
      <c r="B10" s="1800" t="s">
        <v>33</v>
      </c>
      <c r="C10" s="1801">
        <v>590</v>
      </c>
      <c r="D10" s="1802">
        <v>4</v>
      </c>
      <c r="E10" s="1803">
        <v>0.67806041344757784</v>
      </c>
    </row>
    <row r="11" spans="2:9">
      <c r="B11" s="1800" t="s">
        <v>34</v>
      </c>
      <c r="C11" s="1801">
        <v>399</v>
      </c>
      <c r="D11" s="1802">
        <v>3</v>
      </c>
      <c r="E11" s="1803">
        <v>0.75914508533231528</v>
      </c>
    </row>
    <row r="12" spans="2:9">
      <c r="B12" s="1800" t="s">
        <v>35</v>
      </c>
      <c r="C12" s="1801">
        <v>340</v>
      </c>
      <c r="D12" s="1802">
        <v>1</v>
      </c>
      <c r="E12" s="1803">
        <v>0.31288209880813023</v>
      </c>
    </row>
    <row r="13" spans="2:9">
      <c r="B13" s="1800" t="s">
        <v>36</v>
      </c>
      <c r="C13" s="1801">
        <v>432</v>
      </c>
      <c r="D13" s="1802">
        <v>3</v>
      </c>
      <c r="E13" s="1803">
        <v>0.66462282760749758</v>
      </c>
    </row>
    <row r="14" spans="2:9">
      <c r="B14" s="1800" t="s">
        <v>37</v>
      </c>
      <c r="C14" s="1801">
        <v>820</v>
      </c>
      <c r="D14" s="1802">
        <v>8</v>
      </c>
      <c r="E14" s="1803">
        <v>0.99466985116075946</v>
      </c>
    </row>
    <row r="15" spans="2:9">
      <c r="B15" s="1800" t="s">
        <v>38</v>
      </c>
      <c r="C15" s="1801">
        <v>528</v>
      </c>
      <c r="D15" s="1802">
        <v>4</v>
      </c>
      <c r="E15" s="1803">
        <v>0.81410629056832728</v>
      </c>
    </row>
    <row r="16" spans="2:9">
      <c r="B16" s="1800" t="s">
        <v>39</v>
      </c>
      <c r="C16" s="1801">
        <v>65</v>
      </c>
      <c r="D16" s="1802">
        <v>3</v>
      </c>
      <c r="E16" s="1803">
        <v>4.1763626605603914</v>
      </c>
    </row>
    <row r="17" spans="2:9" ht="15.75" thickBot="1">
      <c r="B17" s="1804" t="s">
        <v>40</v>
      </c>
      <c r="C17" s="1805">
        <v>1785</v>
      </c>
      <c r="D17" s="1806">
        <v>6</v>
      </c>
      <c r="E17" s="1807">
        <v>0.32958608546539769</v>
      </c>
    </row>
    <row r="18" spans="2:9" ht="15.75" thickTop="1"/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</sheetData>
  <mergeCells count="2">
    <mergeCell ref="B19:I19"/>
    <mergeCell ref="B1:H1"/>
  </mergeCells>
  <pageMargins left="0.7" right="0.7" top="0.75" bottom="0.75" header="0.3" footer="0.3"/>
  <pageSetup paperSize="9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>
  <sheetPr codeName="Sheet94"/>
  <dimension ref="A2:B31"/>
  <sheetViews>
    <sheetView showGridLines="0" topLeftCell="A2" zoomScale="80" zoomScaleNormal="80" workbookViewId="0">
      <selection activeCell="B2" sqref="B2"/>
    </sheetView>
  </sheetViews>
  <sheetFormatPr defaultRowHeight="15"/>
  <cols>
    <col min="1" max="1" width="4.42578125" style="618" customWidth="1"/>
  </cols>
  <sheetData>
    <row r="2" spans="2:2" ht="24" customHeight="1">
      <c r="B2" s="1152" t="s">
        <v>1091</v>
      </c>
    </row>
    <row r="31" spans="2:2" ht="15.75">
      <c r="B31" s="1155" t="s">
        <v>843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149.xml><?xml version="1.0" encoding="utf-8"?>
<worksheet xmlns="http://schemas.openxmlformats.org/spreadsheetml/2006/main" xmlns:r="http://schemas.openxmlformats.org/officeDocument/2006/relationships">
  <sheetPr codeName="Sheet95">
    <tabColor theme="1"/>
  </sheetPr>
  <dimension ref="A1:P50"/>
  <sheetViews>
    <sheetView topLeftCell="A2" workbookViewId="0">
      <selection activeCell="G3" sqref="G3:G17"/>
    </sheetView>
  </sheetViews>
  <sheetFormatPr defaultRowHeight="15"/>
  <sheetData>
    <row r="1" spans="1:16" ht="15.75" customHeight="1" thickBot="1">
      <c r="A1" s="2144" t="s">
        <v>216</v>
      </c>
      <c r="B1" s="2144"/>
      <c r="C1" s="2144"/>
      <c r="D1" s="2144"/>
      <c r="E1" s="2144"/>
      <c r="F1" s="2144"/>
      <c r="G1" s="2144"/>
      <c r="H1" s="2144"/>
      <c r="I1" s="2144"/>
      <c r="N1" s="2146" t="s">
        <v>160</v>
      </c>
      <c r="O1" s="2146"/>
      <c r="P1" s="2146"/>
    </row>
    <row r="2" spans="1:16" ht="74.25" thickTop="1" thickBot="1">
      <c r="A2" s="294" t="s">
        <v>0</v>
      </c>
      <c r="B2" s="129" t="s">
        <v>167</v>
      </c>
      <c r="C2" s="150" t="s">
        <v>134</v>
      </c>
      <c r="D2" s="313" t="s">
        <v>245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147" t="s">
        <v>0</v>
      </c>
      <c r="O2" s="1036" t="s">
        <v>168</v>
      </c>
      <c r="P2" s="1037" t="s">
        <v>169</v>
      </c>
    </row>
    <row r="3" spans="1:16" ht="24.75" thickTop="1">
      <c r="A3" s="285" t="s">
        <v>142</v>
      </c>
      <c r="B3" s="286" t="s">
        <v>26</v>
      </c>
      <c r="C3" s="287">
        <v>488</v>
      </c>
      <c r="D3" s="287">
        <v>8</v>
      </c>
      <c r="E3" s="287">
        <v>8.411646313226786</v>
      </c>
      <c r="F3" s="287">
        <v>1.639344262295082</v>
      </c>
      <c r="G3" s="287">
        <v>1.5257116974830938</v>
      </c>
      <c r="H3" s="287">
        <v>1.6042183968975812</v>
      </c>
      <c r="I3" s="147">
        <v>0</v>
      </c>
      <c r="N3" s="1038" t="s">
        <v>142</v>
      </c>
      <c r="O3" s="1041">
        <v>10</v>
      </c>
      <c r="P3" s="1042">
        <v>22.222222222222221</v>
      </c>
    </row>
    <row r="4" spans="1:16">
      <c r="A4" s="288" t="s">
        <v>143</v>
      </c>
      <c r="B4" s="289" t="s">
        <v>27</v>
      </c>
      <c r="C4" s="290">
        <v>179</v>
      </c>
      <c r="D4" s="290">
        <v>2</v>
      </c>
      <c r="E4" s="290">
        <v>2.85192712284845</v>
      </c>
      <c r="F4" s="290">
        <v>1.1173184357541899</v>
      </c>
      <c r="G4" s="290">
        <v>1.1250065852281097</v>
      </c>
      <c r="H4" s="290">
        <v>1.6042183968975812</v>
      </c>
      <c r="I4" s="148">
        <v>0</v>
      </c>
      <c r="N4" s="1039" t="s">
        <v>143</v>
      </c>
      <c r="O4" s="1043">
        <v>28</v>
      </c>
      <c r="P4" s="1044">
        <v>11.111111111111111</v>
      </c>
    </row>
    <row r="5" spans="1:16" ht="36">
      <c r="A5" s="288" t="s">
        <v>144</v>
      </c>
      <c r="B5" s="289" t="s">
        <v>28</v>
      </c>
      <c r="C5" s="290">
        <v>171</v>
      </c>
      <c r="D5" s="290">
        <v>2</v>
      </c>
      <c r="E5" s="290">
        <v>2.6901591201032011</v>
      </c>
      <c r="F5" s="290">
        <v>1.1695906432748537</v>
      </c>
      <c r="G5" s="290">
        <v>1.1926568840552743</v>
      </c>
      <c r="H5" s="290">
        <v>1.6042183968975812</v>
      </c>
      <c r="I5" s="148">
        <v>200</v>
      </c>
      <c r="N5" s="1039" t="s">
        <v>144</v>
      </c>
      <c r="O5" s="1043">
        <v>53</v>
      </c>
      <c r="P5" s="1044">
        <v>7.6923076923076925</v>
      </c>
    </row>
    <row r="6" spans="1:16">
      <c r="A6" s="288" t="s">
        <v>145</v>
      </c>
      <c r="B6" s="289" t="s">
        <v>29</v>
      </c>
      <c r="C6" s="290">
        <v>546</v>
      </c>
      <c r="D6" s="290">
        <v>13</v>
      </c>
      <c r="E6" s="290">
        <v>8.9309163737142701</v>
      </c>
      <c r="F6" s="290">
        <v>2.3809523809523809</v>
      </c>
      <c r="G6" s="290">
        <v>2.3351287020276121</v>
      </c>
      <c r="H6" s="290">
        <v>1.6042183968975812</v>
      </c>
      <c r="I6" s="148">
        <v>200</v>
      </c>
      <c r="N6" s="1039" t="s">
        <v>145</v>
      </c>
      <c r="O6" s="1043">
        <v>82</v>
      </c>
      <c r="P6" s="1044">
        <v>6.1728395061728394</v>
      </c>
    </row>
    <row r="7" spans="1:16" ht="24">
      <c r="A7" s="288" t="s">
        <v>146</v>
      </c>
      <c r="B7" s="289" t="s">
        <v>30</v>
      </c>
      <c r="C7" s="290">
        <v>247</v>
      </c>
      <c r="D7" s="290">
        <v>4</v>
      </c>
      <c r="E7" s="290">
        <v>3.9778438679598267</v>
      </c>
      <c r="F7" s="290">
        <v>1.6194331983805668</v>
      </c>
      <c r="G7" s="290">
        <v>1.6131537085394549</v>
      </c>
      <c r="H7" s="290">
        <v>1.6042183968975812</v>
      </c>
      <c r="I7" s="148">
        <v>400</v>
      </c>
      <c r="N7" s="1039" t="s">
        <v>146</v>
      </c>
      <c r="O7" s="1043">
        <v>113</v>
      </c>
      <c r="P7" s="1044">
        <v>5.3571428571428568</v>
      </c>
    </row>
    <row r="8" spans="1:16">
      <c r="A8" s="288" t="s">
        <v>147</v>
      </c>
      <c r="B8" s="289" t="s">
        <v>31</v>
      </c>
      <c r="C8" s="290">
        <v>564</v>
      </c>
      <c r="D8" s="290">
        <v>9</v>
      </c>
      <c r="E8" s="290">
        <v>8.7802929145134563</v>
      </c>
      <c r="F8" s="290">
        <v>1.5957446808510638</v>
      </c>
      <c r="G8" s="290">
        <v>1.644360354790998</v>
      </c>
      <c r="H8" s="290">
        <v>1.6042183968975812</v>
      </c>
      <c r="I8" s="148">
        <v>400</v>
      </c>
      <c r="N8" s="1039" t="s">
        <v>147</v>
      </c>
      <c r="O8" s="1043">
        <v>148</v>
      </c>
      <c r="P8" s="1044">
        <v>4.7619047619047619</v>
      </c>
    </row>
    <row r="9" spans="1:16" ht="24">
      <c r="A9" s="288" t="s">
        <v>148</v>
      </c>
      <c r="B9" s="289" t="s">
        <v>32</v>
      </c>
      <c r="C9" s="290">
        <v>718</v>
      </c>
      <c r="D9" s="290">
        <v>14</v>
      </c>
      <c r="E9" s="290">
        <v>11.964659156192875</v>
      </c>
      <c r="F9" s="290">
        <v>1.9498607242339834</v>
      </c>
      <c r="G9" s="290">
        <v>1.8771163694154538</v>
      </c>
      <c r="H9" s="290">
        <v>1.6042183968975812</v>
      </c>
      <c r="I9" s="148">
        <v>600</v>
      </c>
      <c r="N9" s="1039" t="s">
        <v>148</v>
      </c>
      <c r="O9" s="1043">
        <v>184</v>
      </c>
      <c r="P9" s="1044">
        <v>4.3715846994535523</v>
      </c>
    </row>
    <row r="10" spans="1:16" ht="24">
      <c r="A10" s="288" t="s">
        <v>149</v>
      </c>
      <c r="B10" s="289" t="s">
        <v>33</v>
      </c>
      <c r="C10" s="290">
        <v>367</v>
      </c>
      <c r="D10" s="290">
        <v>9</v>
      </c>
      <c r="E10" s="290">
        <v>6.1801149962606114</v>
      </c>
      <c r="F10" s="290">
        <v>2.4523160762942777</v>
      </c>
      <c r="G10" s="290">
        <v>2.3361969123251232</v>
      </c>
      <c r="H10" s="290">
        <v>1.6042183968975812</v>
      </c>
      <c r="I10" s="148">
        <v>800</v>
      </c>
      <c r="N10" s="1039" t="s">
        <v>149</v>
      </c>
      <c r="O10" s="1043">
        <v>221</v>
      </c>
      <c r="P10" s="1044">
        <v>4.0909090909090908</v>
      </c>
    </row>
    <row r="11" spans="1:16">
      <c r="A11" s="288" t="s">
        <v>150</v>
      </c>
      <c r="B11" s="289" t="s">
        <v>34</v>
      </c>
      <c r="C11" s="290">
        <v>469</v>
      </c>
      <c r="D11" s="290">
        <v>6</v>
      </c>
      <c r="E11" s="290">
        <v>7.1944542696646776</v>
      </c>
      <c r="F11" s="290">
        <v>1.279317697228145</v>
      </c>
      <c r="G11" s="290">
        <v>1.3378791525537221</v>
      </c>
      <c r="H11" s="290">
        <v>1.6042183968975812</v>
      </c>
      <c r="I11" s="148">
        <v>1000</v>
      </c>
      <c r="N11" s="1039" t="s">
        <v>150</v>
      </c>
      <c r="O11" s="1043">
        <v>260</v>
      </c>
      <c r="P11" s="1044">
        <v>3.8610038610038608</v>
      </c>
    </row>
    <row r="12" spans="1:16">
      <c r="A12" s="288" t="s">
        <v>151</v>
      </c>
      <c r="B12" s="289" t="s">
        <v>35</v>
      </c>
      <c r="C12" s="290">
        <v>257</v>
      </c>
      <c r="D12" s="290">
        <v>1</v>
      </c>
      <c r="E12" s="290">
        <v>3.9867271237632713</v>
      </c>
      <c r="F12" s="290">
        <v>0.38910505836575876</v>
      </c>
      <c r="G12" s="290">
        <v>0.4023898167836677</v>
      </c>
      <c r="H12" s="290">
        <v>1.6042183968975812</v>
      </c>
      <c r="I12" s="148">
        <v>1000</v>
      </c>
      <c r="N12" s="1039" t="s">
        <v>151</v>
      </c>
      <c r="O12" s="1043">
        <v>301</v>
      </c>
      <c r="P12" s="1044">
        <v>3.6666666666666665</v>
      </c>
    </row>
    <row r="13" spans="1:16" ht="24">
      <c r="A13" s="288" t="s">
        <v>152</v>
      </c>
      <c r="B13" s="289" t="s">
        <v>36</v>
      </c>
      <c r="C13" s="290">
        <v>505</v>
      </c>
      <c r="D13" s="290">
        <v>12</v>
      </c>
      <c r="E13" s="290">
        <v>8.463156830492526</v>
      </c>
      <c r="F13" s="290">
        <v>2.3762376237623761</v>
      </c>
      <c r="G13" s="290">
        <v>2.2746383114881557</v>
      </c>
      <c r="H13" s="290">
        <v>1.6042183968975812</v>
      </c>
      <c r="I13" s="148">
        <v>1200</v>
      </c>
      <c r="N13" s="1039" t="s">
        <v>152</v>
      </c>
      <c r="O13" s="1043">
        <v>342</v>
      </c>
      <c r="P13" s="1044">
        <v>3.519061583577713</v>
      </c>
    </row>
    <row r="14" spans="1:16">
      <c r="A14" s="288" t="s">
        <v>153</v>
      </c>
      <c r="B14" s="289" t="s">
        <v>37</v>
      </c>
      <c r="C14" s="290">
        <v>809</v>
      </c>
      <c r="D14" s="290">
        <v>13</v>
      </c>
      <c r="E14" s="290">
        <v>12.59641397867111</v>
      </c>
      <c r="F14" s="290">
        <v>1.6069221260815822</v>
      </c>
      <c r="G14" s="290">
        <v>1.6556171617558004</v>
      </c>
      <c r="H14" s="290">
        <v>1.6042183968975812</v>
      </c>
      <c r="I14" s="148">
        <v>1400</v>
      </c>
      <c r="N14" s="1039" t="s">
        <v>153</v>
      </c>
      <c r="O14" s="1043">
        <v>384</v>
      </c>
      <c r="P14" s="1044">
        <v>3.3942558746736298</v>
      </c>
    </row>
    <row r="15" spans="1:16">
      <c r="A15" s="288" t="s">
        <v>154</v>
      </c>
      <c r="B15" s="289" t="s">
        <v>38</v>
      </c>
      <c r="C15" s="290">
        <v>668</v>
      </c>
      <c r="D15" s="290">
        <v>6</v>
      </c>
      <c r="E15" s="290">
        <v>9.5618392010455029</v>
      </c>
      <c r="F15" s="290">
        <v>0.89820359281437123</v>
      </c>
      <c r="G15" s="290">
        <v>1.0066379677597008</v>
      </c>
      <c r="H15" s="290">
        <v>1.6042183968975812</v>
      </c>
      <c r="I15" s="148">
        <v>1400</v>
      </c>
      <c r="N15" s="1039" t="s">
        <v>154</v>
      </c>
      <c r="O15" s="1043">
        <v>426</v>
      </c>
      <c r="P15" s="1044">
        <v>3.2941176470588238</v>
      </c>
    </row>
    <row r="16" spans="1:16" ht="24">
      <c r="A16" s="288" t="s">
        <v>155</v>
      </c>
      <c r="B16" s="289" t="s">
        <v>39</v>
      </c>
      <c r="C16" s="290">
        <v>46</v>
      </c>
      <c r="D16" s="290">
        <v>3</v>
      </c>
      <c r="E16" s="290">
        <v>0.8036187679381358</v>
      </c>
      <c r="F16" s="290">
        <v>6.5217391304347823</v>
      </c>
      <c r="G16" s="290">
        <v>5.9887292117886819</v>
      </c>
      <c r="H16" s="290">
        <v>1.6042183968975812</v>
      </c>
      <c r="I16" s="148">
        <v>1600</v>
      </c>
      <c r="N16" s="1039" t="s">
        <v>155</v>
      </c>
      <c r="O16" s="1043">
        <v>470</v>
      </c>
      <c r="P16" s="1044">
        <v>3.1982942430703627</v>
      </c>
    </row>
    <row r="17" spans="1:16">
      <c r="A17" s="288" t="s">
        <v>156</v>
      </c>
      <c r="B17" s="289" t="s">
        <v>40</v>
      </c>
      <c r="C17" s="290">
        <v>1419</v>
      </c>
      <c r="D17" s="290">
        <v>22</v>
      </c>
      <c r="E17" s="290">
        <v>23.208315819420012</v>
      </c>
      <c r="F17" s="290">
        <v>1.5503875968992249</v>
      </c>
      <c r="G17" s="290">
        <v>1.5206965040614813</v>
      </c>
      <c r="H17" s="290">
        <v>1.6042183968975812</v>
      </c>
      <c r="I17" s="148">
        <v>1800</v>
      </c>
      <c r="N17" s="1039" t="s">
        <v>156</v>
      </c>
      <c r="O17" s="1043">
        <v>514</v>
      </c>
      <c r="P17" s="1044">
        <v>3.1189083820662766</v>
      </c>
    </row>
    <row r="18" spans="1:16" ht="36.75" thickBot="1">
      <c r="A18" s="291" t="s">
        <v>157</v>
      </c>
      <c r="B18" s="292" t="s">
        <v>41</v>
      </c>
      <c r="C18" s="293">
        <v>377</v>
      </c>
      <c r="D18" s="293">
        <v>5</v>
      </c>
      <c r="E18" s="293">
        <v>6.2328357182491345</v>
      </c>
      <c r="F18" s="293">
        <v>1.3262599469496021</v>
      </c>
      <c r="G18" s="293">
        <v>1.2869089363294035</v>
      </c>
      <c r="H18" s="293">
        <v>1.6042183968975812</v>
      </c>
      <c r="I18" s="149">
        <v>2000</v>
      </c>
      <c r="N18" s="1039" t="s">
        <v>157</v>
      </c>
      <c r="O18" s="1043">
        <v>559</v>
      </c>
      <c r="P18" s="1044">
        <v>3.0465949820788532</v>
      </c>
    </row>
    <row r="19" spans="1:16" ht="15.75" customHeight="1" thickTop="1">
      <c r="A19" s="2145" t="s">
        <v>158</v>
      </c>
      <c r="B19" s="2145"/>
      <c r="C19" s="2145"/>
      <c r="D19" s="2145"/>
      <c r="E19" s="2145"/>
      <c r="F19" s="2145"/>
      <c r="G19" s="2145"/>
      <c r="H19" s="2145"/>
      <c r="I19" s="2145"/>
      <c r="N19" s="1039" t="s">
        <v>161</v>
      </c>
      <c r="O19" s="1043">
        <v>604</v>
      </c>
      <c r="P19" s="1044">
        <v>2.9850746268656714</v>
      </c>
    </row>
    <row r="20" spans="1:16">
      <c r="N20" s="1039" t="s">
        <v>162</v>
      </c>
      <c r="O20" s="1043">
        <v>649</v>
      </c>
      <c r="P20" s="1044">
        <v>2.9320987654320985</v>
      </c>
    </row>
    <row r="21" spans="1:16" ht="15.75" customHeight="1">
      <c r="N21" s="1039" t="s">
        <v>163</v>
      </c>
      <c r="O21" s="1043">
        <v>695</v>
      </c>
      <c r="P21" s="1044">
        <v>2.8818443804034581</v>
      </c>
    </row>
    <row r="22" spans="1:16">
      <c r="N22" s="1039" t="s">
        <v>164</v>
      </c>
      <c r="O22" s="1043">
        <v>742</v>
      </c>
      <c r="P22" s="1044">
        <v>2.834008097165992</v>
      </c>
    </row>
    <row r="23" spans="1:16">
      <c r="N23" s="1039" t="s">
        <v>165</v>
      </c>
      <c r="O23" s="1043">
        <v>789</v>
      </c>
      <c r="P23" s="1044">
        <v>2.7918781725888326</v>
      </c>
    </row>
    <row r="24" spans="1:16">
      <c r="N24" s="1039" t="s">
        <v>166</v>
      </c>
      <c r="O24" s="1043">
        <v>836</v>
      </c>
      <c r="P24" s="1044">
        <v>2.7544910179640718</v>
      </c>
    </row>
    <row r="25" spans="1:16">
      <c r="N25" s="1039" t="s">
        <v>170</v>
      </c>
      <c r="O25" s="1043">
        <v>883</v>
      </c>
      <c r="P25" s="1044">
        <v>2.7210884353741496</v>
      </c>
    </row>
    <row r="26" spans="1:16">
      <c r="N26" s="1039" t="s">
        <v>171</v>
      </c>
      <c r="O26" s="1043">
        <v>931</v>
      </c>
      <c r="P26" s="1044">
        <v>2.6881720430107525</v>
      </c>
    </row>
    <row r="27" spans="1:16">
      <c r="N27" s="1039" t="s">
        <v>172</v>
      </c>
      <c r="O27" s="1043">
        <v>979</v>
      </c>
      <c r="P27" s="1044">
        <v>2.6584867075664622</v>
      </c>
    </row>
    <row r="28" spans="1:16">
      <c r="N28" s="1039" t="s">
        <v>173</v>
      </c>
      <c r="O28" s="1043">
        <v>1027</v>
      </c>
      <c r="P28" s="1044">
        <v>2.6315789473684208</v>
      </c>
    </row>
    <row r="29" spans="1:16">
      <c r="N29" s="1039" t="s">
        <v>174</v>
      </c>
      <c r="O29" s="1043">
        <v>1076</v>
      </c>
      <c r="P29" s="1044">
        <v>2.6046511627906979</v>
      </c>
    </row>
    <row r="30" spans="1:16">
      <c r="N30" s="1039" t="s">
        <v>179</v>
      </c>
      <c r="O30" s="1043">
        <v>1125</v>
      </c>
      <c r="P30" s="1044">
        <v>2.580071174377224</v>
      </c>
    </row>
    <row r="31" spans="1:16">
      <c r="N31" s="1039" t="s">
        <v>180</v>
      </c>
      <c r="O31" s="1043">
        <v>1174</v>
      </c>
      <c r="P31" s="1044">
        <v>2.5575447570332481</v>
      </c>
    </row>
    <row r="32" spans="1:16">
      <c r="N32" s="1039" t="s">
        <v>181</v>
      </c>
      <c r="O32" s="1043">
        <v>1223</v>
      </c>
      <c r="P32" s="1044">
        <v>2.5368248772504089</v>
      </c>
    </row>
    <row r="33" spans="14:16">
      <c r="N33" s="1039" t="s">
        <v>182</v>
      </c>
      <c r="O33" s="1043">
        <v>1273</v>
      </c>
      <c r="P33" s="1044">
        <v>2.5157232704402519</v>
      </c>
    </row>
    <row r="34" spans="14:16">
      <c r="N34" s="1039" t="s">
        <v>185</v>
      </c>
      <c r="O34" s="1043">
        <v>1323</v>
      </c>
      <c r="P34" s="1044">
        <v>2.4962178517397882</v>
      </c>
    </row>
    <row r="35" spans="14:16">
      <c r="N35" s="1039" t="s">
        <v>196</v>
      </c>
      <c r="O35" s="1043">
        <v>1372</v>
      </c>
      <c r="P35" s="1044">
        <v>2.4799416484318018</v>
      </c>
    </row>
    <row r="36" spans="14:16">
      <c r="N36" s="1039" t="s">
        <v>203</v>
      </c>
      <c r="O36" s="1043">
        <v>1422</v>
      </c>
      <c r="P36" s="1044">
        <v>2.4630541871921183</v>
      </c>
    </row>
    <row r="37" spans="14:16">
      <c r="N37" s="1039" t="s">
        <v>204</v>
      </c>
      <c r="O37" s="1043">
        <v>1473</v>
      </c>
      <c r="P37" s="1044">
        <v>2.4456521739130435</v>
      </c>
    </row>
    <row r="38" spans="14:16">
      <c r="N38" s="1039" t="s">
        <v>205</v>
      </c>
      <c r="O38" s="1043">
        <v>1523</v>
      </c>
      <c r="P38" s="1044">
        <v>2.431011826544021</v>
      </c>
    </row>
    <row r="39" spans="14:16" ht="15.75" customHeight="1">
      <c r="N39" s="1039" t="s">
        <v>206</v>
      </c>
      <c r="O39" s="1043">
        <v>1574</v>
      </c>
      <c r="P39" s="1044">
        <v>2.4157660521296886</v>
      </c>
    </row>
    <row r="40" spans="14:16">
      <c r="N40" s="1039" t="s">
        <v>207</v>
      </c>
      <c r="O40" s="1043">
        <v>1624</v>
      </c>
      <c r="P40" s="1044">
        <v>2.4029574861367835</v>
      </c>
    </row>
    <row r="41" spans="14:16">
      <c r="N41" s="1039" t="s">
        <v>208</v>
      </c>
      <c r="O41" s="1043">
        <v>1675</v>
      </c>
      <c r="P41" s="1044">
        <v>2.3894862604540026</v>
      </c>
    </row>
    <row r="42" spans="14:16">
      <c r="N42" s="1039" t="s">
        <v>209</v>
      </c>
      <c r="O42" s="1043">
        <v>1726</v>
      </c>
      <c r="P42" s="1044">
        <v>2.3768115942028984</v>
      </c>
    </row>
    <row r="43" spans="14:16">
      <c r="N43" s="1039" t="s">
        <v>210</v>
      </c>
      <c r="O43" s="1043">
        <v>1778</v>
      </c>
      <c r="P43" s="1044">
        <v>2.3635340461451886</v>
      </c>
    </row>
    <row r="44" spans="14:16">
      <c r="N44" s="1039" t="s">
        <v>211</v>
      </c>
      <c r="O44" s="1043">
        <v>1829</v>
      </c>
      <c r="P44" s="1044">
        <v>2.3522975929978118</v>
      </c>
    </row>
    <row r="45" spans="14:16">
      <c r="N45" s="1039" t="s">
        <v>212</v>
      </c>
      <c r="O45" s="1043">
        <v>1880</v>
      </c>
      <c r="P45" s="1044">
        <v>2.3416711016498137</v>
      </c>
    </row>
    <row r="46" spans="14:16">
      <c r="N46" s="1039" t="s">
        <v>213</v>
      </c>
      <c r="O46" s="1043">
        <v>1932</v>
      </c>
      <c r="P46" s="1044">
        <v>2.3303987571206628</v>
      </c>
    </row>
    <row r="47" spans="14:16" ht="15.75" thickBot="1">
      <c r="N47" s="1040" t="s">
        <v>214</v>
      </c>
      <c r="O47" s="1045">
        <v>1984</v>
      </c>
      <c r="P47" s="1046">
        <v>2.3197175995965709</v>
      </c>
    </row>
    <row r="48" spans="14:16" ht="15.75" thickTop="1">
      <c r="N48" s="1047"/>
      <c r="O48" s="1048"/>
      <c r="P48" s="1048"/>
    </row>
    <row r="49" spans="14:16">
      <c r="N49" s="1049"/>
      <c r="O49" s="1050"/>
      <c r="P49" s="1050"/>
    </row>
    <row r="50" spans="14:16">
      <c r="N50" s="804"/>
      <c r="O50" s="804"/>
      <c r="P50" s="804"/>
    </row>
  </sheetData>
  <mergeCells count="4">
    <mergeCell ref="A1:I1"/>
    <mergeCell ref="A19:I19"/>
    <mergeCell ref="N1:P1"/>
    <mergeCell ref="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8"/>
  <dimension ref="A1:B29"/>
  <sheetViews>
    <sheetView showGridLines="0" zoomScale="80" zoomScaleNormal="80" workbookViewId="0"/>
  </sheetViews>
  <sheetFormatPr defaultRowHeight="15"/>
  <cols>
    <col min="1" max="1" width="4.5703125" style="618" customWidth="1"/>
  </cols>
  <sheetData>
    <row r="1" spans="2:2" ht="24" customHeight="1">
      <c r="B1" s="1152" t="s">
        <v>1108</v>
      </c>
    </row>
    <row r="29" spans="2:2" ht="15.75">
      <c r="B29" s="1155" t="s">
        <v>73</v>
      </c>
    </row>
  </sheetData>
  <pageMargins left="0.7" right="0.7" top="0.75" bottom="0.75" header="0.3" footer="0.3"/>
  <pageSetup paperSize="9" orientation="portrait" r:id="rId1"/>
  <drawing r:id="rId2"/>
</worksheet>
</file>

<file path=xl/worksheets/sheet150.xml><?xml version="1.0" encoding="utf-8"?>
<worksheet xmlns="http://schemas.openxmlformats.org/spreadsheetml/2006/main" xmlns:r="http://schemas.openxmlformats.org/officeDocument/2006/relationships">
  <sheetPr codeName="Sheet133"/>
  <dimension ref="A1:J19"/>
  <sheetViews>
    <sheetView showGridLines="0" zoomScale="80" zoomScaleNormal="80" workbookViewId="0">
      <selection activeCell="C27" sqref="C27"/>
    </sheetView>
  </sheetViews>
  <sheetFormatPr defaultRowHeight="15"/>
  <cols>
    <col min="1" max="1" width="4.42578125" style="618" customWidth="1"/>
    <col min="2" max="5" width="24.42578125" customWidth="1"/>
  </cols>
  <sheetData>
    <row r="1" spans="2:10" ht="30.75" customHeight="1" thickBot="1">
      <c r="B1" s="2148" t="s">
        <v>1094</v>
      </c>
      <c r="C1" s="2148"/>
      <c r="D1" s="2148"/>
      <c r="E1" s="2148"/>
      <c r="F1" s="2148"/>
      <c r="G1" s="2148"/>
      <c r="H1" s="2148"/>
      <c r="I1" s="2148"/>
      <c r="J1" s="2148"/>
    </row>
    <row r="2" spans="2:10" ht="53.25" customHeight="1" thickTop="1" thickBot="1">
      <c r="B2" s="1504" t="s">
        <v>167</v>
      </c>
      <c r="C2" s="1601" t="s">
        <v>184</v>
      </c>
      <c r="D2" s="1602" t="s">
        <v>495</v>
      </c>
      <c r="E2" s="1603" t="s">
        <v>138</v>
      </c>
    </row>
    <row r="3" spans="2:10" ht="15.75" thickTop="1">
      <c r="B3" s="1808" t="s">
        <v>26</v>
      </c>
      <c r="C3" s="1809">
        <v>488</v>
      </c>
      <c r="D3" s="1810">
        <v>8</v>
      </c>
      <c r="E3" s="1811">
        <v>1.5257116974830938</v>
      </c>
    </row>
    <row r="4" spans="2:10">
      <c r="B4" s="1812" t="s">
        <v>27</v>
      </c>
      <c r="C4" s="1813">
        <v>179</v>
      </c>
      <c r="D4" s="1814">
        <v>2</v>
      </c>
      <c r="E4" s="1815">
        <v>1.1250065852281097</v>
      </c>
    </row>
    <row r="5" spans="2:10">
      <c r="B5" s="1812" t="s">
        <v>28</v>
      </c>
      <c r="C5" s="1813">
        <v>171</v>
      </c>
      <c r="D5" s="1814">
        <v>2</v>
      </c>
      <c r="E5" s="1815">
        <v>1.1926568840552743</v>
      </c>
    </row>
    <row r="6" spans="2:10">
      <c r="B6" s="1812" t="s">
        <v>29</v>
      </c>
      <c r="C6" s="1813">
        <v>546</v>
      </c>
      <c r="D6" s="1814">
        <v>13</v>
      </c>
      <c r="E6" s="1815">
        <v>2.3351287020276121</v>
      </c>
    </row>
    <row r="7" spans="2:10">
      <c r="B7" s="1812" t="s">
        <v>30</v>
      </c>
      <c r="C7" s="1813">
        <v>247</v>
      </c>
      <c r="D7" s="1814">
        <v>4</v>
      </c>
      <c r="E7" s="1815">
        <v>1.6131537085394549</v>
      </c>
    </row>
    <row r="8" spans="2:10">
      <c r="B8" s="1812" t="s">
        <v>31</v>
      </c>
      <c r="C8" s="1813">
        <v>564</v>
      </c>
      <c r="D8" s="1814">
        <v>9</v>
      </c>
      <c r="E8" s="1815">
        <v>1.644360354790998</v>
      </c>
    </row>
    <row r="9" spans="2:10">
      <c r="B9" s="1812" t="s">
        <v>32</v>
      </c>
      <c r="C9" s="1813">
        <v>718</v>
      </c>
      <c r="D9" s="1814">
        <v>14</v>
      </c>
      <c r="E9" s="1815">
        <v>1.8771163694154538</v>
      </c>
    </row>
    <row r="10" spans="2:10">
      <c r="B10" s="1812" t="s">
        <v>33</v>
      </c>
      <c r="C10" s="1813">
        <v>367</v>
      </c>
      <c r="D10" s="1814">
        <v>9</v>
      </c>
      <c r="E10" s="1815">
        <v>2.3361969123251232</v>
      </c>
    </row>
    <row r="11" spans="2:10">
      <c r="B11" s="1812" t="s">
        <v>34</v>
      </c>
      <c r="C11" s="1813">
        <v>469</v>
      </c>
      <c r="D11" s="1814">
        <v>6</v>
      </c>
      <c r="E11" s="1815">
        <v>1.3378791525537221</v>
      </c>
    </row>
    <row r="12" spans="2:10">
      <c r="B12" s="1812" t="s">
        <v>35</v>
      </c>
      <c r="C12" s="1813">
        <v>257</v>
      </c>
      <c r="D12" s="1814">
        <v>1</v>
      </c>
      <c r="E12" s="1815">
        <v>0.4023898167836677</v>
      </c>
    </row>
    <row r="13" spans="2:10">
      <c r="B13" s="1812" t="s">
        <v>36</v>
      </c>
      <c r="C13" s="1813">
        <v>505</v>
      </c>
      <c r="D13" s="1814">
        <v>12</v>
      </c>
      <c r="E13" s="1815">
        <v>2.2746383114881557</v>
      </c>
    </row>
    <row r="14" spans="2:10">
      <c r="B14" s="1812" t="s">
        <v>37</v>
      </c>
      <c r="C14" s="1813">
        <v>809</v>
      </c>
      <c r="D14" s="1814">
        <v>13</v>
      </c>
      <c r="E14" s="1815">
        <v>1.6556171617558004</v>
      </c>
    </row>
    <row r="15" spans="2:10">
      <c r="B15" s="1812" t="s">
        <v>38</v>
      </c>
      <c r="C15" s="1813">
        <v>668</v>
      </c>
      <c r="D15" s="1814">
        <v>6</v>
      </c>
      <c r="E15" s="1815">
        <v>1.0066379677597008</v>
      </c>
    </row>
    <row r="16" spans="2:10">
      <c r="B16" s="1812" t="s">
        <v>39</v>
      </c>
      <c r="C16" s="1813">
        <v>46</v>
      </c>
      <c r="D16" s="1814">
        <v>3</v>
      </c>
      <c r="E16" s="1815">
        <v>5.9887292117886819</v>
      </c>
    </row>
    <row r="17" spans="2:9" ht="15.75" thickBot="1">
      <c r="B17" s="1816" t="s">
        <v>40</v>
      </c>
      <c r="C17" s="1817">
        <v>1419</v>
      </c>
      <c r="D17" s="1818">
        <v>22</v>
      </c>
      <c r="E17" s="1819">
        <v>1.5206965040614813</v>
      </c>
    </row>
    <row r="18" spans="2:9" ht="15.75" thickTop="1">
      <c r="B18" s="2145"/>
      <c r="C18" s="2145"/>
      <c r="D18" s="2145"/>
      <c r="E18" s="2145"/>
    </row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</sheetData>
  <mergeCells count="3">
    <mergeCell ref="B18:E18"/>
    <mergeCell ref="B19:I19"/>
    <mergeCell ref="B1:J1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>
  <sheetPr codeName="Sheet97"/>
  <dimension ref="A2:B31"/>
  <sheetViews>
    <sheetView showGridLines="0" topLeftCell="A2" zoomScale="80" zoomScaleNormal="80" workbookViewId="0">
      <selection activeCell="B2" sqref="B2"/>
    </sheetView>
  </sheetViews>
  <sheetFormatPr defaultRowHeight="15"/>
  <cols>
    <col min="1" max="1" width="4.28515625" style="618" customWidth="1"/>
  </cols>
  <sheetData>
    <row r="2" spans="2:2" ht="24" customHeight="1">
      <c r="B2" s="1152" t="s">
        <v>1092</v>
      </c>
    </row>
    <row r="31" spans="2:2" ht="15.75">
      <c r="B31" s="1153" t="s">
        <v>844</v>
      </c>
    </row>
  </sheetData>
  <pageMargins left="0.7" right="0.7" top="0.75" bottom="0.75" header="0.3" footer="0.3"/>
  <drawing r:id="rId1"/>
</worksheet>
</file>

<file path=xl/worksheets/sheet152.xml><?xml version="1.0" encoding="utf-8"?>
<worksheet xmlns="http://schemas.openxmlformats.org/spreadsheetml/2006/main" xmlns:r="http://schemas.openxmlformats.org/officeDocument/2006/relationships">
  <sheetPr codeName="Sheet98">
    <tabColor theme="1"/>
  </sheetPr>
  <dimension ref="A1:P71"/>
  <sheetViews>
    <sheetView workbookViewId="0">
      <selection activeCell="G3" sqref="G3:G17"/>
    </sheetView>
  </sheetViews>
  <sheetFormatPr defaultRowHeight="15"/>
  <sheetData>
    <row r="1" spans="1:16" ht="15.75" customHeight="1" thickBot="1">
      <c r="A1" s="2149" t="s">
        <v>234</v>
      </c>
      <c r="B1" s="2149"/>
      <c r="C1" s="2149"/>
      <c r="D1" s="2149"/>
      <c r="E1" s="2149"/>
      <c r="F1" s="2149"/>
      <c r="G1" s="2149"/>
      <c r="H1" s="2149"/>
      <c r="I1" s="2149"/>
      <c r="N1" s="2151" t="s">
        <v>160</v>
      </c>
      <c r="O1" s="2151"/>
      <c r="P1" s="2151"/>
    </row>
    <row r="2" spans="1:16" ht="74.25" thickTop="1" thickBot="1">
      <c r="A2" s="294" t="s">
        <v>0</v>
      </c>
      <c r="B2" s="129" t="s">
        <v>167</v>
      </c>
      <c r="C2" s="313" t="s">
        <v>184</v>
      </c>
      <c r="D2" s="313" t="s">
        <v>244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152" t="s">
        <v>0</v>
      </c>
      <c r="O2" s="1051" t="s">
        <v>168</v>
      </c>
      <c r="P2" s="1052" t="s">
        <v>169</v>
      </c>
    </row>
    <row r="3" spans="1:16" ht="24.75" thickTop="1">
      <c r="A3" s="304" t="s">
        <v>142</v>
      </c>
      <c r="B3" s="305" t="s">
        <v>26</v>
      </c>
      <c r="C3" s="306">
        <v>457</v>
      </c>
      <c r="D3" s="306">
        <v>13</v>
      </c>
      <c r="E3" s="306">
        <v>11.83473650700733</v>
      </c>
      <c r="F3" s="306">
        <v>2.8446389496717726</v>
      </c>
      <c r="G3" s="306">
        <v>2.7603753139411902</v>
      </c>
      <c r="H3" s="306">
        <v>2.5129472693032016</v>
      </c>
      <c r="I3" s="147">
        <v>0</v>
      </c>
      <c r="N3" s="1053" t="s">
        <v>142</v>
      </c>
      <c r="O3" s="1055">
        <v>7</v>
      </c>
      <c r="P3" s="1056">
        <v>33.333333333333329</v>
      </c>
    </row>
    <row r="4" spans="1:16">
      <c r="A4" s="307" t="s">
        <v>143</v>
      </c>
      <c r="B4" s="308" t="s">
        <v>27</v>
      </c>
      <c r="C4" s="309">
        <v>168</v>
      </c>
      <c r="D4" s="309">
        <v>3</v>
      </c>
      <c r="E4" s="309">
        <v>4.2201847013019034</v>
      </c>
      <c r="F4" s="309">
        <v>1.7857142857142858</v>
      </c>
      <c r="G4" s="309">
        <v>1.7863772184150883</v>
      </c>
      <c r="H4" s="309">
        <v>2.5129472693032016</v>
      </c>
      <c r="I4" s="148">
        <v>0</v>
      </c>
      <c r="N4" s="1054" t="s">
        <v>143</v>
      </c>
      <c r="O4" s="1057">
        <v>19</v>
      </c>
      <c r="P4" s="1058">
        <v>16.666666666666664</v>
      </c>
    </row>
    <row r="5" spans="1:16" ht="36">
      <c r="A5" s="307" t="s">
        <v>144</v>
      </c>
      <c r="B5" s="308" t="s">
        <v>28</v>
      </c>
      <c r="C5" s="309">
        <v>175</v>
      </c>
      <c r="D5" s="309">
        <v>5</v>
      </c>
      <c r="E5" s="309">
        <v>4.5615338105694807</v>
      </c>
      <c r="F5" s="309">
        <v>2.8571428571428572</v>
      </c>
      <c r="G5" s="309">
        <v>2.7544981289851216</v>
      </c>
      <c r="H5" s="309">
        <v>2.5129472693032016</v>
      </c>
      <c r="I5" s="148">
        <v>200</v>
      </c>
      <c r="N5" s="1054" t="s">
        <v>144</v>
      </c>
      <c r="O5" s="1057">
        <v>34</v>
      </c>
      <c r="P5" s="1058">
        <v>12.121212121212121</v>
      </c>
    </row>
    <row r="6" spans="1:16">
      <c r="A6" s="307" t="s">
        <v>145</v>
      </c>
      <c r="B6" s="308" t="s">
        <v>29</v>
      </c>
      <c r="C6" s="309">
        <v>385</v>
      </c>
      <c r="D6" s="309">
        <v>12</v>
      </c>
      <c r="E6" s="309">
        <v>9.4768427150450716</v>
      </c>
      <c r="F6" s="309">
        <v>3.116883116883117</v>
      </c>
      <c r="G6" s="309">
        <v>3.1820056677489132</v>
      </c>
      <c r="H6" s="309">
        <v>2.5129472693032016</v>
      </c>
      <c r="I6" s="148">
        <v>200</v>
      </c>
      <c r="N6" s="1054" t="s">
        <v>145</v>
      </c>
      <c r="O6" s="1057">
        <v>53</v>
      </c>
      <c r="P6" s="1058">
        <v>9.6153846153846168</v>
      </c>
    </row>
    <row r="7" spans="1:16" ht="24">
      <c r="A7" s="307" t="s">
        <v>146</v>
      </c>
      <c r="B7" s="308" t="s">
        <v>30</v>
      </c>
      <c r="C7" s="309">
        <v>221</v>
      </c>
      <c r="D7" s="309">
        <v>4</v>
      </c>
      <c r="E7" s="309">
        <v>5.5159396735495543</v>
      </c>
      <c r="F7" s="309">
        <v>1.8099547511312217</v>
      </c>
      <c r="G7" s="309">
        <v>1.8223167170253687</v>
      </c>
      <c r="H7" s="309">
        <v>2.5129472693032016</v>
      </c>
      <c r="I7" s="148">
        <v>400</v>
      </c>
      <c r="N7" s="1054" t="s">
        <v>146</v>
      </c>
      <c r="O7" s="1057">
        <v>73</v>
      </c>
      <c r="P7" s="1058">
        <v>8.3333333333333321</v>
      </c>
    </row>
    <row r="8" spans="1:16">
      <c r="A8" s="307" t="s">
        <v>147</v>
      </c>
      <c r="B8" s="308" t="s">
        <v>31</v>
      </c>
      <c r="C8" s="309">
        <v>556</v>
      </c>
      <c r="D8" s="309">
        <v>17</v>
      </c>
      <c r="E8" s="309">
        <v>13.621014857529641</v>
      </c>
      <c r="F8" s="309">
        <v>3.0575539568345325</v>
      </c>
      <c r="G8" s="309">
        <v>3.1363377857663028</v>
      </c>
      <c r="H8" s="309">
        <v>2.5129472693032016</v>
      </c>
      <c r="I8" s="148">
        <v>400</v>
      </c>
      <c r="N8" s="1054" t="s">
        <v>147</v>
      </c>
      <c r="O8" s="1057">
        <v>95</v>
      </c>
      <c r="P8" s="1058">
        <v>7.4468085106382977</v>
      </c>
    </row>
    <row r="9" spans="1:16" ht="24">
      <c r="A9" s="307" t="s">
        <v>148</v>
      </c>
      <c r="B9" s="308" t="s">
        <v>32</v>
      </c>
      <c r="C9" s="309">
        <v>846</v>
      </c>
      <c r="D9" s="309">
        <v>21</v>
      </c>
      <c r="E9" s="309">
        <v>22.57013789768353</v>
      </c>
      <c r="F9" s="309">
        <v>2.4822695035460991</v>
      </c>
      <c r="G9" s="309">
        <v>2.3381289425255769</v>
      </c>
      <c r="H9" s="309">
        <v>2.5129472693032016</v>
      </c>
      <c r="I9" s="148">
        <v>600</v>
      </c>
      <c r="N9" s="1054" t="s">
        <v>148</v>
      </c>
      <c r="O9" s="1057">
        <v>118</v>
      </c>
      <c r="P9" s="1058">
        <v>6.8376068376068382</v>
      </c>
    </row>
    <row r="10" spans="1:16" ht="24">
      <c r="A10" s="307" t="s">
        <v>149</v>
      </c>
      <c r="B10" s="308" t="s">
        <v>33</v>
      </c>
      <c r="C10" s="309">
        <v>440</v>
      </c>
      <c r="D10" s="309">
        <v>16</v>
      </c>
      <c r="E10" s="309">
        <v>11.274557927304722</v>
      </c>
      <c r="F10" s="309">
        <v>3.6363636363636362</v>
      </c>
      <c r="G10" s="309">
        <v>3.5661847292014484</v>
      </c>
      <c r="H10" s="309">
        <v>2.5129472693032016</v>
      </c>
      <c r="I10" s="148">
        <v>800</v>
      </c>
      <c r="N10" s="1054" t="s">
        <v>149</v>
      </c>
      <c r="O10" s="1057">
        <v>142</v>
      </c>
      <c r="P10" s="1058">
        <v>6.3829787234042552</v>
      </c>
    </row>
    <row r="11" spans="1:16">
      <c r="A11" s="307" t="s">
        <v>150</v>
      </c>
      <c r="B11" s="308" t="s">
        <v>34</v>
      </c>
      <c r="C11" s="309">
        <v>380</v>
      </c>
      <c r="D11" s="309">
        <v>7</v>
      </c>
      <c r="E11" s="309">
        <v>9.7439155785534748</v>
      </c>
      <c r="F11" s="309">
        <v>1.8421052631578947</v>
      </c>
      <c r="G11" s="309">
        <v>1.8052938516667458</v>
      </c>
      <c r="H11" s="309">
        <v>2.5129472693032016</v>
      </c>
      <c r="I11" s="148">
        <v>1000</v>
      </c>
      <c r="N11" s="1054" t="s">
        <v>150</v>
      </c>
      <c r="O11" s="1057">
        <v>167</v>
      </c>
      <c r="P11" s="1058">
        <v>6.024096385542169</v>
      </c>
    </row>
    <row r="12" spans="1:16">
      <c r="A12" s="307" t="s">
        <v>151</v>
      </c>
      <c r="B12" s="308" t="s">
        <v>35</v>
      </c>
      <c r="C12" s="309">
        <v>326</v>
      </c>
      <c r="D12" s="309">
        <v>6</v>
      </c>
      <c r="E12" s="309">
        <v>8.0539161053628803</v>
      </c>
      <c r="F12" s="309">
        <v>1.8404907975460123</v>
      </c>
      <c r="G12" s="309">
        <v>1.8720934534914508</v>
      </c>
      <c r="H12" s="309">
        <v>2.5129472693032016</v>
      </c>
      <c r="I12" s="148">
        <v>1000</v>
      </c>
      <c r="N12" s="1054" t="s">
        <v>151</v>
      </c>
      <c r="O12" s="1057">
        <v>193</v>
      </c>
      <c r="P12" s="1058">
        <v>5.7291666666666661</v>
      </c>
    </row>
    <row r="13" spans="1:16" ht="24">
      <c r="A13" s="307" t="s">
        <v>152</v>
      </c>
      <c r="B13" s="308" t="s">
        <v>36</v>
      </c>
      <c r="C13" s="309">
        <v>422</v>
      </c>
      <c r="D13" s="309">
        <v>12</v>
      </c>
      <c r="E13" s="309">
        <v>11.267242416712103</v>
      </c>
      <c r="F13" s="309">
        <v>2.8436018957345972</v>
      </c>
      <c r="G13" s="309">
        <v>2.6763751161429314</v>
      </c>
      <c r="H13" s="309">
        <v>2.5129472693032016</v>
      </c>
      <c r="I13" s="148">
        <v>1200</v>
      </c>
      <c r="N13" s="1054" t="s">
        <v>152</v>
      </c>
      <c r="O13" s="1057">
        <v>219</v>
      </c>
      <c r="P13" s="1058">
        <v>5.5045871559633035</v>
      </c>
    </row>
    <row r="14" spans="1:16">
      <c r="A14" s="307" t="s">
        <v>153</v>
      </c>
      <c r="B14" s="308" t="s">
        <v>37</v>
      </c>
      <c r="C14" s="309">
        <v>854</v>
      </c>
      <c r="D14" s="309">
        <v>16</v>
      </c>
      <c r="E14" s="309">
        <v>21.115215796305684</v>
      </c>
      <c r="F14" s="309">
        <v>1.873536299765808</v>
      </c>
      <c r="G14" s="309">
        <v>1.9041792751123985</v>
      </c>
      <c r="H14" s="309">
        <v>2.5129472693032016</v>
      </c>
      <c r="I14" s="148">
        <v>1400</v>
      </c>
      <c r="N14" s="1054" t="s">
        <v>153</v>
      </c>
      <c r="O14" s="1057">
        <v>246</v>
      </c>
      <c r="P14" s="1058">
        <v>5.3061224489795915</v>
      </c>
    </row>
    <row r="15" spans="1:16">
      <c r="A15" s="307" t="s">
        <v>154</v>
      </c>
      <c r="B15" s="308" t="s">
        <v>38</v>
      </c>
      <c r="C15" s="309">
        <v>727</v>
      </c>
      <c r="D15" s="309">
        <v>16</v>
      </c>
      <c r="E15" s="309">
        <v>17.410728972093573</v>
      </c>
      <c r="F15" s="309">
        <v>2.200825309491059</v>
      </c>
      <c r="G15" s="309">
        <v>2.3093321579640023</v>
      </c>
      <c r="H15" s="309">
        <v>2.5129472693032016</v>
      </c>
      <c r="I15" s="148">
        <v>1400</v>
      </c>
      <c r="N15" s="1054" t="s">
        <v>154</v>
      </c>
      <c r="O15" s="1057">
        <v>274</v>
      </c>
      <c r="P15" s="1058">
        <v>5.1282051282051277</v>
      </c>
    </row>
    <row r="16" spans="1:16" ht="24">
      <c r="A16" s="307" t="s">
        <v>155</v>
      </c>
      <c r="B16" s="308" t="s">
        <v>39</v>
      </c>
      <c r="C16" s="309">
        <v>48</v>
      </c>
      <c r="D16" s="309">
        <v>1</v>
      </c>
      <c r="E16" s="309">
        <v>1.1050868678227408</v>
      </c>
      <c r="F16" s="309">
        <v>2.0833333333333335</v>
      </c>
      <c r="G16" s="309">
        <v>2.2739816592466155</v>
      </c>
      <c r="H16" s="309">
        <v>2.5129472693032016</v>
      </c>
      <c r="I16" s="148">
        <v>1600</v>
      </c>
      <c r="N16" s="1054" t="s">
        <v>155</v>
      </c>
      <c r="O16" s="1057">
        <v>301</v>
      </c>
      <c r="P16" s="1058">
        <v>5</v>
      </c>
    </row>
    <row r="17" spans="1:16">
      <c r="A17" s="307" t="s">
        <v>156</v>
      </c>
      <c r="B17" s="308" t="s">
        <v>40</v>
      </c>
      <c r="C17" s="309">
        <v>1206</v>
      </c>
      <c r="D17" s="309">
        <v>13</v>
      </c>
      <c r="E17" s="309">
        <v>31.352745083772426</v>
      </c>
      <c r="F17" s="309">
        <v>1.0779436152570481</v>
      </c>
      <c r="G17" s="309">
        <v>1.0419602626071205</v>
      </c>
      <c r="H17" s="309">
        <v>2.5129472693032016</v>
      </c>
      <c r="I17" s="148">
        <v>1800</v>
      </c>
      <c r="N17" s="1054" t="s">
        <v>156</v>
      </c>
      <c r="O17" s="1057">
        <v>329</v>
      </c>
      <c r="P17" s="1058">
        <v>4.8780487804878048</v>
      </c>
    </row>
    <row r="18" spans="1:16" ht="36.75" thickBot="1">
      <c r="A18" s="310" t="s">
        <v>157</v>
      </c>
      <c r="B18" s="311" t="s">
        <v>41</v>
      </c>
      <c r="C18" s="312">
        <v>285</v>
      </c>
      <c r="D18" s="312">
        <v>6</v>
      </c>
      <c r="E18" s="312">
        <v>7.166550922339824</v>
      </c>
      <c r="F18" s="312">
        <v>2.1052631578947367</v>
      </c>
      <c r="G18" s="312">
        <v>2.1038968088287109</v>
      </c>
      <c r="H18" s="312">
        <v>2.5129472693032016</v>
      </c>
      <c r="I18" s="149">
        <v>2000</v>
      </c>
      <c r="N18" s="1054" t="s">
        <v>157</v>
      </c>
      <c r="O18" s="1057">
        <v>358</v>
      </c>
      <c r="P18" s="1058">
        <v>4.7619047619047619</v>
      </c>
    </row>
    <row r="19" spans="1:16" ht="15.75" customHeight="1" thickTop="1">
      <c r="A19" s="2150" t="s">
        <v>158</v>
      </c>
      <c r="B19" s="2150"/>
      <c r="C19" s="2150"/>
      <c r="D19" s="2150"/>
      <c r="E19" s="2150"/>
      <c r="F19" s="2150"/>
      <c r="G19" s="2150"/>
      <c r="H19" s="2150"/>
      <c r="I19" s="2150"/>
      <c r="N19" s="1054" t="s">
        <v>161</v>
      </c>
      <c r="O19" s="1057">
        <v>387</v>
      </c>
      <c r="P19" s="1058">
        <v>4.6632124352331603</v>
      </c>
    </row>
    <row r="20" spans="1:16">
      <c r="N20" s="1054" t="s">
        <v>162</v>
      </c>
      <c r="O20" s="1057">
        <v>416</v>
      </c>
      <c r="P20" s="1058">
        <v>4.5783132530120483</v>
      </c>
    </row>
    <row r="21" spans="1:16" ht="15.75" customHeight="1">
      <c r="N21" s="1054" t="s">
        <v>163</v>
      </c>
      <c r="O21" s="1057">
        <v>445</v>
      </c>
      <c r="P21" s="1058">
        <v>4.5045045045045047</v>
      </c>
    </row>
    <row r="22" spans="1:16">
      <c r="N22" s="1054" t="s">
        <v>164</v>
      </c>
      <c r="O22" s="1057">
        <v>475</v>
      </c>
      <c r="P22" s="1058">
        <v>4.4303797468354427</v>
      </c>
    </row>
    <row r="23" spans="1:16">
      <c r="N23" s="1054" t="s">
        <v>165</v>
      </c>
      <c r="O23" s="1057">
        <v>505</v>
      </c>
      <c r="P23" s="1058">
        <v>4.3650793650793647</v>
      </c>
    </row>
    <row r="24" spans="1:16">
      <c r="N24" s="1054" t="s">
        <v>166</v>
      </c>
      <c r="O24" s="1057">
        <v>535</v>
      </c>
      <c r="P24" s="1058">
        <v>4.3071161048689142</v>
      </c>
    </row>
    <row r="25" spans="1:16">
      <c r="N25" s="1054" t="s">
        <v>170</v>
      </c>
      <c r="O25" s="1057">
        <v>566</v>
      </c>
      <c r="P25" s="1058">
        <v>4.2477876106194685</v>
      </c>
    </row>
    <row r="26" spans="1:16">
      <c r="N26" s="1054" t="s">
        <v>171</v>
      </c>
      <c r="O26" s="1057">
        <v>596</v>
      </c>
      <c r="P26" s="1058">
        <v>4.2016806722689077</v>
      </c>
    </row>
    <row r="27" spans="1:16">
      <c r="N27" s="1054" t="s">
        <v>172</v>
      </c>
      <c r="O27" s="1057">
        <v>627</v>
      </c>
      <c r="P27" s="1058">
        <v>4.1533546325878596</v>
      </c>
    </row>
    <row r="28" spans="1:16">
      <c r="N28" s="1054" t="s">
        <v>173</v>
      </c>
      <c r="O28" s="1057">
        <v>658</v>
      </c>
      <c r="P28" s="1058">
        <v>4.10958904109589</v>
      </c>
    </row>
    <row r="29" spans="1:16">
      <c r="N29" s="1054" t="s">
        <v>174</v>
      </c>
      <c r="O29" s="1057">
        <v>689</v>
      </c>
      <c r="P29" s="1058">
        <v>4.0697674418604652</v>
      </c>
    </row>
    <row r="30" spans="1:16">
      <c r="N30" s="1054" t="s">
        <v>179</v>
      </c>
      <c r="O30" s="1057">
        <v>720</v>
      </c>
      <c r="P30" s="1058">
        <v>4.0333796940194713</v>
      </c>
    </row>
    <row r="31" spans="1:16">
      <c r="N31" s="1054" t="s">
        <v>180</v>
      </c>
      <c r="O31" s="1057">
        <v>752</v>
      </c>
      <c r="P31" s="1058">
        <v>3.9946737683089215</v>
      </c>
    </row>
    <row r="32" spans="1:16">
      <c r="N32" s="1054" t="s">
        <v>181</v>
      </c>
      <c r="O32" s="1057">
        <v>783</v>
      </c>
      <c r="P32" s="1058">
        <v>3.9641943734015346</v>
      </c>
    </row>
    <row r="33" spans="14:16">
      <c r="N33" s="1054" t="s">
        <v>182</v>
      </c>
      <c r="O33" s="1057">
        <v>815</v>
      </c>
      <c r="P33" s="1058">
        <v>3.9312039312039313</v>
      </c>
    </row>
    <row r="34" spans="14:16">
      <c r="N34" s="1054" t="s">
        <v>185</v>
      </c>
      <c r="O34" s="1057">
        <v>846</v>
      </c>
      <c r="P34" s="1058">
        <v>3.9053254437869818</v>
      </c>
    </row>
    <row r="35" spans="14:16">
      <c r="N35" s="1054" t="s">
        <v>196</v>
      </c>
      <c r="O35" s="1057">
        <v>878</v>
      </c>
      <c r="P35" s="1058">
        <v>3.8768529076396807</v>
      </c>
    </row>
    <row r="36" spans="14:16">
      <c r="N36" s="1054" t="s">
        <v>203</v>
      </c>
      <c r="O36" s="1057">
        <v>910</v>
      </c>
      <c r="P36" s="1058">
        <v>3.8503850385038509</v>
      </c>
    </row>
    <row r="37" spans="14:16">
      <c r="N37" s="1054" t="s">
        <v>204</v>
      </c>
      <c r="O37" s="1057">
        <v>942</v>
      </c>
      <c r="P37" s="1058">
        <v>3.8257173219978751</v>
      </c>
    </row>
    <row r="38" spans="14:16">
      <c r="N38" s="1054" t="s">
        <v>205</v>
      </c>
      <c r="O38" s="1057">
        <v>975</v>
      </c>
      <c r="P38" s="1058">
        <v>3.7987679671457908</v>
      </c>
    </row>
    <row r="39" spans="14:16" ht="15.75" customHeight="1">
      <c r="N39" s="1054" t="s">
        <v>206</v>
      </c>
      <c r="O39" s="1057">
        <v>1007</v>
      </c>
      <c r="P39" s="1058">
        <v>3.7773359840954273</v>
      </c>
    </row>
    <row r="40" spans="14:16">
      <c r="N40" s="1054" t="s">
        <v>207</v>
      </c>
      <c r="O40" s="1057">
        <v>1039</v>
      </c>
      <c r="P40" s="1058">
        <v>3.7572254335260116</v>
      </c>
    </row>
    <row r="41" spans="14:16">
      <c r="N41" s="1054" t="s">
        <v>208</v>
      </c>
      <c r="O41" s="1057">
        <v>1072</v>
      </c>
      <c r="P41" s="1058">
        <v>3.734827264239029</v>
      </c>
    </row>
    <row r="42" spans="14:16">
      <c r="N42" s="1054" t="s">
        <v>209</v>
      </c>
      <c r="O42" s="1057">
        <v>1105</v>
      </c>
      <c r="P42" s="1058">
        <v>3.7137681159420288</v>
      </c>
    </row>
    <row r="43" spans="14:16">
      <c r="N43" s="1054" t="s">
        <v>210</v>
      </c>
      <c r="O43" s="1057">
        <v>1137</v>
      </c>
      <c r="P43" s="1058">
        <v>3.697183098591549</v>
      </c>
    </row>
    <row r="44" spans="14:16">
      <c r="N44" s="1054" t="s">
        <v>211</v>
      </c>
      <c r="O44" s="1057">
        <v>1170</v>
      </c>
      <c r="P44" s="1058">
        <v>3.6783575705731395</v>
      </c>
    </row>
    <row r="45" spans="14:16">
      <c r="N45" s="1054" t="s">
        <v>212</v>
      </c>
      <c r="O45" s="1057">
        <v>1203</v>
      </c>
      <c r="P45" s="1058">
        <v>3.6605657237936775</v>
      </c>
    </row>
    <row r="46" spans="14:16">
      <c r="N46" s="1054" t="s">
        <v>213</v>
      </c>
      <c r="O46" s="1057">
        <v>1236</v>
      </c>
      <c r="P46" s="1058">
        <v>3.6437246963562751</v>
      </c>
    </row>
    <row r="47" spans="14:16">
      <c r="N47" s="1054" t="s">
        <v>214</v>
      </c>
      <c r="O47" s="1057">
        <v>1269</v>
      </c>
      <c r="P47" s="1058">
        <v>3.6277602523659311</v>
      </c>
    </row>
    <row r="48" spans="14:16">
      <c r="N48" s="1054" t="s">
        <v>215</v>
      </c>
      <c r="O48" s="1057">
        <v>1302</v>
      </c>
      <c r="P48" s="1058">
        <v>3.6126056879323598</v>
      </c>
    </row>
    <row r="49" spans="14:16">
      <c r="N49" s="1054" t="s">
        <v>217</v>
      </c>
      <c r="O49" s="1057">
        <v>1335</v>
      </c>
      <c r="P49" s="1058">
        <v>3.5982008995502248</v>
      </c>
    </row>
    <row r="50" spans="14:16">
      <c r="N50" s="1054" t="s">
        <v>218</v>
      </c>
      <c r="O50" s="1057">
        <v>1368</v>
      </c>
      <c r="P50" s="1058">
        <v>3.5844915874177028</v>
      </c>
    </row>
    <row r="51" spans="14:16">
      <c r="N51" s="1054" t="s">
        <v>219</v>
      </c>
      <c r="O51" s="1057">
        <v>1402</v>
      </c>
      <c r="P51" s="1058">
        <v>3.5688793718772307</v>
      </c>
    </row>
    <row r="52" spans="14:16">
      <c r="N52" s="1054" t="s">
        <v>220</v>
      </c>
      <c r="O52" s="1057">
        <v>1435</v>
      </c>
      <c r="P52" s="1058">
        <v>3.5564853556485359</v>
      </c>
    </row>
    <row r="53" spans="14:16">
      <c r="N53" s="1054" t="s">
        <v>221</v>
      </c>
      <c r="O53" s="1057">
        <v>1468</v>
      </c>
      <c r="P53" s="1058">
        <v>3.5446489434219499</v>
      </c>
    </row>
    <row r="54" spans="14:16">
      <c r="N54" s="1054" t="s">
        <v>223</v>
      </c>
      <c r="O54" s="1057">
        <v>1502</v>
      </c>
      <c r="P54" s="1058">
        <v>3.530979347101932</v>
      </c>
    </row>
    <row r="55" spans="14:16">
      <c r="N55" s="1054" t="s">
        <v>224</v>
      </c>
      <c r="O55" s="1057">
        <v>1535</v>
      </c>
      <c r="P55" s="1058">
        <v>3.5202086049543677</v>
      </c>
    </row>
    <row r="56" spans="14:16">
      <c r="N56" s="1054" t="s">
        <v>225</v>
      </c>
      <c r="O56" s="1057">
        <v>1569</v>
      </c>
      <c r="P56" s="1058">
        <v>3.5076530612244894</v>
      </c>
    </row>
    <row r="57" spans="14:16">
      <c r="N57" s="1054" t="s">
        <v>226</v>
      </c>
      <c r="O57" s="1057">
        <v>1603</v>
      </c>
      <c r="P57" s="1058">
        <v>3.4956304619225969</v>
      </c>
    </row>
    <row r="58" spans="14:16">
      <c r="N58" s="1054" t="s">
        <v>227</v>
      </c>
      <c r="O58" s="1057">
        <v>1636</v>
      </c>
      <c r="P58" s="1058">
        <v>3.4862385321100922</v>
      </c>
    </row>
    <row r="59" spans="14:16">
      <c r="N59" s="1054" t="s">
        <v>228</v>
      </c>
      <c r="O59" s="1057">
        <v>1670</v>
      </c>
      <c r="P59" s="1058">
        <v>3.4751348112642297</v>
      </c>
    </row>
    <row r="60" spans="14:16">
      <c r="N60" s="1054" t="s">
        <v>229</v>
      </c>
      <c r="O60" s="1057">
        <v>1704</v>
      </c>
      <c r="P60" s="1058">
        <v>3.4644744568408692</v>
      </c>
    </row>
    <row r="61" spans="14:16">
      <c r="N61" s="1054" t="s">
        <v>230</v>
      </c>
      <c r="O61" s="1057">
        <v>1738</v>
      </c>
      <c r="P61" s="1058">
        <v>3.4542314335060449</v>
      </c>
    </row>
    <row r="62" spans="14:16">
      <c r="N62" s="1054" t="s">
        <v>231</v>
      </c>
      <c r="O62" s="1057">
        <v>1772</v>
      </c>
      <c r="P62" s="1058">
        <v>3.4443817052512706</v>
      </c>
    </row>
    <row r="63" spans="14:16">
      <c r="N63" s="1054" t="s">
        <v>232</v>
      </c>
      <c r="O63" s="1057">
        <v>1806</v>
      </c>
      <c r="P63" s="1058">
        <v>3.4349030470914128</v>
      </c>
    </row>
    <row r="64" spans="14:16">
      <c r="N64" s="1054" t="s">
        <v>233</v>
      </c>
      <c r="O64" s="1057">
        <v>1840</v>
      </c>
      <c r="P64" s="1058">
        <v>3.4257748776508974</v>
      </c>
    </row>
    <row r="65" spans="14:16">
      <c r="N65" s="1054" t="s">
        <v>235</v>
      </c>
      <c r="O65" s="1057">
        <v>1874</v>
      </c>
      <c r="P65" s="1058">
        <v>3.4169781099839827</v>
      </c>
    </row>
    <row r="66" spans="14:16">
      <c r="N66" s="1054" t="s">
        <v>236</v>
      </c>
      <c r="O66" s="1057">
        <v>1908</v>
      </c>
      <c r="P66" s="1058">
        <v>3.408495018353435</v>
      </c>
    </row>
    <row r="67" spans="14:16">
      <c r="N67" s="1054" t="s">
        <v>237</v>
      </c>
      <c r="O67" s="1057">
        <v>1942</v>
      </c>
      <c r="P67" s="1058">
        <v>3.400309119010819</v>
      </c>
    </row>
    <row r="68" spans="14:16">
      <c r="N68" s="1054" t="s">
        <v>238</v>
      </c>
      <c r="O68" s="1057">
        <v>1976</v>
      </c>
      <c r="P68" s="1058">
        <v>3.3924050632911396</v>
      </c>
    </row>
    <row r="69" spans="14:16">
      <c r="N69" s="1059"/>
      <c r="O69" s="1060"/>
      <c r="P69" s="1060"/>
    </row>
    <row r="70" spans="14:16">
      <c r="N70" s="1059"/>
      <c r="O70" s="1060"/>
      <c r="P70" s="1060"/>
    </row>
    <row r="71" spans="14:16">
      <c r="N71" s="1059"/>
      <c r="O71" s="1060"/>
      <c r="P71" s="1060"/>
    </row>
  </sheetData>
  <mergeCells count="4">
    <mergeCell ref="A1:I1"/>
    <mergeCell ref="A19:I19"/>
    <mergeCell ref="N1:P1"/>
    <mergeCell ref="N2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>
  <sheetPr codeName="Sheet134"/>
  <dimension ref="A1:J19"/>
  <sheetViews>
    <sheetView showGridLines="0" zoomScale="80" zoomScaleNormal="80" workbookViewId="0"/>
  </sheetViews>
  <sheetFormatPr defaultRowHeight="15"/>
  <cols>
    <col min="1" max="1" width="4.7109375" style="618" customWidth="1"/>
    <col min="2" max="5" width="24.28515625" customWidth="1"/>
  </cols>
  <sheetData>
    <row r="1" spans="2:10" ht="30.75" customHeight="1" thickBot="1">
      <c r="B1" s="2153" t="s">
        <v>1095</v>
      </c>
      <c r="C1" s="2153"/>
      <c r="D1" s="2153"/>
      <c r="E1" s="2153"/>
      <c r="F1" s="2153"/>
      <c r="G1" s="2153"/>
      <c r="H1" s="2153"/>
      <c r="I1" s="2153"/>
      <c r="J1" s="2153"/>
    </row>
    <row r="2" spans="2:10" ht="53.25" customHeight="1" thickTop="1" thickBot="1">
      <c r="B2" s="1504" t="s">
        <v>167</v>
      </c>
      <c r="C2" s="1601" t="s">
        <v>184</v>
      </c>
      <c r="D2" s="1602" t="s">
        <v>496</v>
      </c>
      <c r="E2" s="1603" t="s">
        <v>138</v>
      </c>
    </row>
    <row r="3" spans="2:10" ht="15.75" thickTop="1">
      <c r="B3" s="1820" t="s">
        <v>26</v>
      </c>
      <c r="C3" s="1821">
        <v>457</v>
      </c>
      <c r="D3" s="1822">
        <v>13</v>
      </c>
      <c r="E3" s="1823">
        <v>2.7603753139411902</v>
      </c>
    </row>
    <row r="4" spans="2:10">
      <c r="B4" s="1824" t="s">
        <v>27</v>
      </c>
      <c r="C4" s="1825">
        <v>168</v>
      </c>
      <c r="D4" s="1826">
        <v>3</v>
      </c>
      <c r="E4" s="1827">
        <v>1.7863772184150883</v>
      </c>
    </row>
    <row r="5" spans="2:10">
      <c r="B5" s="1824" t="s">
        <v>28</v>
      </c>
      <c r="C5" s="1825">
        <v>175</v>
      </c>
      <c r="D5" s="1826">
        <v>5</v>
      </c>
      <c r="E5" s="1827">
        <v>2.7544981289851216</v>
      </c>
    </row>
    <row r="6" spans="2:10">
      <c r="B6" s="1824" t="s">
        <v>29</v>
      </c>
      <c r="C6" s="1825">
        <v>385</v>
      </c>
      <c r="D6" s="1826">
        <v>12</v>
      </c>
      <c r="E6" s="1827">
        <v>3.1820056677489132</v>
      </c>
    </row>
    <row r="7" spans="2:10">
      <c r="B7" s="1824" t="s">
        <v>30</v>
      </c>
      <c r="C7" s="1825">
        <v>221</v>
      </c>
      <c r="D7" s="1826">
        <v>4</v>
      </c>
      <c r="E7" s="1827">
        <v>1.8223167170253687</v>
      </c>
    </row>
    <row r="8" spans="2:10">
      <c r="B8" s="1824" t="s">
        <v>31</v>
      </c>
      <c r="C8" s="1825">
        <v>556</v>
      </c>
      <c r="D8" s="1826">
        <v>17</v>
      </c>
      <c r="E8" s="1827">
        <v>3.1363377857663028</v>
      </c>
    </row>
    <row r="9" spans="2:10">
      <c r="B9" s="1824" t="s">
        <v>32</v>
      </c>
      <c r="C9" s="1825">
        <v>846</v>
      </c>
      <c r="D9" s="1826">
        <v>21</v>
      </c>
      <c r="E9" s="1827">
        <v>2.3381289425255769</v>
      </c>
    </row>
    <row r="10" spans="2:10">
      <c r="B10" s="1824" t="s">
        <v>33</v>
      </c>
      <c r="C10" s="1825">
        <v>440</v>
      </c>
      <c r="D10" s="1826">
        <v>16</v>
      </c>
      <c r="E10" s="1827">
        <v>3.5661847292014484</v>
      </c>
    </row>
    <row r="11" spans="2:10">
      <c r="B11" s="1824" t="s">
        <v>34</v>
      </c>
      <c r="C11" s="1825">
        <v>380</v>
      </c>
      <c r="D11" s="1826">
        <v>7</v>
      </c>
      <c r="E11" s="1827">
        <v>1.8052938516667458</v>
      </c>
    </row>
    <row r="12" spans="2:10">
      <c r="B12" s="1824" t="s">
        <v>35</v>
      </c>
      <c r="C12" s="1825">
        <v>326</v>
      </c>
      <c r="D12" s="1826">
        <v>6</v>
      </c>
      <c r="E12" s="1827">
        <v>1.8720934534914508</v>
      </c>
    </row>
    <row r="13" spans="2:10">
      <c r="B13" s="1824" t="s">
        <v>36</v>
      </c>
      <c r="C13" s="1825">
        <v>422</v>
      </c>
      <c r="D13" s="1826">
        <v>12</v>
      </c>
      <c r="E13" s="1827">
        <v>2.6763751161429314</v>
      </c>
    </row>
    <row r="14" spans="2:10">
      <c r="B14" s="1824" t="s">
        <v>37</v>
      </c>
      <c r="C14" s="1825">
        <v>854</v>
      </c>
      <c r="D14" s="1826">
        <v>16</v>
      </c>
      <c r="E14" s="1827">
        <v>1.9041792751123985</v>
      </c>
    </row>
    <row r="15" spans="2:10">
      <c r="B15" s="1824" t="s">
        <v>38</v>
      </c>
      <c r="C15" s="1825">
        <v>727</v>
      </c>
      <c r="D15" s="1826">
        <v>16</v>
      </c>
      <c r="E15" s="1827">
        <v>2.3093321579640023</v>
      </c>
    </row>
    <row r="16" spans="2:10">
      <c r="B16" s="1824" t="s">
        <v>39</v>
      </c>
      <c r="C16" s="1825">
        <v>48</v>
      </c>
      <c r="D16" s="1826">
        <v>1</v>
      </c>
      <c r="E16" s="1827">
        <v>2.2739816592466155</v>
      </c>
    </row>
    <row r="17" spans="2:9" ht="15.75" thickBot="1">
      <c r="B17" s="1828" t="s">
        <v>40</v>
      </c>
      <c r="C17" s="1829">
        <v>1206</v>
      </c>
      <c r="D17" s="1830">
        <v>13</v>
      </c>
      <c r="E17" s="1831">
        <v>1.0419602626071205</v>
      </c>
    </row>
    <row r="18" spans="2:9" ht="15.75" thickTop="1"/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</sheetData>
  <mergeCells count="2">
    <mergeCell ref="B19:I19"/>
    <mergeCell ref="B1:J1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>
  <sheetPr codeName="Sheet99">
    <pageSetUpPr autoPageBreaks="0"/>
  </sheetPr>
  <dimension ref="A1:B29"/>
  <sheetViews>
    <sheetView showGridLines="0" zoomScale="80" zoomScaleNormal="80" workbookViewId="0">
      <selection activeCell="G35" sqref="G35"/>
    </sheetView>
  </sheetViews>
  <sheetFormatPr defaultRowHeight="15"/>
  <cols>
    <col min="1" max="1" width="4" style="618" customWidth="1"/>
  </cols>
  <sheetData>
    <row r="1" spans="2:2" ht="15.75">
      <c r="B1" s="1185" t="s">
        <v>1096</v>
      </c>
    </row>
    <row r="29" spans="2:2" ht="15.75">
      <c r="B29" s="1155" t="s">
        <v>370</v>
      </c>
    </row>
  </sheetData>
  <pageMargins left="0.7" right="0.7" top="0.75" bottom="0.75" header="0.3" footer="0.3"/>
  <pageSetup paperSize="9" orientation="portrait" r:id="rId1"/>
  <drawing r:id="rId2"/>
</worksheet>
</file>

<file path=xl/worksheets/sheet155.xml><?xml version="1.0" encoding="utf-8"?>
<worksheet xmlns="http://schemas.openxmlformats.org/spreadsheetml/2006/main" xmlns:r="http://schemas.openxmlformats.org/officeDocument/2006/relationships">
  <sheetPr codeName="Sheet135"/>
  <dimension ref="A1:L212"/>
  <sheetViews>
    <sheetView showGridLines="0" workbookViewId="0">
      <selection activeCell="M31" sqref="M31"/>
    </sheetView>
  </sheetViews>
  <sheetFormatPr defaultRowHeight="15"/>
  <cols>
    <col min="1" max="1" width="30.5703125" customWidth="1"/>
    <col min="2" max="2" width="36.85546875" bestFit="1" customWidth="1"/>
  </cols>
  <sheetData>
    <row r="1" spans="1:12" ht="15" customHeight="1">
      <c r="A1" s="2077" t="s">
        <v>502</v>
      </c>
      <c r="B1" s="2077"/>
      <c r="C1" s="2077"/>
      <c r="D1" s="2077"/>
      <c r="E1" s="2077"/>
      <c r="F1" s="2077"/>
      <c r="G1" s="2077"/>
      <c r="H1" s="2077"/>
      <c r="I1" s="2077"/>
      <c r="J1" s="2077"/>
      <c r="K1" s="2077"/>
      <c r="L1" s="2077"/>
    </row>
    <row r="2" spans="1:12" ht="15" customHeight="1">
      <c r="A2" s="2077"/>
      <c r="B2" s="2077"/>
      <c r="C2" s="2077"/>
      <c r="D2" s="2077"/>
      <c r="E2" s="2077"/>
      <c r="F2" s="2077"/>
      <c r="G2" s="2077"/>
      <c r="H2" s="2077"/>
      <c r="I2" s="2077"/>
      <c r="J2" s="2077"/>
      <c r="K2" s="2077"/>
      <c r="L2" s="2077"/>
    </row>
    <row r="3" spans="1:12" ht="15.75" thickBot="1">
      <c r="C3" t="s">
        <v>74</v>
      </c>
    </row>
    <row r="4" spans="1:12" ht="16.5" thickTop="1" thickBot="1">
      <c r="A4" s="367" t="s">
        <v>473</v>
      </c>
      <c r="B4" s="367"/>
      <c r="C4" s="514">
        <v>2005</v>
      </c>
      <c r="D4" s="469">
        <v>2006</v>
      </c>
      <c r="E4" s="469">
        <v>2007</v>
      </c>
      <c r="F4" s="469">
        <v>2008</v>
      </c>
      <c r="G4" s="469">
        <v>2009</v>
      </c>
      <c r="H4" s="469">
        <v>2010</v>
      </c>
      <c r="I4" s="469">
        <v>2011</v>
      </c>
      <c r="J4" s="469">
        <v>2012</v>
      </c>
      <c r="K4" s="469">
        <v>2013</v>
      </c>
      <c r="L4" s="474">
        <v>2014</v>
      </c>
    </row>
    <row r="5" spans="1:12" ht="15.75" thickTop="1">
      <c r="A5" s="466" t="s">
        <v>401</v>
      </c>
      <c r="B5" s="533" t="s">
        <v>497</v>
      </c>
      <c r="C5" s="534">
        <v>292</v>
      </c>
      <c r="D5" s="481">
        <v>278</v>
      </c>
      <c r="E5" s="481">
        <v>332</v>
      </c>
      <c r="F5" s="481">
        <v>268</v>
      </c>
      <c r="G5" s="481">
        <v>294</v>
      </c>
      <c r="H5" s="481">
        <v>420</v>
      </c>
      <c r="I5" s="481">
        <v>414</v>
      </c>
      <c r="J5" s="481">
        <v>432</v>
      </c>
      <c r="K5" s="481">
        <v>487</v>
      </c>
      <c r="L5" s="513">
        <v>459</v>
      </c>
    </row>
    <row r="6" spans="1:12">
      <c r="A6" s="466" t="s">
        <v>400</v>
      </c>
      <c r="B6" s="528" t="s">
        <v>474</v>
      </c>
      <c r="C6" s="529" t="s">
        <v>387</v>
      </c>
      <c r="D6" s="388" t="s">
        <v>387</v>
      </c>
      <c r="E6" s="388" t="s">
        <v>387</v>
      </c>
      <c r="F6" s="388" t="s">
        <v>387</v>
      </c>
      <c r="G6" s="388" t="s">
        <v>387</v>
      </c>
      <c r="H6" s="388" t="s">
        <v>387</v>
      </c>
      <c r="I6" s="388" t="s">
        <v>387</v>
      </c>
      <c r="J6" s="388" t="s">
        <v>387</v>
      </c>
      <c r="K6" s="388" t="s">
        <v>387</v>
      </c>
      <c r="L6" s="460" t="s">
        <v>387</v>
      </c>
    </row>
    <row r="7" spans="1:12">
      <c r="A7" s="466"/>
      <c r="B7" s="528" t="s">
        <v>475</v>
      </c>
      <c r="C7" s="529">
        <v>8</v>
      </c>
      <c r="D7" s="388">
        <v>6</v>
      </c>
      <c r="E7" s="388" t="s">
        <v>387</v>
      </c>
      <c r="F7" s="388">
        <v>6</v>
      </c>
      <c r="G7" s="388">
        <v>6</v>
      </c>
      <c r="H7" s="388">
        <v>9</v>
      </c>
      <c r="I7" s="388">
        <v>7</v>
      </c>
      <c r="J7" s="388">
        <v>6</v>
      </c>
      <c r="K7" s="388"/>
      <c r="L7" s="460"/>
    </row>
    <row r="8" spans="1:12">
      <c r="A8" s="466"/>
      <c r="B8" s="530" t="s">
        <v>476</v>
      </c>
      <c r="C8" s="529">
        <v>10</v>
      </c>
      <c r="D8" s="388">
        <v>9</v>
      </c>
      <c r="E8" s="388">
        <v>7</v>
      </c>
      <c r="F8" s="388">
        <v>7</v>
      </c>
      <c r="G8" s="388">
        <v>7</v>
      </c>
      <c r="H8" s="388">
        <v>12</v>
      </c>
      <c r="I8" s="388"/>
      <c r="J8" s="388"/>
      <c r="K8" s="388"/>
      <c r="L8" s="460"/>
    </row>
    <row r="9" spans="1:12" ht="15.75" thickBot="1">
      <c r="A9" s="467"/>
      <c r="B9" s="531" t="s">
        <v>477</v>
      </c>
      <c r="C9" s="532">
        <v>10</v>
      </c>
      <c r="D9" s="450">
        <v>11</v>
      </c>
      <c r="E9" s="450">
        <v>10</v>
      </c>
      <c r="F9" s="450">
        <v>8</v>
      </c>
      <c r="G9" s="450"/>
      <c r="H9" s="450"/>
      <c r="I9" s="450"/>
      <c r="J9" s="450"/>
      <c r="K9" s="450"/>
      <c r="L9" s="461"/>
    </row>
    <row r="10" spans="1:12">
      <c r="A10" s="465" t="s">
        <v>403</v>
      </c>
      <c r="B10" s="526" t="s">
        <v>497</v>
      </c>
      <c r="C10" s="527">
        <v>287</v>
      </c>
      <c r="D10" s="449">
        <v>295</v>
      </c>
      <c r="E10" s="449">
        <v>339</v>
      </c>
      <c r="F10" s="449">
        <v>323</v>
      </c>
      <c r="G10" s="449">
        <v>369</v>
      </c>
      <c r="H10" s="449">
        <v>400</v>
      </c>
      <c r="I10" s="449">
        <v>363</v>
      </c>
      <c r="J10" s="449">
        <v>377</v>
      </c>
      <c r="K10" s="449">
        <v>414</v>
      </c>
      <c r="L10" s="459">
        <v>454</v>
      </c>
    </row>
    <row r="11" spans="1:12">
      <c r="A11" s="466" t="s">
        <v>402</v>
      </c>
      <c r="B11" s="528" t="s">
        <v>474</v>
      </c>
      <c r="C11" s="529" t="s">
        <v>387</v>
      </c>
      <c r="D11" s="388" t="s">
        <v>387</v>
      </c>
      <c r="E11" s="388" t="s">
        <v>387</v>
      </c>
      <c r="F11" s="388" t="s">
        <v>387</v>
      </c>
      <c r="G11" s="388" t="s">
        <v>387</v>
      </c>
      <c r="H11" s="388" t="s">
        <v>387</v>
      </c>
      <c r="I11" s="388" t="s">
        <v>387</v>
      </c>
      <c r="J11" s="388" t="s">
        <v>387</v>
      </c>
      <c r="K11" s="388" t="s">
        <v>387</v>
      </c>
      <c r="L11" s="460" t="s">
        <v>387</v>
      </c>
    </row>
    <row r="12" spans="1:12">
      <c r="A12" s="466"/>
      <c r="B12" s="528" t="s">
        <v>475</v>
      </c>
      <c r="C12" s="529" t="s">
        <v>387</v>
      </c>
      <c r="D12" s="388" t="s">
        <v>387</v>
      </c>
      <c r="E12" s="388" t="s">
        <v>387</v>
      </c>
      <c r="F12" s="388" t="s">
        <v>387</v>
      </c>
      <c r="G12" s="388" t="s">
        <v>387</v>
      </c>
      <c r="H12" s="388" t="s">
        <v>387</v>
      </c>
      <c r="I12" s="388">
        <v>5</v>
      </c>
      <c r="J12" s="388">
        <v>8</v>
      </c>
      <c r="K12" s="388"/>
      <c r="L12" s="460"/>
    </row>
    <row r="13" spans="1:12">
      <c r="A13" s="466"/>
      <c r="B13" s="530" t="s">
        <v>476</v>
      </c>
      <c r="C13" s="529" t="s">
        <v>387</v>
      </c>
      <c r="D13" s="388" t="s">
        <v>387</v>
      </c>
      <c r="E13" s="388">
        <v>7</v>
      </c>
      <c r="F13" s="388" t="s">
        <v>387</v>
      </c>
      <c r="G13" s="388" t="s">
        <v>387</v>
      </c>
      <c r="H13" s="388" t="s">
        <v>387</v>
      </c>
      <c r="I13" s="388"/>
      <c r="J13" s="388"/>
      <c r="K13" s="388"/>
      <c r="L13" s="460"/>
    </row>
    <row r="14" spans="1:12" ht="15.75" thickBot="1">
      <c r="A14" s="467"/>
      <c r="B14" s="531" t="s">
        <v>477</v>
      </c>
      <c r="C14" s="532">
        <v>5</v>
      </c>
      <c r="D14" s="450" t="s">
        <v>387</v>
      </c>
      <c r="E14" s="450">
        <v>9</v>
      </c>
      <c r="F14" s="450">
        <v>7</v>
      </c>
      <c r="G14" s="450"/>
      <c r="H14" s="450"/>
      <c r="I14" s="450"/>
      <c r="J14" s="450"/>
      <c r="K14" s="450"/>
      <c r="L14" s="461"/>
    </row>
    <row r="15" spans="1:12">
      <c r="A15" s="465" t="s">
        <v>468</v>
      </c>
      <c r="B15" s="526" t="s">
        <v>497</v>
      </c>
      <c r="C15" s="527">
        <v>64</v>
      </c>
      <c r="D15" s="449">
        <v>31</v>
      </c>
      <c r="E15" s="449">
        <v>18</v>
      </c>
      <c r="F15" s="449">
        <v>53</v>
      </c>
      <c r="G15" s="449">
        <v>87</v>
      </c>
      <c r="H15" s="449">
        <v>30</v>
      </c>
      <c r="I15" s="449" t="s">
        <v>387</v>
      </c>
      <c r="J15" s="449">
        <v>26</v>
      </c>
      <c r="K15" s="449">
        <v>26</v>
      </c>
      <c r="L15" s="459">
        <v>19</v>
      </c>
    </row>
    <row r="16" spans="1:12">
      <c r="A16" s="466" t="s">
        <v>467</v>
      </c>
      <c r="B16" s="528" t="s">
        <v>474</v>
      </c>
      <c r="C16" s="529" t="s">
        <v>387</v>
      </c>
      <c r="D16" s="388" t="s">
        <v>387</v>
      </c>
      <c r="E16" s="388" t="s">
        <v>387</v>
      </c>
      <c r="F16" s="388" t="s">
        <v>387</v>
      </c>
      <c r="G16" s="388" t="s">
        <v>387</v>
      </c>
      <c r="H16" s="388" t="s">
        <v>387</v>
      </c>
      <c r="I16" s="388" t="s">
        <v>387</v>
      </c>
      <c r="J16" s="388" t="s">
        <v>387</v>
      </c>
      <c r="K16" s="388" t="s">
        <v>387</v>
      </c>
      <c r="L16" s="460" t="s">
        <v>387</v>
      </c>
    </row>
    <row r="17" spans="1:12">
      <c r="A17" s="466"/>
      <c r="B17" s="528" t="s">
        <v>475</v>
      </c>
      <c r="C17" s="529" t="s">
        <v>387</v>
      </c>
      <c r="D17" s="388" t="s">
        <v>387</v>
      </c>
      <c r="E17" s="388" t="s">
        <v>387</v>
      </c>
      <c r="F17" s="388" t="s">
        <v>387</v>
      </c>
      <c r="G17" s="388" t="s">
        <v>387</v>
      </c>
      <c r="H17" s="388" t="s">
        <v>387</v>
      </c>
      <c r="I17" s="388" t="s">
        <v>387</v>
      </c>
      <c r="J17" s="388" t="s">
        <v>387</v>
      </c>
      <c r="K17" s="388"/>
      <c r="L17" s="460"/>
    </row>
    <row r="18" spans="1:12">
      <c r="A18" s="466"/>
      <c r="B18" s="530" t="s">
        <v>476</v>
      </c>
      <c r="C18" s="529" t="s">
        <v>387</v>
      </c>
      <c r="D18" s="388" t="s">
        <v>387</v>
      </c>
      <c r="E18" s="388" t="s">
        <v>387</v>
      </c>
      <c r="F18" s="388" t="s">
        <v>387</v>
      </c>
      <c r="G18" s="388" t="s">
        <v>387</v>
      </c>
      <c r="H18" s="388" t="s">
        <v>387</v>
      </c>
      <c r="I18" s="388"/>
      <c r="J18" s="388"/>
      <c r="K18" s="388"/>
      <c r="L18" s="460"/>
    </row>
    <row r="19" spans="1:12" ht="15.75" thickBot="1">
      <c r="A19" s="467"/>
      <c r="B19" s="531" t="s">
        <v>477</v>
      </c>
      <c r="C19" s="532" t="s">
        <v>387</v>
      </c>
      <c r="D19" s="450" t="s">
        <v>387</v>
      </c>
      <c r="E19" s="450" t="s">
        <v>387</v>
      </c>
      <c r="F19" s="450" t="s">
        <v>387</v>
      </c>
      <c r="G19" s="450"/>
      <c r="H19" s="450"/>
      <c r="I19" s="450"/>
      <c r="J19" s="450"/>
      <c r="K19" s="450"/>
      <c r="L19" s="461"/>
    </row>
    <row r="20" spans="1:12">
      <c r="A20" s="465" t="s">
        <v>405</v>
      </c>
      <c r="B20" s="526" t="s">
        <v>497</v>
      </c>
      <c r="C20" s="527">
        <v>242</v>
      </c>
      <c r="D20" s="449">
        <v>260</v>
      </c>
      <c r="E20" s="449">
        <v>227</v>
      </c>
      <c r="F20" s="449">
        <v>284</v>
      </c>
      <c r="G20" s="449">
        <v>314</v>
      </c>
      <c r="H20" s="449">
        <v>295</v>
      </c>
      <c r="I20" s="449">
        <v>293</v>
      </c>
      <c r="J20" s="449">
        <v>370</v>
      </c>
      <c r="K20" s="449">
        <v>378</v>
      </c>
      <c r="L20" s="459">
        <v>357</v>
      </c>
    </row>
    <row r="21" spans="1:12">
      <c r="A21" s="466" t="s">
        <v>404</v>
      </c>
      <c r="B21" s="528" t="s">
        <v>474</v>
      </c>
      <c r="C21" s="529" t="s">
        <v>387</v>
      </c>
      <c r="D21" s="388" t="s">
        <v>387</v>
      </c>
      <c r="E21" s="388" t="s">
        <v>387</v>
      </c>
      <c r="F21" s="388" t="s">
        <v>387</v>
      </c>
      <c r="G21" s="388" t="s">
        <v>387</v>
      </c>
      <c r="H21" s="388" t="s">
        <v>387</v>
      </c>
      <c r="I21" s="388" t="s">
        <v>387</v>
      </c>
      <c r="J21" s="388" t="s">
        <v>387</v>
      </c>
      <c r="K21" s="388" t="s">
        <v>387</v>
      </c>
      <c r="L21" s="460" t="s">
        <v>387</v>
      </c>
    </row>
    <row r="22" spans="1:12">
      <c r="A22" s="466"/>
      <c r="B22" s="528" t="s">
        <v>475</v>
      </c>
      <c r="C22" s="529">
        <v>5</v>
      </c>
      <c r="D22" s="388" t="s">
        <v>387</v>
      </c>
      <c r="E22" s="388" t="s">
        <v>387</v>
      </c>
      <c r="F22" s="388">
        <v>13</v>
      </c>
      <c r="G22" s="388">
        <v>7</v>
      </c>
      <c r="H22" s="388" t="s">
        <v>387</v>
      </c>
      <c r="I22" s="388" t="s">
        <v>387</v>
      </c>
      <c r="J22" s="388">
        <v>5</v>
      </c>
      <c r="K22" s="388"/>
      <c r="L22" s="460"/>
    </row>
    <row r="23" spans="1:12">
      <c r="A23" s="466"/>
      <c r="B23" s="530" t="s">
        <v>476</v>
      </c>
      <c r="C23" s="529">
        <v>7</v>
      </c>
      <c r="D23" s="388" t="s">
        <v>387</v>
      </c>
      <c r="E23" s="388" t="s">
        <v>387</v>
      </c>
      <c r="F23" s="388">
        <v>13</v>
      </c>
      <c r="G23" s="388">
        <v>7</v>
      </c>
      <c r="H23" s="388">
        <v>5</v>
      </c>
      <c r="I23" s="388"/>
      <c r="J23" s="388"/>
      <c r="K23" s="388"/>
      <c r="L23" s="460"/>
    </row>
    <row r="24" spans="1:12" ht="15.75" thickBot="1">
      <c r="A24" s="467"/>
      <c r="B24" s="531" t="s">
        <v>477</v>
      </c>
      <c r="C24" s="532">
        <v>7</v>
      </c>
      <c r="D24" s="450" t="s">
        <v>387</v>
      </c>
      <c r="E24" s="450" t="s">
        <v>387</v>
      </c>
      <c r="F24" s="450">
        <v>14</v>
      </c>
      <c r="G24" s="450"/>
      <c r="H24" s="450"/>
      <c r="I24" s="450"/>
      <c r="J24" s="450"/>
      <c r="K24" s="450"/>
      <c r="L24" s="461"/>
    </row>
    <row r="25" spans="1:12">
      <c r="A25" s="465" t="s">
        <v>407</v>
      </c>
      <c r="B25" s="526" t="s">
        <v>497</v>
      </c>
      <c r="C25" s="527">
        <v>61</v>
      </c>
      <c r="D25" s="449">
        <v>14</v>
      </c>
      <c r="E25" s="449" t="s">
        <v>387</v>
      </c>
      <c r="F25" s="449" t="s">
        <v>387</v>
      </c>
      <c r="G25" s="449" t="s">
        <v>387</v>
      </c>
      <c r="H25" s="449" t="s">
        <v>387</v>
      </c>
      <c r="I25" s="449" t="s">
        <v>387</v>
      </c>
      <c r="J25" s="449" t="s">
        <v>387</v>
      </c>
      <c r="K25" s="449" t="s">
        <v>387</v>
      </c>
      <c r="L25" s="459" t="s">
        <v>387</v>
      </c>
    </row>
    <row r="26" spans="1:12">
      <c r="A26" s="466" t="s">
        <v>406</v>
      </c>
      <c r="B26" s="528" t="s">
        <v>474</v>
      </c>
      <c r="C26" s="529" t="s">
        <v>387</v>
      </c>
      <c r="D26" s="388" t="s">
        <v>387</v>
      </c>
      <c r="E26" s="388" t="s">
        <v>387</v>
      </c>
      <c r="F26" s="388" t="s">
        <v>387</v>
      </c>
      <c r="G26" s="388" t="s">
        <v>387</v>
      </c>
      <c r="H26" s="388" t="s">
        <v>387</v>
      </c>
      <c r="I26" s="388" t="s">
        <v>387</v>
      </c>
      <c r="J26" s="388" t="s">
        <v>387</v>
      </c>
      <c r="K26" s="388" t="s">
        <v>387</v>
      </c>
      <c r="L26" s="460" t="s">
        <v>387</v>
      </c>
    </row>
    <row r="27" spans="1:12">
      <c r="A27" s="466"/>
      <c r="B27" s="528" t="s">
        <v>475</v>
      </c>
      <c r="C27" s="529" t="s">
        <v>387</v>
      </c>
      <c r="D27" s="388" t="s">
        <v>387</v>
      </c>
      <c r="E27" s="388" t="s">
        <v>387</v>
      </c>
      <c r="F27" s="388" t="s">
        <v>387</v>
      </c>
      <c r="G27" s="388" t="s">
        <v>387</v>
      </c>
      <c r="H27" s="388" t="s">
        <v>387</v>
      </c>
      <c r="I27" s="388" t="s">
        <v>387</v>
      </c>
      <c r="J27" s="388" t="s">
        <v>387</v>
      </c>
      <c r="K27" s="388"/>
      <c r="L27" s="460"/>
    </row>
    <row r="28" spans="1:12">
      <c r="A28" s="466"/>
      <c r="B28" s="530" t="s">
        <v>476</v>
      </c>
      <c r="C28" s="529" t="s">
        <v>387</v>
      </c>
      <c r="D28" s="388" t="s">
        <v>387</v>
      </c>
      <c r="E28" s="388" t="s">
        <v>387</v>
      </c>
      <c r="F28" s="388" t="s">
        <v>387</v>
      </c>
      <c r="G28" s="388" t="s">
        <v>387</v>
      </c>
      <c r="H28" s="388" t="s">
        <v>387</v>
      </c>
      <c r="I28" s="388"/>
      <c r="J28" s="388"/>
      <c r="K28" s="388"/>
      <c r="L28" s="460"/>
    </row>
    <row r="29" spans="1:12" ht="15.75" thickBot="1">
      <c r="A29" s="467"/>
      <c r="B29" s="531" t="s">
        <v>477</v>
      </c>
      <c r="C29" s="532" t="s">
        <v>387</v>
      </c>
      <c r="D29" s="450" t="s">
        <v>387</v>
      </c>
      <c r="E29" s="450" t="s">
        <v>387</v>
      </c>
      <c r="F29" s="450" t="s">
        <v>387</v>
      </c>
      <c r="G29" s="450"/>
      <c r="H29" s="450"/>
      <c r="I29" s="450"/>
      <c r="J29" s="450"/>
      <c r="K29" s="450"/>
      <c r="L29" s="461"/>
    </row>
    <row r="30" spans="1:12">
      <c r="A30" s="465" t="s">
        <v>409</v>
      </c>
      <c r="B30" s="526" t="s">
        <v>497</v>
      </c>
      <c r="C30" s="527">
        <v>215</v>
      </c>
      <c r="D30" s="449">
        <v>234</v>
      </c>
      <c r="E30" s="449">
        <v>235</v>
      </c>
      <c r="F30" s="449">
        <v>239</v>
      </c>
      <c r="G30" s="449">
        <v>264</v>
      </c>
      <c r="H30" s="449">
        <v>217</v>
      </c>
      <c r="I30" s="449">
        <v>203</v>
      </c>
      <c r="J30" s="449">
        <v>155</v>
      </c>
      <c r="K30" s="449">
        <v>228</v>
      </c>
      <c r="L30" s="459">
        <v>260</v>
      </c>
    </row>
    <row r="31" spans="1:12">
      <c r="A31" s="466" t="s">
        <v>408</v>
      </c>
      <c r="B31" s="528" t="s">
        <v>474</v>
      </c>
      <c r="C31" s="529" t="s">
        <v>387</v>
      </c>
      <c r="D31" s="388" t="s">
        <v>387</v>
      </c>
      <c r="E31" s="388" t="s">
        <v>387</v>
      </c>
      <c r="F31" s="388">
        <v>5</v>
      </c>
      <c r="G31" s="388">
        <v>5</v>
      </c>
      <c r="H31" s="388" t="s">
        <v>387</v>
      </c>
      <c r="I31" s="388" t="s">
        <v>387</v>
      </c>
      <c r="J31" s="388" t="s">
        <v>387</v>
      </c>
      <c r="K31" s="388" t="s">
        <v>387</v>
      </c>
      <c r="L31" s="460" t="s">
        <v>387</v>
      </c>
    </row>
    <row r="32" spans="1:12">
      <c r="A32" s="466"/>
      <c r="B32" s="528" t="s">
        <v>475</v>
      </c>
      <c r="C32" s="529" t="s">
        <v>387</v>
      </c>
      <c r="D32" s="388" t="s">
        <v>387</v>
      </c>
      <c r="E32" s="388" t="s">
        <v>387</v>
      </c>
      <c r="F32" s="388">
        <v>9</v>
      </c>
      <c r="G32" s="388">
        <v>13</v>
      </c>
      <c r="H32" s="388">
        <v>5</v>
      </c>
      <c r="I32" s="388">
        <v>5</v>
      </c>
      <c r="J32" s="388" t="s">
        <v>387</v>
      </c>
      <c r="K32" s="388"/>
      <c r="L32" s="460"/>
    </row>
    <row r="33" spans="1:12">
      <c r="A33" s="466"/>
      <c r="B33" s="530" t="s">
        <v>476</v>
      </c>
      <c r="C33" s="529" t="s">
        <v>387</v>
      </c>
      <c r="D33" s="388">
        <v>5</v>
      </c>
      <c r="E33" s="388" t="s">
        <v>387</v>
      </c>
      <c r="F33" s="388">
        <v>9</v>
      </c>
      <c r="G33" s="388">
        <v>20</v>
      </c>
      <c r="H33" s="388">
        <v>8</v>
      </c>
      <c r="I33" s="388"/>
      <c r="J33" s="388"/>
      <c r="K33" s="388"/>
      <c r="L33" s="460"/>
    </row>
    <row r="34" spans="1:12" ht="15.75" thickBot="1">
      <c r="A34" s="467"/>
      <c r="B34" s="531" t="s">
        <v>477</v>
      </c>
      <c r="C34" s="532" t="s">
        <v>387</v>
      </c>
      <c r="D34" s="450">
        <v>5</v>
      </c>
      <c r="E34" s="450">
        <v>5</v>
      </c>
      <c r="F34" s="450">
        <v>12</v>
      </c>
      <c r="G34" s="450"/>
      <c r="H34" s="450"/>
      <c r="I34" s="450"/>
      <c r="J34" s="450"/>
      <c r="K34" s="450"/>
      <c r="L34" s="461"/>
    </row>
    <row r="35" spans="1:12">
      <c r="A35" s="465" t="s">
        <v>411</v>
      </c>
      <c r="B35" s="526" t="s">
        <v>497</v>
      </c>
      <c r="C35" s="527">
        <v>347</v>
      </c>
      <c r="D35" s="449">
        <v>359</v>
      </c>
      <c r="E35" s="449">
        <v>362</v>
      </c>
      <c r="F35" s="449">
        <v>409</v>
      </c>
      <c r="G35" s="449">
        <v>478</v>
      </c>
      <c r="H35" s="449">
        <v>540</v>
      </c>
      <c r="I35" s="449">
        <v>496</v>
      </c>
      <c r="J35" s="449">
        <v>529</v>
      </c>
      <c r="K35" s="449">
        <v>538</v>
      </c>
      <c r="L35" s="459">
        <v>564</v>
      </c>
    </row>
    <row r="36" spans="1:12">
      <c r="A36" s="466" t="s">
        <v>410</v>
      </c>
      <c r="B36" s="528" t="s">
        <v>474</v>
      </c>
      <c r="C36" s="529" t="s">
        <v>387</v>
      </c>
      <c r="D36" s="388" t="s">
        <v>387</v>
      </c>
      <c r="E36" s="388" t="s">
        <v>387</v>
      </c>
      <c r="F36" s="388" t="s">
        <v>387</v>
      </c>
      <c r="G36" s="388">
        <v>7</v>
      </c>
      <c r="H36" s="388">
        <v>5</v>
      </c>
      <c r="I36" s="388" t="s">
        <v>387</v>
      </c>
      <c r="J36" s="388">
        <v>5</v>
      </c>
      <c r="K36" s="388" t="s">
        <v>387</v>
      </c>
      <c r="L36" s="460" t="s">
        <v>387</v>
      </c>
    </row>
    <row r="37" spans="1:12">
      <c r="A37" s="466"/>
      <c r="B37" s="528" t="s">
        <v>475</v>
      </c>
      <c r="C37" s="529">
        <v>6</v>
      </c>
      <c r="D37" s="388" t="s">
        <v>387</v>
      </c>
      <c r="E37" s="388">
        <v>8</v>
      </c>
      <c r="F37" s="388">
        <v>7</v>
      </c>
      <c r="G37" s="388">
        <v>17</v>
      </c>
      <c r="H37" s="388">
        <v>15</v>
      </c>
      <c r="I37" s="388">
        <v>9</v>
      </c>
      <c r="J37" s="388">
        <v>12</v>
      </c>
      <c r="K37" s="388"/>
      <c r="L37" s="460"/>
    </row>
    <row r="38" spans="1:12">
      <c r="A38" s="466"/>
      <c r="B38" s="530" t="s">
        <v>476</v>
      </c>
      <c r="C38" s="529">
        <v>8</v>
      </c>
      <c r="D38" s="388">
        <v>7</v>
      </c>
      <c r="E38" s="388">
        <v>9</v>
      </c>
      <c r="F38" s="388">
        <v>12</v>
      </c>
      <c r="G38" s="388">
        <v>20</v>
      </c>
      <c r="H38" s="388">
        <v>19</v>
      </c>
      <c r="I38" s="388"/>
      <c r="J38" s="388"/>
      <c r="K38" s="388"/>
      <c r="L38" s="460"/>
    </row>
    <row r="39" spans="1:12" ht="15.75" thickBot="1">
      <c r="A39" s="467"/>
      <c r="B39" s="531" t="s">
        <v>477</v>
      </c>
      <c r="C39" s="532">
        <v>14</v>
      </c>
      <c r="D39" s="450">
        <v>8</v>
      </c>
      <c r="E39" s="450">
        <v>14</v>
      </c>
      <c r="F39" s="450">
        <v>19</v>
      </c>
      <c r="G39" s="450"/>
      <c r="H39" s="450"/>
      <c r="I39" s="450"/>
      <c r="J39" s="450"/>
      <c r="K39" s="450"/>
      <c r="L39" s="461"/>
    </row>
    <row r="40" spans="1:12">
      <c r="A40" s="465" t="s">
        <v>413</v>
      </c>
      <c r="B40" s="526" t="s">
        <v>497</v>
      </c>
      <c r="C40" s="527">
        <v>1040</v>
      </c>
      <c r="D40" s="449">
        <v>1215</v>
      </c>
      <c r="E40" s="449">
        <v>1442</v>
      </c>
      <c r="F40" s="449">
        <v>1916</v>
      </c>
      <c r="G40" s="449">
        <v>2009</v>
      </c>
      <c r="H40" s="449">
        <v>2071</v>
      </c>
      <c r="I40" s="449">
        <v>2156</v>
      </c>
      <c r="J40" s="449">
        <v>2299</v>
      </c>
      <c r="K40" s="449">
        <v>2365</v>
      </c>
      <c r="L40" s="459">
        <v>2732</v>
      </c>
    </row>
    <row r="41" spans="1:12">
      <c r="A41" s="466" t="s">
        <v>412</v>
      </c>
      <c r="B41" s="528" t="s">
        <v>474</v>
      </c>
      <c r="C41" s="529" t="s">
        <v>387</v>
      </c>
      <c r="D41" s="388">
        <v>10</v>
      </c>
      <c r="E41" s="388">
        <v>8</v>
      </c>
      <c r="F41" s="388">
        <v>18</v>
      </c>
      <c r="G41" s="388">
        <v>16</v>
      </c>
      <c r="H41" s="388">
        <v>19</v>
      </c>
      <c r="I41" s="388">
        <v>10</v>
      </c>
      <c r="J41" s="388">
        <v>8</v>
      </c>
      <c r="K41" s="388">
        <v>12</v>
      </c>
      <c r="L41" s="460">
        <v>8</v>
      </c>
    </row>
    <row r="42" spans="1:12">
      <c r="A42" s="466"/>
      <c r="B42" s="528" t="s">
        <v>475</v>
      </c>
      <c r="C42" s="529">
        <v>7</v>
      </c>
      <c r="D42" s="388">
        <v>24</v>
      </c>
      <c r="E42" s="388">
        <v>27</v>
      </c>
      <c r="F42" s="388">
        <v>40</v>
      </c>
      <c r="G42" s="388">
        <v>37</v>
      </c>
      <c r="H42" s="388">
        <v>35</v>
      </c>
      <c r="I42" s="388">
        <v>25</v>
      </c>
      <c r="J42" s="388">
        <v>17</v>
      </c>
      <c r="K42" s="388"/>
      <c r="L42" s="460"/>
    </row>
    <row r="43" spans="1:12">
      <c r="A43" s="466"/>
      <c r="B43" s="530" t="s">
        <v>476</v>
      </c>
      <c r="C43" s="529">
        <v>13</v>
      </c>
      <c r="D43" s="388">
        <v>29</v>
      </c>
      <c r="E43" s="388">
        <v>32</v>
      </c>
      <c r="F43" s="388">
        <v>51</v>
      </c>
      <c r="G43" s="388">
        <v>48</v>
      </c>
      <c r="H43" s="388">
        <v>51</v>
      </c>
      <c r="I43" s="388"/>
      <c r="J43" s="388"/>
      <c r="K43" s="388"/>
      <c r="L43" s="460"/>
    </row>
    <row r="44" spans="1:12" ht="15.75" thickBot="1">
      <c r="A44" s="467"/>
      <c r="B44" s="531" t="s">
        <v>477</v>
      </c>
      <c r="C44" s="532">
        <v>16</v>
      </c>
      <c r="D44" s="450">
        <v>37</v>
      </c>
      <c r="E44" s="450">
        <v>37</v>
      </c>
      <c r="F44" s="450">
        <v>61</v>
      </c>
      <c r="G44" s="450"/>
      <c r="H44" s="450"/>
      <c r="I44" s="450"/>
      <c r="J44" s="450"/>
      <c r="K44" s="450"/>
      <c r="L44" s="461"/>
    </row>
    <row r="45" spans="1:12">
      <c r="A45" s="465" t="s">
        <v>415</v>
      </c>
      <c r="B45" s="526" t="s">
        <v>497</v>
      </c>
      <c r="C45" s="527">
        <v>9</v>
      </c>
      <c r="D45" s="449">
        <v>20</v>
      </c>
      <c r="E45" s="449">
        <v>12</v>
      </c>
      <c r="F45" s="449" t="s">
        <v>387</v>
      </c>
      <c r="G45" s="449">
        <v>8</v>
      </c>
      <c r="H45" s="449">
        <v>34</v>
      </c>
      <c r="I45" s="449">
        <v>5</v>
      </c>
      <c r="J45" s="449" t="s">
        <v>387</v>
      </c>
      <c r="K45" s="449" t="s">
        <v>387</v>
      </c>
      <c r="L45" s="459" t="s">
        <v>387</v>
      </c>
    </row>
    <row r="46" spans="1:12">
      <c r="A46" s="466" t="s">
        <v>414</v>
      </c>
      <c r="B46" s="528" t="s">
        <v>474</v>
      </c>
      <c r="C46" s="529" t="s">
        <v>387</v>
      </c>
      <c r="D46" s="388" t="s">
        <v>387</v>
      </c>
      <c r="E46" s="388" t="s">
        <v>387</v>
      </c>
      <c r="F46" s="388" t="s">
        <v>387</v>
      </c>
      <c r="G46" s="388" t="s">
        <v>387</v>
      </c>
      <c r="H46" s="388" t="s">
        <v>387</v>
      </c>
      <c r="I46" s="388" t="s">
        <v>387</v>
      </c>
      <c r="J46" s="388" t="s">
        <v>387</v>
      </c>
      <c r="K46" s="388" t="s">
        <v>387</v>
      </c>
      <c r="L46" s="460" t="s">
        <v>387</v>
      </c>
    </row>
    <row r="47" spans="1:12">
      <c r="A47" s="466"/>
      <c r="B47" s="528" t="s">
        <v>475</v>
      </c>
      <c r="C47" s="529" t="s">
        <v>387</v>
      </c>
      <c r="D47" s="388" t="s">
        <v>387</v>
      </c>
      <c r="E47" s="388" t="s">
        <v>387</v>
      </c>
      <c r="F47" s="388" t="s">
        <v>387</v>
      </c>
      <c r="G47" s="388" t="s">
        <v>387</v>
      </c>
      <c r="H47" s="388" t="s">
        <v>387</v>
      </c>
      <c r="I47" s="388" t="s">
        <v>387</v>
      </c>
      <c r="J47" s="388" t="s">
        <v>387</v>
      </c>
      <c r="K47" s="388"/>
      <c r="L47" s="460"/>
    </row>
    <row r="48" spans="1:12">
      <c r="A48" s="466"/>
      <c r="B48" s="530" t="s">
        <v>476</v>
      </c>
      <c r="C48" s="529" t="s">
        <v>387</v>
      </c>
      <c r="D48" s="388" t="s">
        <v>387</v>
      </c>
      <c r="E48" s="388" t="s">
        <v>387</v>
      </c>
      <c r="F48" s="388" t="s">
        <v>387</v>
      </c>
      <c r="G48" s="388" t="s">
        <v>387</v>
      </c>
      <c r="H48" s="388" t="s">
        <v>387</v>
      </c>
      <c r="I48" s="388"/>
      <c r="J48" s="388"/>
      <c r="K48" s="388"/>
      <c r="L48" s="460"/>
    </row>
    <row r="49" spans="1:12" ht="15.75" thickBot="1">
      <c r="A49" s="467"/>
      <c r="B49" s="531" t="s">
        <v>477</v>
      </c>
      <c r="C49" s="532" t="s">
        <v>387</v>
      </c>
      <c r="D49" s="450" t="s">
        <v>387</v>
      </c>
      <c r="E49" s="450" t="s">
        <v>387</v>
      </c>
      <c r="F49" s="450" t="s">
        <v>387</v>
      </c>
      <c r="G49" s="450"/>
      <c r="H49" s="450"/>
      <c r="I49" s="450"/>
      <c r="J49" s="450"/>
      <c r="K49" s="450"/>
      <c r="L49" s="461"/>
    </row>
    <row r="50" spans="1:12">
      <c r="A50" s="465" t="s">
        <v>417</v>
      </c>
      <c r="B50" s="526" t="s">
        <v>497</v>
      </c>
      <c r="C50" s="527">
        <v>619</v>
      </c>
      <c r="D50" s="449">
        <v>786</v>
      </c>
      <c r="E50" s="449">
        <v>824</v>
      </c>
      <c r="F50" s="449">
        <v>663</v>
      </c>
      <c r="G50" s="449">
        <v>625</v>
      </c>
      <c r="H50" s="449">
        <v>802</v>
      </c>
      <c r="I50" s="449">
        <v>842</v>
      </c>
      <c r="J50" s="449">
        <v>772</v>
      </c>
      <c r="K50" s="449">
        <v>886</v>
      </c>
      <c r="L50" s="459">
        <v>1060</v>
      </c>
    </row>
    <row r="51" spans="1:12">
      <c r="A51" s="466" t="s">
        <v>416</v>
      </c>
      <c r="B51" s="528" t="s">
        <v>474</v>
      </c>
      <c r="C51" s="529" t="s">
        <v>387</v>
      </c>
      <c r="D51" s="388">
        <v>7</v>
      </c>
      <c r="E51" s="388" t="s">
        <v>387</v>
      </c>
      <c r="F51" s="388">
        <v>8</v>
      </c>
      <c r="G51" s="388" t="s">
        <v>387</v>
      </c>
      <c r="H51" s="388">
        <v>5</v>
      </c>
      <c r="I51" s="388">
        <v>7</v>
      </c>
      <c r="J51" s="388">
        <v>6</v>
      </c>
      <c r="K51" s="388">
        <v>7</v>
      </c>
      <c r="L51" s="460">
        <v>14</v>
      </c>
    </row>
    <row r="52" spans="1:12">
      <c r="A52" s="466"/>
      <c r="B52" s="528" t="s">
        <v>475</v>
      </c>
      <c r="C52" s="529">
        <v>7</v>
      </c>
      <c r="D52" s="388">
        <v>19</v>
      </c>
      <c r="E52" s="388">
        <v>15</v>
      </c>
      <c r="F52" s="388">
        <v>17</v>
      </c>
      <c r="G52" s="388">
        <v>8</v>
      </c>
      <c r="H52" s="388">
        <v>12</v>
      </c>
      <c r="I52" s="388">
        <v>17</v>
      </c>
      <c r="J52" s="388">
        <v>16</v>
      </c>
      <c r="K52" s="388"/>
      <c r="L52" s="460"/>
    </row>
    <row r="53" spans="1:12">
      <c r="A53" s="466"/>
      <c r="B53" s="530" t="s">
        <v>476</v>
      </c>
      <c r="C53" s="529">
        <v>14</v>
      </c>
      <c r="D53" s="388">
        <v>22</v>
      </c>
      <c r="E53" s="388">
        <v>24</v>
      </c>
      <c r="F53" s="388">
        <v>20</v>
      </c>
      <c r="G53" s="388">
        <v>10</v>
      </c>
      <c r="H53" s="388">
        <v>14</v>
      </c>
      <c r="I53" s="388"/>
      <c r="J53" s="388"/>
      <c r="K53" s="388"/>
      <c r="L53" s="460"/>
    </row>
    <row r="54" spans="1:12" ht="15.75" thickBot="1">
      <c r="A54" s="467"/>
      <c r="B54" s="531" t="s">
        <v>477</v>
      </c>
      <c r="C54" s="532">
        <v>17</v>
      </c>
      <c r="D54" s="450">
        <v>30</v>
      </c>
      <c r="E54" s="450">
        <v>28</v>
      </c>
      <c r="F54" s="450">
        <v>25</v>
      </c>
      <c r="G54" s="450"/>
      <c r="H54" s="450"/>
      <c r="I54" s="450"/>
      <c r="J54" s="450"/>
      <c r="K54" s="450"/>
      <c r="L54" s="461"/>
    </row>
    <row r="55" spans="1:12">
      <c r="A55" s="465" t="s">
        <v>478</v>
      </c>
      <c r="B55" s="526" t="s">
        <v>497</v>
      </c>
      <c r="C55" s="527" t="s">
        <v>387</v>
      </c>
      <c r="D55" s="449" t="s">
        <v>387</v>
      </c>
      <c r="E55" s="449" t="s">
        <v>387</v>
      </c>
      <c r="F55" s="449" t="s">
        <v>387</v>
      </c>
      <c r="G55" s="449" t="s">
        <v>387</v>
      </c>
      <c r="H55" s="449" t="s">
        <v>387</v>
      </c>
      <c r="I55" s="449" t="s">
        <v>387</v>
      </c>
      <c r="J55" s="449" t="s">
        <v>387</v>
      </c>
      <c r="K55" s="449" t="s">
        <v>387</v>
      </c>
      <c r="L55" s="459" t="s">
        <v>387</v>
      </c>
    </row>
    <row r="56" spans="1:12">
      <c r="A56" s="466" t="s">
        <v>479</v>
      </c>
      <c r="B56" s="528" t="s">
        <v>474</v>
      </c>
      <c r="C56" s="529" t="s">
        <v>387</v>
      </c>
      <c r="D56" s="388" t="s">
        <v>387</v>
      </c>
      <c r="E56" s="388" t="s">
        <v>387</v>
      </c>
      <c r="F56" s="388" t="s">
        <v>387</v>
      </c>
      <c r="G56" s="388" t="s">
        <v>387</v>
      </c>
      <c r="H56" s="388" t="s">
        <v>387</v>
      </c>
      <c r="I56" s="388" t="s">
        <v>387</v>
      </c>
      <c r="J56" s="388" t="s">
        <v>387</v>
      </c>
      <c r="K56" s="388" t="s">
        <v>387</v>
      </c>
      <c r="L56" s="460" t="s">
        <v>387</v>
      </c>
    </row>
    <row r="57" spans="1:12">
      <c r="A57" s="466"/>
      <c r="B57" s="528" t="s">
        <v>475</v>
      </c>
      <c r="C57" s="529" t="s">
        <v>387</v>
      </c>
      <c r="D57" s="388" t="s">
        <v>387</v>
      </c>
      <c r="E57" s="388" t="s">
        <v>387</v>
      </c>
      <c r="F57" s="388" t="s">
        <v>387</v>
      </c>
      <c r="G57" s="388" t="s">
        <v>387</v>
      </c>
      <c r="H57" s="388" t="s">
        <v>387</v>
      </c>
      <c r="I57" s="388" t="s">
        <v>387</v>
      </c>
      <c r="J57" s="388" t="s">
        <v>387</v>
      </c>
      <c r="K57" s="388"/>
      <c r="L57" s="460"/>
    </row>
    <row r="58" spans="1:12">
      <c r="A58" s="466"/>
      <c r="B58" s="530" t="s">
        <v>476</v>
      </c>
      <c r="C58" s="529" t="s">
        <v>387</v>
      </c>
      <c r="D58" s="388" t="s">
        <v>387</v>
      </c>
      <c r="E58" s="388" t="s">
        <v>387</v>
      </c>
      <c r="F58" s="388" t="s">
        <v>387</v>
      </c>
      <c r="G58" s="388" t="s">
        <v>387</v>
      </c>
      <c r="H58" s="388" t="s">
        <v>387</v>
      </c>
      <c r="I58" s="388"/>
      <c r="J58" s="388"/>
      <c r="K58" s="388"/>
      <c r="L58" s="460"/>
    </row>
    <row r="59" spans="1:12" ht="15.75" thickBot="1">
      <c r="A59" s="467"/>
      <c r="B59" s="531" t="s">
        <v>477</v>
      </c>
      <c r="C59" s="532" t="s">
        <v>387</v>
      </c>
      <c r="D59" s="450" t="s">
        <v>387</v>
      </c>
      <c r="E59" s="450" t="s">
        <v>387</v>
      </c>
      <c r="F59" s="450" t="s">
        <v>387</v>
      </c>
      <c r="G59" s="450"/>
      <c r="H59" s="450"/>
      <c r="I59" s="450"/>
      <c r="J59" s="450"/>
      <c r="K59" s="450"/>
      <c r="L59" s="461"/>
    </row>
    <row r="60" spans="1:12">
      <c r="A60" s="465" t="s">
        <v>419</v>
      </c>
      <c r="B60" s="526" t="s">
        <v>497</v>
      </c>
      <c r="C60" s="527">
        <v>709</v>
      </c>
      <c r="D60" s="449">
        <v>874</v>
      </c>
      <c r="E60" s="449">
        <v>785</v>
      </c>
      <c r="F60" s="449">
        <v>719</v>
      </c>
      <c r="G60" s="449">
        <v>775</v>
      </c>
      <c r="H60" s="449">
        <v>769</v>
      </c>
      <c r="I60" s="449">
        <v>838</v>
      </c>
      <c r="J60" s="449">
        <v>832</v>
      </c>
      <c r="K60" s="449">
        <v>690</v>
      </c>
      <c r="L60" s="459">
        <v>677</v>
      </c>
    </row>
    <row r="61" spans="1:12">
      <c r="A61" s="466" t="s">
        <v>418</v>
      </c>
      <c r="B61" s="528" t="s">
        <v>474</v>
      </c>
      <c r="C61" s="529">
        <v>8</v>
      </c>
      <c r="D61" s="388" t="s">
        <v>387</v>
      </c>
      <c r="E61" s="388">
        <v>13</v>
      </c>
      <c r="F61" s="388">
        <v>5</v>
      </c>
      <c r="G61" s="388" t="s">
        <v>387</v>
      </c>
      <c r="H61" s="388">
        <v>6</v>
      </c>
      <c r="I61" s="388" t="s">
        <v>387</v>
      </c>
      <c r="J61" s="388" t="s">
        <v>387</v>
      </c>
      <c r="K61" s="388" t="s">
        <v>387</v>
      </c>
      <c r="L61" s="460">
        <v>7</v>
      </c>
    </row>
    <row r="62" spans="1:12">
      <c r="A62" s="466"/>
      <c r="B62" s="528" t="s">
        <v>475</v>
      </c>
      <c r="C62" s="529">
        <v>17</v>
      </c>
      <c r="D62" s="388">
        <v>16</v>
      </c>
      <c r="E62" s="388">
        <v>21</v>
      </c>
      <c r="F62" s="388">
        <v>12</v>
      </c>
      <c r="G62" s="388">
        <v>11</v>
      </c>
      <c r="H62" s="388">
        <v>15</v>
      </c>
      <c r="I62" s="388">
        <v>13</v>
      </c>
      <c r="J62" s="388">
        <v>11</v>
      </c>
      <c r="K62" s="388"/>
      <c r="L62" s="460"/>
    </row>
    <row r="63" spans="1:12">
      <c r="A63" s="466"/>
      <c r="B63" s="530" t="s">
        <v>476</v>
      </c>
      <c r="C63" s="529">
        <v>23</v>
      </c>
      <c r="D63" s="388">
        <v>19</v>
      </c>
      <c r="E63" s="388">
        <v>25</v>
      </c>
      <c r="F63" s="388">
        <v>17</v>
      </c>
      <c r="G63" s="388">
        <v>11</v>
      </c>
      <c r="H63" s="388">
        <v>19</v>
      </c>
      <c r="I63" s="388"/>
      <c r="J63" s="388"/>
      <c r="K63" s="388"/>
      <c r="L63" s="460"/>
    </row>
    <row r="64" spans="1:12" ht="15.75" thickBot="1">
      <c r="A64" s="467"/>
      <c r="B64" s="531" t="s">
        <v>477</v>
      </c>
      <c r="C64" s="532">
        <v>27</v>
      </c>
      <c r="D64" s="450">
        <v>23</v>
      </c>
      <c r="E64" s="450">
        <v>30</v>
      </c>
      <c r="F64" s="450">
        <v>17</v>
      </c>
      <c r="G64" s="450"/>
      <c r="H64" s="450"/>
      <c r="I64" s="450"/>
      <c r="J64" s="450"/>
      <c r="K64" s="450"/>
      <c r="L64" s="461"/>
    </row>
    <row r="65" spans="1:12">
      <c r="A65" s="465" t="s">
        <v>480</v>
      </c>
      <c r="B65" s="526" t="s">
        <v>497</v>
      </c>
      <c r="C65" s="527" t="s">
        <v>387</v>
      </c>
      <c r="D65" s="449" t="s">
        <v>387</v>
      </c>
      <c r="E65" s="449" t="s">
        <v>387</v>
      </c>
      <c r="F65" s="449" t="s">
        <v>387</v>
      </c>
      <c r="G65" s="449" t="s">
        <v>387</v>
      </c>
      <c r="H65" s="449" t="s">
        <v>387</v>
      </c>
      <c r="I65" s="449" t="s">
        <v>387</v>
      </c>
      <c r="J65" s="449" t="s">
        <v>387</v>
      </c>
      <c r="K65" s="449" t="s">
        <v>387</v>
      </c>
      <c r="L65" s="459" t="s">
        <v>387</v>
      </c>
    </row>
    <row r="66" spans="1:12">
      <c r="A66" s="466" t="s">
        <v>481</v>
      </c>
      <c r="B66" s="528" t="s">
        <v>474</v>
      </c>
      <c r="C66" s="529" t="s">
        <v>387</v>
      </c>
      <c r="D66" s="388" t="s">
        <v>387</v>
      </c>
      <c r="E66" s="388" t="s">
        <v>387</v>
      </c>
      <c r="F66" s="388" t="s">
        <v>387</v>
      </c>
      <c r="G66" s="388" t="s">
        <v>387</v>
      </c>
      <c r="H66" s="388" t="s">
        <v>387</v>
      </c>
      <c r="I66" s="388" t="s">
        <v>387</v>
      </c>
      <c r="J66" s="388" t="s">
        <v>387</v>
      </c>
      <c r="K66" s="388" t="s">
        <v>387</v>
      </c>
      <c r="L66" s="460" t="s">
        <v>387</v>
      </c>
    </row>
    <row r="67" spans="1:12">
      <c r="A67" s="466"/>
      <c r="B67" s="528" t="s">
        <v>475</v>
      </c>
      <c r="C67" s="529" t="s">
        <v>387</v>
      </c>
      <c r="D67" s="388" t="s">
        <v>387</v>
      </c>
      <c r="E67" s="388" t="s">
        <v>387</v>
      </c>
      <c r="F67" s="388" t="s">
        <v>387</v>
      </c>
      <c r="G67" s="388" t="s">
        <v>387</v>
      </c>
      <c r="H67" s="388" t="s">
        <v>387</v>
      </c>
      <c r="I67" s="388" t="s">
        <v>387</v>
      </c>
      <c r="J67" s="388" t="s">
        <v>387</v>
      </c>
      <c r="K67" s="388"/>
      <c r="L67" s="460"/>
    </row>
    <row r="68" spans="1:12">
      <c r="A68" s="466"/>
      <c r="B68" s="530" t="s">
        <v>476</v>
      </c>
      <c r="C68" s="529" t="s">
        <v>387</v>
      </c>
      <c r="D68" s="388" t="s">
        <v>387</v>
      </c>
      <c r="E68" s="388" t="s">
        <v>387</v>
      </c>
      <c r="F68" s="388" t="s">
        <v>387</v>
      </c>
      <c r="G68" s="388" t="s">
        <v>387</v>
      </c>
      <c r="H68" s="388" t="s">
        <v>387</v>
      </c>
      <c r="I68" s="388"/>
      <c r="J68" s="388"/>
      <c r="K68" s="388"/>
      <c r="L68" s="460"/>
    </row>
    <row r="69" spans="1:12" ht="15.75" thickBot="1">
      <c r="A69" s="467"/>
      <c r="B69" s="531" t="s">
        <v>477</v>
      </c>
      <c r="C69" s="532" t="s">
        <v>387</v>
      </c>
      <c r="D69" s="450" t="s">
        <v>387</v>
      </c>
      <c r="E69" s="450" t="s">
        <v>387</v>
      </c>
      <c r="F69" s="450" t="s">
        <v>387</v>
      </c>
      <c r="G69" s="450"/>
      <c r="H69" s="450"/>
      <c r="I69" s="450"/>
      <c r="J69" s="450"/>
      <c r="K69" s="450"/>
      <c r="L69" s="461"/>
    </row>
    <row r="70" spans="1:12">
      <c r="A70" s="465" t="s">
        <v>421</v>
      </c>
      <c r="B70" s="526" t="s">
        <v>497</v>
      </c>
      <c r="C70" s="527">
        <v>119</v>
      </c>
      <c r="D70" s="449">
        <v>164</v>
      </c>
      <c r="E70" s="449">
        <v>156</v>
      </c>
      <c r="F70" s="449">
        <v>161</v>
      </c>
      <c r="G70" s="449">
        <v>142</v>
      </c>
      <c r="H70" s="449">
        <v>221</v>
      </c>
      <c r="I70" s="449">
        <v>254</v>
      </c>
      <c r="J70" s="449">
        <v>311</v>
      </c>
      <c r="K70" s="449">
        <v>198</v>
      </c>
      <c r="L70" s="459">
        <v>224</v>
      </c>
    </row>
    <row r="71" spans="1:12">
      <c r="A71" s="466" t="s">
        <v>420</v>
      </c>
      <c r="B71" s="528" t="s">
        <v>474</v>
      </c>
      <c r="C71" s="529" t="s">
        <v>387</v>
      </c>
      <c r="D71" s="388" t="s">
        <v>387</v>
      </c>
      <c r="E71" s="388" t="s">
        <v>387</v>
      </c>
      <c r="F71" s="388" t="s">
        <v>387</v>
      </c>
      <c r="G71" s="388" t="s">
        <v>387</v>
      </c>
      <c r="H71" s="388">
        <v>5</v>
      </c>
      <c r="I71" s="388" t="s">
        <v>387</v>
      </c>
      <c r="J71" s="388" t="s">
        <v>387</v>
      </c>
      <c r="K71" s="388" t="s">
        <v>387</v>
      </c>
      <c r="L71" s="460" t="s">
        <v>387</v>
      </c>
    </row>
    <row r="72" spans="1:12">
      <c r="A72" s="466"/>
      <c r="B72" s="528" t="s">
        <v>475</v>
      </c>
      <c r="C72" s="529" t="s">
        <v>387</v>
      </c>
      <c r="D72" s="388" t="s">
        <v>387</v>
      </c>
      <c r="E72" s="388" t="s">
        <v>387</v>
      </c>
      <c r="F72" s="388" t="s">
        <v>387</v>
      </c>
      <c r="G72" s="388">
        <v>6</v>
      </c>
      <c r="H72" s="388">
        <v>7</v>
      </c>
      <c r="I72" s="388" t="s">
        <v>387</v>
      </c>
      <c r="J72" s="388" t="s">
        <v>387</v>
      </c>
      <c r="K72" s="388"/>
      <c r="L72" s="460"/>
    </row>
    <row r="73" spans="1:12">
      <c r="A73" s="466"/>
      <c r="B73" s="530" t="s">
        <v>476</v>
      </c>
      <c r="C73" s="529" t="s">
        <v>387</v>
      </c>
      <c r="D73" s="388" t="s">
        <v>387</v>
      </c>
      <c r="E73" s="388" t="s">
        <v>387</v>
      </c>
      <c r="F73" s="388" t="s">
        <v>387</v>
      </c>
      <c r="G73" s="388">
        <v>8</v>
      </c>
      <c r="H73" s="388">
        <v>7</v>
      </c>
      <c r="I73" s="388"/>
      <c r="J73" s="388"/>
      <c r="K73" s="388"/>
      <c r="L73" s="460"/>
    </row>
    <row r="74" spans="1:12" ht="15.75" thickBot="1">
      <c r="A74" s="467"/>
      <c r="B74" s="531" t="s">
        <v>477</v>
      </c>
      <c r="C74" s="532" t="s">
        <v>387</v>
      </c>
      <c r="D74" s="450" t="s">
        <v>387</v>
      </c>
      <c r="E74" s="450" t="s">
        <v>387</v>
      </c>
      <c r="F74" s="450" t="s">
        <v>387</v>
      </c>
      <c r="G74" s="450"/>
      <c r="H74" s="450"/>
      <c r="I74" s="450"/>
      <c r="J74" s="450"/>
      <c r="K74" s="450"/>
      <c r="L74" s="461"/>
    </row>
    <row r="75" spans="1:12">
      <c r="A75" s="465" t="s">
        <v>423</v>
      </c>
      <c r="B75" s="526" t="s">
        <v>497</v>
      </c>
      <c r="C75" s="527">
        <v>678</v>
      </c>
      <c r="D75" s="449">
        <v>584</v>
      </c>
      <c r="E75" s="449">
        <v>573</v>
      </c>
      <c r="F75" s="449">
        <v>545</v>
      </c>
      <c r="G75" s="449">
        <v>643</v>
      </c>
      <c r="H75" s="449">
        <v>524</v>
      </c>
      <c r="I75" s="449">
        <v>495</v>
      </c>
      <c r="J75" s="449">
        <v>524</v>
      </c>
      <c r="K75" s="449">
        <v>507</v>
      </c>
      <c r="L75" s="459">
        <v>533</v>
      </c>
    </row>
    <row r="76" spans="1:12">
      <c r="A76" s="466" t="s">
        <v>422</v>
      </c>
      <c r="B76" s="528" t="s">
        <v>474</v>
      </c>
      <c r="C76" s="529">
        <v>7</v>
      </c>
      <c r="D76" s="388">
        <v>11</v>
      </c>
      <c r="E76" s="388">
        <v>9</v>
      </c>
      <c r="F76" s="388">
        <v>6</v>
      </c>
      <c r="G76" s="388">
        <v>14</v>
      </c>
      <c r="H76" s="388" t="s">
        <v>387</v>
      </c>
      <c r="I76" s="388" t="s">
        <v>387</v>
      </c>
      <c r="J76" s="388">
        <v>5</v>
      </c>
      <c r="K76" s="388" t="s">
        <v>387</v>
      </c>
      <c r="L76" s="460">
        <v>5</v>
      </c>
    </row>
    <row r="77" spans="1:12">
      <c r="A77" s="466"/>
      <c r="B77" s="528" t="s">
        <v>475</v>
      </c>
      <c r="C77" s="529">
        <v>17</v>
      </c>
      <c r="D77" s="388">
        <v>18</v>
      </c>
      <c r="E77" s="388">
        <v>15</v>
      </c>
      <c r="F77" s="388">
        <v>13</v>
      </c>
      <c r="G77" s="388">
        <v>26</v>
      </c>
      <c r="H77" s="388">
        <v>11</v>
      </c>
      <c r="I77" s="388">
        <v>12</v>
      </c>
      <c r="J77" s="388">
        <v>17</v>
      </c>
      <c r="K77" s="388"/>
      <c r="L77" s="460"/>
    </row>
    <row r="78" spans="1:12">
      <c r="A78" s="466"/>
      <c r="B78" s="530" t="s">
        <v>476</v>
      </c>
      <c r="C78" s="529">
        <v>22</v>
      </c>
      <c r="D78" s="388">
        <v>23</v>
      </c>
      <c r="E78" s="388">
        <v>25</v>
      </c>
      <c r="F78" s="388">
        <v>16</v>
      </c>
      <c r="G78" s="388">
        <v>31</v>
      </c>
      <c r="H78" s="388">
        <v>13</v>
      </c>
      <c r="I78" s="388"/>
      <c r="J78" s="388"/>
      <c r="K78" s="388"/>
      <c r="L78" s="460"/>
    </row>
    <row r="79" spans="1:12" ht="15.75" thickBot="1">
      <c r="A79" s="467"/>
      <c r="B79" s="531" t="s">
        <v>477</v>
      </c>
      <c r="C79" s="532">
        <v>32</v>
      </c>
      <c r="D79" s="450">
        <v>30</v>
      </c>
      <c r="E79" s="450">
        <v>32</v>
      </c>
      <c r="F79" s="450">
        <v>18</v>
      </c>
      <c r="G79" s="450"/>
      <c r="H79" s="450"/>
      <c r="I79" s="450"/>
      <c r="J79" s="450"/>
      <c r="K79" s="450"/>
      <c r="L79" s="461"/>
    </row>
    <row r="80" spans="1:12">
      <c r="A80" s="465" t="s">
        <v>425</v>
      </c>
      <c r="B80" s="526" t="s">
        <v>497</v>
      </c>
      <c r="C80" s="527">
        <v>24</v>
      </c>
      <c r="D80" s="449">
        <v>38</v>
      </c>
      <c r="E80" s="449">
        <v>8</v>
      </c>
      <c r="F80" s="449">
        <v>12</v>
      </c>
      <c r="G80" s="449">
        <v>58</v>
      </c>
      <c r="H80" s="449">
        <v>10</v>
      </c>
      <c r="I80" s="449" t="s">
        <v>387</v>
      </c>
      <c r="J80" s="449">
        <v>24</v>
      </c>
      <c r="K80" s="449">
        <v>131</v>
      </c>
      <c r="L80" s="459">
        <v>181</v>
      </c>
    </row>
    <row r="81" spans="1:12">
      <c r="A81" s="466" t="s">
        <v>424</v>
      </c>
      <c r="B81" s="528" t="s">
        <v>474</v>
      </c>
      <c r="C81" s="529" t="s">
        <v>387</v>
      </c>
      <c r="D81" s="388" t="s">
        <v>387</v>
      </c>
      <c r="E81" s="388" t="s">
        <v>387</v>
      </c>
      <c r="F81" s="388" t="s">
        <v>387</v>
      </c>
      <c r="G81" s="388" t="s">
        <v>387</v>
      </c>
      <c r="H81" s="388" t="s">
        <v>387</v>
      </c>
      <c r="I81" s="388" t="s">
        <v>387</v>
      </c>
      <c r="J81" s="388" t="s">
        <v>387</v>
      </c>
      <c r="K81" s="388" t="s">
        <v>387</v>
      </c>
      <c r="L81" s="460" t="s">
        <v>387</v>
      </c>
    </row>
    <row r="82" spans="1:12">
      <c r="A82" s="466"/>
      <c r="B82" s="528" t="s">
        <v>475</v>
      </c>
      <c r="C82" s="529" t="s">
        <v>387</v>
      </c>
      <c r="D82" s="388" t="s">
        <v>387</v>
      </c>
      <c r="E82" s="388" t="s">
        <v>387</v>
      </c>
      <c r="F82" s="388" t="s">
        <v>387</v>
      </c>
      <c r="G82" s="388" t="s">
        <v>387</v>
      </c>
      <c r="H82" s="388" t="s">
        <v>387</v>
      </c>
      <c r="I82" s="388" t="s">
        <v>387</v>
      </c>
      <c r="J82" s="388" t="s">
        <v>387</v>
      </c>
      <c r="K82" s="388"/>
      <c r="L82" s="460"/>
    </row>
    <row r="83" spans="1:12">
      <c r="A83" s="466"/>
      <c r="B83" s="530" t="s">
        <v>476</v>
      </c>
      <c r="C83" s="529" t="s">
        <v>387</v>
      </c>
      <c r="D83" s="388" t="s">
        <v>387</v>
      </c>
      <c r="E83" s="388" t="s">
        <v>387</v>
      </c>
      <c r="F83" s="388" t="s">
        <v>387</v>
      </c>
      <c r="G83" s="388" t="s">
        <v>387</v>
      </c>
      <c r="H83" s="388" t="s">
        <v>387</v>
      </c>
      <c r="I83" s="388"/>
      <c r="J83" s="388"/>
      <c r="K83" s="388"/>
      <c r="L83" s="460"/>
    </row>
    <row r="84" spans="1:12" ht="15.75" thickBot="1">
      <c r="A84" s="467"/>
      <c r="B84" s="531" t="s">
        <v>477</v>
      </c>
      <c r="C84" s="532" t="s">
        <v>387</v>
      </c>
      <c r="D84" s="450" t="s">
        <v>387</v>
      </c>
      <c r="E84" s="450" t="s">
        <v>387</v>
      </c>
      <c r="F84" s="450" t="s">
        <v>387</v>
      </c>
      <c r="G84" s="450"/>
      <c r="H84" s="450"/>
      <c r="I84" s="450"/>
      <c r="J84" s="450"/>
      <c r="K84" s="450"/>
      <c r="L84" s="461"/>
    </row>
    <row r="85" spans="1:12">
      <c r="A85" s="465" t="s">
        <v>427</v>
      </c>
      <c r="B85" s="526" t="s">
        <v>497</v>
      </c>
      <c r="C85" s="527" t="s">
        <v>387</v>
      </c>
      <c r="D85" s="449">
        <v>27</v>
      </c>
      <c r="E85" s="449">
        <v>24</v>
      </c>
      <c r="F85" s="449">
        <v>129</v>
      </c>
      <c r="G85" s="449">
        <v>89</v>
      </c>
      <c r="H85" s="449">
        <v>55</v>
      </c>
      <c r="I85" s="449">
        <v>11</v>
      </c>
      <c r="J85" s="449">
        <v>148</v>
      </c>
      <c r="K85" s="449">
        <v>63</v>
      </c>
      <c r="L85" s="459">
        <v>209</v>
      </c>
    </row>
    <row r="86" spans="1:12">
      <c r="A86" s="466" t="s">
        <v>426</v>
      </c>
      <c r="B86" s="528" t="s">
        <v>474</v>
      </c>
      <c r="C86" s="529" t="s">
        <v>387</v>
      </c>
      <c r="D86" s="388" t="s">
        <v>387</v>
      </c>
      <c r="E86" s="388" t="s">
        <v>387</v>
      </c>
      <c r="F86" s="388" t="s">
        <v>387</v>
      </c>
      <c r="G86" s="388" t="s">
        <v>387</v>
      </c>
      <c r="H86" s="388" t="s">
        <v>387</v>
      </c>
      <c r="I86" s="388" t="s">
        <v>387</v>
      </c>
      <c r="J86" s="388" t="s">
        <v>387</v>
      </c>
      <c r="K86" s="388" t="s">
        <v>387</v>
      </c>
      <c r="L86" s="460" t="s">
        <v>387</v>
      </c>
    </row>
    <row r="87" spans="1:12">
      <c r="A87" s="466"/>
      <c r="B87" s="528" t="s">
        <v>475</v>
      </c>
      <c r="C87" s="529" t="s">
        <v>387</v>
      </c>
      <c r="D87" s="388" t="s">
        <v>387</v>
      </c>
      <c r="E87" s="388" t="s">
        <v>387</v>
      </c>
      <c r="F87" s="388" t="s">
        <v>387</v>
      </c>
      <c r="G87" s="388" t="s">
        <v>387</v>
      </c>
      <c r="H87" s="388" t="s">
        <v>387</v>
      </c>
      <c r="I87" s="388" t="s">
        <v>387</v>
      </c>
      <c r="J87" s="388" t="s">
        <v>387</v>
      </c>
      <c r="K87" s="388"/>
      <c r="L87" s="460"/>
    </row>
    <row r="88" spans="1:12">
      <c r="A88" s="466"/>
      <c r="B88" s="530" t="s">
        <v>476</v>
      </c>
      <c r="C88" s="529" t="s">
        <v>387</v>
      </c>
      <c r="D88" s="388" t="s">
        <v>387</v>
      </c>
      <c r="E88" s="388" t="s">
        <v>387</v>
      </c>
      <c r="F88" s="388" t="s">
        <v>387</v>
      </c>
      <c r="G88" s="388" t="s">
        <v>387</v>
      </c>
      <c r="H88" s="388" t="s">
        <v>387</v>
      </c>
      <c r="I88" s="388"/>
      <c r="J88" s="388"/>
      <c r="K88" s="388"/>
      <c r="L88" s="460"/>
    </row>
    <row r="89" spans="1:12" ht="15.75" thickBot="1">
      <c r="A89" s="467"/>
      <c r="B89" s="531" t="s">
        <v>477</v>
      </c>
      <c r="C89" s="532" t="s">
        <v>387</v>
      </c>
      <c r="D89" s="450" t="s">
        <v>387</v>
      </c>
      <c r="E89" s="450" t="s">
        <v>387</v>
      </c>
      <c r="F89" s="450" t="s">
        <v>387</v>
      </c>
      <c r="G89" s="450"/>
      <c r="H89" s="450"/>
      <c r="I89" s="450"/>
      <c r="J89" s="450"/>
      <c r="K89" s="450"/>
      <c r="L89" s="461"/>
    </row>
    <row r="90" spans="1:12">
      <c r="A90" s="465" t="s">
        <v>429</v>
      </c>
      <c r="B90" s="526" t="s">
        <v>497</v>
      </c>
      <c r="C90" s="527">
        <v>423</v>
      </c>
      <c r="D90" s="449">
        <v>577</v>
      </c>
      <c r="E90" s="449">
        <v>597</v>
      </c>
      <c r="F90" s="449">
        <v>597</v>
      </c>
      <c r="G90" s="449">
        <v>622</v>
      </c>
      <c r="H90" s="449">
        <v>576</v>
      </c>
      <c r="I90" s="449">
        <v>652</v>
      </c>
      <c r="J90" s="449">
        <v>689</v>
      </c>
      <c r="K90" s="449">
        <v>686</v>
      </c>
      <c r="L90" s="459">
        <v>672</v>
      </c>
    </row>
    <row r="91" spans="1:12">
      <c r="A91" s="466" t="s">
        <v>428</v>
      </c>
      <c r="B91" s="528" t="s">
        <v>474</v>
      </c>
      <c r="C91" s="529" t="s">
        <v>387</v>
      </c>
      <c r="D91" s="388" t="s">
        <v>387</v>
      </c>
      <c r="E91" s="388" t="s">
        <v>387</v>
      </c>
      <c r="F91" s="388">
        <v>8</v>
      </c>
      <c r="G91" s="388" t="s">
        <v>387</v>
      </c>
      <c r="H91" s="388">
        <v>5</v>
      </c>
      <c r="I91" s="388" t="s">
        <v>387</v>
      </c>
      <c r="J91" s="388">
        <v>9</v>
      </c>
      <c r="K91" s="388" t="s">
        <v>387</v>
      </c>
      <c r="L91" s="460" t="s">
        <v>387</v>
      </c>
    </row>
    <row r="92" spans="1:12">
      <c r="A92" s="466"/>
      <c r="B92" s="528" t="s">
        <v>475</v>
      </c>
      <c r="C92" s="529">
        <v>11</v>
      </c>
      <c r="D92" s="388">
        <v>11</v>
      </c>
      <c r="E92" s="388">
        <v>10</v>
      </c>
      <c r="F92" s="388">
        <v>19</v>
      </c>
      <c r="G92" s="388">
        <v>12</v>
      </c>
      <c r="H92" s="388">
        <v>8</v>
      </c>
      <c r="I92" s="388">
        <v>10</v>
      </c>
      <c r="J92" s="388">
        <v>13</v>
      </c>
      <c r="K92" s="388"/>
      <c r="L92" s="460"/>
    </row>
    <row r="93" spans="1:12">
      <c r="A93" s="466"/>
      <c r="B93" s="530" t="s">
        <v>476</v>
      </c>
      <c r="C93" s="529">
        <v>14</v>
      </c>
      <c r="D93" s="388">
        <v>15</v>
      </c>
      <c r="E93" s="388">
        <v>15</v>
      </c>
      <c r="F93" s="388">
        <v>28</v>
      </c>
      <c r="G93" s="388">
        <v>17</v>
      </c>
      <c r="H93" s="388">
        <v>12</v>
      </c>
      <c r="I93" s="388"/>
      <c r="J93" s="388"/>
      <c r="K93" s="388"/>
      <c r="L93" s="460"/>
    </row>
    <row r="94" spans="1:12" ht="15.75" thickBot="1">
      <c r="A94" s="467"/>
      <c r="B94" s="531" t="s">
        <v>477</v>
      </c>
      <c r="C94" s="532">
        <v>20</v>
      </c>
      <c r="D94" s="450">
        <v>30</v>
      </c>
      <c r="E94" s="450">
        <v>23</v>
      </c>
      <c r="F94" s="450">
        <v>38</v>
      </c>
      <c r="G94" s="450"/>
      <c r="H94" s="450"/>
      <c r="I94" s="450"/>
      <c r="J94" s="450"/>
      <c r="K94" s="450"/>
      <c r="L94" s="461"/>
    </row>
    <row r="95" spans="1:12">
      <c r="A95" s="465" t="s">
        <v>431</v>
      </c>
      <c r="B95" s="526" t="s">
        <v>497</v>
      </c>
      <c r="C95" s="527">
        <v>597</v>
      </c>
      <c r="D95" s="449">
        <v>722</v>
      </c>
      <c r="E95" s="449">
        <v>650</v>
      </c>
      <c r="F95" s="449">
        <v>641</v>
      </c>
      <c r="G95" s="449">
        <v>684</v>
      </c>
      <c r="H95" s="449">
        <v>598</v>
      </c>
      <c r="I95" s="449">
        <v>646</v>
      </c>
      <c r="J95" s="449">
        <v>729</v>
      </c>
      <c r="K95" s="449">
        <v>713</v>
      </c>
      <c r="L95" s="459">
        <v>531</v>
      </c>
    </row>
    <row r="96" spans="1:12">
      <c r="A96" s="466" t="s">
        <v>430</v>
      </c>
      <c r="B96" s="528" t="s">
        <v>474</v>
      </c>
      <c r="C96" s="529" t="s">
        <v>387</v>
      </c>
      <c r="D96" s="388" t="s">
        <v>387</v>
      </c>
      <c r="E96" s="388" t="s">
        <v>387</v>
      </c>
      <c r="F96" s="388">
        <v>5</v>
      </c>
      <c r="G96" s="388" t="s">
        <v>387</v>
      </c>
      <c r="H96" s="388" t="s">
        <v>387</v>
      </c>
      <c r="I96" s="388" t="s">
        <v>387</v>
      </c>
      <c r="J96" s="388">
        <v>7</v>
      </c>
      <c r="K96" s="388">
        <v>5</v>
      </c>
      <c r="L96" s="460" t="s">
        <v>387</v>
      </c>
    </row>
    <row r="97" spans="1:12">
      <c r="A97" s="466"/>
      <c r="B97" s="528" t="s">
        <v>475</v>
      </c>
      <c r="C97" s="529" t="s">
        <v>387</v>
      </c>
      <c r="D97" s="388">
        <v>8</v>
      </c>
      <c r="E97" s="388">
        <v>7</v>
      </c>
      <c r="F97" s="388">
        <v>9</v>
      </c>
      <c r="G97" s="388">
        <v>7</v>
      </c>
      <c r="H97" s="388">
        <v>7</v>
      </c>
      <c r="I97" s="388">
        <v>8</v>
      </c>
      <c r="J97" s="388">
        <v>11</v>
      </c>
      <c r="K97" s="388"/>
      <c r="L97" s="460"/>
    </row>
    <row r="98" spans="1:12">
      <c r="A98" s="466"/>
      <c r="B98" s="530" t="s">
        <v>476</v>
      </c>
      <c r="C98" s="529">
        <v>5</v>
      </c>
      <c r="D98" s="388">
        <v>10</v>
      </c>
      <c r="E98" s="388">
        <v>11</v>
      </c>
      <c r="F98" s="388">
        <v>11</v>
      </c>
      <c r="G98" s="388">
        <v>12</v>
      </c>
      <c r="H98" s="388">
        <v>9</v>
      </c>
      <c r="I98" s="388"/>
      <c r="J98" s="388"/>
      <c r="K98" s="388"/>
      <c r="L98" s="460"/>
    </row>
    <row r="99" spans="1:12" ht="15.75" thickBot="1">
      <c r="A99" s="467"/>
      <c r="B99" s="531" t="s">
        <v>477</v>
      </c>
      <c r="C99" s="532">
        <v>10</v>
      </c>
      <c r="D99" s="450">
        <v>10</v>
      </c>
      <c r="E99" s="450">
        <v>13</v>
      </c>
      <c r="F99" s="450">
        <v>13</v>
      </c>
      <c r="G99" s="450"/>
      <c r="H99" s="450"/>
      <c r="I99" s="450"/>
      <c r="J99" s="450"/>
      <c r="K99" s="450"/>
      <c r="L99" s="461"/>
    </row>
    <row r="100" spans="1:12">
      <c r="A100" s="465" t="s">
        <v>433</v>
      </c>
      <c r="B100" s="526" t="s">
        <v>497</v>
      </c>
      <c r="C100" s="527">
        <v>197</v>
      </c>
      <c r="D100" s="449">
        <v>194</v>
      </c>
      <c r="E100" s="449">
        <v>206</v>
      </c>
      <c r="F100" s="449">
        <v>183</v>
      </c>
      <c r="G100" s="449">
        <v>200</v>
      </c>
      <c r="H100" s="449">
        <v>170</v>
      </c>
      <c r="I100" s="449">
        <v>177</v>
      </c>
      <c r="J100" s="449">
        <v>187</v>
      </c>
      <c r="K100" s="449">
        <v>220</v>
      </c>
      <c r="L100" s="459">
        <v>223</v>
      </c>
    </row>
    <row r="101" spans="1:12">
      <c r="A101" s="466" t="s">
        <v>432</v>
      </c>
      <c r="B101" s="528" t="s">
        <v>474</v>
      </c>
      <c r="C101" s="529" t="s">
        <v>387</v>
      </c>
      <c r="D101" s="388" t="s">
        <v>387</v>
      </c>
      <c r="E101" s="388" t="s">
        <v>387</v>
      </c>
      <c r="F101" s="388" t="s">
        <v>387</v>
      </c>
      <c r="G101" s="388">
        <v>7</v>
      </c>
      <c r="H101" s="388" t="s">
        <v>387</v>
      </c>
      <c r="I101" s="388" t="s">
        <v>387</v>
      </c>
      <c r="J101" s="388" t="s">
        <v>387</v>
      </c>
      <c r="K101" s="388" t="s">
        <v>387</v>
      </c>
      <c r="L101" s="460" t="s">
        <v>387</v>
      </c>
    </row>
    <row r="102" spans="1:12">
      <c r="A102" s="466"/>
      <c r="B102" s="528" t="s">
        <v>475</v>
      </c>
      <c r="C102" s="529" t="s">
        <v>387</v>
      </c>
      <c r="D102" s="388">
        <v>6</v>
      </c>
      <c r="E102" s="388">
        <v>8</v>
      </c>
      <c r="F102" s="388">
        <v>10</v>
      </c>
      <c r="G102" s="388">
        <v>9</v>
      </c>
      <c r="H102" s="388">
        <v>8</v>
      </c>
      <c r="I102" s="388" t="s">
        <v>387</v>
      </c>
      <c r="J102" s="388" t="s">
        <v>387</v>
      </c>
      <c r="K102" s="388"/>
      <c r="L102" s="460"/>
    </row>
    <row r="103" spans="1:12">
      <c r="A103" s="466"/>
      <c r="B103" s="530" t="s">
        <v>476</v>
      </c>
      <c r="C103" s="529">
        <v>6</v>
      </c>
      <c r="D103" s="388">
        <v>9</v>
      </c>
      <c r="E103" s="388">
        <v>11</v>
      </c>
      <c r="F103" s="388">
        <v>10</v>
      </c>
      <c r="G103" s="388">
        <v>14</v>
      </c>
      <c r="H103" s="388">
        <v>8</v>
      </c>
      <c r="I103" s="388"/>
      <c r="J103" s="388"/>
      <c r="K103" s="388"/>
      <c r="L103" s="460"/>
    </row>
    <row r="104" spans="1:12" ht="15.75" thickBot="1">
      <c r="A104" s="467"/>
      <c r="B104" s="531" t="s">
        <v>477</v>
      </c>
      <c r="C104" s="532">
        <v>10</v>
      </c>
      <c r="D104" s="450">
        <v>11</v>
      </c>
      <c r="E104" s="450">
        <v>14</v>
      </c>
      <c r="F104" s="450">
        <v>14</v>
      </c>
      <c r="G104" s="450"/>
      <c r="H104" s="450"/>
      <c r="I104" s="450"/>
      <c r="J104" s="450"/>
      <c r="K104" s="450"/>
      <c r="L104" s="461"/>
    </row>
    <row r="105" spans="1:12">
      <c r="A105" s="465" t="s">
        <v>435</v>
      </c>
      <c r="B105" s="526" t="s">
        <v>497</v>
      </c>
      <c r="C105" s="527">
        <v>280</v>
      </c>
      <c r="D105" s="449">
        <v>354</v>
      </c>
      <c r="E105" s="449">
        <v>222</v>
      </c>
      <c r="F105" s="449">
        <v>208</v>
      </c>
      <c r="G105" s="449">
        <v>337</v>
      </c>
      <c r="H105" s="449">
        <v>316</v>
      </c>
      <c r="I105" s="449">
        <v>356</v>
      </c>
      <c r="J105" s="449">
        <v>400</v>
      </c>
      <c r="K105" s="449">
        <v>489</v>
      </c>
      <c r="L105" s="459">
        <v>478</v>
      </c>
    </row>
    <row r="106" spans="1:12">
      <c r="A106" s="466" t="s">
        <v>434</v>
      </c>
      <c r="B106" s="528" t="s">
        <v>474</v>
      </c>
      <c r="C106" s="529" t="s">
        <v>387</v>
      </c>
      <c r="D106" s="388" t="s">
        <v>387</v>
      </c>
      <c r="E106" s="388" t="s">
        <v>387</v>
      </c>
      <c r="F106" s="388" t="s">
        <v>387</v>
      </c>
      <c r="G106" s="388">
        <v>5</v>
      </c>
      <c r="H106" s="388" t="s">
        <v>387</v>
      </c>
      <c r="I106" s="388" t="s">
        <v>387</v>
      </c>
      <c r="J106" s="388" t="s">
        <v>387</v>
      </c>
      <c r="K106" s="388" t="s">
        <v>387</v>
      </c>
      <c r="L106" s="460">
        <v>5</v>
      </c>
    </row>
    <row r="107" spans="1:12">
      <c r="A107" s="466"/>
      <c r="B107" s="528" t="s">
        <v>475</v>
      </c>
      <c r="C107" s="529" t="s">
        <v>387</v>
      </c>
      <c r="D107" s="388">
        <v>7</v>
      </c>
      <c r="E107" s="388" t="s">
        <v>387</v>
      </c>
      <c r="F107" s="388">
        <v>8</v>
      </c>
      <c r="G107" s="388">
        <v>10</v>
      </c>
      <c r="H107" s="388" t="s">
        <v>387</v>
      </c>
      <c r="I107" s="388">
        <v>9</v>
      </c>
      <c r="J107" s="388" t="s">
        <v>387</v>
      </c>
      <c r="K107" s="388"/>
      <c r="L107" s="460"/>
    </row>
    <row r="108" spans="1:12">
      <c r="A108" s="466"/>
      <c r="B108" s="530" t="s">
        <v>476</v>
      </c>
      <c r="C108" s="529">
        <v>10</v>
      </c>
      <c r="D108" s="388">
        <v>12</v>
      </c>
      <c r="E108" s="388">
        <v>6</v>
      </c>
      <c r="F108" s="388">
        <v>9</v>
      </c>
      <c r="G108" s="388">
        <v>12</v>
      </c>
      <c r="H108" s="388" t="s">
        <v>387</v>
      </c>
      <c r="I108" s="388"/>
      <c r="J108" s="388"/>
      <c r="K108" s="388"/>
      <c r="L108" s="460"/>
    </row>
    <row r="109" spans="1:12" ht="15.75" thickBot="1">
      <c r="A109" s="467"/>
      <c r="B109" s="531" t="s">
        <v>477</v>
      </c>
      <c r="C109" s="532">
        <v>14</v>
      </c>
      <c r="D109" s="450">
        <v>13</v>
      </c>
      <c r="E109" s="450">
        <v>7</v>
      </c>
      <c r="F109" s="450">
        <v>12</v>
      </c>
      <c r="G109" s="450"/>
      <c r="H109" s="450"/>
      <c r="I109" s="450"/>
      <c r="J109" s="450"/>
      <c r="K109" s="450"/>
      <c r="L109" s="461"/>
    </row>
    <row r="110" spans="1:12">
      <c r="A110" s="465" t="s">
        <v>437</v>
      </c>
      <c r="B110" s="526" t="s">
        <v>497</v>
      </c>
      <c r="C110" s="527">
        <v>214</v>
      </c>
      <c r="D110" s="449">
        <v>221</v>
      </c>
      <c r="E110" s="449">
        <v>191</v>
      </c>
      <c r="F110" s="449">
        <v>180</v>
      </c>
      <c r="G110" s="449">
        <v>217</v>
      </c>
      <c r="H110" s="449">
        <v>205</v>
      </c>
      <c r="I110" s="449">
        <v>215</v>
      </c>
      <c r="J110" s="449">
        <v>193</v>
      </c>
      <c r="K110" s="449">
        <v>178</v>
      </c>
      <c r="L110" s="459">
        <v>162</v>
      </c>
    </row>
    <row r="111" spans="1:12">
      <c r="A111" s="466" t="s">
        <v>436</v>
      </c>
      <c r="B111" s="528" t="s">
        <v>474</v>
      </c>
      <c r="C111" s="529" t="s">
        <v>387</v>
      </c>
      <c r="D111" s="388" t="s">
        <v>387</v>
      </c>
      <c r="E111" s="388" t="s">
        <v>387</v>
      </c>
      <c r="F111" s="388" t="s">
        <v>387</v>
      </c>
      <c r="G111" s="388" t="s">
        <v>387</v>
      </c>
      <c r="H111" s="388" t="s">
        <v>387</v>
      </c>
      <c r="I111" s="388" t="s">
        <v>387</v>
      </c>
      <c r="J111" s="388" t="s">
        <v>387</v>
      </c>
      <c r="K111" s="388" t="s">
        <v>387</v>
      </c>
      <c r="L111" s="460" t="s">
        <v>387</v>
      </c>
    </row>
    <row r="112" spans="1:12">
      <c r="A112" s="466"/>
      <c r="B112" s="528" t="s">
        <v>475</v>
      </c>
      <c r="C112" s="529" t="s">
        <v>387</v>
      </c>
      <c r="D112" s="388" t="s">
        <v>387</v>
      </c>
      <c r="E112" s="388" t="s">
        <v>387</v>
      </c>
      <c r="F112" s="388" t="s">
        <v>387</v>
      </c>
      <c r="G112" s="388">
        <v>5</v>
      </c>
      <c r="H112" s="388" t="s">
        <v>387</v>
      </c>
      <c r="I112" s="388">
        <v>6</v>
      </c>
      <c r="J112" s="388">
        <v>7</v>
      </c>
      <c r="K112" s="388"/>
      <c r="L112" s="460"/>
    </row>
    <row r="113" spans="1:12">
      <c r="A113" s="466"/>
      <c r="B113" s="530" t="s">
        <v>476</v>
      </c>
      <c r="C113" s="529" t="s">
        <v>387</v>
      </c>
      <c r="D113" s="388" t="s">
        <v>387</v>
      </c>
      <c r="E113" s="388" t="s">
        <v>387</v>
      </c>
      <c r="F113" s="388">
        <v>7</v>
      </c>
      <c r="G113" s="388">
        <v>5</v>
      </c>
      <c r="H113" s="388">
        <v>5</v>
      </c>
      <c r="I113" s="388"/>
      <c r="J113" s="388"/>
      <c r="K113" s="388"/>
      <c r="L113" s="460"/>
    </row>
    <row r="114" spans="1:12" ht="15.75" thickBot="1">
      <c r="A114" s="467"/>
      <c r="B114" s="531" t="s">
        <v>477</v>
      </c>
      <c r="C114" s="532" t="s">
        <v>387</v>
      </c>
      <c r="D114" s="450" t="s">
        <v>387</v>
      </c>
      <c r="E114" s="450" t="s">
        <v>387</v>
      </c>
      <c r="F114" s="450">
        <v>8</v>
      </c>
      <c r="G114" s="450"/>
      <c r="H114" s="450"/>
      <c r="I114" s="450"/>
      <c r="J114" s="450"/>
      <c r="K114" s="450"/>
      <c r="L114" s="461"/>
    </row>
    <row r="115" spans="1:12">
      <c r="A115" s="465" t="s">
        <v>482</v>
      </c>
      <c r="B115" s="526" t="s">
        <v>497</v>
      </c>
      <c r="C115" s="527" t="s">
        <v>387</v>
      </c>
      <c r="D115" s="449" t="s">
        <v>387</v>
      </c>
      <c r="E115" s="449" t="s">
        <v>387</v>
      </c>
      <c r="F115" s="449" t="s">
        <v>387</v>
      </c>
      <c r="G115" s="449" t="s">
        <v>387</v>
      </c>
      <c r="H115" s="449" t="s">
        <v>387</v>
      </c>
      <c r="I115" s="449" t="s">
        <v>387</v>
      </c>
      <c r="J115" s="449" t="s">
        <v>387</v>
      </c>
      <c r="K115" s="449" t="s">
        <v>387</v>
      </c>
      <c r="L115" s="459" t="s">
        <v>387</v>
      </c>
    </row>
    <row r="116" spans="1:12">
      <c r="A116" s="466" t="s">
        <v>483</v>
      </c>
      <c r="B116" s="528" t="s">
        <v>474</v>
      </c>
      <c r="C116" s="529" t="s">
        <v>387</v>
      </c>
      <c r="D116" s="388" t="s">
        <v>387</v>
      </c>
      <c r="E116" s="388" t="s">
        <v>387</v>
      </c>
      <c r="F116" s="388" t="s">
        <v>387</v>
      </c>
      <c r="G116" s="388" t="s">
        <v>387</v>
      </c>
      <c r="H116" s="388" t="s">
        <v>387</v>
      </c>
      <c r="I116" s="388" t="s">
        <v>387</v>
      </c>
      <c r="J116" s="388" t="s">
        <v>387</v>
      </c>
      <c r="K116" s="388" t="s">
        <v>387</v>
      </c>
      <c r="L116" s="460" t="s">
        <v>387</v>
      </c>
    </row>
    <row r="117" spans="1:12">
      <c r="A117" s="466"/>
      <c r="B117" s="528" t="s">
        <v>475</v>
      </c>
      <c r="C117" s="529" t="s">
        <v>387</v>
      </c>
      <c r="D117" s="388" t="s">
        <v>387</v>
      </c>
      <c r="E117" s="388" t="s">
        <v>387</v>
      </c>
      <c r="F117" s="388" t="s">
        <v>387</v>
      </c>
      <c r="G117" s="388" t="s">
        <v>387</v>
      </c>
      <c r="H117" s="388" t="s">
        <v>387</v>
      </c>
      <c r="I117" s="388" t="s">
        <v>387</v>
      </c>
      <c r="J117" s="388" t="s">
        <v>387</v>
      </c>
      <c r="K117" s="388"/>
      <c r="L117" s="460"/>
    </row>
    <row r="118" spans="1:12">
      <c r="A118" s="466"/>
      <c r="B118" s="530" t="s">
        <v>476</v>
      </c>
      <c r="C118" s="529" t="s">
        <v>387</v>
      </c>
      <c r="D118" s="388" t="s">
        <v>387</v>
      </c>
      <c r="E118" s="388" t="s">
        <v>387</v>
      </c>
      <c r="F118" s="388" t="s">
        <v>387</v>
      </c>
      <c r="G118" s="388" t="s">
        <v>387</v>
      </c>
      <c r="H118" s="388" t="s">
        <v>387</v>
      </c>
      <c r="I118" s="388"/>
      <c r="J118" s="388"/>
      <c r="K118" s="388"/>
      <c r="L118" s="460"/>
    </row>
    <row r="119" spans="1:12" ht="15.75" thickBot="1">
      <c r="A119" s="467"/>
      <c r="B119" s="531" t="s">
        <v>477</v>
      </c>
      <c r="C119" s="532" t="s">
        <v>387</v>
      </c>
      <c r="D119" s="450" t="s">
        <v>387</v>
      </c>
      <c r="E119" s="450" t="s">
        <v>387</v>
      </c>
      <c r="F119" s="450" t="s">
        <v>387</v>
      </c>
      <c r="G119" s="450"/>
      <c r="H119" s="450"/>
      <c r="I119" s="450"/>
      <c r="J119" s="450"/>
      <c r="K119" s="450"/>
      <c r="L119" s="461"/>
    </row>
    <row r="120" spans="1:12">
      <c r="A120" s="465" t="s">
        <v>439</v>
      </c>
      <c r="B120" s="526" t="s">
        <v>497</v>
      </c>
      <c r="C120" s="527">
        <v>77</v>
      </c>
      <c r="D120" s="449">
        <v>144</v>
      </c>
      <c r="E120" s="449">
        <v>99</v>
      </c>
      <c r="F120" s="449">
        <v>72</v>
      </c>
      <c r="G120" s="449">
        <v>44</v>
      </c>
      <c r="H120" s="449" t="s">
        <v>387</v>
      </c>
      <c r="I120" s="449" t="s">
        <v>387</v>
      </c>
      <c r="J120" s="449" t="s">
        <v>387</v>
      </c>
      <c r="K120" s="449" t="s">
        <v>387</v>
      </c>
      <c r="L120" s="459" t="s">
        <v>387</v>
      </c>
    </row>
    <row r="121" spans="1:12">
      <c r="A121" s="466" t="s">
        <v>438</v>
      </c>
      <c r="B121" s="528" t="s">
        <v>474</v>
      </c>
      <c r="C121" s="529" t="s">
        <v>387</v>
      </c>
      <c r="D121" s="388" t="s">
        <v>387</v>
      </c>
      <c r="E121" s="388" t="s">
        <v>387</v>
      </c>
      <c r="F121" s="388" t="s">
        <v>387</v>
      </c>
      <c r="G121" s="388" t="s">
        <v>387</v>
      </c>
      <c r="H121" s="388" t="s">
        <v>387</v>
      </c>
      <c r="I121" s="388" t="s">
        <v>387</v>
      </c>
      <c r="J121" s="388" t="s">
        <v>387</v>
      </c>
      <c r="K121" s="388" t="s">
        <v>387</v>
      </c>
      <c r="L121" s="460" t="s">
        <v>387</v>
      </c>
    </row>
    <row r="122" spans="1:12">
      <c r="A122" s="466"/>
      <c r="B122" s="528" t="s">
        <v>475</v>
      </c>
      <c r="C122" s="529" t="s">
        <v>387</v>
      </c>
      <c r="D122" s="388">
        <v>5</v>
      </c>
      <c r="E122" s="388" t="s">
        <v>387</v>
      </c>
      <c r="F122" s="388" t="s">
        <v>387</v>
      </c>
      <c r="G122" s="388" t="s">
        <v>387</v>
      </c>
      <c r="H122" s="388" t="s">
        <v>387</v>
      </c>
      <c r="I122" s="388" t="s">
        <v>387</v>
      </c>
      <c r="J122" s="388" t="s">
        <v>387</v>
      </c>
      <c r="K122" s="388"/>
      <c r="L122" s="460"/>
    </row>
    <row r="123" spans="1:12">
      <c r="A123" s="466"/>
      <c r="B123" s="530" t="s">
        <v>476</v>
      </c>
      <c r="C123" s="529" t="s">
        <v>387</v>
      </c>
      <c r="D123" s="388">
        <v>5</v>
      </c>
      <c r="E123" s="388" t="s">
        <v>387</v>
      </c>
      <c r="F123" s="388" t="s">
        <v>387</v>
      </c>
      <c r="G123" s="388" t="s">
        <v>387</v>
      </c>
      <c r="H123" s="388" t="s">
        <v>387</v>
      </c>
      <c r="I123" s="388"/>
      <c r="J123" s="388"/>
      <c r="K123" s="388"/>
      <c r="L123" s="460"/>
    </row>
    <row r="124" spans="1:12" ht="15.75" thickBot="1">
      <c r="A124" s="467"/>
      <c r="B124" s="531" t="s">
        <v>477</v>
      </c>
      <c r="C124" s="532" t="s">
        <v>387</v>
      </c>
      <c r="D124" s="450">
        <v>6</v>
      </c>
      <c r="E124" s="450" t="s">
        <v>387</v>
      </c>
      <c r="F124" s="450" t="s">
        <v>387</v>
      </c>
      <c r="G124" s="450"/>
      <c r="H124" s="450"/>
      <c r="I124" s="450"/>
      <c r="J124" s="450"/>
      <c r="K124" s="450"/>
      <c r="L124" s="461"/>
    </row>
    <row r="125" spans="1:12">
      <c r="A125" s="465" t="s">
        <v>441</v>
      </c>
      <c r="B125" s="526" t="s">
        <v>497</v>
      </c>
      <c r="C125" s="527">
        <v>888</v>
      </c>
      <c r="D125" s="449">
        <v>934</v>
      </c>
      <c r="E125" s="449">
        <v>992</v>
      </c>
      <c r="F125" s="449">
        <v>846</v>
      </c>
      <c r="G125" s="449">
        <v>898</v>
      </c>
      <c r="H125" s="449">
        <v>949</v>
      </c>
      <c r="I125" s="449">
        <v>1069</v>
      </c>
      <c r="J125" s="449">
        <v>948</v>
      </c>
      <c r="K125" s="449">
        <v>939</v>
      </c>
      <c r="L125" s="459">
        <v>938</v>
      </c>
    </row>
    <row r="126" spans="1:12">
      <c r="A126" s="466" t="s">
        <v>440</v>
      </c>
      <c r="B126" s="528" t="s">
        <v>474</v>
      </c>
      <c r="C126" s="529" t="s">
        <v>387</v>
      </c>
      <c r="D126" s="388">
        <v>7</v>
      </c>
      <c r="E126" s="388" t="s">
        <v>387</v>
      </c>
      <c r="F126" s="388" t="s">
        <v>387</v>
      </c>
      <c r="G126" s="388">
        <v>9</v>
      </c>
      <c r="H126" s="388">
        <v>5</v>
      </c>
      <c r="I126" s="388">
        <v>10</v>
      </c>
      <c r="J126" s="388">
        <v>5</v>
      </c>
      <c r="K126" s="388">
        <v>6</v>
      </c>
      <c r="L126" s="460" t="s">
        <v>387</v>
      </c>
    </row>
    <row r="127" spans="1:12">
      <c r="A127" s="466"/>
      <c r="B127" s="528" t="s">
        <v>475</v>
      </c>
      <c r="C127" s="529">
        <v>12</v>
      </c>
      <c r="D127" s="388">
        <v>20</v>
      </c>
      <c r="E127" s="388">
        <v>13</v>
      </c>
      <c r="F127" s="388">
        <v>14</v>
      </c>
      <c r="G127" s="388">
        <v>18</v>
      </c>
      <c r="H127" s="388">
        <v>12</v>
      </c>
      <c r="I127" s="388">
        <v>17</v>
      </c>
      <c r="J127" s="388">
        <v>13</v>
      </c>
      <c r="K127" s="388"/>
      <c r="L127" s="460"/>
    </row>
    <row r="128" spans="1:12">
      <c r="A128" s="466"/>
      <c r="B128" s="530" t="s">
        <v>476</v>
      </c>
      <c r="C128" s="529">
        <v>23</v>
      </c>
      <c r="D128" s="388">
        <v>30</v>
      </c>
      <c r="E128" s="388">
        <v>17</v>
      </c>
      <c r="F128" s="388">
        <v>17</v>
      </c>
      <c r="G128" s="388">
        <v>20</v>
      </c>
      <c r="H128" s="388">
        <v>16</v>
      </c>
      <c r="I128" s="388"/>
      <c r="J128" s="388"/>
      <c r="K128" s="388"/>
      <c r="L128" s="460"/>
    </row>
    <row r="129" spans="1:12" ht="15.75" thickBot="1">
      <c r="A129" s="467"/>
      <c r="B129" s="531" t="s">
        <v>477</v>
      </c>
      <c r="C129" s="532">
        <v>25</v>
      </c>
      <c r="D129" s="450">
        <v>31</v>
      </c>
      <c r="E129" s="450">
        <v>19</v>
      </c>
      <c r="F129" s="450">
        <v>22</v>
      </c>
      <c r="G129" s="450"/>
      <c r="H129" s="450"/>
      <c r="I129" s="450"/>
      <c r="J129" s="450"/>
      <c r="K129" s="450"/>
      <c r="L129" s="461"/>
    </row>
    <row r="130" spans="1:12">
      <c r="A130" s="465" t="s">
        <v>498</v>
      </c>
      <c r="B130" s="526" t="s">
        <v>497</v>
      </c>
      <c r="C130" s="527" t="s">
        <v>387</v>
      </c>
      <c r="D130" s="449" t="s">
        <v>387</v>
      </c>
      <c r="E130" s="449" t="s">
        <v>387</v>
      </c>
      <c r="F130" s="449" t="s">
        <v>387</v>
      </c>
      <c r="G130" s="449" t="s">
        <v>387</v>
      </c>
      <c r="H130" s="449" t="s">
        <v>387</v>
      </c>
      <c r="I130" s="449" t="s">
        <v>387</v>
      </c>
      <c r="J130" s="449" t="s">
        <v>387</v>
      </c>
      <c r="K130" s="449" t="s">
        <v>387</v>
      </c>
      <c r="L130" s="459" t="s">
        <v>387</v>
      </c>
    </row>
    <row r="131" spans="1:12">
      <c r="A131" s="466" t="s">
        <v>499</v>
      </c>
      <c r="B131" s="528" t="s">
        <v>474</v>
      </c>
      <c r="C131" s="529" t="s">
        <v>387</v>
      </c>
      <c r="D131" s="388" t="s">
        <v>387</v>
      </c>
      <c r="E131" s="388" t="s">
        <v>387</v>
      </c>
      <c r="F131" s="388" t="s">
        <v>387</v>
      </c>
      <c r="G131" s="388" t="s">
        <v>387</v>
      </c>
      <c r="H131" s="388" t="s">
        <v>387</v>
      </c>
      <c r="I131" s="388" t="s">
        <v>387</v>
      </c>
      <c r="J131" s="388" t="s">
        <v>387</v>
      </c>
      <c r="K131" s="388" t="s">
        <v>387</v>
      </c>
      <c r="L131" s="460" t="s">
        <v>387</v>
      </c>
    </row>
    <row r="132" spans="1:12">
      <c r="A132" s="466"/>
      <c r="B132" s="528" t="s">
        <v>475</v>
      </c>
      <c r="C132" s="529" t="s">
        <v>387</v>
      </c>
      <c r="D132" s="388" t="s">
        <v>387</v>
      </c>
      <c r="E132" s="388" t="s">
        <v>387</v>
      </c>
      <c r="F132" s="388" t="s">
        <v>387</v>
      </c>
      <c r="G132" s="388" t="s">
        <v>387</v>
      </c>
      <c r="H132" s="388" t="s">
        <v>387</v>
      </c>
      <c r="I132" s="388" t="s">
        <v>387</v>
      </c>
      <c r="J132" s="388" t="s">
        <v>387</v>
      </c>
      <c r="K132" s="388"/>
      <c r="L132" s="460"/>
    </row>
    <row r="133" spans="1:12">
      <c r="A133" s="466"/>
      <c r="B133" s="530" t="s">
        <v>476</v>
      </c>
      <c r="C133" s="529" t="s">
        <v>387</v>
      </c>
      <c r="D133" s="388" t="s">
        <v>387</v>
      </c>
      <c r="E133" s="388" t="s">
        <v>387</v>
      </c>
      <c r="F133" s="388" t="s">
        <v>387</v>
      </c>
      <c r="G133" s="388" t="s">
        <v>387</v>
      </c>
      <c r="H133" s="388" t="s">
        <v>387</v>
      </c>
      <c r="I133" s="388"/>
      <c r="J133" s="388"/>
      <c r="K133" s="388"/>
      <c r="L133" s="460"/>
    </row>
    <row r="134" spans="1:12" ht="15.75" thickBot="1">
      <c r="A134" s="467"/>
      <c r="B134" s="531" t="s">
        <v>477</v>
      </c>
      <c r="C134" s="532" t="s">
        <v>387</v>
      </c>
      <c r="D134" s="450" t="s">
        <v>387</v>
      </c>
      <c r="E134" s="450" t="s">
        <v>387</v>
      </c>
      <c r="F134" s="450" t="s">
        <v>387</v>
      </c>
      <c r="G134" s="450"/>
      <c r="H134" s="450"/>
      <c r="I134" s="450"/>
      <c r="J134" s="450"/>
      <c r="K134" s="450"/>
      <c r="L134" s="461"/>
    </row>
    <row r="135" spans="1:12">
      <c r="A135" s="465" t="s">
        <v>443</v>
      </c>
      <c r="B135" s="526" t="s">
        <v>497</v>
      </c>
      <c r="C135" s="527">
        <v>268</v>
      </c>
      <c r="D135" s="449">
        <v>323</v>
      </c>
      <c r="E135" s="449">
        <v>301</v>
      </c>
      <c r="F135" s="449">
        <v>298</v>
      </c>
      <c r="G135" s="449">
        <v>294</v>
      </c>
      <c r="H135" s="449">
        <v>277</v>
      </c>
      <c r="I135" s="449">
        <v>258</v>
      </c>
      <c r="J135" s="449">
        <v>250</v>
      </c>
      <c r="K135" s="449">
        <v>253</v>
      </c>
      <c r="L135" s="459">
        <v>248</v>
      </c>
    </row>
    <row r="136" spans="1:12">
      <c r="A136" s="466" t="s">
        <v>442</v>
      </c>
      <c r="B136" s="528" t="s">
        <v>474</v>
      </c>
      <c r="C136" s="529" t="s">
        <v>387</v>
      </c>
      <c r="D136" s="388" t="s">
        <v>387</v>
      </c>
      <c r="E136" s="388" t="s">
        <v>387</v>
      </c>
      <c r="F136" s="388" t="s">
        <v>387</v>
      </c>
      <c r="G136" s="388" t="s">
        <v>387</v>
      </c>
      <c r="H136" s="388" t="s">
        <v>387</v>
      </c>
      <c r="I136" s="388" t="s">
        <v>387</v>
      </c>
      <c r="J136" s="388" t="s">
        <v>387</v>
      </c>
      <c r="K136" s="388" t="s">
        <v>387</v>
      </c>
      <c r="L136" s="460" t="s">
        <v>387</v>
      </c>
    </row>
    <row r="137" spans="1:12">
      <c r="A137" s="466"/>
      <c r="B137" s="528" t="s">
        <v>475</v>
      </c>
      <c r="C137" s="529" t="s">
        <v>387</v>
      </c>
      <c r="D137" s="388" t="s">
        <v>387</v>
      </c>
      <c r="E137" s="388">
        <v>6</v>
      </c>
      <c r="F137" s="388" t="s">
        <v>387</v>
      </c>
      <c r="G137" s="388" t="s">
        <v>387</v>
      </c>
      <c r="H137" s="388" t="s">
        <v>387</v>
      </c>
      <c r="I137" s="388">
        <v>6</v>
      </c>
      <c r="J137" s="388" t="s">
        <v>387</v>
      </c>
      <c r="K137" s="388"/>
      <c r="L137" s="460"/>
    </row>
    <row r="138" spans="1:12">
      <c r="A138" s="466"/>
      <c r="B138" s="530" t="s">
        <v>476</v>
      </c>
      <c r="C138" s="529">
        <v>6</v>
      </c>
      <c r="D138" s="388">
        <v>6</v>
      </c>
      <c r="E138" s="388">
        <v>10</v>
      </c>
      <c r="F138" s="388" t="s">
        <v>387</v>
      </c>
      <c r="G138" s="388" t="s">
        <v>387</v>
      </c>
      <c r="H138" s="388" t="s">
        <v>387</v>
      </c>
      <c r="I138" s="388"/>
      <c r="J138" s="388"/>
      <c r="K138" s="388"/>
      <c r="L138" s="460"/>
    </row>
    <row r="139" spans="1:12" ht="15.75" thickBot="1">
      <c r="A139" s="467"/>
      <c r="B139" s="531" t="s">
        <v>477</v>
      </c>
      <c r="C139" s="532">
        <v>8</v>
      </c>
      <c r="D139" s="450">
        <v>7</v>
      </c>
      <c r="E139" s="450">
        <v>11</v>
      </c>
      <c r="F139" s="450" t="s">
        <v>387</v>
      </c>
      <c r="G139" s="450"/>
      <c r="H139" s="450"/>
      <c r="I139" s="450"/>
      <c r="J139" s="450"/>
      <c r="K139" s="450"/>
      <c r="L139" s="461"/>
    </row>
    <row r="140" spans="1:12">
      <c r="A140" s="465" t="s">
        <v>445</v>
      </c>
      <c r="B140" s="526" t="s">
        <v>497</v>
      </c>
      <c r="C140" s="527">
        <v>45</v>
      </c>
      <c r="D140" s="449">
        <v>19</v>
      </c>
      <c r="E140" s="449">
        <v>18</v>
      </c>
      <c r="F140" s="449">
        <v>36</v>
      </c>
      <c r="G140" s="449">
        <v>104</v>
      </c>
      <c r="H140" s="449">
        <v>113</v>
      </c>
      <c r="I140" s="449" t="s">
        <v>387</v>
      </c>
      <c r="J140" s="449">
        <v>201</v>
      </c>
      <c r="K140" s="449">
        <v>144</v>
      </c>
      <c r="L140" s="459">
        <v>281</v>
      </c>
    </row>
    <row r="141" spans="1:12">
      <c r="A141" s="466" t="s">
        <v>444</v>
      </c>
      <c r="B141" s="528" t="s">
        <v>474</v>
      </c>
      <c r="C141" s="529" t="s">
        <v>387</v>
      </c>
      <c r="D141" s="388" t="s">
        <v>387</v>
      </c>
      <c r="E141" s="388" t="s">
        <v>387</v>
      </c>
      <c r="F141" s="388" t="s">
        <v>387</v>
      </c>
      <c r="G141" s="388" t="s">
        <v>387</v>
      </c>
      <c r="H141" s="388" t="s">
        <v>387</v>
      </c>
      <c r="I141" s="388" t="s">
        <v>387</v>
      </c>
      <c r="J141" s="388" t="s">
        <v>387</v>
      </c>
      <c r="K141" s="388" t="s">
        <v>387</v>
      </c>
      <c r="L141" s="460" t="s">
        <v>387</v>
      </c>
    </row>
    <row r="142" spans="1:12">
      <c r="A142" s="466"/>
      <c r="B142" s="528" t="s">
        <v>475</v>
      </c>
      <c r="C142" s="529" t="s">
        <v>387</v>
      </c>
      <c r="D142" s="388" t="s">
        <v>387</v>
      </c>
      <c r="E142" s="388" t="s">
        <v>387</v>
      </c>
      <c r="F142" s="388" t="s">
        <v>387</v>
      </c>
      <c r="G142" s="388" t="s">
        <v>387</v>
      </c>
      <c r="H142" s="388" t="s">
        <v>387</v>
      </c>
      <c r="I142" s="388" t="s">
        <v>387</v>
      </c>
      <c r="J142" s="388" t="s">
        <v>387</v>
      </c>
      <c r="K142" s="388"/>
      <c r="L142" s="460"/>
    </row>
    <row r="143" spans="1:12">
      <c r="A143" s="466"/>
      <c r="B143" s="530" t="s">
        <v>476</v>
      </c>
      <c r="C143" s="529" t="s">
        <v>387</v>
      </c>
      <c r="D143" s="388" t="s">
        <v>387</v>
      </c>
      <c r="E143" s="388" t="s">
        <v>387</v>
      </c>
      <c r="F143" s="388" t="s">
        <v>387</v>
      </c>
      <c r="G143" s="388" t="s">
        <v>387</v>
      </c>
      <c r="H143" s="388" t="s">
        <v>387</v>
      </c>
      <c r="I143" s="388"/>
      <c r="J143" s="388"/>
      <c r="K143" s="388"/>
      <c r="L143" s="460"/>
    </row>
    <row r="144" spans="1:12" ht="15.75" thickBot="1">
      <c r="A144" s="467"/>
      <c r="B144" s="531" t="s">
        <v>477</v>
      </c>
      <c r="C144" s="532" t="s">
        <v>387</v>
      </c>
      <c r="D144" s="450" t="s">
        <v>387</v>
      </c>
      <c r="E144" s="450" t="s">
        <v>387</v>
      </c>
      <c r="F144" s="450" t="s">
        <v>387</v>
      </c>
      <c r="G144" s="450"/>
      <c r="H144" s="450"/>
      <c r="I144" s="450"/>
      <c r="J144" s="450"/>
      <c r="K144" s="450"/>
      <c r="L144" s="461"/>
    </row>
    <row r="145" spans="1:12">
      <c r="A145" s="465" t="s">
        <v>484</v>
      </c>
      <c r="B145" s="526" t="s">
        <v>497</v>
      </c>
      <c r="C145" s="527" t="s">
        <v>387</v>
      </c>
      <c r="D145" s="449" t="s">
        <v>387</v>
      </c>
      <c r="E145" s="449" t="s">
        <v>387</v>
      </c>
      <c r="F145" s="449" t="s">
        <v>387</v>
      </c>
      <c r="G145" s="449" t="s">
        <v>387</v>
      </c>
      <c r="H145" s="449" t="s">
        <v>387</v>
      </c>
      <c r="I145" s="449" t="s">
        <v>387</v>
      </c>
      <c r="J145" s="449" t="s">
        <v>387</v>
      </c>
      <c r="K145" s="449" t="s">
        <v>387</v>
      </c>
      <c r="L145" s="459" t="s">
        <v>387</v>
      </c>
    </row>
    <row r="146" spans="1:12">
      <c r="A146" s="466" t="s">
        <v>485</v>
      </c>
      <c r="B146" s="528" t="s">
        <v>474</v>
      </c>
      <c r="C146" s="529" t="s">
        <v>387</v>
      </c>
      <c r="D146" s="388" t="s">
        <v>387</v>
      </c>
      <c r="E146" s="388" t="s">
        <v>387</v>
      </c>
      <c r="F146" s="388" t="s">
        <v>387</v>
      </c>
      <c r="G146" s="388" t="s">
        <v>387</v>
      </c>
      <c r="H146" s="388" t="s">
        <v>387</v>
      </c>
      <c r="I146" s="388" t="s">
        <v>387</v>
      </c>
      <c r="J146" s="388" t="s">
        <v>387</v>
      </c>
      <c r="K146" s="388" t="s">
        <v>387</v>
      </c>
      <c r="L146" s="460" t="s">
        <v>387</v>
      </c>
    </row>
    <row r="147" spans="1:12">
      <c r="A147" s="466"/>
      <c r="B147" s="528" t="s">
        <v>475</v>
      </c>
      <c r="C147" s="529" t="s">
        <v>387</v>
      </c>
      <c r="D147" s="388" t="s">
        <v>387</v>
      </c>
      <c r="E147" s="388" t="s">
        <v>387</v>
      </c>
      <c r="F147" s="388" t="s">
        <v>387</v>
      </c>
      <c r="G147" s="388" t="s">
        <v>387</v>
      </c>
      <c r="H147" s="388" t="s">
        <v>387</v>
      </c>
      <c r="I147" s="388" t="s">
        <v>387</v>
      </c>
      <c r="J147" s="388" t="s">
        <v>387</v>
      </c>
      <c r="K147" s="388"/>
      <c r="L147" s="460"/>
    </row>
    <row r="148" spans="1:12">
      <c r="A148" s="466"/>
      <c r="B148" s="530" t="s">
        <v>476</v>
      </c>
      <c r="C148" s="529" t="s">
        <v>387</v>
      </c>
      <c r="D148" s="388" t="s">
        <v>387</v>
      </c>
      <c r="E148" s="388" t="s">
        <v>387</v>
      </c>
      <c r="F148" s="388" t="s">
        <v>387</v>
      </c>
      <c r="G148" s="388" t="s">
        <v>387</v>
      </c>
      <c r="H148" s="388" t="s">
        <v>387</v>
      </c>
      <c r="I148" s="388"/>
      <c r="J148" s="388"/>
      <c r="K148" s="388"/>
      <c r="L148" s="460"/>
    </row>
    <row r="149" spans="1:12" ht="15.75" thickBot="1">
      <c r="A149" s="467"/>
      <c r="B149" s="531" t="s">
        <v>477</v>
      </c>
      <c r="C149" s="532" t="s">
        <v>387</v>
      </c>
      <c r="D149" s="450" t="s">
        <v>387</v>
      </c>
      <c r="E149" s="450" t="s">
        <v>387</v>
      </c>
      <c r="F149" s="450" t="s">
        <v>387</v>
      </c>
      <c r="G149" s="450"/>
      <c r="H149" s="450"/>
      <c r="I149" s="450"/>
      <c r="J149" s="450"/>
      <c r="K149" s="450"/>
      <c r="L149" s="461"/>
    </row>
    <row r="150" spans="1:12">
      <c r="A150" s="465" t="s">
        <v>447</v>
      </c>
      <c r="B150" s="526" t="s">
        <v>497</v>
      </c>
      <c r="C150" s="527">
        <v>1479</v>
      </c>
      <c r="D150" s="449">
        <v>1895</v>
      </c>
      <c r="E150" s="449">
        <v>1642</v>
      </c>
      <c r="F150" s="449">
        <v>1511</v>
      </c>
      <c r="G150" s="449">
        <v>1535</v>
      </c>
      <c r="H150" s="449">
        <v>1506</v>
      </c>
      <c r="I150" s="449">
        <v>1602</v>
      </c>
      <c r="J150" s="449">
        <v>1679</v>
      </c>
      <c r="K150" s="449">
        <v>1436</v>
      </c>
      <c r="L150" s="459">
        <v>1559</v>
      </c>
    </row>
    <row r="151" spans="1:12">
      <c r="A151" s="466" t="s">
        <v>446</v>
      </c>
      <c r="B151" s="528" t="s">
        <v>474</v>
      </c>
      <c r="C151" s="529">
        <v>11</v>
      </c>
      <c r="D151" s="388">
        <v>16</v>
      </c>
      <c r="E151" s="388">
        <v>6</v>
      </c>
      <c r="F151" s="388">
        <v>8</v>
      </c>
      <c r="G151" s="388">
        <v>11</v>
      </c>
      <c r="H151" s="388">
        <v>7</v>
      </c>
      <c r="I151" s="388">
        <v>9</v>
      </c>
      <c r="J151" s="388">
        <v>12</v>
      </c>
      <c r="K151" s="388">
        <v>10</v>
      </c>
      <c r="L151" s="460">
        <v>10</v>
      </c>
    </row>
    <row r="152" spans="1:12">
      <c r="A152" s="466"/>
      <c r="B152" s="528" t="s">
        <v>475</v>
      </c>
      <c r="C152" s="529">
        <v>24</v>
      </c>
      <c r="D152" s="388">
        <v>33</v>
      </c>
      <c r="E152" s="388">
        <v>15</v>
      </c>
      <c r="F152" s="388">
        <v>24</v>
      </c>
      <c r="G152" s="388">
        <v>22</v>
      </c>
      <c r="H152" s="388">
        <v>20</v>
      </c>
      <c r="I152" s="388">
        <v>15</v>
      </c>
      <c r="J152" s="388">
        <v>19</v>
      </c>
      <c r="K152" s="388"/>
      <c r="L152" s="460"/>
    </row>
    <row r="153" spans="1:12">
      <c r="A153" s="466"/>
      <c r="B153" s="530" t="s">
        <v>476</v>
      </c>
      <c r="C153" s="529">
        <v>33</v>
      </c>
      <c r="D153" s="388">
        <v>45</v>
      </c>
      <c r="E153" s="388">
        <v>23</v>
      </c>
      <c r="F153" s="388">
        <v>34</v>
      </c>
      <c r="G153" s="388">
        <v>29</v>
      </c>
      <c r="H153" s="388">
        <v>25</v>
      </c>
      <c r="I153" s="388"/>
      <c r="J153" s="388"/>
      <c r="K153" s="388"/>
      <c r="L153" s="460"/>
    </row>
    <row r="154" spans="1:12" ht="15.75" thickBot="1">
      <c r="A154" s="467"/>
      <c r="B154" s="531" t="s">
        <v>477</v>
      </c>
      <c r="C154" s="532">
        <v>42</v>
      </c>
      <c r="D154" s="450">
        <v>53</v>
      </c>
      <c r="E154" s="450">
        <v>30</v>
      </c>
      <c r="F154" s="450">
        <v>43</v>
      </c>
      <c r="G154" s="450"/>
      <c r="H154" s="450"/>
      <c r="I154" s="450"/>
      <c r="J154" s="450"/>
      <c r="K154" s="450"/>
      <c r="L154" s="461"/>
    </row>
    <row r="155" spans="1:12">
      <c r="A155" s="465" t="s">
        <v>449</v>
      </c>
      <c r="B155" s="526" t="s">
        <v>497</v>
      </c>
      <c r="C155" s="527">
        <v>468</v>
      </c>
      <c r="D155" s="449">
        <v>596</v>
      </c>
      <c r="E155" s="449">
        <v>429</v>
      </c>
      <c r="F155" s="449">
        <v>436</v>
      </c>
      <c r="G155" s="449">
        <v>452</v>
      </c>
      <c r="H155" s="449">
        <v>512</v>
      </c>
      <c r="I155" s="449">
        <v>431</v>
      </c>
      <c r="J155" s="449">
        <v>469</v>
      </c>
      <c r="K155" s="449">
        <v>685</v>
      </c>
      <c r="L155" s="459">
        <v>548</v>
      </c>
    </row>
    <row r="156" spans="1:12">
      <c r="A156" s="466" t="s">
        <v>448</v>
      </c>
      <c r="B156" s="528" t="s">
        <v>474</v>
      </c>
      <c r="C156" s="529" t="s">
        <v>387</v>
      </c>
      <c r="D156" s="388">
        <v>6</v>
      </c>
      <c r="E156" s="388">
        <v>5</v>
      </c>
      <c r="F156" s="388" t="s">
        <v>387</v>
      </c>
      <c r="G156" s="388">
        <v>6</v>
      </c>
      <c r="H156" s="388" t="s">
        <v>387</v>
      </c>
      <c r="I156" s="388">
        <v>5</v>
      </c>
      <c r="J156" s="388" t="s">
        <v>387</v>
      </c>
      <c r="K156" s="388">
        <v>5</v>
      </c>
      <c r="L156" s="460" t="s">
        <v>387</v>
      </c>
    </row>
    <row r="157" spans="1:12">
      <c r="A157" s="466"/>
      <c r="B157" s="528" t="s">
        <v>475</v>
      </c>
      <c r="C157" s="529" t="s">
        <v>387</v>
      </c>
      <c r="D157" s="388">
        <v>16</v>
      </c>
      <c r="E157" s="388">
        <v>11</v>
      </c>
      <c r="F157" s="388">
        <v>6</v>
      </c>
      <c r="G157" s="388">
        <v>11</v>
      </c>
      <c r="H157" s="388">
        <v>9</v>
      </c>
      <c r="I157" s="388">
        <v>9</v>
      </c>
      <c r="J157" s="388">
        <v>6</v>
      </c>
      <c r="K157" s="388"/>
      <c r="L157" s="460"/>
    </row>
    <row r="158" spans="1:12">
      <c r="A158" s="466"/>
      <c r="B158" s="530" t="s">
        <v>476</v>
      </c>
      <c r="C158" s="529">
        <v>7</v>
      </c>
      <c r="D158" s="388">
        <v>19</v>
      </c>
      <c r="E158" s="388">
        <v>13</v>
      </c>
      <c r="F158" s="388">
        <v>9</v>
      </c>
      <c r="G158" s="388">
        <v>17</v>
      </c>
      <c r="H158" s="388">
        <v>14</v>
      </c>
      <c r="I158" s="388"/>
      <c r="J158" s="388"/>
      <c r="K158" s="388"/>
      <c r="L158" s="460"/>
    </row>
    <row r="159" spans="1:12" ht="15.75" thickBot="1">
      <c r="A159" s="467"/>
      <c r="B159" s="531" t="s">
        <v>477</v>
      </c>
      <c r="C159" s="532">
        <v>10</v>
      </c>
      <c r="D159" s="450">
        <v>23</v>
      </c>
      <c r="E159" s="450">
        <v>16</v>
      </c>
      <c r="F159" s="450">
        <v>13</v>
      </c>
      <c r="G159" s="450"/>
      <c r="H159" s="450"/>
      <c r="I159" s="450"/>
      <c r="J159" s="450"/>
      <c r="K159" s="450"/>
      <c r="L159" s="461"/>
    </row>
    <row r="160" spans="1:12">
      <c r="A160" s="465" t="s">
        <v>451</v>
      </c>
      <c r="B160" s="526" t="s">
        <v>497</v>
      </c>
      <c r="C160" s="527">
        <v>36</v>
      </c>
      <c r="D160" s="449" t="s">
        <v>387</v>
      </c>
      <c r="E160" s="449" t="s">
        <v>387</v>
      </c>
      <c r="F160" s="449" t="s">
        <v>387</v>
      </c>
      <c r="G160" s="449" t="s">
        <v>387</v>
      </c>
      <c r="H160" s="449" t="s">
        <v>387</v>
      </c>
      <c r="I160" s="449">
        <v>14</v>
      </c>
      <c r="J160" s="449">
        <v>77</v>
      </c>
      <c r="K160" s="449">
        <v>50</v>
      </c>
      <c r="L160" s="459">
        <v>11</v>
      </c>
    </row>
    <row r="161" spans="1:12">
      <c r="A161" s="466" t="s">
        <v>450</v>
      </c>
      <c r="B161" s="528" t="s">
        <v>474</v>
      </c>
      <c r="C161" s="529" t="s">
        <v>387</v>
      </c>
      <c r="D161" s="388" t="s">
        <v>387</v>
      </c>
      <c r="E161" s="388" t="s">
        <v>387</v>
      </c>
      <c r="F161" s="388" t="s">
        <v>387</v>
      </c>
      <c r="G161" s="388" t="s">
        <v>387</v>
      </c>
      <c r="H161" s="388" t="s">
        <v>387</v>
      </c>
      <c r="I161" s="388" t="s">
        <v>387</v>
      </c>
      <c r="J161" s="388" t="s">
        <v>387</v>
      </c>
      <c r="K161" s="388" t="s">
        <v>387</v>
      </c>
      <c r="L161" s="460" t="s">
        <v>387</v>
      </c>
    </row>
    <row r="162" spans="1:12">
      <c r="A162" s="466"/>
      <c r="B162" s="528" t="s">
        <v>475</v>
      </c>
      <c r="C162" s="529" t="s">
        <v>387</v>
      </c>
      <c r="D162" s="388" t="s">
        <v>387</v>
      </c>
      <c r="E162" s="388" t="s">
        <v>387</v>
      </c>
      <c r="F162" s="388" t="s">
        <v>387</v>
      </c>
      <c r="G162" s="388" t="s">
        <v>387</v>
      </c>
      <c r="H162" s="388" t="s">
        <v>387</v>
      </c>
      <c r="I162" s="388" t="s">
        <v>387</v>
      </c>
      <c r="J162" s="388" t="s">
        <v>387</v>
      </c>
      <c r="K162" s="388"/>
      <c r="L162" s="460"/>
    </row>
    <row r="163" spans="1:12">
      <c r="A163" s="466"/>
      <c r="B163" s="530" t="s">
        <v>476</v>
      </c>
      <c r="C163" s="529" t="s">
        <v>387</v>
      </c>
      <c r="D163" s="388" t="s">
        <v>387</v>
      </c>
      <c r="E163" s="388" t="s">
        <v>387</v>
      </c>
      <c r="F163" s="388" t="s">
        <v>387</v>
      </c>
      <c r="G163" s="388" t="s">
        <v>387</v>
      </c>
      <c r="H163" s="388" t="s">
        <v>387</v>
      </c>
      <c r="I163" s="388"/>
      <c r="J163" s="388"/>
      <c r="K163" s="388"/>
      <c r="L163" s="460"/>
    </row>
    <row r="164" spans="1:12" ht="15.75" thickBot="1">
      <c r="A164" s="467"/>
      <c r="B164" s="531" t="s">
        <v>477</v>
      </c>
      <c r="C164" s="532" t="s">
        <v>387</v>
      </c>
      <c r="D164" s="450" t="s">
        <v>387</v>
      </c>
      <c r="E164" s="450" t="s">
        <v>387</v>
      </c>
      <c r="F164" s="450" t="s">
        <v>387</v>
      </c>
      <c r="G164" s="450"/>
      <c r="H164" s="450"/>
      <c r="I164" s="450"/>
      <c r="J164" s="450"/>
      <c r="K164" s="450"/>
      <c r="L164" s="461"/>
    </row>
    <row r="165" spans="1:12">
      <c r="A165" s="465" t="s">
        <v>453</v>
      </c>
      <c r="B165" s="526" t="s">
        <v>497</v>
      </c>
      <c r="C165" s="527">
        <v>566</v>
      </c>
      <c r="D165" s="449">
        <v>692</v>
      </c>
      <c r="E165" s="449">
        <v>747</v>
      </c>
      <c r="F165" s="449">
        <v>726</v>
      </c>
      <c r="G165" s="449">
        <v>688</v>
      </c>
      <c r="H165" s="449">
        <v>633</v>
      </c>
      <c r="I165" s="449">
        <v>707</v>
      </c>
      <c r="J165" s="449">
        <v>728</v>
      </c>
      <c r="K165" s="449">
        <v>535</v>
      </c>
      <c r="L165" s="459">
        <v>493</v>
      </c>
    </row>
    <row r="166" spans="1:12">
      <c r="A166" s="466" t="s">
        <v>452</v>
      </c>
      <c r="B166" s="528" t="s">
        <v>474</v>
      </c>
      <c r="C166" s="529" t="s">
        <v>387</v>
      </c>
      <c r="D166" s="388" t="s">
        <v>387</v>
      </c>
      <c r="E166" s="388">
        <v>7</v>
      </c>
      <c r="F166" s="388">
        <v>6</v>
      </c>
      <c r="G166" s="388">
        <v>8</v>
      </c>
      <c r="H166" s="388" t="s">
        <v>387</v>
      </c>
      <c r="I166" s="388">
        <v>7</v>
      </c>
      <c r="J166" s="388" t="s">
        <v>387</v>
      </c>
      <c r="K166" s="388" t="s">
        <v>387</v>
      </c>
      <c r="L166" s="460">
        <v>6</v>
      </c>
    </row>
    <row r="167" spans="1:12">
      <c r="A167" s="466"/>
      <c r="B167" s="528" t="s">
        <v>475</v>
      </c>
      <c r="C167" s="529" t="s">
        <v>387</v>
      </c>
      <c r="D167" s="388">
        <v>6</v>
      </c>
      <c r="E167" s="388">
        <v>15</v>
      </c>
      <c r="F167" s="388">
        <v>11</v>
      </c>
      <c r="G167" s="388">
        <v>11</v>
      </c>
      <c r="H167" s="388">
        <v>7</v>
      </c>
      <c r="I167" s="388">
        <v>16</v>
      </c>
      <c r="J167" s="388">
        <v>9</v>
      </c>
      <c r="K167" s="388"/>
      <c r="L167" s="460"/>
    </row>
    <row r="168" spans="1:12">
      <c r="A168" s="466"/>
      <c r="B168" s="530" t="s">
        <v>476</v>
      </c>
      <c r="C168" s="529">
        <v>5</v>
      </c>
      <c r="D168" s="388">
        <v>9</v>
      </c>
      <c r="E168" s="388">
        <v>29</v>
      </c>
      <c r="F168" s="388">
        <v>20</v>
      </c>
      <c r="G168" s="388">
        <v>25</v>
      </c>
      <c r="H168" s="388">
        <v>10</v>
      </c>
      <c r="I168" s="388"/>
      <c r="J168" s="388"/>
      <c r="K168" s="388"/>
      <c r="L168" s="460"/>
    </row>
    <row r="169" spans="1:12" ht="15.75" thickBot="1">
      <c r="A169" s="467"/>
      <c r="B169" s="531" t="s">
        <v>477</v>
      </c>
      <c r="C169" s="532">
        <v>7</v>
      </c>
      <c r="D169" s="450">
        <v>13</v>
      </c>
      <c r="E169" s="450">
        <v>34</v>
      </c>
      <c r="F169" s="450">
        <v>31</v>
      </c>
      <c r="G169" s="450"/>
      <c r="H169" s="450"/>
      <c r="I169" s="450"/>
      <c r="J169" s="450"/>
      <c r="K169" s="450"/>
      <c r="L169" s="461"/>
    </row>
    <row r="170" spans="1:12">
      <c r="A170" s="465" t="s">
        <v>455</v>
      </c>
      <c r="B170" s="526" t="s">
        <v>497</v>
      </c>
      <c r="C170" s="527">
        <v>35</v>
      </c>
      <c r="D170" s="449">
        <v>20</v>
      </c>
      <c r="E170" s="449">
        <v>39</v>
      </c>
      <c r="F170" s="449">
        <v>28</v>
      </c>
      <c r="G170" s="449">
        <v>26</v>
      </c>
      <c r="H170" s="449">
        <v>174</v>
      </c>
      <c r="I170" s="449">
        <v>293</v>
      </c>
      <c r="J170" s="449">
        <v>286</v>
      </c>
      <c r="K170" s="449">
        <v>256</v>
      </c>
      <c r="L170" s="459">
        <v>318</v>
      </c>
    </row>
    <row r="171" spans="1:12">
      <c r="A171" s="466" t="s">
        <v>454</v>
      </c>
      <c r="B171" s="528" t="s">
        <v>474</v>
      </c>
      <c r="C171" s="529" t="s">
        <v>387</v>
      </c>
      <c r="D171" s="388" t="s">
        <v>387</v>
      </c>
      <c r="E171" s="388" t="s">
        <v>387</v>
      </c>
      <c r="F171" s="388" t="s">
        <v>387</v>
      </c>
      <c r="G171" s="388" t="s">
        <v>387</v>
      </c>
      <c r="H171" s="388" t="s">
        <v>387</v>
      </c>
      <c r="I171" s="388" t="s">
        <v>387</v>
      </c>
      <c r="J171" s="388" t="s">
        <v>387</v>
      </c>
      <c r="K171" s="388" t="s">
        <v>387</v>
      </c>
      <c r="L171" s="460" t="s">
        <v>387</v>
      </c>
    </row>
    <row r="172" spans="1:12">
      <c r="A172" s="466"/>
      <c r="B172" s="528" t="s">
        <v>475</v>
      </c>
      <c r="C172" s="529" t="s">
        <v>387</v>
      </c>
      <c r="D172" s="388" t="s">
        <v>387</v>
      </c>
      <c r="E172" s="388" t="s">
        <v>387</v>
      </c>
      <c r="F172" s="388" t="s">
        <v>387</v>
      </c>
      <c r="G172" s="388" t="s">
        <v>387</v>
      </c>
      <c r="H172" s="388" t="s">
        <v>387</v>
      </c>
      <c r="I172" s="388">
        <v>8</v>
      </c>
      <c r="J172" s="388">
        <v>5</v>
      </c>
      <c r="K172" s="388"/>
      <c r="L172" s="460"/>
    </row>
    <row r="173" spans="1:12">
      <c r="A173" s="466"/>
      <c r="B173" s="530" t="s">
        <v>476</v>
      </c>
      <c r="C173" s="529" t="s">
        <v>387</v>
      </c>
      <c r="D173" s="388" t="s">
        <v>387</v>
      </c>
      <c r="E173" s="388" t="s">
        <v>387</v>
      </c>
      <c r="F173" s="388" t="s">
        <v>387</v>
      </c>
      <c r="G173" s="388" t="s">
        <v>387</v>
      </c>
      <c r="H173" s="388" t="s">
        <v>387</v>
      </c>
      <c r="I173" s="388"/>
      <c r="J173" s="388"/>
      <c r="K173" s="388"/>
      <c r="L173" s="460"/>
    </row>
    <row r="174" spans="1:12" ht="15.75" thickBot="1">
      <c r="A174" s="467"/>
      <c r="B174" s="531" t="s">
        <v>477</v>
      </c>
      <c r="C174" s="532" t="s">
        <v>387</v>
      </c>
      <c r="D174" s="450" t="s">
        <v>387</v>
      </c>
      <c r="E174" s="450" t="s">
        <v>387</v>
      </c>
      <c r="F174" s="450" t="s">
        <v>387</v>
      </c>
      <c r="G174" s="450"/>
      <c r="H174" s="450"/>
      <c r="I174" s="450"/>
      <c r="J174" s="450"/>
      <c r="K174" s="450"/>
      <c r="L174" s="461"/>
    </row>
    <row r="175" spans="1:12">
      <c r="A175" s="465" t="s">
        <v>457</v>
      </c>
      <c r="B175" s="526" t="s">
        <v>497</v>
      </c>
      <c r="C175" s="527" t="s">
        <v>387</v>
      </c>
      <c r="D175" s="449" t="s">
        <v>387</v>
      </c>
      <c r="E175" s="449">
        <v>45</v>
      </c>
      <c r="F175" s="449">
        <v>441</v>
      </c>
      <c r="G175" s="449">
        <v>692</v>
      </c>
      <c r="H175" s="449" t="s">
        <v>387</v>
      </c>
      <c r="I175" s="449" t="s">
        <v>387</v>
      </c>
      <c r="J175" s="449" t="s">
        <v>387</v>
      </c>
      <c r="K175" s="449" t="s">
        <v>387</v>
      </c>
      <c r="L175" s="459" t="s">
        <v>387</v>
      </c>
    </row>
    <row r="176" spans="1:12">
      <c r="A176" s="466" t="s">
        <v>456</v>
      </c>
      <c r="B176" s="528" t="s">
        <v>474</v>
      </c>
      <c r="C176" s="529" t="s">
        <v>387</v>
      </c>
      <c r="D176" s="388" t="s">
        <v>387</v>
      </c>
      <c r="E176" s="388" t="s">
        <v>387</v>
      </c>
      <c r="F176" s="388" t="s">
        <v>387</v>
      </c>
      <c r="G176" s="388" t="s">
        <v>387</v>
      </c>
      <c r="H176" s="388" t="s">
        <v>387</v>
      </c>
      <c r="I176" s="388" t="s">
        <v>387</v>
      </c>
      <c r="J176" s="388" t="s">
        <v>387</v>
      </c>
      <c r="K176" s="388" t="s">
        <v>387</v>
      </c>
      <c r="L176" s="460" t="s">
        <v>387</v>
      </c>
    </row>
    <row r="177" spans="1:12">
      <c r="A177" s="466"/>
      <c r="B177" s="528" t="s">
        <v>475</v>
      </c>
      <c r="C177" s="529" t="s">
        <v>387</v>
      </c>
      <c r="D177" s="388" t="s">
        <v>387</v>
      </c>
      <c r="E177" s="388" t="s">
        <v>387</v>
      </c>
      <c r="F177" s="388">
        <v>10</v>
      </c>
      <c r="G177" s="388">
        <v>14</v>
      </c>
      <c r="H177" s="388" t="s">
        <v>387</v>
      </c>
      <c r="I177" s="388" t="s">
        <v>387</v>
      </c>
      <c r="J177" s="388" t="s">
        <v>387</v>
      </c>
      <c r="K177" s="388"/>
      <c r="L177" s="460"/>
    </row>
    <row r="178" spans="1:12">
      <c r="A178" s="466"/>
      <c r="B178" s="530" t="s">
        <v>476</v>
      </c>
      <c r="C178" s="529" t="s">
        <v>387</v>
      </c>
      <c r="D178" s="388" t="s">
        <v>387</v>
      </c>
      <c r="E178" s="388" t="s">
        <v>387</v>
      </c>
      <c r="F178" s="388">
        <v>13</v>
      </c>
      <c r="G178" s="388">
        <v>17</v>
      </c>
      <c r="H178" s="388" t="s">
        <v>387</v>
      </c>
      <c r="I178" s="388"/>
      <c r="J178" s="388"/>
      <c r="K178" s="388"/>
      <c r="L178" s="460"/>
    </row>
    <row r="179" spans="1:12" ht="15.75" thickBot="1">
      <c r="A179" s="467"/>
      <c r="B179" s="531" t="s">
        <v>477</v>
      </c>
      <c r="C179" s="532" t="s">
        <v>387</v>
      </c>
      <c r="D179" s="450" t="s">
        <v>387</v>
      </c>
      <c r="E179" s="450" t="s">
        <v>387</v>
      </c>
      <c r="F179" s="450">
        <v>17</v>
      </c>
      <c r="G179" s="450"/>
      <c r="H179" s="450"/>
      <c r="I179" s="450"/>
      <c r="J179" s="450"/>
      <c r="K179" s="450"/>
      <c r="L179" s="461"/>
    </row>
    <row r="180" spans="1:12">
      <c r="A180" s="465" t="s">
        <v>486</v>
      </c>
      <c r="B180" s="526" t="s">
        <v>497</v>
      </c>
      <c r="C180" s="527" t="s">
        <v>387</v>
      </c>
      <c r="D180" s="449" t="s">
        <v>387</v>
      </c>
      <c r="E180" s="449" t="s">
        <v>387</v>
      </c>
      <c r="F180" s="449" t="s">
        <v>387</v>
      </c>
      <c r="G180" s="449" t="s">
        <v>387</v>
      </c>
      <c r="H180" s="449" t="s">
        <v>387</v>
      </c>
      <c r="I180" s="449" t="s">
        <v>387</v>
      </c>
      <c r="J180" s="449" t="s">
        <v>387</v>
      </c>
      <c r="K180" s="449" t="s">
        <v>387</v>
      </c>
      <c r="L180" s="459" t="s">
        <v>387</v>
      </c>
    </row>
    <row r="181" spans="1:12">
      <c r="A181" s="466" t="s">
        <v>487</v>
      </c>
      <c r="B181" s="528" t="s">
        <v>474</v>
      </c>
      <c r="C181" s="529" t="s">
        <v>387</v>
      </c>
      <c r="D181" s="388" t="s">
        <v>387</v>
      </c>
      <c r="E181" s="388" t="s">
        <v>387</v>
      </c>
      <c r="F181" s="388" t="s">
        <v>387</v>
      </c>
      <c r="G181" s="388" t="s">
        <v>387</v>
      </c>
      <c r="H181" s="388" t="s">
        <v>387</v>
      </c>
      <c r="I181" s="388" t="s">
        <v>387</v>
      </c>
      <c r="J181" s="388" t="s">
        <v>387</v>
      </c>
      <c r="K181" s="388" t="s">
        <v>387</v>
      </c>
      <c r="L181" s="460" t="s">
        <v>387</v>
      </c>
    </row>
    <row r="182" spans="1:12">
      <c r="A182" s="466"/>
      <c r="B182" s="528" t="s">
        <v>475</v>
      </c>
      <c r="C182" s="529" t="s">
        <v>387</v>
      </c>
      <c r="D182" s="388" t="s">
        <v>387</v>
      </c>
      <c r="E182" s="388" t="s">
        <v>387</v>
      </c>
      <c r="F182" s="388" t="s">
        <v>387</v>
      </c>
      <c r="G182" s="388" t="s">
        <v>387</v>
      </c>
      <c r="H182" s="388" t="s">
        <v>387</v>
      </c>
      <c r="I182" s="388" t="s">
        <v>387</v>
      </c>
      <c r="J182" s="388" t="s">
        <v>387</v>
      </c>
      <c r="K182" s="388"/>
      <c r="L182" s="460"/>
    </row>
    <row r="183" spans="1:12">
      <c r="A183" s="466"/>
      <c r="B183" s="530" t="s">
        <v>476</v>
      </c>
      <c r="C183" s="529" t="s">
        <v>387</v>
      </c>
      <c r="D183" s="388" t="s">
        <v>387</v>
      </c>
      <c r="E183" s="388" t="s">
        <v>387</v>
      </c>
      <c r="F183" s="388" t="s">
        <v>387</v>
      </c>
      <c r="G183" s="388" t="s">
        <v>387</v>
      </c>
      <c r="H183" s="388" t="s">
        <v>387</v>
      </c>
      <c r="I183" s="388"/>
      <c r="J183" s="388"/>
      <c r="K183" s="388"/>
      <c r="L183" s="460"/>
    </row>
    <row r="184" spans="1:12" ht="15.75" thickBot="1">
      <c r="A184" s="467"/>
      <c r="B184" s="531" t="s">
        <v>477</v>
      </c>
      <c r="C184" s="532" t="s">
        <v>387</v>
      </c>
      <c r="D184" s="450" t="s">
        <v>387</v>
      </c>
      <c r="E184" s="450" t="s">
        <v>387</v>
      </c>
      <c r="F184" s="450" t="s">
        <v>387</v>
      </c>
      <c r="G184" s="450"/>
      <c r="H184" s="450"/>
      <c r="I184" s="450"/>
      <c r="J184" s="450"/>
      <c r="K184" s="450"/>
      <c r="L184" s="461"/>
    </row>
    <row r="185" spans="1:12">
      <c r="A185" s="465" t="s">
        <v>459</v>
      </c>
      <c r="B185" s="526" t="s">
        <v>497</v>
      </c>
      <c r="C185" s="527">
        <v>299</v>
      </c>
      <c r="D185" s="449">
        <v>320</v>
      </c>
      <c r="E185" s="449">
        <v>368</v>
      </c>
      <c r="F185" s="449">
        <v>336</v>
      </c>
      <c r="G185" s="449">
        <v>346</v>
      </c>
      <c r="H185" s="449">
        <v>322</v>
      </c>
      <c r="I185" s="449">
        <v>178</v>
      </c>
      <c r="J185" s="449" t="s">
        <v>387</v>
      </c>
      <c r="K185" s="449" t="s">
        <v>387</v>
      </c>
      <c r="L185" s="459" t="s">
        <v>387</v>
      </c>
    </row>
    <row r="186" spans="1:12">
      <c r="A186" s="466" t="s">
        <v>458</v>
      </c>
      <c r="B186" s="528" t="s">
        <v>474</v>
      </c>
      <c r="C186" s="529" t="s">
        <v>387</v>
      </c>
      <c r="D186" s="388" t="s">
        <v>387</v>
      </c>
      <c r="E186" s="388">
        <v>5</v>
      </c>
      <c r="F186" s="388" t="s">
        <v>387</v>
      </c>
      <c r="G186" s="388" t="s">
        <v>387</v>
      </c>
      <c r="H186" s="388" t="s">
        <v>387</v>
      </c>
      <c r="I186" s="388" t="s">
        <v>387</v>
      </c>
      <c r="J186" s="388" t="s">
        <v>387</v>
      </c>
      <c r="K186" s="388" t="s">
        <v>387</v>
      </c>
      <c r="L186" s="460" t="s">
        <v>387</v>
      </c>
    </row>
    <row r="187" spans="1:12">
      <c r="A187" s="466"/>
      <c r="B187" s="528" t="s">
        <v>475</v>
      </c>
      <c r="C187" s="529" t="s">
        <v>387</v>
      </c>
      <c r="D187" s="388">
        <v>5</v>
      </c>
      <c r="E187" s="388">
        <v>9</v>
      </c>
      <c r="F187" s="388">
        <v>8</v>
      </c>
      <c r="G187" s="388" t="s">
        <v>387</v>
      </c>
      <c r="H187" s="388">
        <v>5</v>
      </c>
      <c r="I187" s="388">
        <v>6</v>
      </c>
      <c r="J187" s="388" t="s">
        <v>387</v>
      </c>
      <c r="K187" s="388"/>
      <c r="L187" s="460"/>
    </row>
    <row r="188" spans="1:12">
      <c r="A188" s="466"/>
      <c r="B188" s="530" t="s">
        <v>476</v>
      </c>
      <c r="C188" s="529">
        <v>7</v>
      </c>
      <c r="D188" s="388">
        <v>9</v>
      </c>
      <c r="E188" s="388">
        <v>18</v>
      </c>
      <c r="F188" s="388">
        <v>13</v>
      </c>
      <c r="G188" s="388">
        <v>6</v>
      </c>
      <c r="H188" s="388">
        <v>8</v>
      </c>
      <c r="I188" s="388"/>
      <c r="J188" s="388"/>
      <c r="K188" s="388"/>
      <c r="L188" s="460"/>
    </row>
    <row r="189" spans="1:12" ht="15.75" thickBot="1">
      <c r="A189" s="467"/>
      <c r="B189" s="531" t="s">
        <v>477</v>
      </c>
      <c r="C189" s="532">
        <v>11</v>
      </c>
      <c r="D189" s="450">
        <v>14</v>
      </c>
      <c r="E189" s="450">
        <v>23</v>
      </c>
      <c r="F189" s="450">
        <v>14</v>
      </c>
      <c r="G189" s="450"/>
      <c r="H189" s="450"/>
      <c r="I189" s="450"/>
      <c r="J189" s="450"/>
      <c r="K189" s="450"/>
      <c r="L189" s="461"/>
    </row>
    <row r="190" spans="1:12">
      <c r="A190" s="465" t="s">
        <v>470</v>
      </c>
      <c r="B190" s="526" t="s">
        <v>497</v>
      </c>
      <c r="C190" s="527" t="s">
        <v>387</v>
      </c>
      <c r="D190" s="449" t="s">
        <v>387</v>
      </c>
      <c r="E190" s="449">
        <v>76</v>
      </c>
      <c r="F190" s="449">
        <v>48</v>
      </c>
      <c r="G190" s="449">
        <v>28</v>
      </c>
      <c r="H190" s="449">
        <v>5</v>
      </c>
      <c r="I190" s="449" t="s">
        <v>387</v>
      </c>
      <c r="J190" s="449">
        <v>72</v>
      </c>
      <c r="K190" s="449">
        <v>26</v>
      </c>
      <c r="L190" s="459">
        <v>21</v>
      </c>
    </row>
    <row r="191" spans="1:12">
      <c r="A191" s="466" t="s">
        <v>469</v>
      </c>
      <c r="B191" s="528" t="s">
        <v>474</v>
      </c>
      <c r="C191" s="529" t="s">
        <v>387</v>
      </c>
      <c r="D191" s="388" t="s">
        <v>387</v>
      </c>
      <c r="E191" s="388" t="s">
        <v>387</v>
      </c>
      <c r="F191" s="388" t="s">
        <v>387</v>
      </c>
      <c r="G191" s="388" t="s">
        <v>387</v>
      </c>
      <c r="H191" s="388" t="s">
        <v>387</v>
      </c>
      <c r="I191" s="388" t="s">
        <v>387</v>
      </c>
      <c r="J191" s="388" t="s">
        <v>387</v>
      </c>
      <c r="K191" s="388" t="s">
        <v>387</v>
      </c>
      <c r="L191" s="460" t="s">
        <v>387</v>
      </c>
    </row>
    <row r="192" spans="1:12">
      <c r="A192" s="466"/>
      <c r="B192" s="528" t="s">
        <v>475</v>
      </c>
      <c r="C192" s="529" t="s">
        <v>387</v>
      </c>
      <c r="D192" s="388" t="s">
        <v>387</v>
      </c>
      <c r="E192" s="388">
        <v>6</v>
      </c>
      <c r="F192" s="388" t="s">
        <v>387</v>
      </c>
      <c r="G192" s="388" t="s">
        <v>387</v>
      </c>
      <c r="H192" s="388" t="s">
        <v>387</v>
      </c>
      <c r="I192" s="388" t="s">
        <v>387</v>
      </c>
      <c r="J192" s="388" t="s">
        <v>387</v>
      </c>
      <c r="K192" s="388"/>
      <c r="L192" s="460"/>
    </row>
    <row r="193" spans="1:12">
      <c r="A193" s="466"/>
      <c r="B193" s="530" t="s">
        <v>476</v>
      </c>
      <c r="C193" s="529" t="s">
        <v>387</v>
      </c>
      <c r="D193" s="388" t="s">
        <v>387</v>
      </c>
      <c r="E193" s="388">
        <v>8</v>
      </c>
      <c r="F193" s="388" t="s">
        <v>387</v>
      </c>
      <c r="G193" s="388" t="s">
        <v>387</v>
      </c>
      <c r="H193" s="388" t="s">
        <v>387</v>
      </c>
      <c r="I193" s="388"/>
      <c r="J193" s="388"/>
      <c r="K193" s="388"/>
      <c r="L193" s="460"/>
    </row>
    <row r="194" spans="1:12" ht="15.75" thickBot="1">
      <c r="A194" s="467"/>
      <c r="B194" s="531" t="s">
        <v>477</v>
      </c>
      <c r="C194" s="532" t="s">
        <v>387</v>
      </c>
      <c r="D194" s="450" t="s">
        <v>387</v>
      </c>
      <c r="E194" s="450">
        <v>10</v>
      </c>
      <c r="F194" s="450">
        <v>5</v>
      </c>
      <c r="G194" s="450"/>
      <c r="H194" s="450"/>
      <c r="I194" s="450"/>
      <c r="J194" s="450"/>
      <c r="K194" s="450"/>
      <c r="L194" s="461"/>
    </row>
    <row r="195" spans="1:12">
      <c r="A195" s="465" t="s">
        <v>461</v>
      </c>
      <c r="B195" s="526" t="s">
        <v>497</v>
      </c>
      <c r="C195" s="527" t="s">
        <v>387</v>
      </c>
      <c r="D195" s="449" t="s">
        <v>387</v>
      </c>
      <c r="E195" s="449" t="s">
        <v>387</v>
      </c>
      <c r="F195" s="449" t="s">
        <v>387</v>
      </c>
      <c r="G195" s="449" t="s">
        <v>387</v>
      </c>
      <c r="H195" s="449" t="s">
        <v>387</v>
      </c>
      <c r="I195" s="449">
        <v>189</v>
      </c>
      <c r="J195" s="449">
        <v>375</v>
      </c>
      <c r="K195" s="449">
        <v>361</v>
      </c>
      <c r="L195" s="459">
        <v>465</v>
      </c>
    </row>
    <row r="196" spans="1:12">
      <c r="A196" s="466" t="s">
        <v>460</v>
      </c>
      <c r="B196" s="528" t="s">
        <v>474</v>
      </c>
      <c r="C196" s="529" t="s">
        <v>387</v>
      </c>
      <c r="D196" s="388" t="s">
        <v>387</v>
      </c>
      <c r="E196" s="388" t="s">
        <v>387</v>
      </c>
      <c r="F196" s="388" t="s">
        <v>387</v>
      </c>
      <c r="G196" s="388" t="s">
        <v>387</v>
      </c>
      <c r="H196" s="388" t="s">
        <v>387</v>
      </c>
      <c r="I196" s="388" t="s">
        <v>387</v>
      </c>
      <c r="J196" s="388" t="s">
        <v>387</v>
      </c>
      <c r="K196" s="388" t="s">
        <v>387</v>
      </c>
      <c r="L196" s="460" t="s">
        <v>387</v>
      </c>
    </row>
    <row r="197" spans="1:12">
      <c r="A197" s="466"/>
      <c r="B197" s="528" t="s">
        <v>475</v>
      </c>
      <c r="C197" s="529" t="s">
        <v>387</v>
      </c>
      <c r="D197" s="388" t="s">
        <v>387</v>
      </c>
      <c r="E197" s="388" t="s">
        <v>387</v>
      </c>
      <c r="F197" s="388" t="s">
        <v>387</v>
      </c>
      <c r="G197" s="388" t="s">
        <v>387</v>
      </c>
      <c r="H197" s="388" t="s">
        <v>387</v>
      </c>
      <c r="I197" s="388">
        <v>5</v>
      </c>
      <c r="J197" s="388">
        <v>7</v>
      </c>
      <c r="K197" s="388"/>
      <c r="L197" s="460"/>
    </row>
    <row r="198" spans="1:12">
      <c r="A198" s="466"/>
      <c r="B198" s="530" t="s">
        <v>476</v>
      </c>
      <c r="C198" s="529" t="s">
        <v>387</v>
      </c>
      <c r="D198" s="388" t="s">
        <v>387</v>
      </c>
      <c r="E198" s="388" t="s">
        <v>387</v>
      </c>
      <c r="F198" s="388" t="s">
        <v>387</v>
      </c>
      <c r="G198" s="388" t="s">
        <v>387</v>
      </c>
      <c r="H198" s="388" t="s">
        <v>387</v>
      </c>
      <c r="I198" s="388"/>
      <c r="J198" s="388"/>
      <c r="K198" s="388"/>
      <c r="L198" s="460"/>
    </row>
    <row r="199" spans="1:12" ht="15.75" thickBot="1">
      <c r="A199" s="467"/>
      <c r="B199" s="531" t="s">
        <v>477</v>
      </c>
      <c r="C199" s="532" t="s">
        <v>387</v>
      </c>
      <c r="D199" s="450" t="s">
        <v>387</v>
      </c>
      <c r="E199" s="450" t="s">
        <v>387</v>
      </c>
      <c r="F199" s="450" t="s">
        <v>387</v>
      </c>
      <c r="G199" s="450"/>
      <c r="H199" s="450"/>
      <c r="I199" s="450"/>
      <c r="J199" s="450"/>
      <c r="K199" s="450"/>
      <c r="L199" s="461"/>
    </row>
    <row r="200" spans="1:12">
      <c r="A200" s="465" t="s">
        <v>463</v>
      </c>
      <c r="B200" s="526" t="s">
        <v>497</v>
      </c>
      <c r="C200" s="527">
        <v>50</v>
      </c>
      <c r="D200" s="449">
        <v>54</v>
      </c>
      <c r="E200" s="449">
        <v>49</v>
      </c>
      <c r="F200" s="449">
        <v>57</v>
      </c>
      <c r="G200" s="449">
        <v>56</v>
      </c>
      <c r="H200" s="449">
        <v>49</v>
      </c>
      <c r="I200" s="449">
        <v>42</v>
      </c>
      <c r="J200" s="449">
        <v>86</v>
      </c>
      <c r="K200" s="449">
        <v>105</v>
      </c>
      <c r="L200" s="459">
        <v>91</v>
      </c>
    </row>
    <row r="201" spans="1:12">
      <c r="A201" s="466" t="s">
        <v>462</v>
      </c>
      <c r="B201" s="528" t="s">
        <v>474</v>
      </c>
      <c r="C201" s="529" t="s">
        <v>387</v>
      </c>
      <c r="D201" s="388" t="s">
        <v>387</v>
      </c>
      <c r="E201" s="388" t="s">
        <v>387</v>
      </c>
      <c r="F201" s="388" t="s">
        <v>387</v>
      </c>
      <c r="G201" s="388" t="s">
        <v>387</v>
      </c>
      <c r="H201" s="388" t="s">
        <v>387</v>
      </c>
      <c r="I201" s="388" t="s">
        <v>387</v>
      </c>
      <c r="J201" s="388" t="s">
        <v>387</v>
      </c>
      <c r="K201" s="388" t="s">
        <v>387</v>
      </c>
      <c r="L201" s="460" t="s">
        <v>387</v>
      </c>
    </row>
    <row r="202" spans="1:12">
      <c r="A202" s="466"/>
      <c r="B202" s="528" t="s">
        <v>475</v>
      </c>
      <c r="C202" s="529" t="s">
        <v>387</v>
      </c>
      <c r="D202" s="388" t="s">
        <v>387</v>
      </c>
      <c r="E202" s="388" t="s">
        <v>387</v>
      </c>
      <c r="F202" s="388" t="s">
        <v>387</v>
      </c>
      <c r="G202" s="388" t="s">
        <v>387</v>
      </c>
      <c r="H202" s="388" t="s">
        <v>387</v>
      </c>
      <c r="I202" s="388" t="s">
        <v>387</v>
      </c>
      <c r="J202" s="388" t="s">
        <v>387</v>
      </c>
      <c r="K202" s="388"/>
      <c r="L202" s="460"/>
    </row>
    <row r="203" spans="1:12">
      <c r="A203" s="466"/>
      <c r="B203" s="530" t="s">
        <v>476</v>
      </c>
      <c r="C203" s="529" t="s">
        <v>387</v>
      </c>
      <c r="D203" s="388" t="s">
        <v>387</v>
      </c>
      <c r="E203" s="388" t="s">
        <v>387</v>
      </c>
      <c r="F203" s="388" t="s">
        <v>387</v>
      </c>
      <c r="G203" s="388" t="s">
        <v>387</v>
      </c>
      <c r="H203" s="388" t="s">
        <v>387</v>
      </c>
      <c r="I203" s="388"/>
      <c r="J203" s="388"/>
      <c r="K203" s="388"/>
      <c r="L203" s="460"/>
    </row>
    <row r="204" spans="1:12" ht="15.75" thickBot="1">
      <c r="A204" s="467"/>
      <c r="B204" s="531" t="s">
        <v>477</v>
      </c>
      <c r="C204" s="532" t="s">
        <v>387</v>
      </c>
      <c r="D204" s="450" t="s">
        <v>387</v>
      </c>
      <c r="E204" s="450" t="s">
        <v>387</v>
      </c>
      <c r="F204" s="450" t="s">
        <v>387</v>
      </c>
      <c r="G204" s="450"/>
      <c r="H204" s="450"/>
      <c r="I204" s="450"/>
      <c r="J204" s="450"/>
      <c r="K204" s="450"/>
      <c r="L204" s="461"/>
    </row>
    <row r="205" spans="1:12">
      <c r="A205" s="465" t="s">
        <v>465</v>
      </c>
      <c r="B205" s="526" t="s">
        <v>497</v>
      </c>
      <c r="C205" s="527">
        <v>173</v>
      </c>
      <c r="D205" s="449">
        <v>241</v>
      </c>
      <c r="E205" s="449">
        <v>211</v>
      </c>
      <c r="F205" s="449">
        <v>251</v>
      </c>
      <c r="G205" s="449">
        <v>207</v>
      </c>
      <c r="H205" s="449">
        <v>241</v>
      </c>
      <c r="I205" s="449">
        <v>326</v>
      </c>
      <c r="J205" s="449">
        <v>338</v>
      </c>
      <c r="K205" s="449">
        <v>318</v>
      </c>
      <c r="L205" s="459">
        <v>329</v>
      </c>
    </row>
    <row r="206" spans="1:12">
      <c r="A206" s="466" t="s">
        <v>464</v>
      </c>
      <c r="B206" s="528" t="s">
        <v>474</v>
      </c>
      <c r="C206" s="529" t="s">
        <v>387</v>
      </c>
      <c r="D206" s="388" t="s">
        <v>387</v>
      </c>
      <c r="E206" s="388" t="s">
        <v>387</v>
      </c>
      <c r="F206" s="388" t="s">
        <v>387</v>
      </c>
      <c r="G206" s="388" t="s">
        <v>387</v>
      </c>
      <c r="H206" s="388" t="s">
        <v>387</v>
      </c>
      <c r="I206" s="388" t="s">
        <v>387</v>
      </c>
      <c r="J206" s="388">
        <v>8</v>
      </c>
      <c r="K206" s="388" t="s">
        <v>387</v>
      </c>
      <c r="L206" s="460" t="s">
        <v>387</v>
      </c>
    </row>
    <row r="207" spans="1:12">
      <c r="A207" s="466"/>
      <c r="B207" s="528" t="s">
        <v>475</v>
      </c>
      <c r="C207" s="529" t="s">
        <v>387</v>
      </c>
      <c r="D207" s="388">
        <v>6</v>
      </c>
      <c r="E207" s="388" t="s">
        <v>387</v>
      </c>
      <c r="F207" s="388" t="s">
        <v>387</v>
      </c>
      <c r="G207" s="388">
        <v>5</v>
      </c>
      <c r="H207" s="388" t="s">
        <v>387</v>
      </c>
      <c r="I207" s="388">
        <v>7</v>
      </c>
      <c r="J207" s="388">
        <v>13</v>
      </c>
      <c r="K207" s="388"/>
      <c r="L207" s="460"/>
    </row>
    <row r="208" spans="1:12">
      <c r="A208" s="466"/>
      <c r="B208" s="530" t="s">
        <v>476</v>
      </c>
      <c r="C208" s="529">
        <v>5</v>
      </c>
      <c r="D208" s="388">
        <v>8</v>
      </c>
      <c r="E208" s="388">
        <v>8</v>
      </c>
      <c r="F208" s="388" t="s">
        <v>387</v>
      </c>
      <c r="G208" s="388">
        <v>7</v>
      </c>
      <c r="H208" s="388">
        <v>5</v>
      </c>
      <c r="I208" s="388"/>
      <c r="J208" s="388"/>
      <c r="K208" s="388"/>
      <c r="L208" s="460"/>
    </row>
    <row r="209" spans="1:12" ht="15.75" thickBot="1">
      <c r="A209" s="468"/>
      <c r="B209" s="536" t="s">
        <v>477</v>
      </c>
      <c r="C209" s="537">
        <v>5</v>
      </c>
      <c r="D209" s="463">
        <v>8</v>
      </c>
      <c r="E209" s="463">
        <v>11</v>
      </c>
      <c r="F209" s="463">
        <v>5</v>
      </c>
      <c r="G209" s="463"/>
      <c r="H209" s="463"/>
      <c r="I209" s="463"/>
      <c r="J209" s="463"/>
      <c r="K209" s="463"/>
      <c r="L209" s="464"/>
    </row>
    <row r="210" spans="1:12" ht="15.75" thickTop="1">
      <c r="A210" t="s">
        <v>370</v>
      </c>
    </row>
    <row r="212" spans="1:12" ht="30.75" customHeight="1">
      <c r="A212" s="1890" t="s">
        <v>500</v>
      </c>
      <c r="B212" s="1890"/>
      <c r="C212" s="1890"/>
      <c r="D212" s="1890"/>
      <c r="E212" s="1890"/>
      <c r="F212" s="1890"/>
      <c r="G212" s="1890"/>
      <c r="H212" s="1890"/>
    </row>
  </sheetData>
  <mergeCells count="2">
    <mergeCell ref="A1:L2"/>
    <mergeCell ref="A212:H212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>
  <sheetPr codeName="Sheet141"/>
  <dimension ref="A1:P12"/>
  <sheetViews>
    <sheetView showGridLines="0" zoomScale="80" zoomScaleNormal="80" workbookViewId="0"/>
  </sheetViews>
  <sheetFormatPr defaultRowHeight="15"/>
  <cols>
    <col min="1" max="1" width="4.28515625" style="618" customWidth="1"/>
    <col min="4" max="4" width="25" customWidth="1"/>
    <col min="5" max="14" width="13" customWidth="1"/>
    <col min="15" max="15" width="13" style="618" customWidth="1"/>
    <col min="16" max="16" width="13" customWidth="1"/>
  </cols>
  <sheetData>
    <row r="1" spans="2:16" ht="15" customHeight="1">
      <c r="B1" s="2085" t="s">
        <v>1097</v>
      </c>
      <c r="C1" s="2085"/>
      <c r="D1" s="2085"/>
      <c r="E1" s="2085"/>
      <c r="F1" s="2085"/>
      <c r="G1" s="2085"/>
      <c r="H1" s="2085"/>
      <c r="I1" s="2085"/>
      <c r="J1" s="2085"/>
      <c r="K1" s="2085"/>
      <c r="L1" s="2085"/>
      <c r="M1" s="2085"/>
      <c r="N1" s="2085"/>
      <c r="O1" s="2085"/>
      <c r="P1" s="2085"/>
    </row>
    <row r="2" spans="2:16">
      <c r="B2" s="2085"/>
      <c r="C2" s="2085"/>
      <c r="D2" s="2085"/>
      <c r="E2" s="2085"/>
      <c r="F2" s="2085"/>
      <c r="G2" s="2085"/>
      <c r="H2" s="2085"/>
      <c r="I2" s="2085"/>
      <c r="J2" s="2085"/>
      <c r="K2" s="2085"/>
      <c r="L2" s="2085"/>
      <c r="M2" s="2085"/>
      <c r="N2" s="2085"/>
      <c r="O2" s="2085"/>
      <c r="P2" s="2085"/>
    </row>
    <row r="3" spans="2:16" ht="15.75" thickBot="1"/>
    <row r="4" spans="2:16" ht="15.75" customHeight="1" thickTop="1">
      <c r="B4" s="2118"/>
      <c r="C4" s="2118"/>
      <c r="D4" s="2119"/>
      <c r="E4" s="2157" t="s">
        <v>3</v>
      </c>
      <c r="F4" s="2158"/>
      <c r="G4" s="2158"/>
      <c r="H4" s="2158"/>
      <c r="I4" s="2158"/>
      <c r="J4" s="2158"/>
      <c r="K4" s="2158"/>
      <c r="L4" s="2158"/>
      <c r="M4" s="2158"/>
      <c r="N4" s="2158"/>
      <c r="O4" s="2158"/>
      <c r="P4" s="2159"/>
    </row>
    <row r="5" spans="2:16" ht="16.5" thickBot="1">
      <c r="B5" s="2120"/>
      <c r="C5" s="2120"/>
      <c r="D5" s="2121"/>
      <c r="E5" s="1773">
        <v>2005</v>
      </c>
      <c r="F5" s="1685">
        <v>2006</v>
      </c>
      <c r="G5" s="1685">
        <v>2007</v>
      </c>
      <c r="H5" s="1685">
        <v>2008</v>
      </c>
      <c r="I5" s="1685">
        <v>2009</v>
      </c>
      <c r="J5" s="1685">
        <v>2010</v>
      </c>
      <c r="K5" s="1685">
        <v>2011</v>
      </c>
      <c r="L5" s="1685">
        <v>2012</v>
      </c>
      <c r="M5" s="1685">
        <v>2013</v>
      </c>
      <c r="N5" s="1155">
        <v>2014</v>
      </c>
      <c r="O5" s="1155">
        <v>2015</v>
      </c>
      <c r="P5" s="1832">
        <v>2016</v>
      </c>
    </row>
    <row r="6" spans="2:16" ht="16.5" thickTop="1">
      <c r="B6" s="2122" t="s">
        <v>503</v>
      </c>
      <c r="C6" s="2123"/>
      <c r="D6" s="2124"/>
      <c r="E6" s="1833">
        <v>10806</v>
      </c>
      <c r="F6" s="1834">
        <v>12492</v>
      </c>
      <c r="G6" s="1834">
        <v>12223</v>
      </c>
      <c r="H6" s="1835">
        <v>12620</v>
      </c>
      <c r="I6" s="1836">
        <v>13589</v>
      </c>
      <c r="J6" s="1836">
        <v>13043</v>
      </c>
      <c r="K6" s="1836">
        <v>13535</v>
      </c>
      <c r="L6" s="1834">
        <v>14514</v>
      </c>
      <c r="M6" s="1835">
        <v>14312</v>
      </c>
      <c r="N6" s="1834">
        <v>15161</v>
      </c>
      <c r="O6" s="1834">
        <v>15354</v>
      </c>
      <c r="P6" s="1837">
        <v>14917</v>
      </c>
    </row>
    <row r="7" spans="2:16" ht="16.5" thickBot="1">
      <c r="B7" s="2154" t="s">
        <v>734</v>
      </c>
      <c r="C7" s="2155"/>
      <c r="D7" s="2156"/>
      <c r="E7" s="1838">
        <v>59</v>
      </c>
      <c r="F7" s="1839">
        <v>91</v>
      </c>
      <c r="G7" s="1839">
        <v>82</v>
      </c>
      <c r="H7" s="1840">
        <v>102</v>
      </c>
      <c r="I7" s="1841">
        <v>119</v>
      </c>
      <c r="J7" s="1841">
        <v>87</v>
      </c>
      <c r="K7" s="1841">
        <v>94</v>
      </c>
      <c r="L7" s="1839">
        <v>97</v>
      </c>
      <c r="M7" s="1840">
        <v>81</v>
      </c>
      <c r="N7" s="1842">
        <v>87</v>
      </c>
      <c r="O7" s="1843">
        <v>96</v>
      </c>
      <c r="P7" s="1844">
        <v>110</v>
      </c>
    </row>
    <row r="8" spans="2:16" ht="17.25" thickTop="1" thickBot="1">
      <c r="B8" s="2154" t="s">
        <v>466</v>
      </c>
      <c r="C8" s="2155"/>
      <c r="D8" s="2156"/>
      <c r="E8" s="1838">
        <v>158</v>
      </c>
      <c r="F8" s="1839">
        <v>227</v>
      </c>
      <c r="G8" s="1839">
        <v>217</v>
      </c>
      <c r="H8" s="1839">
        <v>259</v>
      </c>
      <c r="I8" s="1839">
        <v>274</v>
      </c>
      <c r="J8" s="1839">
        <v>211</v>
      </c>
      <c r="K8" s="1839">
        <v>222</v>
      </c>
      <c r="L8" s="1842">
        <v>219</v>
      </c>
      <c r="M8" s="1845">
        <v>210</v>
      </c>
      <c r="N8" s="1846">
        <v>217</v>
      </c>
      <c r="O8" s="1155"/>
      <c r="P8" s="1155"/>
    </row>
    <row r="9" spans="2:16" ht="17.25" thickTop="1" thickBot="1">
      <c r="B9" s="2154" t="s">
        <v>471</v>
      </c>
      <c r="C9" s="2155"/>
      <c r="D9" s="2156"/>
      <c r="E9" s="1847">
        <v>243</v>
      </c>
      <c r="F9" s="1848">
        <v>310</v>
      </c>
      <c r="G9" s="1848">
        <v>321</v>
      </c>
      <c r="H9" s="1849">
        <v>341</v>
      </c>
      <c r="I9" s="1850">
        <v>362</v>
      </c>
      <c r="J9" s="1675">
        <v>283</v>
      </c>
      <c r="K9" s="1673">
        <v>274</v>
      </c>
      <c r="L9" s="1846">
        <v>302</v>
      </c>
      <c r="M9" s="1155"/>
      <c r="N9" s="1155"/>
      <c r="O9" s="1155"/>
      <c r="P9" s="1155"/>
    </row>
    <row r="10" spans="2:16" ht="17.25" thickTop="1" thickBot="1">
      <c r="B10" s="2112" t="s">
        <v>472</v>
      </c>
      <c r="C10" s="2113"/>
      <c r="D10" s="2114"/>
      <c r="E10" s="1671">
        <v>315</v>
      </c>
      <c r="F10" s="1785">
        <v>387</v>
      </c>
      <c r="G10" s="1785">
        <v>400</v>
      </c>
      <c r="H10" s="1785">
        <v>435</v>
      </c>
      <c r="I10" s="1673">
        <v>424</v>
      </c>
      <c r="J10" s="1846">
        <v>341</v>
      </c>
      <c r="K10" s="1155"/>
      <c r="L10" s="1155"/>
      <c r="M10" s="1155"/>
      <c r="N10" s="1155"/>
      <c r="O10" s="1155"/>
      <c r="P10" s="1155"/>
    </row>
    <row r="11" spans="2:16" s="618" customFormat="1" ht="15.75" thickTop="1">
      <c r="B11" s="1068"/>
      <c r="C11" s="1068"/>
      <c r="D11" s="1068"/>
      <c r="E11" s="1067"/>
      <c r="F11" s="1067"/>
      <c r="G11" s="1067"/>
      <c r="H11" s="1067"/>
      <c r="I11" s="1067"/>
      <c r="J11" s="1067"/>
    </row>
    <row r="12" spans="2:16" ht="15.75">
      <c r="B12" s="1155" t="s">
        <v>370</v>
      </c>
    </row>
  </sheetData>
  <mergeCells count="8">
    <mergeCell ref="E4:P4"/>
    <mergeCell ref="B1:P2"/>
    <mergeCell ref="B10:D10"/>
    <mergeCell ref="B4:D5"/>
    <mergeCell ref="B6:D6"/>
    <mergeCell ref="B8:D8"/>
    <mergeCell ref="B9:D9"/>
    <mergeCell ref="B7:D7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>
  <sheetPr codeName="Sheet100"/>
  <dimension ref="A1:B30"/>
  <sheetViews>
    <sheetView showGridLines="0" zoomScale="80" zoomScaleNormal="80" workbookViewId="0"/>
  </sheetViews>
  <sheetFormatPr defaultRowHeight="15"/>
  <cols>
    <col min="1" max="1" width="4.140625" style="618" customWidth="1"/>
  </cols>
  <sheetData>
    <row r="1" spans="2:2" ht="15.75">
      <c r="B1" s="1152" t="s">
        <v>1099</v>
      </c>
    </row>
    <row r="30" spans="2:2" ht="15.75">
      <c r="B30" s="1155" t="s">
        <v>377</v>
      </c>
    </row>
  </sheetData>
  <pageMargins left="0.7" right="0.7" top="0.75" bottom="0.75" header="0.3" footer="0.3"/>
  <drawing r:id="rId1"/>
</worksheet>
</file>

<file path=xl/worksheets/sheet158.xml><?xml version="1.0" encoding="utf-8"?>
<worksheet xmlns="http://schemas.openxmlformats.org/spreadsheetml/2006/main" xmlns:r="http://schemas.openxmlformats.org/officeDocument/2006/relationships">
  <sheetPr codeName="Sheet136"/>
  <dimension ref="A1:F22"/>
  <sheetViews>
    <sheetView showGridLines="0" zoomScale="80" zoomScaleNormal="80" workbookViewId="0"/>
  </sheetViews>
  <sheetFormatPr defaultRowHeight="15"/>
  <cols>
    <col min="1" max="1" width="4.140625" style="618" customWidth="1"/>
    <col min="2" max="4" width="20.7109375" customWidth="1"/>
  </cols>
  <sheetData>
    <row r="1" spans="2:4" ht="30.75" customHeight="1" thickBot="1">
      <c r="B1" s="1416" t="s">
        <v>1098</v>
      </c>
    </row>
    <row r="2" spans="2:4" ht="30.75" customHeight="1" thickTop="1" thickBot="1">
      <c r="B2" s="1791" t="s">
        <v>74</v>
      </c>
      <c r="C2" s="1792" t="s">
        <v>19</v>
      </c>
      <c r="D2" s="1795" t="s">
        <v>20</v>
      </c>
    </row>
    <row r="3" spans="2:4" ht="16.5" thickTop="1">
      <c r="B3" s="1859">
        <v>2000</v>
      </c>
      <c r="C3" s="1851">
        <v>1.2500000000000001E-2</v>
      </c>
      <c r="D3" s="1852">
        <v>0</v>
      </c>
    </row>
    <row r="4" spans="2:4" ht="15.75" customHeight="1">
      <c r="B4" s="1860">
        <v>2001</v>
      </c>
      <c r="C4" s="1853">
        <v>3.1847133757961781E-3</v>
      </c>
      <c r="D4" s="1854">
        <v>0</v>
      </c>
    </row>
    <row r="5" spans="2:4" ht="15.75">
      <c r="B5" s="1860">
        <v>2002</v>
      </c>
      <c r="C5" s="1853">
        <v>1.0033444816053512E-2</v>
      </c>
      <c r="D5" s="1854">
        <v>7.6335877862595426E-3</v>
      </c>
    </row>
    <row r="6" spans="2:4" ht="15.75">
      <c r="B6" s="1860">
        <v>2003</v>
      </c>
      <c r="C6" s="1853">
        <v>8.6805555555555559E-3</v>
      </c>
      <c r="D6" s="1854">
        <v>8.0000000000000002E-3</v>
      </c>
    </row>
    <row r="7" spans="2:4" ht="15.75">
      <c r="B7" s="1860">
        <v>2004</v>
      </c>
      <c r="C7" s="1853">
        <v>9.3603744149765994E-3</v>
      </c>
      <c r="D7" s="1854">
        <v>3.5714285714285713E-3</v>
      </c>
    </row>
    <row r="8" spans="2:4" ht="15.75">
      <c r="B8" s="1860">
        <v>2005</v>
      </c>
      <c r="C8" s="1853">
        <v>6.7567567567567563E-3</v>
      </c>
      <c r="D8" s="1854">
        <v>6.5789473684210531E-3</v>
      </c>
    </row>
    <row r="9" spans="2:4" ht="15.75">
      <c r="B9" s="1860">
        <v>2006</v>
      </c>
      <c r="C9" s="1853">
        <v>9.0361445783132526E-3</v>
      </c>
      <c r="D9" s="1854">
        <v>5.4945054945054949E-3</v>
      </c>
    </row>
    <row r="10" spans="2:4" ht="15.75">
      <c r="B10" s="1860">
        <v>2007</v>
      </c>
      <c r="C10" s="1853">
        <v>4.3103448275862068E-3</v>
      </c>
      <c r="D10" s="1854">
        <v>2.8653295128939827E-3</v>
      </c>
    </row>
    <row r="11" spans="2:4" ht="15.75">
      <c r="B11" s="1860">
        <v>2008</v>
      </c>
      <c r="C11" s="1853">
        <v>7.1633237822349575E-3</v>
      </c>
      <c r="D11" s="1854">
        <v>7.2815533980582527E-3</v>
      </c>
    </row>
    <row r="12" spans="2:4" ht="15.75">
      <c r="B12" s="1860">
        <v>2009</v>
      </c>
      <c r="C12" s="1853">
        <v>6.6225165562913916E-3</v>
      </c>
      <c r="D12" s="1854">
        <v>2.0040080160320644E-3</v>
      </c>
    </row>
    <row r="13" spans="2:4" ht="15.75">
      <c r="B13" s="1860">
        <v>2010</v>
      </c>
      <c r="C13" s="1853">
        <v>9.3312597200622075E-3</v>
      </c>
      <c r="D13" s="1854">
        <v>1.0101010101010102E-2</v>
      </c>
    </row>
    <row r="14" spans="2:4" ht="15.75">
      <c r="B14" s="1860">
        <v>2011</v>
      </c>
      <c r="C14" s="1853">
        <v>1.0057471264367816E-2</v>
      </c>
      <c r="D14" s="1854">
        <v>1.0822510822510822E-2</v>
      </c>
    </row>
    <row r="15" spans="2:4" ht="15.75">
      <c r="B15" s="1860">
        <v>2012</v>
      </c>
      <c r="C15" s="1853">
        <v>1.2587412587412588E-2</v>
      </c>
      <c r="D15" s="1854">
        <v>4.9627791563275434E-3</v>
      </c>
    </row>
    <row r="16" spans="2:4" ht="15.75">
      <c r="B16" s="1860">
        <v>2013</v>
      </c>
      <c r="C16" s="1853">
        <v>1.300578034682081E-2</v>
      </c>
      <c r="D16" s="1854">
        <v>1.2048192771084338E-2</v>
      </c>
    </row>
    <row r="17" spans="1:6" ht="15.75">
      <c r="B17" s="1860">
        <v>2014</v>
      </c>
      <c r="C17" s="1853">
        <v>2.0569620253164556E-2</v>
      </c>
      <c r="D17" s="1854">
        <v>9.2165898617511521E-3</v>
      </c>
    </row>
    <row r="18" spans="1:6" s="571" customFormat="1" ht="15.75">
      <c r="A18" s="618"/>
      <c r="B18" s="1860">
        <v>2015</v>
      </c>
      <c r="C18" s="1855">
        <v>1.7123287671232876E-2</v>
      </c>
      <c r="D18" s="1856">
        <v>2.7906976744186046E-2</v>
      </c>
    </row>
    <row r="19" spans="1:6" s="618" customFormat="1" ht="15.75">
      <c r="B19" s="1860">
        <v>2016</v>
      </c>
      <c r="C19" s="1855">
        <v>3.3707865168539325E-2</v>
      </c>
      <c r="D19" s="1856">
        <v>1.4457831325301205E-2</v>
      </c>
    </row>
    <row r="20" spans="1:6" ht="16.5" thickBot="1">
      <c r="B20" s="1861">
        <v>2017</v>
      </c>
      <c r="C20" s="1857">
        <v>1.8145161290322578E-2</v>
      </c>
      <c r="D20" s="1858">
        <v>2.2388059701492536E-2</v>
      </c>
    </row>
    <row r="21" spans="1:6" ht="15.75" thickTop="1"/>
    <row r="22" spans="1:6" ht="15.75" customHeight="1">
      <c r="B22" s="2160" t="s">
        <v>377</v>
      </c>
      <c r="C22" s="2160"/>
      <c r="D22" s="2160"/>
      <c r="E22" s="2160"/>
      <c r="F22" s="2160"/>
    </row>
  </sheetData>
  <mergeCells count="1">
    <mergeCell ref="B22:F22"/>
  </mergeCells>
  <pageMargins left="0.7" right="0.7" top="0.75" bottom="0.75" header="0.3" footer="0.3"/>
  <pageSetup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>
  <sheetPr codeName="Sheet101"/>
  <dimension ref="A1:B1"/>
  <sheetViews>
    <sheetView showGridLines="0" zoomScale="80" zoomScaleNormal="80" workbookViewId="0"/>
  </sheetViews>
  <sheetFormatPr defaultRowHeight="15"/>
  <cols>
    <col min="1" max="1" width="4.42578125" style="618" customWidth="1"/>
  </cols>
  <sheetData>
    <row r="1" spans="2:2" ht="24" customHeight="1">
      <c r="B1" s="1152" t="s">
        <v>1100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9"/>
  <dimension ref="A1:M21"/>
  <sheetViews>
    <sheetView showGridLines="0" zoomScale="80" zoomScaleNormal="80" workbookViewId="0"/>
  </sheetViews>
  <sheetFormatPr defaultRowHeight="15"/>
  <cols>
    <col min="1" max="1" width="4.28515625" style="618" customWidth="1"/>
    <col min="2" max="2" width="30" customWidth="1"/>
    <col min="3" max="4" width="22.85546875" customWidth="1"/>
  </cols>
  <sheetData>
    <row r="1" spans="2:13" ht="37.5" customHeight="1" thickBot="1">
      <c r="B1" s="1888" t="s">
        <v>1113</v>
      </c>
      <c r="C1" s="1888"/>
      <c r="D1" s="1888"/>
      <c r="E1" s="1888"/>
      <c r="F1" s="1888"/>
      <c r="G1" s="1888"/>
      <c r="H1" s="1888"/>
      <c r="I1" s="1888"/>
      <c r="J1" s="1888"/>
      <c r="K1" s="1888"/>
      <c r="L1" s="1888"/>
      <c r="M1" s="1888"/>
    </row>
    <row r="2" spans="2:13" ht="37.5" customHeight="1" thickTop="1" thickBot="1">
      <c r="B2" s="2166" t="s">
        <v>386</v>
      </c>
      <c r="C2" s="2164" t="s">
        <v>743</v>
      </c>
      <c r="D2" s="2165" t="s">
        <v>821</v>
      </c>
      <c r="H2" s="560"/>
    </row>
    <row r="3" spans="2:13" ht="24.75" customHeight="1" thickTop="1">
      <c r="B3" s="1201" t="s">
        <v>26</v>
      </c>
      <c r="C3" s="1202">
        <v>55</v>
      </c>
      <c r="D3" s="1203">
        <v>39</v>
      </c>
      <c r="H3" s="560"/>
    </row>
    <row r="4" spans="2:13" ht="24.75" customHeight="1">
      <c r="B4" s="1204" t="s">
        <v>27</v>
      </c>
      <c r="C4" s="1205">
        <v>8</v>
      </c>
      <c r="D4" s="1206">
        <v>10</v>
      </c>
      <c r="H4" s="560"/>
    </row>
    <row r="5" spans="2:13" ht="24.75" customHeight="1">
      <c r="B5" s="1204" t="s">
        <v>28</v>
      </c>
      <c r="C5" s="1205">
        <v>19</v>
      </c>
      <c r="D5" s="1206">
        <v>20</v>
      </c>
      <c r="H5" s="560"/>
    </row>
    <row r="6" spans="2:13" ht="24.75" customHeight="1">
      <c r="B6" s="1204" t="s">
        <v>29</v>
      </c>
      <c r="C6" s="1205">
        <v>24</v>
      </c>
      <c r="D6" s="1206">
        <v>19</v>
      </c>
      <c r="H6" s="560"/>
    </row>
    <row r="7" spans="2:13" ht="24.75" customHeight="1">
      <c r="B7" s="1204" t="s">
        <v>30</v>
      </c>
      <c r="C7" s="1205">
        <v>21</v>
      </c>
      <c r="D7" s="1206">
        <v>20</v>
      </c>
      <c r="H7" s="560"/>
    </row>
    <row r="8" spans="2:13" ht="24.75" customHeight="1">
      <c r="B8" s="1204" t="s">
        <v>31</v>
      </c>
      <c r="C8" s="1205">
        <v>63</v>
      </c>
      <c r="D8" s="1206">
        <v>66</v>
      </c>
      <c r="H8" s="560"/>
    </row>
    <row r="9" spans="2:13" ht="24.75" customHeight="1">
      <c r="B9" s="1204" t="s">
        <v>32</v>
      </c>
      <c r="C9" s="1205">
        <v>45</v>
      </c>
      <c r="D9" s="1206">
        <v>35</v>
      </c>
      <c r="H9" s="560"/>
    </row>
    <row r="10" spans="2:13" ht="24.75" customHeight="1">
      <c r="B10" s="1204" t="s">
        <v>33</v>
      </c>
      <c r="C10" s="1205">
        <v>61</v>
      </c>
      <c r="D10" s="1206">
        <v>69</v>
      </c>
      <c r="H10" s="560"/>
    </row>
    <row r="11" spans="2:13" ht="24.75" customHeight="1">
      <c r="B11" s="1204" t="s">
        <v>34</v>
      </c>
      <c r="C11" s="1205">
        <v>34</v>
      </c>
      <c r="D11" s="1206">
        <v>42</v>
      </c>
      <c r="H11" s="560"/>
    </row>
    <row r="12" spans="2:13" ht="24.75" customHeight="1">
      <c r="B12" s="1204" t="s">
        <v>35</v>
      </c>
      <c r="C12" s="1205">
        <v>16</v>
      </c>
      <c r="D12" s="1206">
        <v>10</v>
      </c>
      <c r="H12" s="560"/>
    </row>
    <row r="13" spans="2:13" ht="24.75" customHeight="1">
      <c r="B13" s="1204" t="s">
        <v>36</v>
      </c>
      <c r="C13" s="1205">
        <v>16</v>
      </c>
      <c r="D13" s="1206">
        <v>30</v>
      </c>
      <c r="H13" s="560"/>
    </row>
    <row r="14" spans="2:13" ht="24.75" customHeight="1">
      <c r="B14" s="1204" t="s">
        <v>37</v>
      </c>
      <c r="C14" s="1205">
        <v>51</v>
      </c>
      <c r="D14" s="1206">
        <v>55</v>
      </c>
      <c r="H14" s="560"/>
    </row>
    <row r="15" spans="2:13" ht="24.75" customHeight="1">
      <c r="B15" s="1204" t="s">
        <v>38</v>
      </c>
      <c r="C15" s="1205">
        <v>30</v>
      </c>
      <c r="D15" s="1206">
        <v>36</v>
      </c>
      <c r="H15" s="560"/>
    </row>
    <row r="16" spans="2:13" ht="24.75" customHeight="1">
      <c r="B16" s="1204" t="s">
        <v>39</v>
      </c>
      <c r="C16" s="1205">
        <v>4</v>
      </c>
      <c r="D16" s="1206">
        <v>7</v>
      </c>
      <c r="H16" s="560"/>
    </row>
    <row r="17" spans="2:8" ht="24.75" customHeight="1">
      <c r="B17" s="1204" t="s">
        <v>40</v>
      </c>
      <c r="C17" s="1205">
        <v>0</v>
      </c>
      <c r="D17" s="1206">
        <v>0</v>
      </c>
      <c r="H17" s="560"/>
    </row>
    <row r="18" spans="2:8" ht="24.75" customHeight="1" thickBot="1">
      <c r="B18" s="1207" t="s">
        <v>41</v>
      </c>
      <c r="C18" s="1208">
        <v>2</v>
      </c>
      <c r="D18" s="1209"/>
      <c r="H18" s="560"/>
    </row>
    <row r="19" spans="2:8" ht="24.75" customHeight="1" thickTop="1" thickBot="1">
      <c r="B19" s="1210" t="s">
        <v>21</v>
      </c>
      <c r="C19" s="1211">
        <v>449</v>
      </c>
      <c r="D19" s="1212">
        <v>458</v>
      </c>
      <c r="E19" s="110"/>
      <c r="H19" s="560"/>
    </row>
    <row r="20" spans="2:8" ht="30" customHeight="1" thickTop="1">
      <c r="B20" s="1886" t="s">
        <v>73</v>
      </c>
      <c r="C20" s="1886"/>
      <c r="D20" s="1886"/>
      <c r="E20" s="1886"/>
      <c r="F20" s="1886"/>
      <c r="H20" s="560"/>
    </row>
    <row r="21" spans="2:8" ht="15.75" customHeight="1">
      <c r="H21" s="560"/>
    </row>
  </sheetData>
  <mergeCells count="2">
    <mergeCell ref="B20:F20"/>
    <mergeCell ref="B1:M1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>
  <sheetPr codeName="Sheet102"/>
  <dimension ref="A1:B1"/>
  <sheetViews>
    <sheetView showGridLines="0" zoomScale="80" zoomScaleNormal="80" workbookViewId="0"/>
  </sheetViews>
  <sheetFormatPr defaultRowHeight="15"/>
  <cols>
    <col min="1" max="1" width="4.42578125" style="618" customWidth="1"/>
  </cols>
  <sheetData>
    <row r="1" spans="2:2" ht="24" customHeight="1">
      <c r="B1" s="1152" t="s">
        <v>1101</v>
      </c>
    </row>
  </sheetData>
  <pageMargins left="0.7" right="0.7" top="0.75" bottom="0.75" header="0.3" footer="0.3"/>
  <drawing r:id="rId1"/>
</worksheet>
</file>

<file path=xl/worksheets/sheet161.xml><?xml version="1.0" encoding="utf-8"?>
<worksheet xmlns="http://schemas.openxmlformats.org/spreadsheetml/2006/main" xmlns:r="http://schemas.openxmlformats.org/officeDocument/2006/relationships">
  <sheetPr codeName="Sheet137"/>
  <dimension ref="A1:J132"/>
  <sheetViews>
    <sheetView workbookViewId="0">
      <selection activeCell="R37" sqref="R37"/>
    </sheetView>
  </sheetViews>
  <sheetFormatPr defaultRowHeight="12"/>
  <cols>
    <col min="1" max="2" width="9.140625" style="539"/>
    <col min="3" max="3" width="14.5703125" style="546" customWidth="1"/>
    <col min="4" max="4" width="9.140625" style="542"/>
    <col min="5" max="7" width="9.140625" style="539"/>
    <col min="8" max="8" width="12.42578125" style="539" bestFit="1" customWidth="1"/>
    <col min="9" max="16384" width="9.140625" style="539"/>
  </cols>
  <sheetData>
    <row r="1" spans="1:10" ht="12.75">
      <c r="A1" s="539">
        <v>106</v>
      </c>
      <c r="B1" s="540">
        <v>1</v>
      </c>
      <c r="C1" s="541">
        <v>41128</v>
      </c>
      <c r="D1" s="542">
        <v>0</v>
      </c>
      <c r="H1" s="543">
        <v>36526</v>
      </c>
      <c r="I1" s="544">
        <f>H1</f>
        <v>36526</v>
      </c>
      <c r="J1" s="539">
        <v>2</v>
      </c>
    </row>
    <row r="2" spans="1:10" ht="12.75">
      <c r="A2" s="539">
        <v>106</v>
      </c>
      <c r="B2" s="540">
        <v>1</v>
      </c>
      <c r="C2" s="541">
        <v>41162</v>
      </c>
      <c r="D2" s="542">
        <v>0</v>
      </c>
      <c r="E2" s="539">
        <v>0</v>
      </c>
      <c r="H2" s="543">
        <v>36892</v>
      </c>
      <c r="I2" s="544">
        <f>H2</f>
        <v>36892</v>
      </c>
      <c r="J2" s="539">
        <v>2</v>
      </c>
    </row>
    <row r="3" spans="1:10" ht="12.75">
      <c r="A3" s="539">
        <v>106</v>
      </c>
      <c r="B3" s="540">
        <v>1</v>
      </c>
      <c r="C3" s="541">
        <v>41183</v>
      </c>
      <c r="D3" s="542">
        <v>0</v>
      </c>
      <c r="E3" s="539">
        <v>0</v>
      </c>
      <c r="H3" s="543">
        <v>37257</v>
      </c>
      <c r="I3" s="544">
        <f t="shared" ref="I3:I17" si="0">H3</f>
        <v>37257</v>
      </c>
      <c r="J3" s="539">
        <v>2</v>
      </c>
    </row>
    <row r="4" spans="1:10" ht="12.75">
      <c r="A4" s="539">
        <v>106</v>
      </c>
      <c r="B4" s="540">
        <v>1</v>
      </c>
      <c r="C4" s="541">
        <v>41205</v>
      </c>
      <c r="D4" s="542">
        <v>0</v>
      </c>
      <c r="E4" s="539">
        <v>0</v>
      </c>
      <c r="H4" s="543">
        <v>37622</v>
      </c>
      <c r="I4" s="544">
        <f t="shared" si="0"/>
        <v>37622</v>
      </c>
      <c r="J4" s="539">
        <v>2</v>
      </c>
    </row>
    <row r="5" spans="1:10" ht="12.75">
      <c r="A5" s="539">
        <v>106</v>
      </c>
      <c r="B5" s="540">
        <v>1</v>
      </c>
      <c r="C5" s="541">
        <v>41224</v>
      </c>
      <c r="D5" s="542">
        <v>0</v>
      </c>
      <c r="E5" s="539">
        <v>0</v>
      </c>
      <c r="H5" s="543">
        <v>37987</v>
      </c>
      <c r="I5" s="544">
        <f t="shared" si="0"/>
        <v>37987</v>
      </c>
      <c r="J5" s="539">
        <v>2</v>
      </c>
    </row>
    <row r="6" spans="1:10" ht="12.75">
      <c r="A6" s="539">
        <v>106</v>
      </c>
      <c r="B6" s="540">
        <v>1</v>
      </c>
      <c r="C6" s="541">
        <v>41261</v>
      </c>
      <c r="D6" s="542">
        <v>0</v>
      </c>
      <c r="E6" s="539">
        <v>0</v>
      </c>
      <c r="H6" s="543">
        <v>38353</v>
      </c>
      <c r="I6" s="544">
        <f t="shared" si="0"/>
        <v>38353</v>
      </c>
      <c r="J6" s="539">
        <v>2</v>
      </c>
    </row>
    <row r="7" spans="1:10" ht="12.75">
      <c r="A7" s="539">
        <v>106</v>
      </c>
      <c r="B7" s="540">
        <v>1</v>
      </c>
      <c r="C7" s="541">
        <v>41287</v>
      </c>
      <c r="D7" s="542">
        <v>0</v>
      </c>
      <c r="E7" s="539">
        <v>0</v>
      </c>
      <c r="H7" s="543">
        <v>38718</v>
      </c>
      <c r="I7" s="544">
        <f t="shared" si="0"/>
        <v>38718</v>
      </c>
      <c r="J7" s="539">
        <v>2</v>
      </c>
    </row>
    <row r="8" spans="1:10" ht="12.75">
      <c r="A8" s="539">
        <v>106</v>
      </c>
      <c r="B8" s="540">
        <v>1</v>
      </c>
      <c r="C8" s="541">
        <v>41444</v>
      </c>
      <c r="D8" s="542">
        <v>0</v>
      </c>
      <c r="E8" s="539">
        <v>0</v>
      </c>
      <c r="H8" s="543">
        <v>39083</v>
      </c>
      <c r="I8" s="544">
        <f t="shared" si="0"/>
        <v>39083</v>
      </c>
      <c r="J8" s="539">
        <v>2</v>
      </c>
    </row>
    <row r="9" spans="1:10" ht="12.75">
      <c r="A9" s="539">
        <v>106</v>
      </c>
      <c r="B9" s="540">
        <v>1</v>
      </c>
      <c r="C9" s="541">
        <v>41455</v>
      </c>
      <c r="D9" s="542">
        <v>0</v>
      </c>
      <c r="E9" s="539">
        <v>0</v>
      </c>
      <c r="H9" s="543">
        <v>39448</v>
      </c>
      <c r="I9" s="544">
        <f t="shared" si="0"/>
        <v>39448</v>
      </c>
      <c r="J9" s="539">
        <v>2</v>
      </c>
    </row>
    <row r="10" spans="1:10" ht="12.75">
      <c r="A10" s="539">
        <v>106</v>
      </c>
      <c r="B10" s="540">
        <v>1</v>
      </c>
      <c r="C10" s="541">
        <v>41522</v>
      </c>
      <c r="D10" s="542">
        <v>0</v>
      </c>
      <c r="E10" s="539">
        <v>0</v>
      </c>
      <c r="H10" s="543">
        <v>39814</v>
      </c>
      <c r="I10" s="544">
        <f t="shared" si="0"/>
        <v>39814</v>
      </c>
      <c r="J10" s="539">
        <v>2</v>
      </c>
    </row>
    <row r="11" spans="1:10" ht="12.75">
      <c r="A11" s="539">
        <v>106</v>
      </c>
      <c r="B11" s="540">
        <v>1</v>
      </c>
      <c r="C11" s="541">
        <v>41544</v>
      </c>
      <c r="D11" s="542">
        <v>0</v>
      </c>
      <c r="E11" s="539">
        <v>0</v>
      </c>
      <c r="H11" s="543">
        <v>40179</v>
      </c>
      <c r="I11" s="544">
        <f t="shared" si="0"/>
        <v>40179</v>
      </c>
      <c r="J11" s="539">
        <v>2</v>
      </c>
    </row>
    <row r="12" spans="1:10" ht="12.75">
      <c r="A12" s="539">
        <v>106</v>
      </c>
      <c r="B12" s="540">
        <v>1</v>
      </c>
      <c r="C12" s="541">
        <v>41550</v>
      </c>
      <c r="D12" s="542">
        <v>0</v>
      </c>
      <c r="E12" s="539">
        <v>0</v>
      </c>
      <c r="H12" s="543">
        <v>40544</v>
      </c>
      <c r="I12" s="544">
        <f t="shared" si="0"/>
        <v>40544</v>
      </c>
      <c r="J12" s="539">
        <v>2</v>
      </c>
    </row>
    <row r="13" spans="1:10" ht="12.75">
      <c r="A13" s="539">
        <v>106</v>
      </c>
      <c r="B13" s="540">
        <v>1</v>
      </c>
      <c r="C13" s="541">
        <v>41569</v>
      </c>
      <c r="D13" s="542">
        <v>0</v>
      </c>
      <c r="E13" s="539">
        <v>0</v>
      </c>
      <c r="H13" s="543">
        <v>40909</v>
      </c>
      <c r="I13" s="544">
        <f t="shared" si="0"/>
        <v>40909</v>
      </c>
      <c r="J13" s="539">
        <v>2</v>
      </c>
    </row>
    <row r="14" spans="1:10" ht="12.75">
      <c r="A14" s="539">
        <v>106</v>
      </c>
      <c r="B14" s="540">
        <v>1</v>
      </c>
      <c r="C14" s="541">
        <v>41594</v>
      </c>
      <c r="D14" s="542">
        <v>0</v>
      </c>
      <c r="E14" s="539">
        <v>0</v>
      </c>
      <c r="H14" s="543">
        <v>41275</v>
      </c>
      <c r="I14" s="544">
        <f t="shared" si="0"/>
        <v>41275</v>
      </c>
      <c r="J14" s="539">
        <v>2</v>
      </c>
    </row>
    <row r="15" spans="1:10" ht="12.75">
      <c r="A15" s="539">
        <v>106</v>
      </c>
      <c r="B15" s="540">
        <v>1</v>
      </c>
      <c r="C15" s="541">
        <v>41738</v>
      </c>
      <c r="D15" s="542">
        <v>0</v>
      </c>
      <c r="E15" s="539">
        <v>0</v>
      </c>
      <c r="H15" s="543">
        <v>41640</v>
      </c>
      <c r="I15" s="544">
        <f t="shared" si="0"/>
        <v>41640</v>
      </c>
      <c r="J15" s="539">
        <v>2</v>
      </c>
    </row>
    <row r="16" spans="1:10" ht="12.75">
      <c r="A16" s="539">
        <v>106</v>
      </c>
      <c r="B16" s="540">
        <v>1</v>
      </c>
      <c r="C16" s="541">
        <v>41753</v>
      </c>
      <c r="D16" s="542">
        <v>0</v>
      </c>
      <c r="E16" s="539">
        <v>0</v>
      </c>
      <c r="H16" s="543">
        <v>42005</v>
      </c>
      <c r="I16" s="544">
        <f t="shared" si="0"/>
        <v>42005</v>
      </c>
      <c r="J16" s="539">
        <v>2</v>
      </c>
    </row>
    <row r="17" spans="1:10" ht="12.75">
      <c r="A17" s="539">
        <v>106</v>
      </c>
      <c r="B17" s="540">
        <v>1</v>
      </c>
      <c r="C17" s="541">
        <v>41827</v>
      </c>
      <c r="D17" s="542">
        <v>0</v>
      </c>
      <c r="E17" s="539">
        <v>0</v>
      </c>
      <c r="H17" s="543">
        <v>42370</v>
      </c>
      <c r="I17" s="544">
        <f t="shared" si="0"/>
        <v>42370</v>
      </c>
      <c r="J17" s="539">
        <v>2</v>
      </c>
    </row>
    <row r="18" spans="1:10" ht="12.75">
      <c r="A18" s="539">
        <v>106</v>
      </c>
      <c r="B18" s="540">
        <v>1</v>
      </c>
      <c r="C18" s="541">
        <v>41885</v>
      </c>
      <c r="D18" s="542">
        <v>0</v>
      </c>
      <c r="E18" s="539">
        <v>0</v>
      </c>
      <c r="H18" s="543">
        <v>42736</v>
      </c>
      <c r="I18" s="544">
        <v>42737</v>
      </c>
      <c r="J18" s="539">
        <v>2</v>
      </c>
    </row>
    <row r="19" spans="1:10" ht="12.75">
      <c r="A19" s="539">
        <v>106</v>
      </c>
      <c r="B19" s="540">
        <v>1</v>
      </c>
      <c r="C19" s="541">
        <v>41947</v>
      </c>
      <c r="D19" s="542">
        <v>0</v>
      </c>
      <c r="E19" s="539">
        <v>0</v>
      </c>
    </row>
    <row r="20" spans="1:10" ht="12.75">
      <c r="A20" s="539">
        <v>106</v>
      </c>
      <c r="B20" s="540">
        <v>1</v>
      </c>
      <c r="C20" s="541">
        <v>42000</v>
      </c>
      <c r="D20" s="542">
        <v>0</v>
      </c>
      <c r="E20" s="539">
        <v>0</v>
      </c>
    </row>
    <row r="21" spans="1:10" ht="12.75">
      <c r="A21" s="539">
        <v>106</v>
      </c>
      <c r="B21" s="540">
        <v>1</v>
      </c>
      <c r="C21" s="541">
        <v>42008</v>
      </c>
      <c r="D21" s="542">
        <v>0</v>
      </c>
      <c r="E21" s="539">
        <v>0</v>
      </c>
    </row>
    <row r="22" spans="1:10" ht="12.75">
      <c r="A22" s="539">
        <v>106</v>
      </c>
      <c r="B22" s="540">
        <v>1</v>
      </c>
      <c r="C22" s="541">
        <v>42023</v>
      </c>
      <c r="D22" s="542">
        <v>0.67</v>
      </c>
      <c r="E22" s="539">
        <v>1</v>
      </c>
    </row>
    <row r="23" spans="1:10" ht="12.75">
      <c r="A23" s="539">
        <v>106</v>
      </c>
      <c r="B23" s="540">
        <v>1</v>
      </c>
      <c r="C23" s="541">
        <v>42058</v>
      </c>
      <c r="D23" s="542">
        <v>1.34</v>
      </c>
      <c r="E23" s="539">
        <v>1</v>
      </c>
    </row>
    <row r="24" spans="1:10" ht="12.75">
      <c r="A24" s="539">
        <v>106</v>
      </c>
      <c r="B24" s="540">
        <v>1</v>
      </c>
      <c r="C24" s="541">
        <v>42112</v>
      </c>
      <c r="D24" s="542">
        <v>1.33</v>
      </c>
      <c r="E24" s="539">
        <v>0</v>
      </c>
    </row>
    <row r="25" spans="1:10" ht="12.75">
      <c r="A25" s="539">
        <v>106</v>
      </c>
      <c r="B25" s="540">
        <v>1</v>
      </c>
      <c r="C25" s="541">
        <v>42185</v>
      </c>
      <c r="D25" s="542">
        <v>2.0699999999999998</v>
      </c>
      <c r="E25" s="539">
        <v>1</v>
      </c>
    </row>
    <row r="26" spans="1:10" ht="12.75">
      <c r="B26" s="540"/>
      <c r="C26" s="541"/>
    </row>
    <row r="27" spans="1:10" ht="12.75">
      <c r="B27" s="540"/>
      <c r="C27" s="541"/>
    </row>
    <row r="28" spans="1:10" ht="12.75">
      <c r="B28" s="540"/>
      <c r="C28" s="541"/>
    </row>
    <row r="29" spans="1:10" ht="12.75">
      <c r="B29" s="540"/>
      <c r="C29" s="541"/>
    </row>
    <row r="30" spans="1:10" ht="12.75">
      <c r="B30" s="540"/>
      <c r="C30" s="541"/>
    </row>
    <row r="31" spans="1:10" ht="12.75">
      <c r="B31" s="540"/>
      <c r="C31" s="541"/>
    </row>
    <row r="32" spans="1:10" ht="12.75">
      <c r="B32" s="540"/>
      <c r="C32" s="541"/>
    </row>
    <row r="33" spans="2:3" ht="12.75">
      <c r="B33" s="540"/>
      <c r="C33" s="541"/>
    </row>
    <row r="34" spans="2:3" ht="12.75">
      <c r="B34" s="540"/>
      <c r="C34" s="541"/>
    </row>
    <row r="35" spans="2:3" ht="12.75">
      <c r="B35" s="540"/>
      <c r="C35" s="541"/>
    </row>
    <row r="36" spans="2:3" ht="12.75">
      <c r="B36" s="540"/>
      <c r="C36" s="541"/>
    </row>
    <row r="37" spans="2:3" ht="12.75">
      <c r="B37" s="540"/>
      <c r="C37" s="541"/>
    </row>
    <row r="38" spans="2:3" ht="12.75">
      <c r="B38" s="540"/>
      <c r="C38" s="541"/>
    </row>
    <row r="39" spans="2:3" ht="12.75">
      <c r="B39" s="540"/>
      <c r="C39" s="541"/>
    </row>
    <row r="40" spans="2:3" ht="12.75">
      <c r="B40" s="540"/>
      <c r="C40" s="541"/>
    </row>
    <row r="41" spans="2:3" ht="12.75">
      <c r="B41" s="540"/>
      <c r="C41" s="541"/>
    </row>
    <row r="42" spans="2:3" ht="12.75">
      <c r="B42" s="540"/>
      <c r="C42" s="541"/>
    </row>
    <row r="43" spans="2:3" ht="12.75">
      <c r="B43" s="540"/>
      <c r="C43" s="541"/>
    </row>
    <row r="44" spans="2:3" ht="12.75">
      <c r="B44" s="540"/>
      <c r="C44" s="541"/>
    </row>
    <row r="45" spans="2:3" ht="12.75">
      <c r="B45" s="540"/>
      <c r="C45" s="541"/>
    </row>
    <row r="46" spans="2:3" ht="12.75">
      <c r="B46" s="540"/>
      <c r="C46" s="541"/>
    </row>
    <row r="47" spans="2:3" ht="12.75">
      <c r="B47" s="540"/>
      <c r="C47" s="541"/>
    </row>
    <row r="48" spans="2:3" ht="12.75">
      <c r="B48" s="540"/>
      <c r="C48" s="541"/>
    </row>
    <row r="49" spans="1:3" ht="12.75">
      <c r="B49" s="540"/>
      <c r="C49" s="541"/>
    </row>
    <row r="50" spans="1:3" ht="12.75">
      <c r="B50" s="540"/>
      <c r="C50" s="541"/>
    </row>
    <row r="51" spans="1:3" ht="12.75">
      <c r="B51" s="540"/>
      <c r="C51" s="541"/>
    </row>
    <row r="52" spans="1:3" ht="12.75">
      <c r="B52" s="540"/>
      <c r="C52" s="541"/>
    </row>
    <row r="53" spans="1:3" ht="12.75">
      <c r="B53" s="540"/>
      <c r="C53" s="541"/>
    </row>
    <row r="54" spans="1:3" ht="12.75">
      <c r="B54" s="540"/>
      <c r="C54" s="541"/>
    </row>
    <row r="55" spans="1:3" ht="12.75">
      <c r="B55" s="540"/>
      <c r="C55" s="541"/>
    </row>
    <row r="56" spans="1:3" ht="12.75">
      <c r="B56" s="540"/>
      <c r="C56" s="541"/>
    </row>
    <row r="57" spans="1:3" ht="12.75">
      <c r="A57" s="545"/>
      <c r="B57" s="540"/>
      <c r="C57" s="541"/>
    </row>
    <row r="58" spans="1:3" ht="12.75">
      <c r="B58" s="540"/>
      <c r="C58" s="541"/>
    </row>
    <row r="59" spans="1:3" ht="12.75">
      <c r="B59" s="540"/>
      <c r="C59" s="541"/>
    </row>
    <row r="60" spans="1:3" ht="12.75">
      <c r="B60" s="540"/>
      <c r="C60" s="541"/>
    </row>
    <row r="61" spans="1:3" ht="12.75">
      <c r="B61" s="540"/>
      <c r="C61" s="541"/>
    </row>
    <row r="62" spans="1:3" ht="12.75">
      <c r="B62" s="540"/>
      <c r="C62" s="541"/>
    </row>
    <row r="63" spans="1:3" ht="12.75">
      <c r="B63" s="540"/>
      <c r="C63" s="541"/>
    </row>
    <row r="64" spans="1:3" ht="12.75">
      <c r="B64" s="540"/>
      <c r="C64" s="541"/>
    </row>
    <row r="65" spans="2:3" ht="12.75">
      <c r="B65" s="540"/>
      <c r="C65" s="541"/>
    </row>
    <row r="66" spans="2:3" ht="12.75">
      <c r="B66" s="540"/>
      <c r="C66" s="541"/>
    </row>
    <row r="67" spans="2:3" ht="12.75">
      <c r="B67" s="540"/>
      <c r="C67" s="541"/>
    </row>
    <row r="68" spans="2:3" ht="12.75">
      <c r="B68" s="540"/>
      <c r="C68" s="541"/>
    </row>
    <row r="69" spans="2:3" ht="12.75">
      <c r="B69" s="540"/>
      <c r="C69" s="541"/>
    </row>
    <row r="70" spans="2:3" ht="12.75">
      <c r="B70" s="540"/>
      <c r="C70" s="541"/>
    </row>
    <row r="71" spans="2:3" ht="12.75">
      <c r="B71" s="540"/>
      <c r="C71" s="541"/>
    </row>
    <row r="72" spans="2:3" ht="12.75">
      <c r="B72" s="540"/>
      <c r="C72" s="541"/>
    </row>
    <row r="73" spans="2:3" ht="12.75">
      <c r="B73" s="540"/>
      <c r="C73" s="541"/>
    </row>
    <row r="74" spans="2:3" ht="12.75">
      <c r="B74" s="540"/>
      <c r="C74" s="541"/>
    </row>
    <row r="75" spans="2:3" ht="12.75">
      <c r="B75" s="540"/>
      <c r="C75" s="541"/>
    </row>
    <row r="76" spans="2:3" ht="12.75">
      <c r="B76" s="540"/>
      <c r="C76" s="541"/>
    </row>
    <row r="77" spans="2:3" ht="12.75">
      <c r="B77" s="540"/>
      <c r="C77" s="541"/>
    </row>
    <row r="78" spans="2:3" ht="12.75">
      <c r="B78" s="540"/>
      <c r="C78" s="541"/>
    </row>
    <row r="79" spans="2:3" ht="12.75">
      <c r="B79" s="540"/>
      <c r="C79" s="541"/>
    </row>
    <row r="80" spans="2:3" ht="12.75">
      <c r="B80" s="540"/>
      <c r="C80" s="541"/>
    </row>
    <row r="81" spans="2:3" ht="12.75">
      <c r="B81" s="540"/>
      <c r="C81" s="541"/>
    </row>
    <row r="82" spans="2:3" ht="12.75">
      <c r="B82" s="540"/>
      <c r="C82" s="541"/>
    </row>
    <row r="83" spans="2:3" ht="12.75">
      <c r="B83" s="540"/>
      <c r="C83" s="541"/>
    </row>
    <row r="84" spans="2:3" ht="12.75">
      <c r="B84" s="540"/>
      <c r="C84" s="541"/>
    </row>
    <row r="85" spans="2:3" ht="12.75">
      <c r="B85" s="540"/>
      <c r="C85" s="541"/>
    </row>
    <row r="86" spans="2:3" ht="12.75">
      <c r="B86" s="540"/>
      <c r="C86" s="541"/>
    </row>
    <row r="87" spans="2:3" ht="12.75">
      <c r="B87" s="540"/>
      <c r="C87" s="541"/>
    </row>
    <row r="88" spans="2:3" ht="12.75">
      <c r="B88" s="540"/>
      <c r="C88" s="541"/>
    </row>
    <row r="89" spans="2:3" ht="12.75">
      <c r="B89" s="540"/>
      <c r="C89" s="541"/>
    </row>
    <row r="90" spans="2:3" ht="12.75">
      <c r="B90" s="540"/>
      <c r="C90" s="541"/>
    </row>
    <row r="91" spans="2:3" ht="12.75">
      <c r="B91" s="540"/>
      <c r="C91" s="541"/>
    </row>
    <row r="92" spans="2:3" ht="12.75">
      <c r="B92" s="540"/>
      <c r="C92" s="541"/>
    </row>
    <row r="93" spans="2:3" ht="12.75">
      <c r="B93" s="540"/>
      <c r="C93" s="541"/>
    </row>
    <row r="94" spans="2:3" ht="12.75">
      <c r="B94" s="540"/>
      <c r="C94" s="541"/>
    </row>
    <row r="95" spans="2:3" ht="12.75">
      <c r="B95" s="540"/>
      <c r="C95" s="541"/>
    </row>
    <row r="96" spans="2:3" ht="12.75">
      <c r="B96" s="540"/>
      <c r="C96" s="541"/>
    </row>
    <row r="97" spans="2:3" ht="12.75">
      <c r="B97" s="540"/>
      <c r="C97" s="541"/>
    </row>
    <row r="98" spans="2:3" ht="12.75">
      <c r="B98" s="540"/>
      <c r="C98" s="541"/>
    </row>
    <row r="99" spans="2:3" ht="12.75">
      <c r="B99" s="540"/>
      <c r="C99" s="541"/>
    </row>
    <row r="100" spans="2:3" ht="12.75">
      <c r="B100" s="540"/>
      <c r="C100" s="541"/>
    </row>
    <row r="101" spans="2:3" ht="12.75">
      <c r="B101" s="540"/>
      <c r="C101" s="541"/>
    </row>
    <row r="102" spans="2:3" ht="12.75">
      <c r="B102" s="540"/>
      <c r="C102" s="541"/>
    </row>
    <row r="103" spans="2:3" ht="12.75">
      <c r="B103" s="540"/>
      <c r="C103" s="541"/>
    </row>
    <row r="104" spans="2:3" ht="12.75">
      <c r="B104" s="540"/>
      <c r="C104" s="541"/>
    </row>
    <row r="105" spans="2:3" ht="12.75">
      <c r="B105" s="540"/>
      <c r="C105" s="541"/>
    </row>
    <row r="106" spans="2:3" ht="12.75">
      <c r="B106" s="540"/>
      <c r="C106" s="541"/>
    </row>
    <row r="107" spans="2:3" ht="12.75">
      <c r="B107" s="540"/>
      <c r="C107" s="541"/>
    </row>
    <row r="108" spans="2:3" ht="12.75">
      <c r="B108" s="540"/>
      <c r="C108" s="541"/>
    </row>
    <row r="109" spans="2:3" ht="12.75">
      <c r="B109" s="540"/>
      <c r="C109" s="541"/>
    </row>
    <row r="110" spans="2:3" ht="12.75">
      <c r="B110" s="540"/>
      <c r="C110" s="541"/>
    </row>
    <row r="111" spans="2:3" ht="12.75">
      <c r="B111" s="540"/>
      <c r="C111" s="541"/>
    </row>
    <row r="112" spans="2:3" ht="12.75">
      <c r="B112" s="540"/>
      <c r="C112" s="541"/>
    </row>
    <row r="113" spans="2:3" ht="12.75">
      <c r="B113" s="540"/>
      <c r="C113" s="541"/>
    </row>
    <row r="114" spans="2:3" ht="12.75">
      <c r="B114" s="540"/>
      <c r="C114" s="541"/>
    </row>
    <row r="115" spans="2:3" ht="12.75">
      <c r="B115" s="540"/>
      <c r="C115" s="541"/>
    </row>
    <row r="116" spans="2:3" ht="12.75">
      <c r="B116" s="540"/>
      <c r="C116" s="541"/>
    </row>
    <row r="117" spans="2:3" ht="12.75">
      <c r="B117" s="540"/>
      <c r="C117" s="541"/>
    </row>
    <row r="118" spans="2:3" ht="12.75">
      <c r="B118" s="540"/>
      <c r="C118" s="541"/>
    </row>
    <row r="119" spans="2:3" ht="12.75">
      <c r="B119" s="540"/>
      <c r="C119" s="541"/>
    </row>
    <row r="120" spans="2:3" ht="12.75">
      <c r="B120" s="540"/>
      <c r="C120" s="541"/>
    </row>
    <row r="121" spans="2:3" ht="12.75">
      <c r="B121" s="540"/>
      <c r="C121" s="541"/>
    </row>
    <row r="122" spans="2:3" ht="12.75">
      <c r="B122" s="540"/>
      <c r="C122" s="541"/>
    </row>
    <row r="123" spans="2:3" ht="12.75">
      <c r="B123" s="540"/>
      <c r="C123" s="541"/>
    </row>
    <row r="124" spans="2:3" ht="12.75">
      <c r="B124" s="540"/>
      <c r="C124" s="541"/>
    </row>
    <row r="125" spans="2:3" ht="12.75">
      <c r="B125" s="540"/>
      <c r="C125" s="541"/>
    </row>
    <row r="126" spans="2:3" ht="12.75">
      <c r="B126" s="540"/>
      <c r="C126" s="541"/>
    </row>
    <row r="127" spans="2:3" ht="12.75">
      <c r="B127" s="540"/>
      <c r="C127" s="541"/>
    </row>
    <row r="128" spans="2:3" ht="12.75">
      <c r="B128" s="540"/>
      <c r="C128" s="541"/>
    </row>
    <row r="129" spans="2:3" ht="12.75">
      <c r="B129" s="540"/>
      <c r="C129" s="541"/>
    </row>
    <row r="130" spans="2:3" ht="12.75">
      <c r="B130" s="540"/>
      <c r="C130" s="541"/>
    </row>
    <row r="131" spans="2:3" ht="12.75">
      <c r="B131" s="540"/>
      <c r="C131" s="541"/>
    </row>
    <row r="132" spans="2:3" ht="12.75">
      <c r="B132" s="540"/>
      <c r="C132" s="541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62.xml><?xml version="1.0" encoding="utf-8"?>
<worksheet xmlns="http://schemas.openxmlformats.org/spreadsheetml/2006/main" xmlns:r="http://schemas.openxmlformats.org/officeDocument/2006/relationships">
  <sheetPr codeName="Sheet103">
    <tabColor theme="1"/>
  </sheetPr>
  <dimension ref="A1:U110"/>
  <sheetViews>
    <sheetView workbookViewId="0">
      <selection activeCell="I13" sqref="I13"/>
    </sheetView>
  </sheetViews>
  <sheetFormatPr defaultRowHeight="15"/>
  <cols>
    <col min="1" max="4" width="9.140625" style="1063"/>
  </cols>
  <sheetData>
    <row r="1" spans="1:21">
      <c r="A1" s="1061">
        <v>42005</v>
      </c>
      <c r="B1" s="620" t="s">
        <v>256</v>
      </c>
      <c r="F1" s="617" t="s">
        <v>774</v>
      </c>
      <c r="U1" s="1063"/>
    </row>
    <row r="2" spans="1:21">
      <c r="A2" s="1061">
        <v>42005</v>
      </c>
      <c r="B2" s="620" t="s">
        <v>253</v>
      </c>
      <c r="F2" s="617" t="s">
        <v>257</v>
      </c>
      <c r="G2" s="617" t="s">
        <v>258</v>
      </c>
      <c r="H2" s="617" t="s">
        <v>259</v>
      </c>
      <c r="I2" s="617" t="s">
        <v>260</v>
      </c>
      <c r="J2" s="617" t="s">
        <v>776</v>
      </c>
      <c r="K2" s="617" t="s">
        <v>777</v>
      </c>
      <c r="L2" s="617" t="s">
        <v>778</v>
      </c>
      <c r="M2" s="617" t="s">
        <v>779</v>
      </c>
      <c r="N2" s="618" t="s">
        <v>845</v>
      </c>
      <c r="O2" s="618" t="s">
        <v>846</v>
      </c>
      <c r="P2" s="618" t="s">
        <v>847</v>
      </c>
      <c r="Q2" s="618" t="s">
        <v>848</v>
      </c>
      <c r="U2" s="1063"/>
    </row>
    <row r="3" spans="1:21">
      <c r="A3" s="1061">
        <v>42005</v>
      </c>
      <c r="B3" s="620" t="s">
        <v>255</v>
      </c>
      <c r="F3">
        <f>COUNTA(B1:B10)</f>
        <v>10</v>
      </c>
      <c r="G3">
        <f>COUNTA(B11:B20)</f>
        <v>10</v>
      </c>
      <c r="H3">
        <f>COUNTA(B21:B26)</f>
        <v>6</v>
      </c>
      <c r="I3">
        <f>COUNTA(B27:B39)</f>
        <v>13</v>
      </c>
      <c r="J3">
        <f>COUNTA(B40:B46)</f>
        <v>7</v>
      </c>
      <c r="K3">
        <f>COUNTA(B47:B56)</f>
        <v>10</v>
      </c>
      <c r="L3">
        <f>COUNTA(B57:B62)</f>
        <v>6</v>
      </c>
      <c r="M3" s="617">
        <f>COUNTA(B63:B70)</f>
        <v>8</v>
      </c>
      <c r="N3">
        <f>COUNTA(B71:B88)</f>
        <v>18</v>
      </c>
      <c r="O3">
        <f>COUNTA(B89:B93)</f>
        <v>5</v>
      </c>
      <c r="P3">
        <f>COUNTA(B94:B99)</f>
        <v>6</v>
      </c>
      <c r="Q3">
        <f>COUNTA(B100:B110)</f>
        <v>11</v>
      </c>
      <c r="U3" s="1063"/>
    </row>
    <row r="4" spans="1:21">
      <c r="A4" s="1061">
        <v>42005</v>
      </c>
      <c r="B4" s="620" t="s">
        <v>251</v>
      </c>
      <c r="I4">
        <f>SUM(F3:I3)</f>
        <v>39</v>
      </c>
      <c r="M4">
        <f>SUM(J3:M3)</f>
        <v>31</v>
      </c>
      <c r="Q4">
        <f>SUM(N3:Q3)</f>
        <v>40</v>
      </c>
      <c r="U4" s="1063"/>
    </row>
    <row r="5" spans="1:21">
      <c r="A5" s="1061">
        <v>42005</v>
      </c>
      <c r="B5" s="620" t="s">
        <v>254</v>
      </c>
      <c r="U5" s="1063"/>
    </row>
    <row r="6" spans="1:21">
      <c r="A6" s="1061">
        <v>42036</v>
      </c>
      <c r="B6" s="620" t="s">
        <v>252</v>
      </c>
      <c r="U6" s="1063"/>
    </row>
    <row r="7" spans="1:21">
      <c r="A7" s="1061">
        <v>42064</v>
      </c>
      <c r="B7" s="620" t="s">
        <v>251</v>
      </c>
    </row>
    <row r="8" spans="1:21">
      <c r="A8" s="1061">
        <v>42064</v>
      </c>
      <c r="B8" s="620" t="s">
        <v>254</v>
      </c>
      <c r="F8" s="617" t="s">
        <v>775</v>
      </c>
    </row>
    <row r="9" spans="1:21">
      <c r="A9" s="1061">
        <v>42064</v>
      </c>
      <c r="B9" s="620" t="s">
        <v>254</v>
      </c>
      <c r="G9" s="315" t="s">
        <v>256</v>
      </c>
      <c r="H9" s="314" t="s">
        <v>253</v>
      </c>
      <c r="I9" s="314" t="s">
        <v>254</v>
      </c>
      <c r="J9" s="316" t="s">
        <v>255</v>
      </c>
      <c r="K9" s="619" t="s">
        <v>773</v>
      </c>
      <c r="L9" s="315" t="s">
        <v>251</v>
      </c>
      <c r="M9" s="315" t="s">
        <v>252</v>
      </c>
    </row>
    <row r="10" spans="1:21">
      <c r="A10" s="1061">
        <v>42064</v>
      </c>
      <c r="B10" s="620" t="s">
        <v>773</v>
      </c>
      <c r="F10">
        <v>2015</v>
      </c>
      <c r="G10">
        <f t="shared" ref="G10:M10" si="0">COUNTIF($B$1:$B$39,G9)</f>
        <v>7</v>
      </c>
      <c r="H10" s="617">
        <f t="shared" si="0"/>
        <v>3</v>
      </c>
      <c r="I10" s="617">
        <f t="shared" si="0"/>
        <v>7</v>
      </c>
      <c r="J10" s="617">
        <f t="shared" si="0"/>
        <v>1</v>
      </c>
      <c r="K10" s="617">
        <f t="shared" si="0"/>
        <v>5</v>
      </c>
      <c r="L10" s="617">
        <f t="shared" si="0"/>
        <v>10</v>
      </c>
      <c r="M10" s="617">
        <f t="shared" si="0"/>
        <v>6</v>
      </c>
      <c r="N10">
        <f>SUM(G10:M10)</f>
        <v>39</v>
      </c>
    </row>
    <row r="11" spans="1:21">
      <c r="A11" s="1066">
        <v>42095</v>
      </c>
      <c r="B11" s="620" t="s">
        <v>256</v>
      </c>
      <c r="F11">
        <v>2016</v>
      </c>
      <c r="G11">
        <f>COUNTIF($B$40:$B$70,G9)</f>
        <v>4</v>
      </c>
      <c r="H11" s="617">
        <f t="shared" ref="H11:M11" si="1">COUNTIF($B$40:$B$70,H9)</f>
        <v>2</v>
      </c>
      <c r="I11" s="617">
        <f t="shared" si="1"/>
        <v>3</v>
      </c>
      <c r="J11" s="617">
        <f t="shared" si="1"/>
        <v>5</v>
      </c>
      <c r="K11" s="617">
        <f t="shared" si="1"/>
        <v>4</v>
      </c>
      <c r="L11" s="617">
        <f t="shared" si="1"/>
        <v>6</v>
      </c>
      <c r="M11" s="617">
        <f t="shared" si="1"/>
        <v>7</v>
      </c>
      <c r="N11">
        <f>SUM(G11:M11)</f>
        <v>31</v>
      </c>
    </row>
    <row r="12" spans="1:21">
      <c r="A12" s="1061">
        <v>42095</v>
      </c>
      <c r="B12" s="620" t="s">
        <v>251</v>
      </c>
      <c r="F12">
        <v>2017</v>
      </c>
      <c r="G12" s="618">
        <f>COUNTIF($B$71:$B$110,G9)</f>
        <v>3</v>
      </c>
      <c r="H12" s="618">
        <f t="shared" ref="H12:M12" si="2">COUNTIF($B$71:$B$110,H9)</f>
        <v>4</v>
      </c>
      <c r="I12" s="618">
        <f t="shared" si="2"/>
        <v>8</v>
      </c>
      <c r="J12" s="618">
        <f t="shared" si="2"/>
        <v>5</v>
      </c>
      <c r="K12" s="618">
        <f t="shared" si="2"/>
        <v>3</v>
      </c>
      <c r="L12" s="618">
        <f t="shared" si="2"/>
        <v>8</v>
      </c>
      <c r="M12" s="618">
        <f t="shared" si="2"/>
        <v>9</v>
      </c>
      <c r="N12" s="618">
        <f>SUM(G12:M12)</f>
        <v>40</v>
      </c>
    </row>
    <row r="13" spans="1:21">
      <c r="A13" s="1061">
        <v>42095</v>
      </c>
      <c r="B13" s="620" t="s">
        <v>254</v>
      </c>
    </row>
    <row r="14" spans="1:21">
      <c r="A14" s="1061">
        <v>42095</v>
      </c>
      <c r="B14" s="620" t="s">
        <v>773</v>
      </c>
      <c r="F14" s="317" t="s">
        <v>261</v>
      </c>
    </row>
    <row r="15" spans="1:21">
      <c r="A15" s="1061">
        <v>42125</v>
      </c>
      <c r="B15" s="620" t="s">
        <v>256</v>
      </c>
    </row>
    <row r="16" spans="1:21">
      <c r="A16" s="1061">
        <v>42125</v>
      </c>
      <c r="B16" s="620" t="s">
        <v>253</v>
      </c>
    </row>
    <row r="17" spans="1:2">
      <c r="A17" s="1061">
        <v>42125</v>
      </c>
      <c r="B17" s="620" t="s">
        <v>251</v>
      </c>
    </row>
    <row r="18" spans="1:2">
      <c r="A18" s="1061">
        <v>42125</v>
      </c>
      <c r="B18" s="1063" t="s">
        <v>252</v>
      </c>
    </row>
    <row r="19" spans="1:2">
      <c r="A19" s="1061">
        <v>42156</v>
      </c>
      <c r="B19" s="620" t="s">
        <v>254</v>
      </c>
    </row>
    <row r="20" spans="1:2">
      <c r="A20" s="1061">
        <v>42156</v>
      </c>
      <c r="B20" s="620" t="s">
        <v>773</v>
      </c>
    </row>
    <row r="21" spans="1:2">
      <c r="A21" s="1061">
        <v>42186</v>
      </c>
      <c r="B21" s="620" t="s">
        <v>256</v>
      </c>
    </row>
    <row r="22" spans="1:2">
      <c r="A22" s="1061">
        <v>42186</v>
      </c>
      <c r="B22" s="620" t="s">
        <v>252</v>
      </c>
    </row>
    <row r="23" spans="1:2">
      <c r="A23" s="1061">
        <v>42217</v>
      </c>
      <c r="B23" s="620" t="s">
        <v>251</v>
      </c>
    </row>
    <row r="24" spans="1:2">
      <c r="A24" s="1061">
        <v>42248</v>
      </c>
      <c r="B24" s="620" t="s">
        <v>251</v>
      </c>
    </row>
    <row r="25" spans="1:2">
      <c r="A25" s="1061">
        <v>42248</v>
      </c>
      <c r="B25" s="620" t="s">
        <v>251</v>
      </c>
    </row>
    <row r="26" spans="1:2">
      <c r="A26" s="1061">
        <v>42248</v>
      </c>
      <c r="B26" s="620" t="s">
        <v>251</v>
      </c>
    </row>
    <row r="27" spans="1:2">
      <c r="A27" s="1061">
        <v>42278</v>
      </c>
      <c r="B27" s="620" t="s">
        <v>256</v>
      </c>
    </row>
    <row r="28" spans="1:2">
      <c r="A28" s="1061">
        <v>42278</v>
      </c>
      <c r="B28" s="620" t="s">
        <v>253</v>
      </c>
    </row>
    <row r="29" spans="1:2">
      <c r="A29" s="1061">
        <v>42278</v>
      </c>
      <c r="B29" s="620" t="s">
        <v>773</v>
      </c>
    </row>
    <row r="30" spans="1:2">
      <c r="A30" s="1061">
        <v>42278</v>
      </c>
      <c r="B30" s="620" t="s">
        <v>252</v>
      </c>
    </row>
    <row r="31" spans="1:2">
      <c r="A31" s="1061">
        <v>42278</v>
      </c>
      <c r="B31" s="620" t="s">
        <v>252</v>
      </c>
    </row>
    <row r="32" spans="1:2">
      <c r="A32" s="1061">
        <v>42309</v>
      </c>
      <c r="B32" s="620" t="s">
        <v>256</v>
      </c>
    </row>
    <row r="33" spans="1:5">
      <c r="A33" s="1061">
        <v>42309</v>
      </c>
      <c r="B33" s="620" t="s">
        <v>773</v>
      </c>
    </row>
    <row r="34" spans="1:5">
      <c r="A34" s="1061">
        <v>42339</v>
      </c>
      <c r="B34" s="620" t="s">
        <v>256</v>
      </c>
    </row>
    <row r="35" spans="1:5">
      <c r="A35" s="1061">
        <v>42339</v>
      </c>
      <c r="B35" s="620" t="s">
        <v>251</v>
      </c>
    </row>
    <row r="36" spans="1:5">
      <c r="A36" s="1061">
        <v>42339</v>
      </c>
      <c r="B36" s="620" t="s">
        <v>251</v>
      </c>
    </row>
    <row r="37" spans="1:5">
      <c r="A37" s="1061">
        <v>42339</v>
      </c>
      <c r="B37" s="620" t="s">
        <v>254</v>
      </c>
    </row>
    <row r="38" spans="1:5">
      <c r="A38" s="1061">
        <v>42339</v>
      </c>
      <c r="B38" s="620" t="s">
        <v>254</v>
      </c>
    </row>
    <row r="39" spans="1:5">
      <c r="A39" s="1061">
        <v>42339</v>
      </c>
      <c r="B39" s="620" t="s">
        <v>252</v>
      </c>
    </row>
    <row r="40" spans="1:5">
      <c r="A40" s="1061">
        <v>42370</v>
      </c>
      <c r="B40" s="1063" t="s">
        <v>773</v>
      </c>
      <c r="E40">
        <f>COUNTIF(G$9:M$9,B40)</f>
        <v>1</v>
      </c>
    </row>
    <row r="41" spans="1:5">
      <c r="A41" s="1061">
        <v>42401</v>
      </c>
      <c r="B41" s="1063" t="s">
        <v>255</v>
      </c>
      <c r="E41" s="618">
        <f t="shared" ref="E41:E104" si="3">COUNTIF(G$9:M$9,B41)</f>
        <v>1</v>
      </c>
    </row>
    <row r="42" spans="1:5">
      <c r="A42" s="1061">
        <v>42401</v>
      </c>
      <c r="B42" s="1063" t="s">
        <v>254</v>
      </c>
      <c r="E42" s="618">
        <f t="shared" si="3"/>
        <v>1</v>
      </c>
    </row>
    <row r="43" spans="1:5">
      <c r="A43" s="1061">
        <v>42430</v>
      </c>
      <c r="B43" s="1063" t="s">
        <v>256</v>
      </c>
      <c r="E43" s="618">
        <f t="shared" si="3"/>
        <v>1</v>
      </c>
    </row>
    <row r="44" spans="1:5">
      <c r="A44" s="1061">
        <v>42430</v>
      </c>
      <c r="B44" s="1063" t="s">
        <v>254</v>
      </c>
      <c r="E44" s="618">
        <f t="shared" si="3"/>
        <v>1</v>
      </c>
    </row>
    <row r="45" spans="1:5">
      <c r="A45" s="1061">
        <v>42430</v>
      </c>
      <c r="B45" s="1063" t="s">
        <v>773</v>
      </c>
      <c r="E45" s="618">
        <f t="shared" si="3"/>
        <v>1</v>
      </c>
    </row>
    <row r="46" spans="1:5">
      <c r="A46" s="1061">
        <v>42430</v>
      </c>
      <c r="B46" s="1063" t="s">
        <v>252</v>
      </c>
      <c r="E46" s="618">
        <f t="shared" si="3"/>
        <v>1</v>
      </c>
    </row>
    <row r="47" spans="1:5">
      <c r="A47" s="1061">
        <v>42461</v>
      </c>
      <c r="B47" s="1063" t="s">
        <v>255</v>
      </c>
      <c r="E47" s="618">
        <f t="shared" si="3"/>
        <v>1</v>
      </c>
    </row>
    <row r="48" spans="1:5">
      <c r="A48" s="1061">
        <v>42461</v>
      </c>
      <c r="B48" s="1063" t="s">
        <v>251</v>
      </c>
      <c r="E48" s="618">
        <f t="shared" si="3"/>
        <v>1</v>
      </c>
    </row>
    <row r="49" spans="1:5">
      <c r="A49" s="1061">
        <v>42461</v>
      </c>
      <c r="B49" s="1063" t="s">
        <v>251</v>
      </c>
      <c r="E49" s="618">
        <f t="shared" si="3"/>
        <v>1</v>
      </c>
    </row>
    <row r="50" spans="1:5">
      <c r="A50" s="1061">
        <v>42461</v>
      </c>
      <c r="B50" s="1063" t="s">
        <v>773</v>
      </c>
      <c r="E50" s="618">
        <f t="shared" si="3"/>
        <v>1</v>
      </c>
    </row>
    <row r="51" spans="1:5">
      <c r="A51" s="1061">
        <v>42461</v>
      </c>
      <c r="B51" s="1063" t="s">
        <v>252</v>
      </c>
      <c r="E51" s="618">
        <f t="shared" si="3"/>
        <v>1</v>
      </c>
    </row>
    <row r="52" spans="1:5">
      <c r="A52" s="1061">
        <v>42461</v>
      </c>
      <c r="B52" s="1063" t="s">
        <v>252</v>
      </c>
      <c r="E52" s="618">
        <f t="shared" si="3"/>
        <v>1</v>
      </c>
    </row>
    <row r="53" spans="1:5">
      <c r="A53" s="1061">
        <v>42491</v>
      </c>
      <c r="B53" s="1063" t="s">
        <v>256</v>
      </c>
      <c r="E53" s="618">
        <f t="shared" si="3"/>
        <v>1</v>
      </c>
    </row>
    <row r="54" spans="1:5">
      <c r="A54" s="1061">
        <v>42491</v>
      </c>
      <c r="B54" s="1063" t="s">
        <v>251</v>
      </c>
      <c r="E54" s="618">
        <f t="shared" si="3"/>
        <v>1</v>
      </c>
    </row>
    <row r="55" spans="1:5">
      <c r="A55" s="1061">
        <v>42522</v>
      </c>
      <c r="B55" s="1063" t="s">
        <v>251</v>
      </c>
      <c r="E55" s="618">
        <f t="shared" si="3"/>
        <v>1</v>
      </c>
    </row>
    <row r="56" spans="1:5">
      <c r="A56" s="1061">
        <v>42522</v>
      </c>
      <c r="B56" s="1063" t="s">
        <v>252</v>
      </c>
      <c r="E56" s="618">
        <f t="shared" si="3"/>
        <v>1</v>
      </c>
    </row>
    <row r="57" spans="1:5">
      <c r="A57" s="1061">
        <v>42552</v>
      </c>
      <c r="B57" s="1063" t="s">
        <v>255</v>
      </c>
      <c r="E57" s="618">
        <f t="shared" si="3"/>
        <v>1</v>
      </c>
    </row>
    <row r="58" spans="1:5">
      <c r="A58" s="1061">
        <v>42583</v>
      </c>
      <c r="B58" s="1063" t="s">
        <v>255</v>
      </c>
      <c r="E58" s="618">
        <f t="shared" si="3"/>
        <v>1</v>
      </c>
    </row>
    <row r="59" spans="1:5">
      <c r="A59" s="1061">
        <v>42583</v>
      </c>
      <c r="B59" s="1063" t="s">
        <v>255</v>
      </c>
      <c r="E59" s="618">
        <f t="shared" si="3"/>
        <v>1</v>
      </c>
    </row>
    <row r="60" spans="1:5">
      <c r="A60" s="1061">
        <v>42614</v>
      </c>
      <c r="B60" s="1063" t="s">
        <v>251</v>
      </c>
      <c r="E60" s="618">
        <f t="shared" si="3"/>
        <v>1</v>
      </c>
    </row>
    <row r="61" spans="1:5">
      <c r="A61" s="1061">
        <v>42614</v>
      </c>
      <c r="B61" s="1063" t="s">
        <v>773</v>
      </c>
      <c r="E61" s="618">
        <f t="shared" si="3"/>
        <v>1</v>
      </c>
    </row>
    <row r="62" spans="1:5">
      <c r="A62" s="1061">
        <v>42614</v>
      </c>
      <c r="B62" s="1063" t="s">
        <v>252</v>
      </c>
      <c r="E62" s="618">
        <f t="shared" si="3"/>
        <v>1</v>
      </c>
    </row>
    <row r="63" spans="1:5">
      <c r="A63" s="1061">
        <v>42644</v>
      </c>
      <c r="B63" s="1063" t="s">
        <v>256</v>
      </c>
      <c r="E63" s="618">
        <f t="shared" si="3"/>
        <v>1</v>
      </c>
    </row>
    <row r="64" spans="1:5">
      <c r="A64" s="1061">
        <v>42644</v>
      </c>
      <c r="B64" s="1063" t="s">
        <v>256</v>
      </c>
      <c r="E64" s="618">
        <f t="shared" si="3"/>
        <v>1</v>
      </c>
    </row>
    <row r="65" spans="1:5">
      <c r="A65" s="1061">
        <v>42644</v>
      </c>
      <c r="B65" s="1063" t="s">
        <v>253</v>
      </c>
      <c r="E65" s="618">
        <f t="shared" si="3"/>
        <v>1</v>
      </c>
    </row>
    <row r="66" spans="1:5">
      <c r="A66" s="1061">
        <v>42675</v>
      </c>
      <c r="B66" s="1063" t="s">
        <v>253</v>
      </c>
      <c r="E66" s="618">
        <f t="shared" si="3"/>
        <v>1</v>
      </c>
    </row>
    <row r="67" spans="1:5">
      <c r="A67" s="1061">
        <v>42675</v>
      </c>
      <c r="B67" s="1063" t="s">
        <v>251</v>
      </c>
      <c r="E67" s="618">
        <f t="shared" si="3"/>
        <v>1</v>
      </c>
    </row>
    <row r="68" spans="1:5">
      <c r="A68" s="1061">
        <v>42705</v>
      </c>
      <c r="B68" s="1063" t="s">
        <v>254</v>
      </c>
      <c r="E68" s="618">
        <f t="shared" si="3"/>
        <v>1</v>
      </c>
    </row>
    <row r="69" spans="1:5">
      <c r="A69" s="1061">
        <v>42705</v>
      </c>
      <c r="B69" s="1063" t="s">
        <v>252</v>
      </c>
      <c r="E69" s="618">
        <f t="shared" si="3"/>
        <v>1</v>
      </c>
    </row>
    <row r="70" spans="1:5">
      <c r="A70" s="1061">
        <v>42705</v>
      </c>
      <c r="B70" s="1063" t="s">
        <v>252</v>
      </c>
      <c r="E70" s="618">
        <f t="shared" si="3"/>
        <v>1</v>
      </c>
    </row>
    <row r="71" spans="1:5">
      <c r="A71" s="1061">
        <v>42736</v>
      </c>
      <c r="B71" s="1064" t="s">
        <v>255</v>
      </c>
      <c r="E71" s="618">
        <f t="shared" si="3"/>
        <v>1</v>
      </c>
    </row>
    <row r="72" spans="1:5">
      <c r="A72" s="1061">
        <v>42736</v>
      </c>
      <c r="B72" s="1064" t="s">
        <v>255</v>
      </c>
      <c r="E72" s="618">
        <f t="shared" si="3"/>
        <v>1</v>
      </c>
    </row>
    <row r="73" spans="1:5">
      <c r="A73" s="1061">
        <v>42736</v>
      </c>
      <c r="B73" s="1062" t="s">
        <v>251</v>
      </c>
      <c r="E73" s="618">
        <f t="shared" si="3"/>
        <v>1</v>
      </c>
    </row>
    <row r="74" spans="1:5">
      <c r="A74" s="1061">
        <v>42736</v>
      </c>
      <c r="B74" s="1062" t="s">
        <v>251</v>
      </c>
      <c r="E74" s="618">
        <f t="shared" si="3"/>
        <v>1</v>
      </c>
    </row>
    <row r="75" spans="1:5">
      <c r="A75" s="1061">
        <v>42736</v>
      </c>
      <c r="B75" s="1064" t="s">
        <v>252</v>
      </c>
      <c r="E75" s="618">
        <f t="shared" si="3"/>
        <v>1</v>
      </c>
    </row>
    <row r="76" spans="1:5">
      <c r="A76" s="1061">
        <v>42736</v>
      </c>
      <c r="B76" s="1064" t="s">
        <v>252</v>
      </c>
      <c r="E76" s="618">
        <f t="shared" si="3"/>
        <v>1</v>
      </c>
    </row>
    <row r="77" spans="1:5">
      <c r="A77" s="1061">
        <v>42767</v>
      </c>
      <c r="B77" s="1065" t="s">
        <v>253</v>
      </c>
      <c r="E77" s="618">
        <f t="shared" si="3"/>
        <v>1</v>
      </c>
    </row>
    <row r="78" spans="1:5">
      <c r="A78" s="1061">
        <v>42767</v>
      </c>
      <c r="B78" s="1065" t="s">
        <v>251</v>
      </c>
      <c r="E78" s="618">
        <f t="shared" si="3"/>
        <v>1</v>
      </c>
    </row>
    <row r="79" spans="1:5">
      <c r="A79" s="1061">
        <v>42767</v>
      </c>
      <c r="B79" s="1065" t="s">
        <v>251</v>
      </c>
      <c r="E79" s="618">
        <f t="shared" si="3"/>
        <v>1</v>
      </c>
    </row>
    <row r="80" spans="1:5">
      <c r="A80" s="1061">
        <v>42767</v>
      </c>
      <c r="B80" s="1065" t="s">
        <v>254</v>
      </c>
      <c r="E80" s="618">
        <f t="shared" si="3"/>
        <v>1</v>
      </c>
    </row>
    <row r="81" spans="1:5">
      <c r="A81" s="1061">
        <v>42767</v>
      </c>
      <c r="B81" s="1065" t="s">
        <v>254</v>
      </c>
      <c r="E81" s="618">
        <f t="shared" si="3"/>
        <v>1</v>
      </c>
    </row>
    <row r="82" spans="1:5">
      <c r="A82" s="1061">
        <v>42767</v>
      </c>
      <c r="B82" s="1065" t="s">
        <v>254</v>
      </c>
      <c r="E82" s="618">
        <f t="shared" si="3"/>
        <v>1</v>
      </c>
    </row>
    <row r="83" spans="1:5">
      <c r="A83" s="1061">
        <v>42767</v>
      </c>
      <c r="B83" s="1065" t="s">
        <v>254</v>
      </c>
      <c r="E83" s="618">
        <f t="shared" si="3"/>
        <v>1</v>
      </c>
    </row>
    <row r="84" spans="1:5">
      <c r="A84" s="1061">
        <v>42767</v>
      </c>
      <c r="B84" s="1065" t="s">
        <v>254</v>
      </c>
      <c r="E84" s="618">
        <f t="shared" si="3"/>
        <v>1</v>
      </c>
    </row>
    <row r="85" spans="1:5">
      <c r="A85" s="1061">
        <v>42767</v>
      </c>
      <c r="B85" s="1065" t="s">
        <v>252</v>
      </c>
      <c r="E85" s="618">
        <f t="shared" si="3"/>
        <v>1</v>
      </c>
    </row>
    <row r="86" spans="1:5">
      <c r="A86" s="1061">
        <v>42795</v>
      </c>
      <c r="B86" s="1062" t="s">
        <v>256</v>
      </c>
      <c r="E86" s="618">
        <f t="shared" si="3"/>
        <v>1</v>
      </c>
    </row>
    <row r="87" spans="1:5">
      <c r="A87" s="1061">
        <v>42795</v>
      </c>
      <c r="B87" s="1062" t="s">
        <v>251</v>
      </c>
      <c r="E87" s="618">
        <f t="shared" si="3"/>
        <v>1</v>
      </c>
    </row>
    <row r="88" spans="1:5">
      <c r="A88" s="1061">
        <v>42795</v>
      </c>
      <c r="B88" s="1062" t="s">
        <v>252</v>
      </c>
      <c r="E88" s="618">
        <f t="shared" si="3"/>
        <v>1</v>
      </c>
    </row>
    <row r="89" spans="1:5">
      <c r="A89" s="1061">
        <v>42887</v>
      </c>
      <c r="B89" s="1062" t="s">
        <v>251</v>
      </c>
      <c r="E89" s="618">
        <f t="shared" si="3"/>
        <v>1</v>
      </c>
    </row>
    <row r="90" spans="1:5">
      <c r="A90" s="1061">
        <v>42887</v>
      </c>
      <c r="B90" s="1062" t="s">
        <v>773</v>
      </c>
      <c r="E90" s="618">
        <v>1</v>
      </c>
    </row>
    <row r="91" spans="1:5">
      <c r="A91" s="1061">
        <v>42887</v>
      </c>
      <c r="B91" s="620" t="s">
        <v>252</v>
      </c>
      <c r="E91" s="618">
        <f t="shared" si="3"/>
        <v>1</v>
      </c>
    </row>
    <row r="92" spans="1:5">
      <c r="A92" s="1061">
        <v>42887</v>
      </c>
      <c r="B92" s="620" t="s">
        <v>252</v>
      </c>
      <c r="E92" s="618">
        <f t="shared" si="3"/>
        <v>1</v>
      </c>
    </row>
    <row r="93" spans="1:5">
      <c r="A93" s="1061">
        <v>42887</v>
      </c>
      <c r="B93" s="620" t="s">
        <v>252</v>
      </c>
      <c r="E93" s="618">
        <f t="shared" si="3"/>
        <v>1</v>
      </c>
    </row>
    <row r="94" spans="1:5">
      <c r="A94" s="1061">
        <v>42979</v>
      </c>
      <c r="B94" s="1063" t="s">
        <v>253</v>
      </c>
      <c r="E94" s="618">
        <f t="shared" si="3"/>
        <v>1</v>
      </c>
    </row>
    <row r="95" spans="1:5">
      <c r="A95" s="1061">
        <v>42979</v>
      </c>
      <c r="B95" s="1063" t="s">
        <v>253</v>
      </c>
      <c r="E95" s="618">
        <f t="shared" si="3"/>
        <v>1</v>
      </c>
    </row>
    <row r="96" spans="1:5">
      <c r="A96" s="1061">
        <v>42979</v>
      </c>
      <c r="B96" s="1063" t="s">
        <v>253</v>
      </c>
      <c r="E96" s="618">
        <f t="shared" si="3"/>
        <v>1</v>
      </c>
    </row>
    <row r="97" spans="1:5">
      <c r="A97" s="1061">
        <v>42979</v>
      </c>
      <c r="B97" s="1063" t="s">
        <v>255</v>
      </c>
      <c r="E97" s="618">
        <f t="shared" si="3"/>
        <v>1</v>
      </c>
    </row>
    <row r="98" spans="1:5">
      <c r="A98" s="1061">
        <v>42979</v>
      </c>
      <c r="B98" s="1063" t="s">
        <v>251</v>
      </c>
      <c r="E98" s="618">
        <f t="shared" si="3"/>
        <v>1</v>
      </c>
    </row>
    <row r="99" spans="1:5">
      <c r="A99" s="1061">
        <v>42979</v>
      </c>
      <c r="B99" s="1063" t="s">
        <v>254</v>
      </c>
      <c r="E99" s="618">
        <f t="shared" si="3"/>
        <v>1</v>
      </c>
    </row>
    <row r="100" spans="1:5">
      <c r="A100" s="1061">
        <v>43009</v>
      </c>
      <c r="B100" s="1063" t="s">
        <v>254</v>
      </c>
      <c r="E100" s="618">
        <f t="shared" si="3"/>
        <v>1</v>
      </c>
    </row>
    <row r="101" spans="1:5">
      <c r="A101" s="1061">
        <v>43040</v>
      </c>
      <c r="B101" s="620" t="s">
        <v>256</v>
      </c>
      <c r="E101" s="618">
        <f t="shared" si="3"/>
        <v>1</v>
      </c>
    </row>
    <row r="102" spans="1:5">
      <c r="A102" s="1061">
        <v>43040</v>
      </c>
      <c r="B102" s="620" t="s">
        <v>256</v>
      </c>
      <c r="E102" s="618">
        <f t="shared" si="3"/>
        <v>1</v>
      </c>
    </row>
    <row r="103" spans="1:5">
      <c r="A103" s="1061">
        <v>43040</v>
      </c>
      <c r="B103" s="1063" t="s">
        <v>255</v>
      </c>
      <c r="E103" s="618">
        <f t="shared" si="3"/>
        <v>1</v>
      </c>
    </row>
    <row r="104" spans="1:5">
      <c r="A104" s="1061">
        <v>43040</v>
      </c>
      <c r="B104" s="1063" t="s">
        <v>255</v>
      </c>
      <c r="E104" s="618">
        <f t="shared" si="3"/>
        <v>1</v>
      </c>
    </row>
    <row r="105" spans="1:5">
      <c r="A105" s="1061">
        <v>43040</v>
      </c>
      <c r="B105" s="620" t="s">
        <v>251</v>
      </c>
      <c r="E105" s="618">
        <f t="shared" ref="E105:E110" si="4">COUNTIF(G$9:M$9,B105)</f>
        <v>1</v>
      </c>
    </row>
    <row r="106" spans="1:5">
      <c r="A106" s="1061">
        <v>43040</v>
      </c>
      <c r="B106" s="620" t="s">
        <v>254</v>
      </c>
      <c r="E106" s="618">
        <f t="shared" si="4"/>
        <v>1</v>
      </c>
    </row>
    <row r="107" spans="1:5">
      <c r="A107" s="1061">
        <v>43040</v>
      </c>
      <c r="B107" s="1063" t="s">
        <v>773</v>
      </c>
      <c r="E107" s="618">
        <v>1</v>
      </c>
    </row>
    <row r="108" spans="1:5">
      <c r="A108" s="1061">
        <v>43040</v>
      </c>
      <c r="B108" s="1063" t="s">
        <v>773</v>
      </c>
      <c r="E108" s="618">
        <v>1</v>
      </c>
    </row>
    <row r="109" spans="1:5">
      <c r="A109" s="1061">
        <v>43040</v>
      </c>
      <c r="B109" s="620" t="s">
        <v>252</v>
      </c>
      <c r="E109" s="618">
        <f t="shared" si="4"/>
        <v>1</v>
      </c>
    </row>
    <row r="110" spans="1:5">
      <c r="A110" s="1061">
        <v>43070</v>
      </c>
      <c r="B110" s="1063" t="s">
        <v>252</v>
      </c>
      <c r="E110" s="618">
        <f t="shared" si="4"/>
        <v>1</v>
      </c>
    </row>
  </sheetData>
  <conditionalFormatting sqref="A1:B10">
    <cfRule type="expression" dxfId="14" priority="22" stopIfTrue="1">
      <formula>ISBLANK($L1)&lt;&gt;TRUE</formula>
    </cfRule>
  </conditionalFormatting>
  <conditionalFormatting sqref="G9">
    <cfRule type="expression" dxfId="13" priority="16" stopIfTrue="1">
      <formula>ISBLANK($L9)&lt;&gt;TRUE</formula>
    </cfRule>
  </conditionalFormatting>
  <conditionalFormatting sqref="H9">
    <cfRule type="expression" dxfId="12" priority="15" stopIfTrue="1">
      <formula>ISBLANK($L9)&lt;&gt;TRUE</formula>
    </cfRule>
  </conditionalFormatting>
  <conditionalFormatting sqref="I9">
    <cfRule type="expression" dxfId="11" priority="14" stopIfTrue="1">
      <formula>ISBLANK($L9)&lt;&gt;TRUE</formula>
    </cfRule>
  </conditionalFormatting>
  <conditionalFormatting sqref="J9">
    <cfRule type="expression" dxfId="10" priority="13" stopIfTrue="1">
      <formula>ISBLANK($L9)&lt;&gt;TRUE</formula>
    </cfRule>
  </conditionalFormatting>
  <conditionalFormatting sqref="K9">
    <cfRule type="expression" dxfId="9" priority="12" stopIfTrue="1">
      <formula>ISBLANK($L9)&lt;&gt;TRUE</formula>
    </cfRule>
  </conditionalFormatting>
  <conditionalFormatting sqref="L9">
    <cfRule type="expression" dxfId="8" priority="11" stopIfTrue="1">
      <formula>ISBLANK($L9)&lt;&gt;TRUE</formula>
    </cfRule>
  </conditionalFormatting>
  <conditionalFormatting sqref="M9">
    <cfRule type="expression" dxfId="7" priority="10" stopIfTrue="1">
      <formula>ISBLANK($L9)&lt;&gt;TRUE</formula>
    </cfRule>
  </conditionalFormatting>
  <conditionalFormatting sqref="A11:B18">
    <cfRule type="expression" dxfId="6" priority="24" stopIfTrue="1">
      <formula>ISBLANK($L12)&lt;&gt;TRUE</formula>
    </cfRule>
  </conditionalFormatting>
  <conditionalFormatting sqref="A19:B22">
    <cfRule type="expression" dxfId="5" priority="26" stopIfTrue="1">
      <formula>ISBLANK($L21)&lt;&gt;TRUE</formula>
    </cfRule>
  </conditionalFormatting>
  <conditionalFormatting sqref="A23:B70">
    <cfRule type="expression" dxfId="4" priority="28" stopIfTrue="1">
      <formula>ISBLANK($L26)&lt;&gt;TRUE</formula>
    </cfRule>
  </conditionalFormatting>
  <conditionalFormatting sqref="A71:A100 B71:B94">
    <cfRule type="expression" dxfId="3" priority="9" stopIfTrue="1">
      <formula>ISBLANK($P71)&lt;&gt;TRUE</formula>
    </cfRule>
  </conditionalFormatting>
  <conditionalFormatting sqref="B74">
    <cfRule type="expression" dxfId="2" priority="6" stopIfTrue="1">
      <formula>ISBLANK($P74)&lt;&gt;TRUE</formula>
    </cfRule>
  </conditionalFormatting>
  <conditionalFormatting sqref="B73">
    <cfRule type="expression" dxfId="1" priority="7" stopIfTrue="1">
      <formula>ISBLANK($P73)&lt;&gt;TRUE</formula>
    </cfRule>
  </conditionalFormatting>
  <conditionalFormatting sqref="B91">
    <cfRule type="expression" dxfId="0" priority="5" stopIfTrue="1">
      <formula>ISBLANK($P91)&lt;&gt;TRUE</formula>
    </cfRule>
  </conditionalFormatting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>
  <sheetPr codeName="Sheet138"/>
  <dimension ref="B1:J131"/>
  <sheetViews>
    <sheetView showGridLines="0" zoomScale="80" zoomScaleNormal="80" workbookViewId="0"/>
  </sheetViews>
  <sheetFormatPr defaultRowHeight="12"/>
  <cols>
    <col min="1" max="1" width="4.42578125" style="539" customWidth="1"/>
    <col min="2" max="3" width="9.140625" style="539"/>
    <col min="4" max="4" width="14.5703125" style="546" customWidth="1"/>
    <col min="5" max="5" width="9.140625" style="542"/>
    <col min="6" max="8" width="9.140625" style="539"/>
    <col min="9" max="9" width="12.42578125" style="539" bestFit="1" customWidth="1"/>
    <col min="10" max="16384" width="9.140625" style="539"/>
  </cols>
  <sheetData>
    <row r="1" spans="2:10" ht="15.75">
      <c r="B1" s="1862" t="s">
        <v>1102</v>
      </c>
      <c r="C1" s="540"/>
      <c r="D1" s="541"/>
      <c r="I1" s="543"/>
      <c r="J1" s="544"/>
    </row>
    <row r="2" spans="2:10" ht="12.75">
      <c r="C2" s="540"/>
      <c r="D2" s="541"/>
      <c r="I2" s="543"/>
      <c r="J2" s="544"/>
    </row>
    <row r="3" spans="2:10" ht="12.75">
      <c r="C3" s="540"/>
      <c r="D3" s="541"/>
      <c r="I3" s="543"/>
      <c r="J3" s="544"/>
    </row>
    <row r="4" spans="2:10" ht="12.75">
      <c r="C4" s="540"/>
      <c r="D4" s="541"/>
      <c r="I4" s="543"/>
      <c r="J4" s="544"/>
    </row>
    <row r="5" spans="2:10" ht="12.75">
      <c r="C5" s="540"/>
      <c r="D5" s="541"/>
      <c r="I5" s="543"/>
      <c r="J5" s="544"/>
    </row>
    <row r="6" spans="2:10" ht="12.75">
      <c r="C6" s="540"/>
      <c r="D6" s="541"/>
      <c r="I6" s="543"/>
      <c r="J6" s="544"/>
    </row>
    <row r="7" spans="2:10" ht="12.75">
      <c r="C7" s="540"/>
      <c r="D7" s="541"/>
      <c r="I7" s="543"/>
      <c r="J7" s="544"/>
    </row>
    <row r="8" spans="2:10" ht="12.75">
      <c r="C8" s="540"/>
      <c r="D8" s="541"/>
      <c r="I8" s="543"/>
      <c r="J8" s="544"/>
    </row>
    <row r="9" spans="2:10" ht="12.75">
      <c r="C9" s="540"/>
      <c r="D9" s="541"/>
      <c r="I9" s="543"/>
      <c r="J9" s="544"/>
    </row>
    <row r="10" spans="2:10" ht="12.75">
      <c r="C10" s="540"/>
      <c r="D10" s="541"/>
      <c r="I10" s="543"/>
      <c r="J10" s="544"/>
    </row>
    <row r="11" spans="2:10" ht="12.75">
      <c r="C11" s="540"/>
      <c r="D11" s="541"/>
      <c r="I11" s="543"/>
      <c r="J11" s="544"/>
    </row>
    <row r="12" spans="2:10" ht="12.75">
      <c r="C12" s="540"/>
      <c r="D12" s="541"/>
      <c r="I12" s="543"/>
      <c r="J12" s="544"/>
    </row>
    <row r="13" spans="2:10" ht="12.75">
      <c r="C13" s="540"/>
      <c r="D13" s="541"/>
      <c r="I13" s="543"/>
      <c r="J13" s="544"/>
    </row>
    <row r="14" spans="2:10" ht="12.75">
      <c r="C14" s="540"/>
      <c r="D14" s="541"/>
      <c r="I14" s="543"/>
      <c r="J14" s="544"/>
    </row>
    <row r="15" spans="2:10" ht="12.75">
      <c r="C15" s="540"/>
      <c r="D15" s="541"/>
      <c r="I15" s="543"/>
      <c r="J15" s="544"/>
    </row>
    <row r="16" spans="2:10" ht="12.75">
      <c r="C16" s="540"/>
      <c r="D16" s="541"/>
      <c r="I16" s="543"/>
      <c r="J16" s="544"/>
    </row>
    <row r="17" spans="3:10" ht="12.75">
      <c r="C17" s="540"/>
      <c r="D17" s="541"/>
      <c r="I17" s="543"/>
      <c r="J17" s="544"/>
    </row>
    <row r="18" spans="3:10" ht="12.75">
      <c r="C18" s="540"/>
      <c r="D18" s="541"/>
    </row>
    <row r="19" spans="3:10" ht="12.75">
      <c r="C19" s="540"/>
      <c r="D19" s="541"/>
    </row>
    <row r="20" spans="3:10" ht="12.75">
      <c r="C20" s="540"/>
      <c r="D20" s="541"/>
    </row>
    <row r="21" spans="3:10" ht="12.75">
      <c r="C21" s="540"/>
      <c r="D21" s="541"/>
    </row>
    <row r="22" spans="3:10" ht="12.75">
      <c r="C22" s="540"/>
      <c r="D22" s="541"/>
    </row>
    <row r="23" spans="3:10" ht="12.75">
      <c r="C23" s="540"/>
      <c r="D23" s="541"/>
    </row>
    <row r="24" spans="3:10" ht="12.75">
      <c r="C24" s="540"/>
      <c r="D24" s="541"/>
    </row>
    <row r="25" spans="3:10" ht="12.75">
      <c r="C25" s="540"/>
      <c r="D25" s="541"/>
    </row>
    <row r="26" spans="3:10" ht="12.75">
      <c r="C26" s="540"/>
      <c r="D26" s="541"/>
    </row>
    <row r="27" spans="3:10" ht="12.75">
      <c r="C27" s="540"/>
      <c r="D27" s="541"/>
    </row>
    <row r="28" spans="3:10" ht="12.75">
      <c r="C28" s="540"/>
      <c r="D28" s="541"/>
    </row>
    <row r="29" spans="3:10" ht="12.75">
      <c r="C29" s="540"/>
      <c r="D29" s="541"/>
    </row>
    <row r="30" spans="3:10" ht="12.75">
      <c r="C30" s="540"/>
      <c r="D30" s="541"/>
    </row>
    <row r="31" spans="3:10" ht="12.75">
      <c r="C31" s="540"/>
      <c r="D31" s="541"/>
    </row>
    <row r="32" spans="3:10" ht="12.75">
      <c r="C32" s="540"/>
      <c r="D32" s="541"/>
    </row>
    <row r="33" spans="3:4" ht="12.75">
      <c r="C33" s="540"/>
      <c r="D33" s="541"/>
    </row>
    <row r="34" spans="3:4" ht="12.75">
      <c r="C34" s="540"/>
      <c r="D34" s="541"/>
    </row>
    <row r="35" spans="3:4" ht="12.75">
      <c r="C35" s="540"/>
      <c r="D35" s="541"/>
    </row>
    <row r="36" spans="3:4" ht="12.75">
      <c r="C36" s="540"/>
      <c r="D36" s="541"/>
    </row>
    <row r="37" spans="3:4" ht="12.75">
      <c r="C37" s="540"/>
      <c r="D37" s="541"/>
    </row>
    <row r="38" spans="3:4" ht="12.75">
      <c r="C38" s="540"/>
      <c r="D38" s="541"/>
    </row>
    <row r="39" spans="3:4" ht="12.75">
      <c r="C39" s="540"/>
      <c r="D39" s="541"/>
    </row>
    <row r="40" spans="3:4" ht="12.75">
      <c r="C40" s="540"/>
      <c r="D40" s="541"/>
    </row>
    <row r="41" spans="3:4" ht="12.75">
      <c r="C41" s="540"/>
      <c r="D41" s="541"/>
    </row>
    <row r="42" spans="3:4" ht="12.75">
      <c r="C42" s="540"/>
      <c r="D42" s="541"/>
    </row>
    <row r="43" spans="3:4" ht="12.75">
      <c r="C43" s="540"/>
      <c r="D43" s="541"/>
    </row>
    <row r="44" spans="3:4" ht="12.75">
      <c r="C44" s="540"/>
      <c r="D44" s="541"/>
    </row>
    <row r="45" spans="3:4" ht="12.75">
      <c r="C45" s="540"/>
      <c r="D45" s="541"/>
    </row>
    <row r="46" spans="3:4" ht="12.75">
      <c r="C46" s="540"/>
      <c r="D46" s="541"/>
    </row>
    <row r="47" spans="3:4" ht="12.75">
      <c r="C47" s="540"/>
      <c r="D47" s="541"/>
    </row>
    <row r="48" spans="3:4" ht="12.75">
      <c r="C48" s="540"/>
      <c r="D48" s="541"/>
    </row>
    <row r="49" spans="2:4" ht="12.75">
      <c r="C49" s="540"/>
      <c r="D49" s="541"/>
    </row>
    <row r="50" spans="2:4" ht="12.75">
      <c r="C50" s="540"/>
      <c r="D50" s="541"/>
    </row>
    <row r="51" spans="2:4" ht="12.75">
      <c r="C51" s="540"/>
      <c r="D51" s="541"/>
    </row>
    <row r="52" spans="2:4" ht="12.75">
      <c r="C52" s="540"/>
      <c r="D52" s="541"/>
    </row>
    <row r="53" spans="2:4" ht="12.75">
      <c r="C53" s="540"/>
      <c r="D53" s="541"/>
    </row>
    <row r="54" spans="2:4" ht="12.75">
      <c r="C54" s="540"/>
      <c r="D54" s="541"/>
    </row>
    <row r="55" spans="2:4" ht="12.75">
      <c r="C55" s="540"/>
      <c r="D55" s="541"/>
    </row>
    <row r="56" spans="2:4" ht="12.75">
      <c r="B56" s="545"/>
      <c r="C56" s="540"/>
      <c r="D56" s="541"/>
    </row>
    <row r="57" spans="2:4" ht="12.75">
      <c r="C57" s="540"/>
      <c r="D57" s="541"/>
    </row>
    <row r="58" spans="2:4" ht="12.75">
      <c r="C58" s="540"/>
      <c r="D58" s="541"/>
    </row>
    <row r="59" spans="2:4" ht="12.75">
      <c r="C59" s="540"/>
      <c r="D59" s="541"/>
    </row>
    <row r="60" spans="2:4" ht="12.75">
      <c r="C60" s="540"/>
      <c r="D60" s="541"/>
    </row>
    <row r="61" spans="2:4" ht="12.75">
      <c r="C61" s="540"/>
      <c r="D61" s="541"/>
    </row>
    <row r="62" spans="2:4" ht="12.75">
      <c r="C62" s="540"/>
      <c r="D62" s="541"/>
    </row>
    <row r="63" spans="2:4" ht="12.75">
      <c r="C63" s="540"/>
      <c r="D63" s="541"/>
    </row>
    <row r="64" spans="2:4" ht="12.75">
      <c r="C64" s="540"/>
      <c r="D64" s="541"/>
    </row>
    <row r="65" spans="3:4" ht="12.75">
      <c r="C65" s="540"/>
      <c r="D65" s="541"/>
    </row>
    <row r="66" spans="3:4" ht="12.75">
      <c r="C66" s="540"/>
      <c r="D66" s="541"/>
    </row>
    <row r="67" spans="3:4" ht="12.75">
      <c r="C67" s="540"/>
      <c r="D67" s="541"/>
    </row>
    <row r="68" spans="3:4" ht="12.75">
      <c r="C68" s="540"/>
      <c r="D68" s="541"/>
    </row>
    <row r="69" spans="3:4" ht="12.75">
      <c r="C69" s="540"/>
      <c r="D69" s="541"/>
    </row>
    <row r="70" spans="3:4" ht="12.75">
      <c r="C70" s="540"/>
      <c r="D70" s="541"/>
    </row>
    <row r="71" spans="3:4" ht="12.75">
      <c r="C71" s="540"/>
      <c r="D71" s="541"/>
    </row>
    <row r="72" spans="3:4" ht="12.75">
      <c r="C72" s="540"/>
      <c r="D72" s="541"/>
    </row>
    <row r="73" spans="3:4" ht="12.75">
      <c r="C73" s="540"/>
      <c r="D73" s="541"/>
    </row>
    <row r="74" spans="3:4" ht="12.75">
      <c r="C74" s="540"/>
      <c r="D74" s="541"/>
    </row>
    <row r="75" spans="3:4" ht="12.75">
      <c r="C75" s="540"/>
      <c r="D75" s="541"/>
    </row>
    <row r="76" spans="3:4" ht="12.75">
      <c r="C76" s="540"/>
      <c r="D76" s="541"/>
    </row>
    <row r="77" spans="3:4" ht="12.75">
      <c r="C77" s="540"/>
      <c r="D77" s="541"/>
    </row>
    <row r="78" spans="3:4" ht="12.75">
      <c r="C78" s="540"/>
      <c r="D78" s="541"/>
    </row>
    <row r="79" spans="3:4" ht="12.75">
      <c r="C79" s="540"/>
      <c r="D79" s="541"/>
    </row>
    <row r="80" spans="3:4" ht="12.75">
      <c r="C80" s="540"/>
      <c r="D80" s="541"/>
    </row>
    <row r="81" spans="3:4" ht="12.75">
      <c r="C81" s="540"/>
      <c r="D81" s="541"/>
    </row>
    <row r="82" spans="3:4" ht="12.75">
      <c r="C82" s="540"/>
      <c r="D82" s="541"/>
    </row>
    <row r="83" spans="3:4" ht="12.75">
      <c r="C83" s="540"/>
      <c r="D83" s="541"/>
    </row>
    <row r="84" spans="3:4" ht="12.75">
      <c r="C84" s="540"/>
      <c r="D84" s="541"/>
    </row>
    <row r="85" spans="3:4" ht="12.75">
      <c r="C85" s="540"/>
      <c r="D85" s="541"/>
    </row>
    <row r="86" spans="3:4" ht="12.75">
      <c r="C86" s="540"/>
      <c r="D86" s="541"/>
    </row>
    <row r="87" spans="3:4" ht="12.75">
      <c r="C87" s="540"/>
      <c r="D87" s="541"/>
    </row>
    <row r="88" spans="3:4" ht="12.75">
      <c r="C88" s="540"/>
      <c r="D88" s="541"/>
    </row>
    <row r="89" spans="3:4" ht="12.75">
      <c r="C89" s="540"/>
      <c r="D89" s="541"/>
    </row>
    <row r="90" spans="3:4" ht="12.75">
      <c r="C90" s="540"/>
      <c r="D90" s="541"/>
    </row>
    <row r="91" spans="3:4" ht="12.75">
      <c r="C91" s="540"/>
      <c r="D91" s="541"/>
    </row>
    <row r="92" spans="3:4" ht="12.75">
      <c r="C92" s="540"/>
      <c r="D92" s="541"/>
    </row>
    <row r="93" spans="3:4" ht="12.75">
      <c r="C93" s="540"/>
      <c r="D93" s="541"/>
    </row>
    <row r="94" spans="3:4" ht="12.75">
      <c r="C94" s="540"/>
      <c r="D94" s="541"/>
    </row>
    <row r="95" spans="3:4" ht="12.75">
      <c r="C95" s="540"/>
      <c r="D95" s="541"/>
    </row>
    <row r="96" spans="3:4" ht="12.75">
      <c r="C96" s="540"/>
      <c r="D96" s="541"/>
    </row>
    <row r="97" spans="3:4" ht="12.75">
      <c r="C97" s="540"/>
      <c r="D97" s="541"/>
    </row>
    <row r="98" spans="3:4" ht="12.75">
      <c r="C98" s="540"/>
      <c r="D98" s="541"/>
    </row>
    <row r="99" spans="3:4" ht="12.75">
      <c r="C99" s="540"/>
      <c r="D99" s="541"/>
    </row>
    <row r="100" spans="3:4" ht="12.75">
      <c r="C100" s="540"/>
      <c r="D100" s="541"/>
    </row>
    <row r="101" spans="3:4" ht="12.75">
      <c r="C101" s="540"/>
      <c r="D101" s="541"/>
    </row>
    <row r="102" spans="3:4" ht="12.75">
      <c r="C102" s="540"/>
      <c r="D102" s="541"/>
    </row>
    <row r="103" spans="3:4" ht="12.75">
      <c r="C103" s="540"/>
      <c r="D103" s="541"/>
    </row>
    <row r="104" spans="3:4" ht="12.75">
      <c r="C104" s="540"/>
      <c r="D104" s="541"/>
    </row>
    <row r="105" spans="3:4" ht="12.75">
      <c r="C105" s="540"/>
      <c r="D105" s="541"/>
    </row>
    <row r="106" spans="3:4" ht="12.75">
      <c r="C106" s="540"/>
      <c r="D106" s="541"/>
    </row>
    <row r="107" spans="3:4" ht="12.75">
      <c r="C107" s="540"/>
      <c r="D107" s="541"/>
    </row>
    <row r="108" spans="3:4" ht="12.75">
      <c r="C108" s="540"/>
      <c r="D108" s="541"/>
    </row>
    <row r="109" spans="3:4" ht="12.75">
      <c r="C109" s="540"/>
      <c r="D109" s="541"/>
    </row>
    <row r="110" spans="3:4" ht="12.75">
      <c r="C110" s="540"/>
      <c r="D110" s="541"/>
    </row>
    <row r="111" spans="3:4" ht="12.75">
      <c r="C111" s="540"/>
      <c r="D111" s="541"/>
    </row>
    <row r="112" spans="3:4" ht="12.75">
      <c r="C112" s="540"/>
      <c r="D112" s="541"/>
    </row>
    <row r="113" spans="3:4" ht="12.75">
      <c r="C113" s="540"/>
      <c r="D113" s="541"/>
    </row>
    <row r="114" spans="3:4" ht="12.75">
      <c r="C114" s="540"/>
      <c r="D114" s="541"/>
    </row>
    <row r="115" spans="3:4" ht="12.75">
      <c r="C115" s="540"/>
      <c r="D115" s="541"/>
    </row>
    <row r="116" spans="3:4" ht="12.75">
      <c r="C116" s="540"/>
      <c r="D116" s="541"/>
    </row>
    <row r="117" spans="3:4" ht="12.75">
      <c r="C117" s="540"/>
      <c r="D117" s="541"/>
    </row>
    <row r="118" spans="3:4" ht="12.75">
      <c r="C118" s="540"/>
      <c r="D118" s="541"/>
    </row>
    <row r="119" spans="3:4" ht="12.75">
      <c r="C119" s="540"/>
      <c r="D119" s="541"/>
    </row>
    <row r="120" spans="3:4" ht="12.75">
      <c r="C120" s="540"/>
      <c r="D120" s="541"/>
    </row>
    <row r="121" spans="3:4" ht="12.75">
      <c r="C121" s="540"/>
      <c r="D121" s="541"/>
    </row>
    <row r="122" spans="3:4" ht="12.75">
      <c r="C122" s="540"/>
      <c r="D122" s="541"/>
    </row>
    <row r="123" spans="3:4" ht="12.75">
      <c r="C123" s="540"/>
      <c r="D123" s="541"/>
    </row>
    <row r="124" spans="3:4" ht="12.75">
      <c r="C124" s="540"/>
      <c r="D124" s="541"/>
    </row>
    <row r="125" spans="3:4" ht="12.75">
      <c r="C125" s="540"/>
      <c r="D125" s="541"/>
    </row>
    <row r="126" spans="3:4" ht="12.75">
      <c r="C126" s="540"/>
      <c r="D126" s="541"/>
    </row>
    <row r="127" spans="3:4" ht="12.75">
      <c r="C127" s="540"/>
      <c r="D127" s="541"/>
    </row>
    <row r="128" spans="3:4" ht="12.75">
      <c r="C128" s="540"/>
      <c r="D128" s="541"/>
    </row>
    <row r="129" spans="3:4" ht="12.75">
      <c r="C129" s="540"/>
      <c r="D129" s="541"/>
    </row>
    <row r="130" spans="3:4" ht="12.75">
      <c r="C130" s="540"/>
      <c r="D130" s="541"/>
    </row>
    <row r="131" spans="3:4" ht="12.75">
      <c r="C131" s="540"/>
      <c r="D131" s="541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64.xml><?xml version="1.0" encoding="utf-8"?>
<worksheet xmlns="http://schemas.openxmlformats.org/spreadsheetml/2006/main" xmlns:r="http://schemas.openxmlformats.org/officeDocument/2006/relationships">
  <sheetPr codeName="Sheet139"/>
  <dimension ref="A1:J132"/>
  <sheetViews>
    <sheetView workbookViewId="0">
      <selection activeCell="R37" sqref="R37"/>
    </sheetView>
  </sheetViews>
  <sheetFormatPr defaultRowHeight="12"/>
  <cols>
    <col min="1" max="2" width="9.140625" style="539"/>
    <col min="3" max="3" width="14.5703125" style="546" customWidth="1"/>
    <col min="4" max="4" width="9.140625" style="542"/>
    <col min="5" max="7" width="9.140625" style="539"/>
    <col min="8" max="8" width="12.42578125" style="539" bestFit="1" customWidth="1"/>
    <col min="9" max="16384" width="9.140625" style="539"/>
  </cols>
  <sheetData>
    <row r="1" spans="1:10" ht="12.75">
      <c r="A1" s="539">
        <v>206</v>
      </c>
      <c r="B1" s="540">
        <v>2</v>
      </c>
      <c r="C1" s="541">
        <v>41147</v>
      </c>
      <c r="D1" s="542">
        <v>0</v>
      </c>
      <c r="H1" s="543">
        <v>36526</v>
      </c>
      <c r="I1" s="544">
        <f>H1</f>
        <v>36526</v>
      </c>
      <c r="J1" s="539">
        <v>2</v>
      </c>
    </row>
    <row r="2" spans="1:10" ht="12.75">
      <c r="A2" s="539">
        <v>206</v>
      </c>
      <c r="B2" s="540">
        <v>2</v>
      </c>
      <c r="C2" s="541">
        <v>41179</v>
      </c>
      <c r="D2" s="542">
        <v>0</v>
      </c>
      <c r="E2" s="539">
        <v>0</v>
      </c>
      <c r="H2" s="543">
        <v>36892</v>
      </c>
      <c r="I2" s="544">
        <f>H2</f>
        <v>36892</v>
      </c>
      <c r="J2" s="539">
        <v>2</v>
      </c>
    </row>
    <row r="3" spans="1:10" ht="12.75">
      <c r="A3" s="539">
        <v>206</v>
      </c>
      <c r="B3" s="540">
        <v>2</v>
      </c>
      <c r="C3" s="541">
        <v>41190</v>
      </c>
      <c r="D3" s="542">
        <v>0</v>
      </c>
      <c r="E3" s="539">
        <v>0</v>
      </c>
      <c r="H3" s="543">
        <v>37257</v>
      </c>
      <c r="I3" s="544">
        <f t="shared" ref="I3:I17" si="0">H3</f>
        <v>37257</v>
      </c>
      <c r="J3" s="539">
        <v>2</v>
      </c>
    </row>
    <row r="4" spans="1:10" ht="12.75">
      <c r="A4" s="539">
        <v>206</v>
      </c>
      <c r="B4" s="540">
        <v>2</v>
      </c>
      <c r="C4" s="541">
        <v>41215</v>
      </c>
      <c r="D4" s="542">
        <v>0</v>
      </c>
      <c r="E4" s="539">
        <v>0</v>
      </c>
      <c r="H4" s="543">
        <v>37622</v>
      </c>
      <c r="I4" s="544">
        <f t="shared" si="0"/>
        <v>37622</v>
      </c>
      <c r="J4" s="539">
        <v>2</v>
      </c>
    </row>
    <row r="5" spans="1:10" ht="12.75">
      <c r="A5" s="539">
        <v>206</v>
      </c>
      <c r="B5" s="540">
        <v>2</v>
      </c>
      <c r="C5" s="541">
        <v>41234</v>
      </c>
      <c r="D5" s="542">
        <v>0</v>
      </c>
      <c r="E5" s="539">
        <v>0</v>
      </c>
      <c r="H5" s="543">
        <v>37987</v>
      </c>
      <c r="I5" s="544">
        <f t="shared" si="0"/>
        <v>37987</v>
      </c>
      <c r="J5" s="539">
        <v>2</v>
      </c>
    </row>
    <row r="6" spans="1:10" ht="12.75">
      <c r="A6" s="539">
        <v>206</v>
      </c>
      <c r="B6" s="540">
        <v>2</v>
      </c>
      <c r="C6" s="541">
        <v>41253</v>
      </c>
      <c r="D6" s="542">
        <v>0</v>
      </c>
      <c r="E6" s="539">
        <v>0</v>
      </c>
      <c r="H6" s="543">
        <v>38353</v>
      </c>
      <c r="I6" s="544">
        <f t="shared" si="0"/>
        <v>38353</v>
      </c>
      <c r="J6" s="539">
        <v>2</v>
      </c>
    </row>
    <row r="7" spans="1:10" ht="12.75">
      <c r="A7" s="539">
        <v>206</v>
      </c>
      <c r="B7" s="540">
        <v>2</v>
      </c>
      <c r="C7" s="541">
        <v>41275</v>
      </c>
      <c r="D7" s="542">
        <v>0</v>
      </c>
      <c r="E7" s="539">
        <v>0</v>
      </c>
      <c r="H7" s="543">
        <v>38718</v>
      </c>
      <c r="I7" s="544">
        <f t="shared" si="0"/>
        <v>38718</v>
      </c>
      <c r="J7" s="539">
        <v>2</v>
      </c>
    </row>
    <row r="8" spans="1:10" ht="12.75">
      <c r="A8" s="539">
        <v>206</v>
      </c>
      <c r="B8" s="540">
        <v>2</v>
      </c>
      <c r="C8" s="541">
        <v>41277</v>
      </c>
      <c r="D8" s="542">
        <v>0</v>
      </c>
      <c r="E8" s="539">
        <v>0</v>
      </c>
      <c r="H8" s="543">
        <v>39083</v>
      </c>
      <c r="I8" s="544">
        <f t="shared" si="0"/>
        <v>39083</v>
      </c>
      <c r="J8" s="539">
        <v>2</v>
      </c>
    </row>
    <row r="9" spans="1:10" ht="12.75">
      <c r="A9" s="539">
        <v>206</v>
      </c>
      <c r="B9" s="540">
        <v>2</v>
      </c>
      <c r="C9" s="541">
        <v>41284</v>
      </c>
      <c r="D9" s="542">
        <v>0</v>
      </c>
      <c r="E9" s="539">
        <v>0</v>
      </c>
      <c r="H9" s="543">
        <v>39448</v>
      </c>
      <c r="I9" s="544">
        <f t="shared" si="0"/>
        <v>39448</v>
      </c>
      <c r="J9" s="539">
        <v>2</v>
      </c>
    </row>
    <row r="10" spans="1:10" ht="12.75">
      <c r="A10" s="539">
        <v>206</v>
      </c>
      <c r="B10" s="540">
        <v>2</v>
      </c>
      <c r="C10" s="541">
        <v>41290</v>
      </c>
      <c r="D10" s="542">
        <v>0.67</v>
      </c>
      <c r="E10" s="539">
        <v>1</v>
      </c>
      <c r="H10" s="543">
        <v>39814</v>
      </c>
      <c r="I10" s="544">
        <f t="shared" si="0"/>
        <v>39814</v>
      </c>
      <c r="J10" s="539">
        <v>2</v>
      </c>
    </row>
    <row r="11" spans="1:10" ht="12.75">
      <c r="A11" s="539">
        <v>206</v>
      </c>
      <c r="B11" s="540">
        <v>2</v>
      </c>
      <c r="C11" s="541">
        <v>41294</v>
      </c>
      <c r="D11" s="542">
        <v>0.66</v>
      </c>
      <c r="E11" s="539">
        <v>0</v>
      </c>
      <c r="H11" s="543">
        <v>40179</v>
      </c>
      <c r="I11" s="544">
        <f t="shared" si="0"/>
        <v>40179</v>
      </c>
      <c r="J11" s="539">
        <v>2</v>
      </c>
    </row>
    <row r="12" spans="1:10" ht="12.75">
      <c r="A12" s="539">
        <v>206</v>
      </c>
      <c r="B12" s="540">
        <v>2</v>
      </c>
      <c r="C12" s="541">
        <v>41296</v>
      </c>
      <c r="D12" s="542">
        <v>0.65</v>
      </c>
      <c r="E12" s="539">
        <v>0</v>
      </c>
      <c r="H12" s="543">
        <v>40544</v>
      </c>
      <c r="I12" s="544">
        <f t="shared" si="0"/>
        <v>40544</v>
      </c>
      <c r="J12" s="539">
        <v>2</v>
      </c>
    </row>
    <row r="13" spans="1:10" ht="12.75">
      <c r="A13" s="539">
        <v>206</v>
      </c>
      <c r="B13" s="540">
        <v>2</v>
      </c>
      <c r="C13" s="541">
        <v>41305</v>
      </c>
      <c r="D13" s="542">
        <v>0.64</v>
      </c>
      <c r="E13" s="539">
        <v>0</v>
      </c>
      <c r="H13" s="543">
        <v>40909</v>
      </c>
      <c r="I13" s="544">
        <f t="shared" si="0"/>
        <v>40909</v>
      </c>
      <c r="J13" s="539">
        <v>2</v>
      </c>
    </row>
    <row r="14" spans="1:10" ht="12.75">
      <c r="A14" s="539">
        <v>206</v>
      </c>
      <c r="B14" s="540">
        <v>2</v>
      </c>
      <c r="C14" s="541">
        <v>41316</v>
      </c>
      <c r="D14" s="542">
        <v>0.63</v>
      </c>
      <c r="E14" s="539">
        <v>0</v>
      </c>
      <c r="H14" s="543">
        <v>41275</v>
      </c>
      <c r="I14" s="544">
        <f t="shared" si="0"/>
        <v>41275</v>
      </c>
      <c r="J14" s="539">
        <v>2</v>
      </c>
    </row>
    <row r="15" spans="1:10" ht="12.75">
      <c r="A15" s="539">
        <v>206</v>
      </c>
      <c r="B15" s="540">
        <v>2</v>
      </c>
      <c r="C15" s="541">
        <v>41339</v>
      </c>
      <c r="D15" s="542">
        <v>1.3</v>
      </c>
      <c r="E15" s="539">
        <v>1</v>
      </c>
      <c r="H15" s="543">
        <v>41640</v>
      </c>
      <c r="I15" s="544">
        <f t="shared" si="0"/>
        <v>41640</v>
      </c>
      <c r="J15" s="539">
        <v>2</v>
      </c>
    </row>
    <row r="16" spans="1:10" ht="12.75">
      <c r="A16" s="539">
        <v>206</v>
      </c>
      <c r="B16" s="540">
        <v>2</v>
      </c>
      <c r="C16" s="541">
        <v>41342</v>
      </c>
      <c r="D16" s="542">
        <v>1.29</v>
      </c>
      <c r="E16" s="539">
        <v>0</v>
      </c>
      <c r="H16" s="543">
        <v>42005</v>
      </c>
      <c r="I16" s="544">
        <f t="shared" si="0"/>
        <v>42005</v>
      </c>
      <c r="J16" s="539">
        <v>2</v>
      </c>
    </row>
    <row r="17" spans="1:10" ht="12.75">
      <c r="A17" s="539">
        <v>206</v>
      </c>
      <c r="B17" s="540">
        <v>2</v>
      </c>
      <c r="C17" s="541">
        <v>41351</v>
      </c>
      <c r="D17" s="542">
        <v>1.28</v>
      </c>
      <c r="E17" s="539">
        <v>0</v>
      </c>
      <c r="H17" s="543">
        <v>42370</v>
      </c>
      <c r="I17" s="544">
        <f t="shared" si="0"/>
        <v>42370</v>
      </c>
      <c r="J17" s="539">
        <v>2</v>
      </c>
    </row>
    <row r="18" spans="1:10" ht="12.75">
      <c r="A18" s="539">
        <v>206</v>
      </c>
      <c r="B18" s="540">
        <v>2</v>
      </c>
      <c r="C18" s="541">
        <v>41353</v>
      </c>
      <c r="D18" s="542">
        <v>1.27</v>
      </c>
      <c r="E18" s="539">
        <v>0</v>
      </c>
      <c r="H18" s="543">
        <v>42736</v>
      </c>
      <c r="I18" s="544">
        <v>42737</v>
      </c>
      <c r="J18" s="539">
        <v>2</v>
      </c>
    </row>
    <row r="19" spans="1:10" ht="12.75">
      <c r="A19" s="539">
        <v>206</v>
      </c>
      <c r="B19" s="540">
        <v>2</v>
      </c>
      <c r="C19" s="541">
        <v>41379</v>
      </c>
      <c r="D19" s="542">
        <v>1.25</v>
      </c>
      <c r="E19" s="539">
        <v>0</v>
      </c>
    </row>
    <row r="20" spans="1:10" ht="12.75">
      <c r="A20" s="539">
        <v>206</v>
      </c>
      <c r="B20" s="540">
        <v>2</v>
      </c>
      <c r="C20" s="541">
        <v>41395</v>
      </c>
      <c r="D20" s="542">
        <v>1.23</v>
      </c>
      <c r="E20" s="539">
        <v>0</v>
      </c>
    </row>
    <row r="21" spans="1:10" ht="12.75">
      <c r="A21" s="539">
        <v>206</v>
      </c>
      <c r="B21" s="540">
        <v>2</v>
      </c>
      <c r="C21" s="541">
        <v>41411</v>
      </c>
      <c r="D21" s="542">
        <v>1.22</v>
      </c>
      <c r="E21" s="539">
        <v>0</v>
      </c>
    </row>
    <row r="22" spans="1:10" ht="12.75">
      <c r="A22" s="539">
        <v>206</v>
      </c>
      <c r="B22" s="540">
        <v>2</v>
      </c>
      <c r="C22" s="541">
        <v>41413</v>
      </c>
      <c r="D22" s="542">
        <v>1.2</v>
      </c>
      <c r="E22" s="539">
        <v>0</v>
      </c>
    </row>
    <row r="23" spans="1:10" ht="12.75">
      <c r="A23" s="539">
        <v>206</v>
      </c>
      <c r="B23" s="540">
        <v>2</v>
      </c>
      <c r="C23" s="541">
        <v>41414</v>
      </c>
      <c r="D23" s="542">
        <v>1.19</v>
      </c>
      <c r="E23" s="539">
        <v>0</v>
      </c>
    </row>
    <row r="24" spans="1:10" ht="12.75">
      <c r="A24" s="539">
        <v>206</v>
      </c>
      <c r="B24" s="540">
        <v>2</v>
      </c>
      <c r="C24" s="541">
        <v>41419</v>
      </c>
      <c r="D24" s="542">
        <v>1.18</v>
      </c>
      <c r="E24" s="539">
        <v>0</v>
      </c>
    </row>
    <row r="25" spans="1:10" ht="12.75">
      <c r="A25" s="539">
        <v>206</v>
      </c>
      <c r="B25" s="540">
        <v>2</v>
      </c>
      <c r="C25" s="541">
        <v>41427</v>
      </c>
      <c r="D25" s="542">
        <v>1.1599999999999999</v>
      </c>
      <c r="E25" s="539">
        <v>0</v>
      </c>
    </row>
    <row r="26" spans="1:10" ht="12.75">
      <c r="A26" s="539">
        <v>206</v>
      </c>
      <c r="B26" s="540">
        <v>2</v>
      </c>
      <c r="C26" s="541">
        <v>41427</v>
      </c>
      <c r="D26" s="542">
        <v>1.1499999999999999</v>
      </c>
      <c r="E26" s="539">
        <v>0</v>
      </c>
    </row>
    <row r="27" spans="1:10" ht="12.75">
      <c r="A27" s="539">
        <v>206</v>
      </c>
      <c r="B27" s="540">
        <v>2</v>
      </c>
      <c r="C27" s="541">
        <v>41443</v>
      </c>
      <c r="D27" s="542">
        <v>1.1399999999999999</v>
      </c>
      <c r="E27" s="539">
        <v>0</v>
      </c>
    </row>
    <row r="28" spans="1:10" ht="12.75">
      <c r="A28" s="539">
        <v>206</v>
      </c>
      <c r="B28" s="540">
        <v>2</v>
      </c>
      <c r="C28" s="541">
        <v>41448</v>
      </c>
      <c r="D28" s="542">
        <v>1.1299999999999999</v>
      </c>
      <c r="E28" s="539">
        <v>0</v>
      </c>
    </row>
    <row r="29" spans="1:10" ht="12.75">
      <c r="A29" s="539">
        <v>206</v>
      </c>
      <c r="B29" s="540">
        <v>2</v>
      </c>
      <c r="C29" s="541">
        <v>41478</v>
      </c>
      <c r="D29" s="542">
        <v>1.7999999999999998</v>
      </c>
      <c r="E29" s="539">
        <v>1</v>
      </c>
    </row>
    <row r="30" spans="1:10" ht="12.75">
      <c r="A30" s="539">
        <v>206</v>
      </c>
      <c r="B30" s="540">
        <v>2</v>
      </c>
      <c r="C30" s="541">
        <v>41497</v>
      </c>
      <c r="D30" s="542">
        <v>1.79</v>
      </c>
      <c r="E30" s="539">
        <v>0</v>
      </c>
    </row>
    <row r="31" spans="1:10" ht="12.75">
      <c r="A31" s="539">
        <v>206</v>
      </c>
      <c r="B31" s="540">
        <v>2</v>
      </c>
      <c r="C31" s="541">
        <v>41498</v>
      </c>
      <c r="D31" s="542">
        <v>1.77</v>
      </c>
      <c r="E31" s="539">
        <v>0</v>
      </c>
    </row>
    <row r="32" spans="1:10" ht="12.75">
      <c r="A32" s="539">
        <v>206</v>
      </c>
      <c r="B32" s="540">
        <v>2</v>
      </c>
      <c r="C32" s="541">
        <v>41508</v>
      </c>
      <c r="D32" s="542">
        <v>1.76</v>
      </c>
      <c r="E32" s="539">
        <v>0</v>
      </c>
    </row>
    <row r="33" spans="1:5" ht="12.75">
      <c r="A33" s="539">
        <v>206</v>
      </c>
      <c r="B33" s="540">
        <v>2</v>
      </c>
      <c r="C33" s="541">
        <v>41508</v>
      </c>
      <c r="D33" s="542">
        <v>1.75</v>
      </c>
      <c r="E33" s="539">
        <v>0</v>
      </c>
    </row>
    <row r="34" spans="1:5" ht="12.75">
      <c r="A34" s="539">
        <v>206</v>
      </c>
      <c r="B34" s="540">
        <v>2</v>
      </c>
      <c r="C34" s="541">
        <v>41510</v>
      </c>
      <c r="D34" s="542">
        <v>1.74</v>
      </c>
      <c r="E34" s="539">
        <v>0</v>
      </c>
    </row>
    <row r="35" spans="1:5" ht="12.75">
      <c r="A35" s="539">
        <v>206</v>
      </c>
      <c r="B35" s="540">
        <v>2</v>
      </c>
      <c r="C35" s="541">
        <v>41534</v>
      </c>
      <c r="D35" s="542">
        <v>1.73</v>
      </c>
      <c r="E35" s="539">
        <v>0</v>
      </c>
    </row>
    <row r="36" spans="1:5" ht="12.75">
      <c r="A36" s="539">
        <v>206</v>
      </c>
      <c r="B36" s="540">
        <v>2</v>
      </c>
      <c r="C36" s="541">
        <v>41543</v>
      </c>
      <c r="D36" s="542">
        <v>1.72</v>
      </c>
      <c r="E36" s="539">
        <v>0</v>
      </c>
    </row>
    <row r="37" spans="1:5" ht="12.75">
      <c r="A37" s="539">
        <v>206</v>
      </c>
      <c r="B37" s="540">
        <v>2</v>
      </c>
      <c r="C37" s="541">
        <v>41543</v>
      </c>
      <c r="D37" s="542">
        <v>1.71</v>
      </c>
      <c r="E37" s="539">
        <v>0</v>
      </c>
    </row>
    <row r="38" spans="1:5" ht="12.75">
      <c r="A38" s="539">
        <v>206</v>
      </c>
      <c r="B38" s="540">
        <v>2</v>
      </c>
      <c r="C38" s="541">
        <v>41555</v>
      </c>
      <c r="D38" s="542">
        <v>1.7</v>
      </c>
      <c r="E38" s="539">
        <v>0</v>
      </c>
    </row>
    <row r="39" spans="1:5" ht="12.75">
      <c r="A39" s="539">
        <v>206</v>
      </c>
      <c r="B39" s="540">
        <v>2</v>
      </c>
      <c r="C39" s="541">
        <v>41556</v>
      </c>
      <c r="D39" s="542">
        <v>1.69</v>
      </c>
      <c r="E39" s="539">
        <v>0</v>
      </c>
    </row>
    <row r="40" spans="1:5" ht="12.75">
      <c r="A40" s="539">
        <v>206</v>
      </c>
      <c r="B40" s="540">
        <v>2</v>
      </c>
      <c r="C40" s="541">
        <v>41561</v>
      </c>
      <c r="D40" s="542">
        <v>1.68</v>
      </c>
      <c r="E40" s="539">
        <v>0</v>
      </c>
    </row>
    <row r="41" spans="1:5" ht="12.75">
      <c r="A41" s="539">
        <v>206</v>
      </c>
      <c r="B41" s="540">
        <v>2</v>
      </c>
      <c r="C41" s="541">
        <v>41565</v>
      </c>
      <c r="D41" s="542">
        <v>1.67</v>
      </c>
      <c r="E41" s="539">
        <v>0</v>
      </c>
    </row>
    <row r="42" spans="1:5" ht="12.75">
      <c r="A42" s="539">
        <v>206</v>
      </c>
      <c r="B42" s="540">
        <v>2</v>
      </c>
      <c r="C42" s="541">
        <v>41566</v>
      </c>
      <c r="D42" s="542">
        <v>1.66</v>
      </c>
      <c r="E42" s="539">
        <v>0</v>
      </c>
    </row>
    <row r="43" spans="1:5" ht="12.75">
      <c r="A43" s="539">
        <v>206</v>
      </c>
      <c r="B43" s="540">
        <v>2</v>
      </c>
      <c r="C43" s="541">
        <v>41582</v>
      </c>
      <c r="D43" s="542">
        <v>1.65</v>
      </c>
      <c r="E43" s="539">
        <v>0</v>
      </c>
    </row>
    <row r="44" spans="1:5" ht="12.75">
      <c r="A44" s="539">
        <v>206</v>
      </c>
      <c r="B44" s="540">
        <v>2</v>
      </c>
      <c r="C44" s="541">
        <v>41590</v>
      </c>
      <c r="D44" s="542">
        <v>1.64</v>
      </c>
      <c r="E44" s="539">
        <v>0</v>
      </c>
    </row>
    <row r="45" spans="1:5" ht="12.75">
      <c r="A45" s="539">
        <v>206</v>
      </c>
      <c r="B45" s="540">
        <v>2</v>
      </c>
      <c r="C45" s="541">
        <v>41601</v>
      </c>
      <c r="D45" s="542">
        <v>1.63</v>
      </c>
      <c r="E45" s="539">
        <v>0</v>
      </c>
    </row>
    <row r="46" spans="1:5" ht="12.75">
      <c r="A46" s="539">
        <v>206</v>
      </c>
      <c r="B46" s="540">
        <v>2</v>
      </c>
      <c r="C46" s="541">
        <v>41605</v>
      </c>
      <c r="D46" s="542">
        <v>1.62</v>
      </c>
      <c r="E46" s="539">
        <v>0</v>
      </c>
    </row>
    <row r="47" spans="1:5" ht="12.75">
      <c r="A47" s="539">
        <v>206</v>
      </c>
      <c r="B47" s="540">
        <v>2</v>
      </c>
      <c r="C47" s="541">
        <v>41605</v>
      </c>
      <c r="D47" s="542">
        <v>1.61</v>
      </c>
      <c r="E47" s="539">
        <v>0</v>
      </c>
    </row>
    <row r="48" spans="1:5" ht="12.75">
      <c r="A48" s="539">
        <v>206</v>
      </c>
      <c r="B48" s="540">
        <v>2</v>
      </c>
      <c r="C48" s="541">
        <v>41607</v>
      </c>
      <c r="D48" s="542">
        <v>1.6</v>
      </c>
      <c r="E48" s="539">
        <v>0</v>
      </c>
    </row>
    <row r="49" spans="1:5" ht="12.75">
      <c r="A49" s="539">
        <v>206</v>
      </c>
      <c r="B49" s="540">
        <v>2</v>
      </c>
      <c r="C49" s="541">
        <v>41608</v>
      </c>
      <c r="D49" s="542">
        <v>1.59</v>
      </c>
      <c r="E49" s="539">
        <v>0</v>
      </c>
    </row>
    <row r="50" spans="1:5" ht="12.75">
      <c r="A50" s="539">
        <v>206</v>
      </c>
      <c r="B50" s="540">
        <v>2</v>
      </c>
      <c r="C50" s="541">
        <v>41610</v>
      </c>
      <c r="D50" s="542">
        <v>1.58</v>
      </c>
      <c r="E50" s="539">
        <v>0</v>
      </c>
    </row>
    <row r="51" spans="1:5" ht="12.75">
      <c r="A51" s="539">
        <v>206</v>
      </c>
      <c r="B51" s="540">
        <v>2</v>
      </c>
      <c r="C51" s="541">
        <v>41621</v>
      </c>
      <c r="D51" s="542">
        <v>1.57</v>
      </c>
      <c r="E51" s="539">
        <v>0</v>
      </c>
    </row>
    <row r="52" spans="1:5" ht="12.75">
      <c r="A52" s="539">
        <v>206</v>
      </c>
      <c r="B52" s="540">
        <v>2</v>
      </c>
      <c r="C52" s="541">
        <v>41630</v>
      </c>
      <c r="D52" s="542">
        <v>1.56</v>
      </c>
      <c r="E52" s="539">
        <v>0</v>
      </c>
    </row>
    <row r="53" spans="1:5" ht="12.75">
      <c r="A53" s="539">
        <v>206</v>
      </c>
      <c r="B53" s="540">
        <v>2</v>
      </c>
      <c r="C53" s="541">
        <v>41630</v>
      </c>
      <c r="D53" s="542">
        <v>1.55</v>
      </c>
      <c r="E53" s="539">
        <v>0</v>
      </c>
    </row>
    <row r="54" spans="1:5" ht="12.75">
      <c r="A54" s="539">
        <v>206</v>
      </c>
      <c r="B54" s="540">
        <v>2</v>
      </c>
      <c r="C54" s="541">
        <v>41633</v>
      </c>
      <c r="D54" s="542">
        <v>1.54</v>
      </c>
      <c r="E54" s="539">
        <v>0</v>
      </c>
    </row>
    <row r="55" spans="1:5" ht="12.75">
      <c r="A55" s="539">
        <v>206</v>
      </c>
      <c r="B55" s="540">
        <v>2</v>
      </c>
      <c r="C55" s="541">
        <v>41645</v>
      </c>
      <c r="D55" s="542">
        <v>1.53</v>
      </c>
      <c r="E55" s="539">
        <v>0</v>
      </c>
    </row>
    <row r="56" spans="1:5" ht="12.75">
      <c r="A56" s="539">
        <v>206</v>
      </c>
      <c r="B56" s="540">
        <v>2</v>
      </c>
      <c r="C56" s="541">
        <v>41650</v>
      </c>
      <c r="D56" s="542">
        <v>1.52</v>
      </c>
      <c r="E56" s="539">
        <v>0</v>
      </c>
    </row>
    <row r="57" spans="1:5" ht="12.75">
      <c r="A57" s="545">
        <v>206</v>
      </c>
      <c r="B57" s="540">
        <v>2</v>
      </c>
      <c r="C57" s="541">
        <v>41664</v>
      </c>
      <c r="D57" s="542">
        <v>1.51</v>
      </c>
      <c r="E57" s="539">
        <v>0</v>
      </c>
    </row>
    <row r="58" spans="1:5" ht="12.75">
      <c r="A58" s="539">
        <v>206</v>
      </c>
      <c r="B58" s="540">
        <v>2</v>
      </c>
      <c r="C58" s="541">
        <v>41677</v>
      </c>
      <c r="D58" s="542">
        <v>1.5</v>
      </c>
      <c r="E58" s="539">
        <v>0</v>
      </c>
    </row>
    <row r="59" spans="1:5" ht="12.75">
      <c r="A59" s="539">
        <v>206</v>
      </c>
      <c r="B59" s="540">
        <v>2</v>
      </c>
      <c r="C59" s="541">
        <v>41678</v>
      </c>
      <c r="D59" s="542">
        <v>1.49</v>
      </c>
      <c r="E59" s="539">
        <v>0</v>
      </c>
    </row>
    <row r="60" spans="1:5" ht="12.75">
      <c r="A60" s="539">
        <v>206</v>
      </c>
      <c r="B60" s="540">
        <v>2</v>
      </c>
      <c r="C60" s="541">
        <v>41679</v>
      </c>
      <c r="D60" s="542">
        <v>1.48</v>
      </c>
      <c r="E60" s="539">
        <v>0</v>
      </c>
    </row>
    <row r="61" spans="1:5" ht="12.75">
      <c r="A61" s="539">
        <v>206</v>
      </c>
      <c r="B61" s="540">
        <v>2</v>
      </c>
      <c r="C61" s="541">
        <v>41679</v>
      </c>
      <c r="D61" s="542">
        <v>1.47</v>
      </c>
      <c r="E61" s="539">
        <v>0</v>
      </c>
    </row>
    <row r="62" spans="1:5" ht="12.75">
      <c r="A62" s="539">
        <v>206</v>
      </c>
      <c r="B62" s="540">
        <v>2</v>
      </c>
      <c r="C62" s="541">
        <v>41682</v>
      </c>
      <c r="D62" s="542">
        <v>1.46</v>
      </c>
      <c r="E62" s="539">
        <v>0</v>
      </c>
    </row>
    <row r="63" spans="1:5" ht="12.75">
      <c r="A63" s="539">
        <v>206</v>
      </c>
      <c r="B63" s="540">
        <v>2</v>
      </c>
      <c r="C63" s="541">
        <v>41682</v>
      </c>
      <c r="D63" s="542">
        <v>1.45</v>
      </c>
      <c r="E63" s="539">
        <v>0</v>
      </c>
    </row>
    <row r="64" spans="1:5" ht="12.75">
      <c r="A64" s="539">
        <v>206</v>
      </c>
      <c r="B64" s="540">
        <v>2</v>
      </c>
      <c r="C64" s="541">
        <v>41683</v>
      </c>
      <c r="D64" s="542">
        <v>1.44</v>
      </c>
      <c r="E64" s="539">
        <v>0</v>
      </c>
    </row>
    <row r="65" spans="1:5" ht="12.75">
      <c r="A65" s="539">
        <v>206</v>
      </c>
      <c r="B65" s="540">
        <v>2</v>
      </c>
      <c r="C65" s="541">
        <v>41687</v>
      </c>
      <c r="D65" s="542">
        <v>1.43</v>
      </c>
      <c r="E65" s="539">
        <v>0</v>
      </c>
    </row>
    <row r="66" spans="1:5" ht="12.75">
      <c r="A66" s="539">
        <v>206</v>
      </c>
      <c r="B66" s="540">
        <v>2</v>
      </c>
      <c r="C66" s="541">
        <v>41701</v>
      </c>
      <c r="D66" s="542">
        <v>1.42</v>
      </c>
      <c r="E66" s="539">
        <v>0</v>
      </c>
    </row>
    <row r="67" spans="1:5" ht="12.75">
      <c r="A67" s="539">
        <v>206</v>
      </c>
      <c r="B67" s="540">
        <v>2</v>
      </c>
      <c r="C67" s="541">
        <v>41710</v>
      </c>
      <c r="D67" s="542">
        <v>1.41</v>
      </c>
      <c r="E67" s="539">
        <v>0</v>
      </c>
    </row>
    <row r="68" spans="1:5" ht="12.75">
      <c r="A68" s="539">
        <v>206</v>
      </c>
      <c r="B68" s="540">
        <v>2</v>
      </c>
      <c r="C68" s="541">
        <v>41714</v>
      </c>
      <c r="D68" s="542">
        <v>1.4</v>
      </c>
      <c r="E68" s="539">
        <v>0</v>
      </c>
    </row>
    <row r="69" spans="1:5" ht="12.75">
      <c r="A69" s="539">
        <v>206</v>
      </c>
      <c r="B69" s="540">
        <v>2</v>
      </c>
      <c r="C69" s="541">
        <v>41730</v>
      </c>
      <c r="D69" s="542">
        <v>1.39</v>
      </c>
      <c r="E69" s="539">
        <v>0</v>
      </c>
    </row>
    <row r="70" spans="1:5" ht="12.75">
      <c r="A70" s="539">
        <v>206</v>
      </c>
      <c r="B70" s="540">
        <v>2</v>
      </c>
      <c r="C70" s="541">
        <v>41744</v>
      </c>
      <c r="D70" s="542">
        <v>1.38</v>
      </c>
      <c r="E70" s="539">
        <v>0</v>
      </c>
    </row>
    <row r="71" spans="1:5" ht="12.75">
      <c r="A71" s="539">
        <v>206</v>
      </c>
      <c r="B71" s="540">
        <v>2</v>
      </c>
      <c r="C71" s="541">
        <v>41745</v>
      </c>
      <c r="D71" s="542">
        <v>1.37</v>
      </c>
      <c r="E71" s="539">
        <v>0</v>
      </c>
    </row>
    <row r="72" spans="1:5" ht="12.75">
      <c r="A72" s="539">
        <v>206</v>
      </c>
      <c r="B72" s="540">
        <v>2</v>
      </c>
      <c r="C72" s="541">
        <v>41746</v>
      </c>
      <c r="D72" s="542">
        <v>1.36</v>
      </c>
      <c r="E72" s="539">
        <v>0</v>
      </c>
    </row>
    <row r="73" spans="1:5" ht="12.75">
      <c r="A73" s="539">
        <v>206</v>
      </c>
      <c r="B73" s="540">
        <v>2</v>
      </c>
      <c r="C73" s="541">
        <v>41747</v>
      </c>
      <c r="D73" s="542">
        <v>1.35</v>
      </c>
      <c r="E73" s="539">
        <v>0</v>
      </c>
    </row>
    <row r="74" spans="1:5" ht="12.75">
      <c r="A74" s="539">
        <v>206</v>
      </c>
      <c r="B74" s="540">
        <v>2</v>
      </c>
      <c r="C74" s="541">
        <v>41753</v>
      </c>
      <c r="D74" s="542">
        <v>1.34</v>
      </c>
      <c r="E74" s="539">
        <v>0</v>
      </c>
    </row>
    <row r="75" spans="1:5" ht="12.75">
      <c r="A75" s="539">
        <v>206</v>
      </c>
      <c r="B75" s="540">
        <v>2</v>
      </c>
      <c r="C75" s="541">
        <v>41754</v>
      </c>
      <c r="D75" s="542">
        <v>1.33</v>
      </c>
      <c r="E75" s="539">
        <v>0</v>
      </c>
    </row>
    <row r="76" spans="1:5" ht="12.75">
      <c r="A76" s="539">
        <v>206</v>
      </c>
      <c r="B76" s="540">
        <v>2</v>
      </c>
      <c r="C76" s="541">
        <v>41759</v>
      </c>
      <c r="D76" s="542">
        <v>1.32</v>
      </c>
      <c r="E76" s="539">
        <v>0</v>
      </c>
    </row>
    <row r="77" spans="1:5" ht="12.75">
      <c r="A77" s="539">
        <v>206</v>
      </c>
      <c r="B77" s="540">
        <v>2</v>
      </c>
      <c r="C77" s="541">
        <v>41777</v>
      </c>
      <c r="D77" s="542">
        <v>1.31</v>
      </c>
      <c r="E77" s="539">
        <v>0</v>
      </c>
    </row>
    <row r="78" spans="1:5" ht="12.75">
      <c r="A78" s="539">
        <v>206</v>
      </c>
      <c r="B78" s="540">
        <v>2</v>
      </c>
      <c r="C78" s="541">
        <v>41782</v>
      </c>
      <c r="D78" s="542">
        <v>1.3</v>
      </c>
      <c r="E78" s="539">
        <v>0</v>
      </c>
    </row>
    <row r="79" spans="1:5" ht="12.75">
      <c r="A79" s="539">
        <v>206</v>
      </c>
      <c r="B79" s="540">
        <v>2</v>
      </c>
      <c r="C79" s="541">
        <v>41782</v>
      </c>
      <c r="D79" s="542">
        <v>1.29</v>
      </c>
      <c r="E79" s="539">
        <v>0</v>
      </c>
    </row>
    <row r="80" spans="1:5" ht="12.75">
      <c r="A80" s="539">
        <v>206</v>
      </c>
      <c r="B80" s="540">
        <v>2</v>
      </c>
      <c r="C80" s="541">
        <v>41800</v>
      </c>
      <c r="D80" s="542">
        <v>1.28</v>
      </c>
      <c r="E80" s="539">
        <v>0</v>
      </c>
    </row>
    <row r="81" spans="1:5" ht="12.75">
      <c r="A81" s="539">
        <v>206</v>
      </c>
      <c r="B81" s="540">
        <v>2</v>
      </c>
      <c r="C81" s="541">
        <v>41801</v>
      </c>
      <c r="D81" s="542">
        <v>1.27</v>
      </c>
      <c r="E81" s="539">
        <v>0</v>
      </c>
    </row>
    <row r="82" spans="1:5" ht="12.75">
      <c r="A82" s="539">
        <v>206</v>
      </c>
      <c r="B82" s="540">
        <v>2</v>
      </c>
      <c r="C82" s="541">
        <v>41816</v>
      </c>
      <c r="D82" s="542">
        <v>1.26</v>
      </c>
      <c r="E82" s="539">
        <v>0</v>
      </c>
    </row>
    <row r="83" spans="1:5" ht="12.75">
      <c r="A83" s="539">
        <v>206</v>
      </c>
      <c r="B83" s="540">
        <v>2</v>
      </c>
      <c r="C83" s="541">
        <v>41817</v>
      </c>
      <c r="D83" s="542">
        <v>1.25</v>
      </c>
      <c r="E83" s="539">
        <v>0</v>
      </c>
    </row>
    <row r="84" spans="1:5" ht="12.75">
      <c r="A84" s="539">
        <v>206</v>
      </c>
      <c r="B84" s="540">
        <v>2</v>
      </c>
      <c r="C84" s="541">
        <v>41820</v>
      </c>
      <c r="D84" s="542">
        <v>1.24</v>
      </c>
      <c r="E84" s="539">
        <v>0</v>
      </c>
    </row>
    <row r="85" spans="1:5" ht="12.75">
      <c r="A85" s="539">
        <v>206</v>
      </c>
      <c r="B85" s="540">
        <v>2</v>
      </c>
      <c r="C85" s="541">
        <v>41829</v>
      </c>
      <c r="D85" s="542">
        <v>1.9</v>
      </c>
      <c r="E85" s="539">
        <v>1</v>
      </c>
    </row>
    <row r="86" spans="1:5" ht="12.75">
      <c r="A86" s="539">
        <v>206</v>
      </c>
      <c r="B86" s="540">
        <v>2</v>
      </c>
      <c r="C86" s="541">
        <v>41841</v>
      </c>
      <c r="D86" s="542">
        <v>1.88</v>
      </c>
      <c r="E86" s="539">
        <v>0</v>
      </c>
    </row>
    <row r="87" spans="1:5" ht="12.75">
      <c r="A87" s="539">
        <v>206</v>
      </c>
      <c r="B87" s="540">
        <v>2</v>
      </c>
      <c r="C87" s="541">
        <v>41852</v>
      </c>
      <c r="D87" s="542">
        <v>1.86</v>
      </c>
      <c r="E87" s="539">
        <v>0</v>
      </c>
    </row>
    <row r="88" spans="1:5" ht="12.75">
      <c r="A88" s="539">
        <v>206</v>
      </c>
      <c r="B88" s="540">
        <v>2</v>
      </c>
      <c r="C88" s="541">
        <v>41875</v>
      </c>
      <c r="D88" s="542">
        <v>1.85</v>
      </c>
      <c r="E88" s="539">
        <v>0</v>
      </c>
    </row>
    <row r="89" spans="1:5" ht="12.75">
      <c r="A89" s="539">
        <v>206</v>
      </c>
      <c r="B89" s="540">
        <v>2</v>
      </c>
      <c r="C89" s="541">
        <v>41878</v>
      </c>
      <c r="D89" s="542">
        <v>1.84</v>
      </c>
      <c r="E89" s="539">
        <v>0</v>
      </c>
    </row>
    <row r="90" spans="1:5" ht="12.75">
      <c r="A90" s="539">
        <v>206</v>
      </c>
      <c r="B90" s="540">
        <v>2</v>
      </c>
      <c r="C90" s="541">
        <v>41878</v>
      </c>
      <c r="D90" s="542">
        <v>1.83</v>
      </c>
      <c r="E90" s="539">
        <v>0</v>
      </c>
    </row>
    <row r="91" spans="1:5" ht="12.75">
      <c r="A91" s="539">
        <v>206</v>
      </c>
      <c r="B91" s="540">
        <v>2</v>
      </c>
      <c r="C91" s="541">
        <v>41884</v>
      </c>
      <c r="D91" s="542">
        <v>1.82</v>
      </c>
      <c r="E91" s="539">
        <v>0</v>
      </c>
    </row>
    <row r="92" spans="1:5" ht="12.75">
      <c r="A92" s="539">
        <v>206</v>
      </c>
      <c r="B92" s="540">
        <v>2</v>
      </c>
      <c r="C92" s="541">
        <v>41888</v>
      </c>
      <c r="D92" s="542">
        <v>1.81</v>
      </c>
      <c r="E92" s="539">
        <v>0</v>
      </c>
    </row>
    <row r="93" spans="1:5" ht="12.75">
      <c r="A93" s="539">
        <v>206</v>
      </c>
      <c r="B93" s="540">
        <v>2</v>
      </c>
      <c r="C93" s="541">
        <v>41907</v>
      </c>
      <c r="D93" s="542">
        <v>1.8</v>
      </c>
      <c r="E93" s="539">
        <v>0</v>
      </c>
    </row>
    <row r="94" spans="1:5" ht="12.75">
      <c r="A94" s="539">
        <v>206</v>
      </c>
      <c r="B94" s="540">
        <v>2</v>
      </c>
      <c r="C94" s="541">
        <v>41909</v>
      </c>
      <c r="D94" s="542">
        <v>1.79</v>
      </c>
      <c r="E94" s="539">
        <v>0</v>
      </c>
    </row>
    <row r="95" spans="1:5" ht="12.75">
      <c r="A95" s="539">
        <v>206</v>
      </c>
      <c r="B95" s="540">
        <v>2</v>
      </c>
      <c r="C95" s="541">
        <v>41916</v>
      </c>
      <c r="D95" s="542">
        <v>1.78</v>
      </c>
      <c r="E95" s="539">
        <v>0</v>
      </c>
    </row>
    <row r="96" spans="1:5" ht="12.75">
      <c r="A96" s="539">
        <v>206</v>
      </c>
      <c r="B96" s="540">
        <v>2</v>
      </c>
      <c r="C96" s="541">
        <v>41918</v>
      </c>
      <c r="D96" s="542">
        <v>1.77</v>
      </c>
      <c r="E96" s="539">
        <v>0</v>
      </c>
    </row>
    <row r="97" spans="1:5" ht="12.75">
      <c r="A97" s="539">
        <v>206</v>
      </c>
      <c r="B97" s="540">
        <v>2</v>
      </c>
      <c r="C97" s="541">
        <v>41918</v>
      </c>
      <c r="D97" s="542">
        <v>1.76</v>
      </c>
      <c r="E97" s="539">
        <v>0</v>
      </c>
    </row>
    <row r="98" spans="1:5" ht="12.75">
      <c r="A98" s="539">
        <v>206</v>
      </c>
      <c r="B98" s="540">
        <v>2</v>
      </c>
      <c r="C98" s="541">
        <v>41921</v>
      </c>
      <c r="D98" s="542">
        <v>1.75</v>
      </c>
      <c r="E98" s="539">
        <v>0</v>
      </c>
    </row>
    <row r="99" spans="1:5" ht="12.75">
      <c r="A99" s="539">
        <v>206</v>
      </c>
      <c r="B99" s="540">
        <v>2</v>
      </c>
      <c r="C99" s="541">
        <v>41921</v>
      </c>
      <c r="D99" s="542">
        <v>1.74</v>
      </c>
      <c r="E99" s="539">
        <v>0</v>
      </c>
    </row>
    <row r="100" spans="1:5" ht="12.75">
      <c r="A100" s="539">
        <v>206</v>
      </c>
      <c r="B100" s="540">
        <v>2</v>
      </c>
      <c r="C100" s="541">
        <v>41922</v>
      </c>
      <c r="D100" s="542">
        <v>1.73</v>
      </c>
      <c r="E100" s="539">
        <v>0</v>
      </c>
    </row>
    <row r="101" spans="1:5" ht="12.75">
      <c r="A101" s="539">
        <v>206</v>
      </c>
      <c r="B101" s="540">
        <v>2</v>
      </c>
      <c r="C101" s="541">
        <v>41923</v>
      </c>
      <c r="D101" s="542">
        <v>1.72</v>
      </c>
      <c r="E101" s="539">
        <v>0</v>
      </c>
    </row>
    <row r="102" spans="1:5" ht="12.75">
      <c r="A102" s="539">
        <v>206</v>
      </c>
      <c r="B102" s="540">
        <v>2</v>
      </c>
      <c r="C102" s="541">
        <v>41926</v>
      </c>
      <c r="D102" s="542">
        <v>1.71</v>
      </c>
      <c r="E102" s="539">
        <v>0</v>
      </c>
    </row>
    <row r="103" spans="1:5" ht="12.75">
      <c r="A103" s="539">
        <v>206</v>
      </c>
      <c r="B103" s="540">
        <v>2</v>
      </c>
      <c r="C103" s="541">
        <v>41933</v>
      </c>
      <c r="D103" s="542">
        <v>1.7</v>
      </c>
      <c r="E103" s="539">
        <v>0</v>
      </c>
    </row>
    <row r="104" spans="1:5" ht="12.75">
      <c r="A104" s="539">
        <v>206</v>
      </c>
      <c r="B104" s="540">
        <v>2</v>
      </c>
      <c r="C104" s="541">
        <v>41933</v>
      </c>
      <c r="D104" s="542">
        <v>1.69</v>
      </c>
      <c r="E104" s="539">
        <v>0</v>
      </c>
    </row>
    <row r="105" spans="1:5" ht="12.75">
      <c r="A105" s="539">
        <v>206</v>
      </c>
      <c r="B105" s="540">
        <v>2</v>
      </c>
      <c r="C105" s="541">
        <v>41934</v>
      </c>
      <c r="D105" s="542">
        <v>1.68</v>
      </c>
      <c r="E105" s="539">
        <v>0</v>
      </c>
    </row>
    <row r="106" spans="1:5" ht="12.75">
      <c r="A106" s="539">
        <v>206</v>
      </c>
      <c r="B106" s="540">
        <v>2</v>
      </c>
      <c r="C106" s="541">
        <v>41937</v>
      </c>
      <c r="D106" s="542">
        <v>1.67</v>
      </c>
      <c r="E106" s="539">
        <v>0</v>
      </c>
    </row>
    <row r="107" spans="1:5" ht="12.75">
      <c r="A107" s="539">
        <v>206</v>
      </c>
      <c r="B107" s="540">
        <v>2</v>
      </c>
      <c r="C107" s="541">
        <v>41938</v>
      </c>
      <c r="D107" s="542">
        <v>1.66</v>
      </c>
      <c r="E107" s="539">
        <v>0</v>
      </c>
    </row>
    <row r="108" spans="1:5" ht="12.75">
      <c r="A108" s="539">
        <v>206</v>
      </c>
      <c r="B108" s="540">
        <v>2</v>
      </c>
      <c r="C108" s="541">
        <v>41945</v>
      </c>
      <c r="D108" s="542">
        <v>1.65</v>
      </c>
      <c r="E108" s="539">
        <v>0</v>
      </c>
    </row>
    <row r="109" spans="1:5" ht="12.75">
      <c r="A109" s="539">
        <v>206</v>
      </c>
      <c r="B109" s="540">
        <v>2</v>
      </c>
      <c r="C109" s="541">
        <v>41950</v>
      </c>
      <c r="D109" s="542">
        <v>1.64</v>
      </c>
      <c r="E109" s="539">
        <v>0</v>
      </c>
    </row>
    <row r="110" spans="1:5" ht="12.75">
      <c r="A110" s="539">
        <v>206</v>
      </c>
      <c r="B110" s="540">
        <v>2</v>
      </c>
      <c r="C110" s="541">
        <v>41958</v>
      </c>
      <c r="D110" s="542">
        <v>1.63</v>
      </c>
      <c r="E110" s="539">
        <v>0</v>
      </c>
    </row>
    <row r="111" spans="1:5" ht="12.75">
      <c r="A111" s="539">
        <v>206</v>
      </c>
      <c r="B111" s="540">
        <v>2</v>
      </c>
      <c r="C111" s="541">
        <v>41969</v>
      </c>
      <c r="D111" s="542">
        <v>1.62</v>
      </c>
      <c r="E111" s="539">
        <v>0</v>
      </c>
    </row>
    <row r="112" spans="1:5" ht="12.75">
      <c r="A112" s="539">
        <v>206</v>
      </c>
      <c r="B112" s="540">
        <v>2</v>
      </c>
      <c r="C112" s="541">
        <v>41984</v>
      </c>
      <c r="D112" s="542">
        <v>1.61</v>
      </c>
      <c r="E112" s="539">
        <v>0</v>
      </c>
    </row>
    <row r="113" spans="1:5" ht="12.75">
      <c r="A113" s="539">
        <v>206</v>
      </c>
      <c r="B113" s="540">
        <v>2</v>
      </c>
      <c r="C113" s="541">
        <v>41987</v>
      </c>
      <c r="D113" s="542">
        <v>1.6</v>
      </c>
      <c r="E113" s="539">
        <v>0</v>
      </c>
    </row>
    <row r="114" spans="1:5" ht="12.75">
      <c r="A114" s="539">
        <v>206</v>
      </c>
      <c r="B114" s="540">
        <v>2</v>
      </c>
      <c r="C114" s="541">
        <v>42009</v>
      </c>
      <c r="D114" s="542">
        <v>1.59</v>
      </c>
      <c r="E114" s="539">
        <v>0</v>
      </c>
    </row>
    <row r="115" spans="1:5" ht="12.75">
      <c r="A115" s="539">
        <v>206</v>
      </c>
      <c r="B115" s="540">
        <v>2</v>
      </c>
      <c r="C115" s="541">
        <v>42015</v>
      </c>
      <c r="D115" s="542">
        <v>1.58</v>
      </c>
      <c r="E115" s="539">
        <v>0</v>
      </c>
    </row>
    <row r="116" spans="1:5" ht="12.75">
      <c r="A116" s="539">
        <v>206</v>
      </c>
      <c r="B116" s="540">
        <v>2</v>
      </c>
      <c r="C116" s="541">
        <v>42026</v>
      </c>
      <c r="D116" s="542">
        <v>1.57</v>
      </c>
      <c r="E116" s="539">
        <v>0</v>
      </c>
    </row>
    <row r="117" spans="1:5" ht="12.75">
      <c r="A117" s="539">
        <v>206</v>
      </c>
      <c r="B117" s="540">
        <v>2</v>
      </c>
      <c r="C117" s="541">
        <v>42033</v>
      </c>
      <c r="D117" s="542">
        <v>1.56</v>
      </c>
      <c r="E117" s="539">
        <v>0</v>
      </c>
    </row>
    <row r="118" spans="1:5" ht="12.75">
      <c r="A118" s="539">
        <v>206</v>
      </c>
      <c r="B118" s="540">
        <v>2</v>
      </c>
      <c r="C118" s="541">
        <v>42045</v>
      </c>
      <c r="D118" s="542">
        <v>1.55</v>
      </c>
      <c r="E118" s="539">
        <v>0</v>
      </c>
    </row>
    <row r="119" spans="1:5" ht="12.75">
      <c r="A119" s="539">
        <v>206</v>
      </c>
      <c r="B119" s="540">
        <v>2</v>
      </c>
      <c r="C119" s="541">
        <v>42080</v>
      </c>
      <c r="D119" s="542">
        <v>1.54</v>
      </c>
      <c r="E119" s="539">
        <v>0</v>
      </c>
    </row>
    <row r="120" spans="1:5" ht="12.75">
      <c r="A120" s="539">
        <v>206</v>
      </c>
      <c r="B120" s="540">
        <v>2</v>
      </c>
      <c r="C120" s="541">
        <v>42084</v>
      </c>
      <c r="D120" s="542">
        <v>1.53</v>
      </c>
      <c r="E120" s="539">
        <v>0</v>
      </c>
    </row>
    <row r="121" spans="1:5" ht="12.75">
      <c r="A121" s="539">
        <v>206</v>
      </c>
      <c r="B121" s="540">
        <v>2</v>
      </c>
      <c r="C121" s="541">
        <v>42088</v>
      </c>
      <c r="D121" s="542">
        <v>1.52</v>
      </c>
      <c r="E121" s="539">
        <v>0</v>
      </c>
    </row>
    <row r="122" spans="1:5" ht="12.75">
      <c r="A122" s="539">
        <v>206</v>
      </c>
      <c r="B122" s="540">
        <v>2</v>
      </c>
      <c r="C122" s="541">
        <v>42113</v>
      </c>
      <c r="D122" s="542">
        <v>1.51</v>
      </c>
      <c r="E122" s="539">
        <v>0</v>
      </c>
    </row>
    <row r="123" spans="1:5" ht="12.75">
      <c r="A123" s="539">
        <v>206</v>
      </c>
      <c r="B123" s="540">
        <v>2</v>
      </c>
      <c r="C123" s="541">
        <v>42119</v>
      </c>
      <c r="D123" s="542">
        <v>1.5</v>
      </c>
      <c r="E123" s="539">
        <v>0</v>
      </c>
    </row>
    <row r="124" spans="1:5" ht="12.75">
      <c r="A124" s="539">
        <v>206</v>
      </c>
      <c r="B124" s="540">
        <v>2</v>
      </c>
      <c r="C124" s="541">
        <v>42129</v>
      </c>
      <c r="D124" s="542">
        <v>1.49</v>
      </c>
      <c r="E124" s="539">
        <v>0</v>
      </c>
    </row>
    <row r="125" spans="1:5" ht="12.75">
      <c r="A125" s="539">
        <v>206</v>
      </c>
      <c r="B125" s="540">
        <v>2</v>
      </c>
      <c r="C125" s="541">
        <v>42133</v>
      </c>
      <c r="D125" s="542">
        <v>1.48</v>
      </c>
      <c r="E125" s="539">
        <v>0</v>
      </c>
    </row>
    <row r="126" spans="1:5" ht="12.75">
      <c r="A126" s="539">
        <v>206</v>
      </c>
      <c r="B126" s="540">
        <v>2</v>
      </c>
      <c r="C126" s="541">
        <v>42140</v>
      </c>
      <c r="D126" s="542">
        <v>1.47</v>
      </c>
      <c r="E126" s="539">
        <v>0</v>
      </c>
    </row>
    <row r="127" spans="1:5" ht="12.75">
      <c r="A127" s="539">
        <v>206</v>
      </c>
      <c r="B127" s="540">
        <v>2</v>
      </c>
      <c r="C127" s="541">
        <v>42145</v>
      </c>
      <c r="D127" s="542">
        <v>1.46</v>
      </c>
      <c r="E127" s="539">
        <v>0</v>
      </c>
    </row>
    <row r="128" spans="1:5" ht="12.75">
      <c r="A128" s="539">
        <v>206</v>
      </c>
      <c r="B128" s="540">
        <v>2</v>
      </c>
      <c r="C128" s="541">
        <v>42174</v>
      </c>
      <c r="D128" s="542">
        <v>1.45</v>
      </c>
      <c r="E128" s="539">
        <v>0</v>
      </c>
    </row>
    <row r="129" spans="1:5" ht="12.75">
      <c r="A129" s="539">
        <v>206</v>
      </c>
      <c r="B129" s="540">
        <v>2</v>
      </c>
      <c r="C129" s="541">
        <v>42179</v>
      </c>
      <c r="D129" s="542">
        <v>2.12</v>
      </c>
      <c r="E129" s="539">
        <v>1</v>
      </c>
    </row>
    <row r="130" spans="1:5" ht="12.75">
      <c r="B130" s="540"/>
      <c r="C130" s="541"/>
    </row>
    <row r="131" spans="1:5" ht="12.75">
      <c r="B131" s="540"/>
      <c r="C131" s="541"/>
    </row>
    <row r="132" spans="1:5" ht="12.75">
      <c r="B132" s="540"/>
      <c r="C132" s="541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65.xml><?xml version="1.0" encoding="utf-8"?>
<worksheet xmlns="http://schemas.openxmlformats.org/spreadsheetml/2006/main" xmlns:r="http://schemas.openxmlformats.org/officeDocument/2006/relationships">
  <sheetPr codeName="Sheet140"/>
  <dimension ref="B1:J131"/>
  <sheetViews>
    <sheetView showGridLines="0" zoomScale="80" zoomScaleNormal="80" workbookViewId="0"/>
  </sheetViews>
  <sheetFormatPr defaultRowHeight="12"/>
  <cols>
    <col min="1" max="1" width="4" style="539" customWidth="1"/>
    <col min="2" max="3" width="9.140625" style="539"/>
    <col min="4" max="4" width="14.5703125" style="546" customWidth="1"/>
    <col min="5" max="5" width="9.140625" style="542"/>
    <col min="6" max="8" width="9.140625" style="539"/>
    <col min="9" max="9" width="12.42578125" style="539" bestFit="1" customWidth="1"/>
    <col min="10" max="16384" width="9.140625" style="539"/>
  </cols>
  <sheetData>
    <row r="1" spans="2:10" ht="15.75">
      <c r="B1" s="1862" t="s">
        <v>1103</v>
      </c>
      <c r="C1" s="540"/>
      <c r="D1" s="541"/>
      <c r="I1" s="543"/>
      <c r="J1" s="544"/>
    </row>
    <row r="2" spans="2:10" ht="12.75">
      <c r="C2" s="540"/>
      <c r="D2" s="541"/>
      <c r="I2" s="543"/>
      <c r="J2" s="544"/>
    </row>
    <row r="3" spans="2:10" ht="12.75">
      <c r="C3" s="540"/>
      <c r="D3" s="541"/>
      <c r="I3" s="543"/>
      <c r="J3" s="544"/>
    </row>
    <row r="4" spans="2:10" ht="12.75">
      <c r="C4" s="540"/>
      <c r="D4" s="541"/>
      <c r="I4" s="543"/>
      <c r="J4" s="544"/>
    </row>
    <row r="5" spans="2:10" ht="12.75">
      <c r="C5" s="540"/>
      <c r="D5" s="541"/>
      <c r="I5" s="543"/>
      <c r="J5" s="544"/>
    </row>
    <row r="6" spans="2:10" ht="12.75">
      <c r="C6" s="540"/>
      <c r="D6" s="541"/>
      <c r="I6" s="543"/>
      <c r="J6" s="544"/>
    </row>
    <row r="7" spans="2:10" ht="12.75">
      <c r="C7" s="540"/>
      <c r="D7" s="541"/>
      <c r="I7" s="543"/>
      <c r="J7" s="544"/>
    </row>
    <row r="8" spans="2:10" ht="12.75">
      <c r="C8" s="540"/>
      <c r="D8" s="541"/>
      <c r="I8" s="543"/>
      <c r="J8" s="544"/>
    </row>
    <row r="9" spans="2:10" ht="12.75">
      <c r="C9" s="540"/>
      <c r="D9" s="541"/>
      <c r="I9" s="543"/>
      <c r="J9" s="544"/>
    </row>
    <row r="10" spans="2:10" ht="12.75">
      <c r="C10" s="540"/>
      <c r="D10" s="541"/>
      <c r="I10" s="543"/>
      <c r="J10" s="544"/>
    </row>
    <row r="11" spans="2:10" ht="12.75">
      <c r="C11" s="540"/>
      <c r="D11" s="541"/>
      <c r="I11" s="543"/>
      <c r="J11" s="544"/>
    </row>
    <row r="12" spans="2:10" ht="12.75">
      <c r="C12" s="540"/>
      <c r="D12" s="541"/>
      <c r="I12" s="543"/>
      <c r="J12" s="544"/>
    </row>
    <row r="13" spans="2:10" ht="12.75">
      <c r="C13" s="540"/>
      <c r="D13" s="541"/>
      <c r="I13" s="543"/>
      <c r="J13" s="544"/>
    </row>
    <row r="14" spans="2:10" ht="12.75">
      <c r="C14" s="540"/>
      <c r="D14" s="541"/>
      <c r="I14" s="543"/>
      <c r="J14" s="544"/>
    </row>
    <row r="15" spans="2:10" ht="12.75">
      <c r="C15" s="540"/>
      <c r="D15" s="541"/>
      <c r="I15" s="543"/>
      <c r="J15" s="544"/>
    </row>
    <row r="16" spans="2:10" ht="12.75">
      <c r="C16" s="540"/>
      <c r="D16" s="541"/>
      <c r="I16" s="543"/>
      <c r="J16" s="544"/>
    </row>
    <row r="17" spans="3:10" ht="12.75">
      <c r="C17" s="540"/>
      <c r="D17" s="541"/>
      <c r="I17" s="543"/>
      <c r="J17" s="544"/>
    </row>
    <row r="18" spans="3:10" ht="12.75">
      <c r="C18" s="540"/>
      <c r="D18" s="541"/>
    </row>
    <row r="19" spans="3:10" ht="12.75">
      <c r="C19" s="540"/>
      <c r="D19" s="541"/>
    </row>
    <row r="20" spans="3:10" ht="12.75">
      <c r="C20" s="540"/>
      <c r="D20" s="541"/>
    </row>
    <row r="21" spans="3:10" ht="12.75">
      <c r="C21" s="540"/>
      <c r="D21" s="541"/>
    </row>
    <row r="22" spans="3:10" ht="12.75">
      <c r="C22" s="540"/>
      <c r="D22" s="541"/>
    </row>
    <row r="23" spans="3:10" ht="12.75">
      <c r="C23" s="540"/>
      <c r="D23" s="541"/>
    </row>
    <row r="24" spans="3:10" ht="12.75">
      <c r="C24" s="540"/>
      <c r="D24" s="541"/>
    </row>
    <row r="25" spans="3:10" ht="12.75">
      <c r="C25" s="540"/>
      <c r="D25" s="541"/>
    </row>
    <row r="26" spans="3:10" ht="12.75">
      <c r="C26" s="540"/>
      <c r="D26" s="541"/>
    </row>
    <row r="27" spans="3:10" ht="12.75">
      <c r="C27" s="540"/>
      <c r="D27" s="541"/>
    </row>
    <row r="28" spans="3:10" ht="12.75">
      <c r="C28" s="540"/>
      <c r="D28" s="541"/>
    </row>
    <row r="29" spans="3:10" ht="12.75">
      <c r="C29" s="540"/>
      <c r="D29" s="541"/>
    </row>
    <row r="30" spans="3:10" ht="12.75">
      <c r="C30" s="540"/>
      <c r="D30" s="541"/>
    </row>
    <row r="31" spans="3:10" ht="12.75">
      <c r="C31" s="540"/>
      <c r="D31" s="541"/>
    </row>
    <row r="32" spans="3:10" ht="12.75">
      <c r="C32" s="540"/>
      <c r="D32" s="541"/>
    </row>
    <row r="33" spans="3:4" ht="12.75">
      <c r="C33" s="540"/>
      <c r="D33" s="541"/>
    </row>
    <row r="34" spans="3:4" ht="12.75">
      <c r="C34" s="540"/>
      <c r="D34" s="541"/>
    </row>
    <row r="35" spans="3:4" ht="12.75">
      <c r="C35" s="540"/>
      <c r="D35" s="541"/>
    </row>
    <row r="36" spans="3:4" ht="12.75">
      <c r="C36" s="540"/>
      <c r="D36" s="541"/>
    </row>
    <row r="37" spans="3:4" ht="12.75">
      <c r="C37" s="540"/>
      <c r="D37" s="541"/>
    </row>
    <row r="38" spans="3:4" ht="12.75">
      <c r="C38" s="540"/>
      <c r="D38" s="541"/>
    </row>
    <row r="39" spans="3:4" ht="12.75">
      <c r="C39" s="540"/>
      <c r="D39" s="541"/>
    </row>
    <row r="40" spans="3:4" ht="12.75">
      <c r="C40" s="540"/>
      <c r="D40" s="541"/>
    </row>
    <row r="41" spans="3:4" ht="12.75">
      <c r="C41" s="540"/>
      <c r="D41" s="541"/>
    </row>
    <row r="42" spans="3:4" ht="12.75">
      <c r="C42" s="540"/>
      <c r="D42" s="541"/>
    </row>
    <row r="43" spans="3:4" ht="12.75">
      <c r="C43" s="540"/>
      <c r="D43" s="541"/>
    </row>
    <row r="44" spans="3:4" ht="12.75">
      <c r="C44" s="540"/>
      <c r="D44" s="541"/>
    </row>
    <row r="45" spans="3:4" ht="12.75">
      <c r="C45" s="540"/>
      <c r="D45" s="541"/>
    </row>
    <row r="46" spans="3:4" ht="12.75">
      <c r="C46" s="540"/>
      <c r="D46" s="541"/>
    </row>
    <row r="47" spans="3:4" ht="12.75">
      <c r="C47" s="540"/>
      <c r="D47" s="541"/>
    </row>
    <row r="48" spans="3:4" ht="12.75">
      <c r="C48" s="540"/>
      <c r="D48" s="541"/>
    </row>
    <row r="49" spans="2:4" ht="12.75">
      <c r="C49" s="540"/>
      <c r="D49" s="541"/>
    </row>
    <row r="50" spans="2:4" ht="12.75">
      <c r="C50" s="540"/>
      <c r="D50" s="541"/>
    </row>
    <row r="51" spans="2:4" ht="12.75">
      <c r="C51" s="540"/>
      <c r="D51" s="541"/>
    </row>
    <row r="52" spans="2:4" ht="12.75">
      <c r="C52" s="540"/>
      <c r="D52" s="541"/>
    </row>
    <row r="53" spans="2:4" ht="12.75">
      <c r="C53" s="540"/>
      <c r="D53" s="541"/>
    </row>
    <row r="54" spans="2:4" ht="12.75">
      <c r="C54" s="540"/>
      <c r="D54" s="541"/>
    </row>
    <row r="55" spans="2:4" ht="12.75">
      <c r="C55" s="540"/>
      <c r="D55" s="541"/>
    </row>
    <row r="56" spans="2:4" ht="12.75">
      <c r="B56" s="545"/>
      <c r="C56" s="540"/>
      <c r="D56" s="541"/>
    </row>
    <row r="57" spans="2:4" ht="12.75">
      <c r="C57" s="540"/>
      <c r="D57" s="541"/>
    </row>
    <row r="58" spans="2:4" ht="12.75">
      <c r="C58" s="540"/>
      <c r="D58" s="541"/>
    </row>
    <row r="59" spans="2:4" ht="12.75">
      <c r="C59" s="540"/>
      <c r="D59" s="541"/>
    </row>
    <row r="60" spans="2:4" ht="12.75">
      <c r="C60" s="540"/>
      <c r="D60" s="541"/>
    </row>
    <row r="61" spans="2:4" ht="12.75">
      <c r="C61" s="540"/>
      <c r="D61" s="541"/>
    </row>
    <row r="62" spans="2:4" ht="12.75">
      <c r="C62" s="540"/>
      <c r="D62" s="541"/>
    </row>
    <row r="63" spans="2:4" ht="12.75">
      <c r="C63" s="540"/>
      <c r="D63" s="541"/>
    </row>
    <row r="64" spans="2:4" ht="12.75">
      <c r="C64" s="540"/>
      <c r="D64" s="541"/>
    </row>
    <row r="65" spans="3:4" ht="12.75">
      <c r="C65" s="540"/>
      <c r="D65" s="541"/>
    </row>
    <row r="66" spans="3:4" ht="12.75">
      <c r="C66" s="540"/>
      <c r="D66" s="541"/>
    </row>
    <row r="67" spans="3:4" ht="12.75">
      <c r="C67" s="540"/>
      <c r="D67" s="541"/>
    </row>
    <row r="68" spans="3:4" ht="12.75">
      <c r="C68" s="540"/>
      <c r="D68" s="541"/>
    </row>
    <row r="69" spans="3:4" ht="12.75">
      <c r="C69" s="540"/>
      <c r="D69" s="541"/>
    </row>
    <row r="70" spans="3:4" ht="12.75">
      <c r="C70" s="540"/>
      <c r="D70" s="541"/>
    </row>
    <row r="71" spans="3:4" ht="12.75">
      <c r="C71" s="540"/>
      <c r="D71" s="541"/>
    </row>
    <row r="72" spans="3:4" ht="12.75">
      <c r="C72" s="540"/>
      <c r="D72" s="541"/>
    </row>
    <row r="73" spans="3:4" ht="12.75">
      <c r="C73" s="540"/>
      <c r="D73" s="541"/>
    </row>
    <row r="74" spans="3:4" ht="12.75">
      <c r="C74" s="540"/>
      <c r="D74" s="541"/>
    </row>
    <row r="75" spans="3:4" ht="12.75">
      <c r="C75" s="540"/>
      <c r="D75" s="541"/>
    </row>
    <row r="76" spans="3:4" ht="12.75">
      <c r="C76" s="540"/>
      <c r="D76" s="541"/>
    </row>
    <row r="77" spans="3:4" ht="12.75">
      <c r="C77" s="540"/>
      <c r="D77" s="541"/>
    </row>
    <row r="78" spans="3:4" ht="12.75">
      <c r="C78" s="540"/>
      <c r="D78" s="541"/>
    </row>
    <row r="79" spans="3:4" ht="12.75">
      <c r="C79" s="540"/>
      <c r="D79" s="541"/>
    </row>
    <row r="80" spans="3:4" ht="12.75">
      <c r="C80" s="540"/>
      <c r="D80" s="541"/>
    </row>
    <row r="81" spans="3:4" ht="12.75">
      <c r="C81" s="540"/>
      <c r="D81" s="541"/>
    </row>
    <row r="82" spans="3:4" ht="12.75">
      <c r="C82" s="540"/>
      <c r="D82" s="541"/>
    </row>
    <row r="83" spans="3:4" ht="12.75">
      <c r="C83" s="540"/>
      <c r="D83" s="541"/>
    </row>
    <row r="84" spans="3:4" ht="12.75">
      <c r="C84" s="540"/>
      <c r="D84" s="541"/>
    </row>
    <row r="85" spans="3:4" ht="12.75">
      <c r="C85" s="540"/>
      <c r="D85" s="541"/>
    </row>
    <row r="86" spans="3:4" ht="12.75">
      <c r="C86" s="540"/>
      <c r="D86" s="541"/>
    </row>
    <row r="87" spans="3:4" ht="12.75">
      <c r="C87" s="540"/>
      <c r="D87" s="541"/>
    </row>
    <row r="88" spans="3:4" ht="12.75">
      <c r="C88" s="540"/>
      <c r="D88" s="541"/>
    </row>
    <row r="89" spans="3:4" ht="12.75">
      <c r="C89" s="540"/>
      <c r="D89" s="541"/>
    </row>
    <row r="90" spans="3:4" ht="12.75">
      <c r="C90" s="540"/>
      <c r="D90" s="541"/>
    </row>
    <row r="91" spans="3:4" ht="12.75">
      <c r="C91" s="540"/>
      <c r="D91" s="541"/>
    </row>
    <row r="92" spans="3:4" ht="12.75">
      <c r="C92" s="540"/>
      <c r="D92" s="541"/>
    </row>
    <row r="93" spans="3:4" ht="12.75">
      <c r="C93" s="540"/>
      <c r="D93" s="541"/>
    </row>
    <row r="94" spans="3:4" ht="12.75">
      <c r="C94" s="540"/>
      <c r="D94" s="541"/>
    </row>
    <row r="95" spans="3:4" ht="12.75">
      <c r="C95" s="540"/>
      <c r="D95" s="541"/>
    </row>
    <row r="96" spans="3:4" ht="12.75">
      <c r="C96" s="540"/>
      <c r="D96" s="541"/>
    </row>
    <row r="97" spans="3:4" ht="12.75">
      <c r="C97" s="540"/>
      <c r="D97" s="541"/>
    </row>
    <row r="98" spans="3:4" ht="12.75">
      <c r="C98" s="540"/>
      <c r="D98" s="541"/>
    </row>
    <row r="99" spans="3:4" ht="12.75">
      <c r="C99" s="540"/>
      <c r="D99" s="541"/>
    </row>
    <row r="100" spans="3:4" ht="12.75">
      <c r="C100" s="540"/>
      <c r="D100" s="541"/>
    </row>
    <row r="101" spans="3:4" ht="12.75">
      <c r="C101" s="540"/>
      <c r="D101" s="541"/>
    </row>
    <row r="102" spans="3:4" ht="12.75">
      <c r="C102" s="540"/>
      <c r="D102" s="541"/>
    </row>
    <row r="103" spans="3:4" ht="12.75">
      <c r="C103" s="540"/>
      <c r="D103" s="541"/>
    </row>
    <row r="104" spans="3:4" ht="12.75">
      <c r="C104" s="540"/>
      <c r="D104" s="541"/>
    </row>
    <row r="105" spans="3:4" ht="12.75">
      <c r="C105" s="540"/>
      <c r="D105" s="541"/>
    </row>
    <row r="106" spans="3:4" ht="12.75">
      <c r="C106" s="540"/>
      <c r="D106" s="541"/>
    </row>
    <row r="107" spans="3:4" ht="12.75">
      <c r="C107" s="540"/>
      <c r="D107" s="541"/>
    </row>
    <row r="108" spans="3:4" ht="12.75">
      <c r="C108" s="540"/>
      <c r="D108" s="541"/>
    </row>
    <row r="109" spans="3:4" ht="12.75">
      <c r="C109" s="540"/>
      <c r="D109" s="541"/>
    </row>
    <row r="110" spans="3:4" ht="12.75">
      <c r="C110" s="540"/>
      <c r="D110" s="541"/>
    </row>
    <row r="111" spans="3:4" ht="12.75">
      <c r="C111" s="540"/>
      <c r="D111" s="541"/>
    </row>
    <row r="112" spans="3:4" ht="12.75">
      <c r="C112" s="540"/>
      <c r="D112" s="541"/>
    </row>
    <row r="113" spans="3:4" ht="12.75">
      <c r="C113" s="540"/>
      <c r="D113" s="541"/>
    </row>
    <row r="114" spans="3:4" ht="12.75">
      <c r="C114" s="540"/>
      <c r="D114" s="541"/>
    </row>
    <row r="115" spans="3:4" ht="12.75">
      <c r="C115" s="540"/>
      <c r="D115" s="541"/>
    </row>
    <row r="116" spans="3:4" ht="12.75">
      <c r="C116" s="540"/>
      <c r="D116" s="541"/>
    </row>
    <row r="117" spans="3:4" ht="12.75">
      <c r="C117" s="540"/>
      <c r="D117" s="541"/>
    </row>
    <row r="118" spans="3:4" ht="12.75">
      <c r="C118" s="540"/>
      <c r="D118" s="541"/>
    </row>
    <row r="119" spans="3:4" ht="12.75">
      <c r="C119" s="540"/>
      <c r="D119" s="541"/>
    </row>
    <row r="120" spans="3:4" ht="12.75">
      <c r="C120" s="540"/>
      <c r="D120" s="541"/>
    </row>
    <row r="121" spans="3:4" ht="12.75">
      <c r="C121" s="540"/>
      <c r="D121" s="541"/>
    </row>
    <row r="122" spans="3:4" ht="12.75">
      <c r="C122" s="540"/>
      <c r="D122" s="541"/>
    </row>
    <row r="123" spans="3:4" ht="12.75">
      <c r="C123" s="540"/>
      <c r="D123" s="541"/>
    </row>
    <row r="124" spans="3:4" ht="12.75">
      <c r="C124" s="540"/>
      <c r="D124" s="541"/>
    </row>
    <row r="125" spans="3:4" ht="12.75">
      <c r="C125" s="540"/>
      <c r="D125" s="541"/>
    </row>
    <row r="126" spans="3:4" ht="12.75">
      <c r="C126" s="540"/>
      <c r="D126" s="541"/>
    </row>
    <row r="127" spans="3:4" ht="12.75">
      <c r="C127" s="540"/>
      <c r="D127" s="541"/>
    </row>
    <row r="128" spans="3:4" ht="12.75">
      <c r="C128" s="540"/>
      <c r="D128" s="541"/>
    </row>
    <row r="129" spans="3:4" ht="12.75">
      <c r="C129" s="540"/>
      <c r="D129" s="541"/>
    </row>
    <row r="130" spans="3:4" ht="12.75">
      <c r="C130" s="540"/>
      <c r="D130" s="541"/>
    </row>
    <row r="131" spans="3:4" ht="12.75">
      <c r="C131" s="540"/>
      <c r="D131" s="541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0"/>
  <dimension ref="A1:B29"/>
  <sheetViews>
    <sheetView showGridLines="0" zoomScale="80" zoomScaleNormal="80" workbookViewId="0"/>
  </sheetViews>
  <sheetFormatPr defaultRowHeight="15"/>
  <cols>
    <col min="1" max="1" width="4.28515625" style="618" customWidth="1"/>
  </cols>
  <sheetData>
    <row r="1" spans="2:2" ht="24" customHeight="1">
      <c r="B1" s="1152" t="s">
        <v>1109</v>
      </c>
    </row>
    <row r="29" spans="2:2" ht="15.75">
      <c r="B29" s="1155" t="s">
        <v>73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1"/>
  <dimension ref="A1:K21"/>
  <sheetViews>
    <sheetView showGridLines="0" zoomScale="80" zoomScaleNormal="80" workbookViewId="0"/>
  </sheetViews>
  <sheetFormatPr defaultRowHeight="15"/>
  <cols>
    <col min="1" max="1" width="4.5703125" style="618" customWidth="1"/>
    <col min="2" max="2" width="30.140625" customWidth="1"/>
    <col min="3" max="4" width="23.140625" customWidth="1"/>
  </cols>
  <sheetData>
    <row r="1" spans="2:11" ht="37.5" customHeight="1" thickBot="1">
      <c r="B1" s="1888" t="s">
        <v>1114</v>
      </c>
      <c r="C1" s="1888"/>
      <c r="D1" s="1888"/>
      <c r="E1" s="1888"/>
      <c r="F1" s="1888"/>
      <c r="G1" s="1888"/>
      <c r="H1" s="1888"/>
      <c r="I1" s="1888"/>
      <c r="J1" s="1888"/>
      <c r="K1" s="1888"/>
    </row>
    <row r="2" spans="2:11" ht="39" customHeight="1" thickTop="1" thickBot="1">
      <c r="B2" s="2166" t="s">
        <v>386</v>
      </c>
      <c r="C2" s="2164" t="s">
        <v>744</v>
      </c>
      <c r="D2" s="2165" t="s">
        <v>822</v>
      </c>
    </row>
    <row r="3" spans="2:11" ht="24.75" customHeight="1" thickTop="1">
      <c r="B3" s="1201" t="s">
        <v>26</v>
      </c>
      <c r="C3" s="1202">
        <v>7</v>
      </c>
      <c r="D3" s="1203">
        <v>5</v>
      </c>
    </row>
    <row r="4" spans="2:11" ht="24.75" customHeight="1">
      <c r="B4" s="1204" t="s">
        <v>27</v>
      </c>
      <c r="C4" s="1205">
        <v>0</v>
      </c>
      <c r="D4" s="1206">
        <v>0</v>
      </c>
    </row>
    <row r="5" spans="2:11" ht="24.75" customHeight="1">
      <c r="B5" s="1204" t="s">
        <v>28</v>
      </c>
      <c r="C5" s="1205">
        <v>0</v>
      </c>
      <c r="D5" s="1206">
        <v>0</v>
      </c>
    </row>
    <row r="6" spans="2:11" ht="24.75" customHeight="1">
      <c r="B6" s="1204" t="s">
        <v>29</v>
      </c>
      <c r="C6" s="1205">
        <v>0</v>
      </c>
      <c r="D6" s="1206">
        <v>0</v>
      </c>
    </row>
    <row r="7" spans="2:11" ht="24.75" customHeight="1">
      <c r="B7" s="1204" t="s">
        <v>30</v>
      </c>
      <c r="C7" s="1205">
        <v>0</v>
      </c>
      <c r="D7" s="1206">
        <v>2</v>
      </c>
    </row>
    <row r="8" spans="2:11" ht="24.75" customHeight="1">
      <c r="B8" s="1204" t="s">
        <v>31</v>
      </c>
      <c r="C8" s="1205">
        <v>6</v>
      </c>
      <c r="D8" s="1206">
        <v>3</v>
      </c>
    </row>
    <row r="9" spans="2:11" ht="24.75" customHeight="1">
      <c r="B9" s="1204" t="s">
        <v>32</v>
      </c>
      <c r="C9" s="1205">
        <v>8</v>
      </c>
      <c r="D9" s="1206">
        <v>4</v>
      </c>
    </row>
    <row r="10" spans="2:11" ht="24.75" customHeight="1">
      <c r="B10" s="1204" t="s">
        <v>33</v>
      </c>
      <c r="C10" s="1205">
        <v>1</v>
      </c>
      <c r="D10" s="1206">
        <v>6</v>
      </c>
    </row>
    <row r="11" spans="2:11" ht="24.75" customHeight="1">
      <c r="B11" s="1204" t="s">
        <v>34</v>
      </c>
      <c r="C11" s="1205">
        <v>1</v>
      </c>
      <c r="D11" s="1206">
        <v>0</v>
      </c>
    </row>
    <row r="12" spans="2:11" ht="24.75" customHeight="1">
      <c r="B12" s="1204" t="s">
        <v>35</v>
      </c>
      <c r="C12" s="1205">
        <v>0</v>
      </c>
      <c r="D12" s="1206">
        <v>1</v>
      </c>
    </row>
    <row r="13" spans="2:11" ht="24.75" customHeight="1">
      <c r="B13" s="1204" t="s">
        <v>36</v>
      </c>
      <c r="C13" s="1205">
        <v>1</v>
      </c>
      <c r="D13" s="1206">
        <v>1</v>
      </c>
    </row>
    <row r="14" spans="2:11" ht="24.75" customHeight="1">
      <c r="B14" s="1204" t="s">
        <v>37</v>
      </c>
      <c r="C14" s="1205">
        <v>15</v>
      </c>
      <c r="D14" s="1206">
        <v>16</v>
      </c>
    </row>
    <row r="15" spans="2:11" ht="24.75" customHeight="1">
      <c r="B15" s="1204" t="s">
        <v>38</v>
      </c>
      <c r="C15" s="1205">
        <v>5</v>
      </c>
      <c r="D15" s="1206">
        <v>11</v>
      </c>
    </row>
    <row r="16" spans="2:11" ht="24.75" customHeight="1">
      <c r="B16" s="1204" t="s">
        <v>39</v>
      </c>
      <c r="C16" s="1205">
        <v>0</v>
      </c>
      <c r="D16" s="1206">
        <v>0</v>
      </c>
    </row>
    <row r="17" spans="2:6" ht="24.75" customHeight="1">
      <c r="B17" s="1204" t="s">
        <v>40</v>
      </c>
      <c r="C17" s="1205">
        <v>0</v>
      </c>
      <c r="D17" s="1206">
        <v>0</v>
      </c>
    </row>
    <row r="18" spans="2:6" ht="24.75" customHeight="1" thickBot="1">
      <c r="B18" s="1207" t="s">
        <v>41</v>
      </c>
      <c r="C18" s="1208">
        <v>0</v>
      </c>
      <c r="D18" s="1209">
        <v>0</v>
      </c>
    </row>
    <row r="19" spans="2:6" ht="24.75" customHeight="1" thickTop="1" thickBot="1">
      <c r="B19" s="1210" t="s">
        <v>21</v>
      </c>
      <c r="C19" s="1211">
        <v>44</v>
      </c>
      <c r="D19" s="1212">
        <v>49</v>
      </c>
      <c r="E19" s="110"/>
    </row>
    <row r="20" spans="2:6" ht="30" customHeight="1" thickTop="1">
      <c r="B20" s="1886" t="s">
        <v>73</v>
      </c>
      <c r="C20" s="1886"/>
      <c r="D20" s="1886"/>
      <c r="E20" s="1886"/>
      <c r="F20" s="1886"/>
    </row>
    <row r="21" spans="2:6" ht="15.75" customHeight="1"/>
  </sheetData>
  <mergeCells count="2">
    <mergeCell ref="B20:F20"/>
    <mergeCell ref="B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2"/>
  <dimension ref="A1:B29"/>
  <sheetViews>
    <sheetView showGridLines="0" zoomScale="80" zoomScaleNormal="80" workbookViewId="0">
      <selection activeCell="B1" sqref="B1"/>
    </sheetView>
  </sheetViews>
  <sheetFormatPr defaultRowHeight="15"/>
  <cols>
    <col min="1" max="1" width="4.42578125" style="618" customWidth="1"/>
  </cols>
  <sheetData>
    <row r="1" spans="2:2" ht="24" customHeight="1">
      <c r="B1" s="1152" t="s">
        <v>1110</v>
      </c>
    </row>
    <row r="29" spans="2:2" ht="15.75">
      <c r="B29" s="1155" t="s">
        <v>73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3"/>
  <sheetViews>
    <sheetView showGridLines="0" tabSelected="1" zoomScale="85" zoomScaleNormal="85" workbookViewId="0"/>
  </sheetViews>
  <sheetFormatPr defaultRowHeight="12.75"/>
  <cols>
    <col min="1" max="1" width="4.28515625" style="332" customWidth="1"/>
    <col min="2" max="16384" width="9.140625" style="332"/>
  </cols>
  <sheetData>
    <row r="1" spans="2:2" ht="15.75">
      <c r="B1" s="1185" t="s">
        <v>1038</v>
      </c>
    </row>
    <row r="34" spans="1:19" ht="16.5" customHeight="1">
      <c r="B34" s="1864" t="s">
        <v>73</v>
      </c>
      <c r="C34" s="1864"/>
      <c r="D34" s="1864"/>
      <c r="E34" s="1864"/>
      <c r="F34" s="1864"/>
      <c r="G34" s="1864"/>
      <c r="H34" s="1864"/>
      <c r="I34" s="1864"/>
      <c r="J34" s="1864"/>
      <c r="K34" s="1864"/>
      <c r="L34" s="1864"/>
      <c r="M34" s="1864"/>
      <c r="N34" s="1864"/>
      <c r="O34" s="1864"/>
      <c r="P34" s="1864"/>
      <c r="Q34" s="1864"/>
      <c r="R34" s="1187"/>
      <c r="S34" s="1187"/>
    </row>
    <row r="35" spans="1:19" ht="12.75" customHeight="1">
      <c r="B35" s="1187"/>
      <c r="C35" s="1187"/>
      <c r="D35" s="1187"/>
      <c r="E35" s="1187"/>
      <c r="F35" s="1187"/>
      <c r="G35" s="1187"/>
      <c r="H35" s="1187"/>
      <c r="I35" s="1187"/>
      <c r="J35" s="1187"/>
      <c r="K35" s="1187"/>
      <c r="L35" s="1187"/>
      <c r="M35" s="1187"/>
      <c r="N35" s="1187"/>
      <c r="O35" s="1187"/>
      <c r="P35" s="1187"/>
      <c r="Q35" s="1187"/>
      <c r="R35" s="1187"/>
      <c r="S35" s="1187"/>
    </row>
    <row r="36" spans="1:19" ht="12.75" customHeight="1"/>
    <row r="39" spans="1:19" ht="12.75" customHeight="1"/>
    <row r="43" spans="1:19">
      <c r="A43" s="1863"/>
      <c r="B43" s="1863"/>
      <c r="C43" s="1863"/>
      <c r="D43" s="1863"/>
      <c r="E43" s="1863"/>
      <c r="F43" s="1863"/>
      <c r="G43" s="1863"/>
      <c r="H43" s="1863"/>
      <c r="I43" s="1863"/>
      <c r="J43" s="1863"/>
      <c r="K43" s="1863"/>
      <c r="L43" s="1863"/>
      <c r="M43" s="1863"/>
      <c r="N43" s="1863"/>
      <c r="O43" s="1863"/>
      <c r="P43" s="1863"/>
      <c r="Q43" s="1863"/>
      <c r="R43" s="1863"/>
    </row>
  </sheetData>
  <mergeCells count="2">
    <mergeCell ref="A43:R43"/>
    <mergeCell ref="B34:Q3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3"/>
  <dimension ref="A1:K21"/>
  <sheetViews>
    <sheetView showGridLines="0" zoomScale="80" zoomScaleNormal="80" workbookViewId="0"/>
  </sheetViews>
  <sheetFormatPr defaultRowHeight="15"/>
  <cols>
    <col min="1" max="1" width="4.5703125" style="618" customWidth="1"/>
    <col min="2" max="2" width="30" customWidth="1"/>
    <col min="3" max="4" width="22.85546875" customWidth="1"/>
  </cols>
  <sheetData>
    <row r="1" spans="2:11" ht="37.5" customHeight="1" thickBot="1">
      <c r="B1" s="1888" t="s">
        <v>1115</v>
      </c>
      <c r="C1" s="1888"/>
      <c r="D1" s="1888"/>
      <c r="E1" s="1888"/>
      <c r="F1" s="1888"/>
      <c r="G1" s="1888"/>
      <c r="H1" s="1888"/>
      <c r="I1" s="1888"/>
      <c r="J1" s="1888"/>
      <c r="K1" s="1888"/>
    </row>
    <row r="2" spans="2:11" ht="39" customHeight="1" thickTop="1" thickBot="1">
      <c r="B2" s="2166" t="s">
        <v>386</v>
      </c>
      <c r="C2" s="2164" t="s">
        <v>745</v>
      </c>
      <c r="D2" s="2165" t="s">
        <v>823</v>
      </c>
      <c r="H2" s="561"/>
    </row>
    <row r="3" spans="2:11" ht="24.75" customHeight="1" thickTop="1">
      <c r="B3" s="1201" t="s">
        <v>26</v>
      </c>
      <c r="C3" s="1202">
        <v>0</v>
      </c>
      <c r="D3" s="1203">
        <v>0</v>
      </c>
      <c r="H3" s="561"/>
    </row>
    <row r="4" spans="2:11" ht="24.75" customHeight="1">
      <c r="B4" s="1204" t="s">
        <v>27</v>
      </c>
      <c r="C4" s="1205">
        <v>0</v>
      </c>
      <c r="D4" s="1206">
        <v>0</v>
      </c>
      <c r="H4" s="561"/>
    </row>
    <row r="5" spans="2:11" ht="24.75" customHeight="1">
      <c r="B5" s="1204" t="s">
        <v>28</v>
      </c>
      <c r="C5" s="1205">
        <v>1</v>
      </c>
      <c r="D5" s="1206">
        <v>0</v>
      </c>
      <c r="H5" s="561"/>
    </row>
    <row r="6" spans="2:11" ht="24.75" customHeight="1">
      <c r="B6" s="1204" t="s">
        <v>29</v>
      </c>
      <c r="C6" s="1205">
        <v>3</v>
      </c>
      <c r="D6" s="1206">
        <v>4</v>
      </c>
      <c r="H6" s="561"/>
    </row>
    <row r="7" spans="2:11" ht="24.75" customHeight="1">
      <c r="B7" s="1204" t="s">
        <v>30</v>
      </c>
      <c r="C7" s="1205">
        <v>0</v>
      </c>
      <c r="D7" s="1206">
        <v>0</v>
      </c>
      <c r="H7" s="561"/>
    </row>
    <row r="8" spans="2:11" ht="24.75" customHeight="1">
      <c r="B8" s="1204" t="s">
        <v>31</v>
      </c>
      <c r="C8" s="1205">
        <v>0</v>
      </c>
      <c r="D8" s="1206">
        <v>0</v>
      </c>
      <c r="H8" s="561"/>
    </row>
    <row r="9" spans="2:11" ht="24.75" customHeight="1">
      <c r="B9" s="1204" t="s">
        <v>32</v>
      </c>
      <c r="C9" s="1205">
        <v>13</v>
      </c>
      <c r="D9" s="1206">
        <v>22</v>
      </c>
      <c r="H9" s="561"/>
    </row>
    <row r="10" spans="2:11" ht="24.75" customHeight="1">
      <c r="B10" s="1204" t="s">
        <v>33</v>
      </c>
      <c r="C10" s="1205">
        <v>8</v>
      </c>
      <c r="D10" s="1206">
        <v>11</v>
      </c>
      <c r="H10" s="561"/>
    </row>
    <row r="11" spans="2:11" ht="24.75" customHeight="1">
      <c r="B11" s="1204" t="s">
        <v>34</v>
      </c>
      <c r="C11" s="1205">
        <v>10</v>
      </c>
      <c r="D11" s="1206">
        <v>7</v>
      </c>
      <c r="H11" s="561"/>
    </row>
    <row r="12" spans="2:11" ht="24.75" customHeight="1">
      <c r="B12" s="1204" t="s">
        <v>35</v>
      </c>
      <c r="C12" s="1205">
        <v>0</v>
      </c>
      <c r="D12" s="1206">
        <v>0</v>
      </c>
      <c r="H12" s="561"/>
    </row>
    <row r="13" spans="2:11" ht="24.75" customHeight="1">
      <c r="B13" s="1204" t="s">
        <v>36</v>
      </c>
      <c r="C13" s="1205">
        <v>12</v>
      </c>
      <c r="D13" s="1206">
        <v>7</v>
      </c>
      <c r="H13" s="561"/>
    </row>
    <row r="14" spans="2:11" ht="24.75" customHeight="1">
      <c r="B14" s="1204" t="s">
        <v>37</v>
      </c>
      <c r="C14" s="1205">
        <v>20</v>
      </c>
      <c r="D14" s="1206">
        <v>37</v>
      </c>
      <c r="H14" s="561"/>
    </row>
    <row r="15" spans="2:11" ht="24.75" customHeight="1">
      <c r="B15" s="1204" t="s">
        <v>38</v>
      </c>
      <c r="C15" s="1205">
        <v>1</v>
      </c>
      <c r="D15" s="1206">
        <v>0</v>
      </c>
      <c r="H15" s="561"/>
    </row>
    <row r="16" spans="2:11" ht="24.75" customHeight="1">
      <c r="B16" s="1204" t="s">
        <v>39</v>
      </c>
      <c r="C16" s="1205">
        <v>0</v>
      </c>
      <c r="D16" s="1206">
        <v>0</v>
      </c>
      <c r="H16" s="561"/>
    </row>
    <row r="17" spans="2:8" ht="24.75" customHeight="1">
      <c r="B17" s="1204" t="s">
        <v>40</v>
      </c>
      <c r="C17" s="1205">
        <v>3</v>
      </c>
      <c r="D17" s="1206">
        <v>13</v>
      </c>
      <c r="H17" s="561"/>
    </row>
    <row r="18" spans="2:8" ht="24.75" customHeight="1" thickBot="1">
      <c r="B18" s="1207" t="s">
        <v>41</v>
      </c>
      <c r="C18" s="1208">
        <v>3</v>
      </c>
      <c r="D18" s="1209">
        <v>0</v>
      </c>
      <c r="H18" s="561"/>
    </row>
    <row r="19" spans="2:8" ht="24.75" customHeight="1" thickTop="1" thickBot="1">
      <c r="B19" s="1210" t="s">
        <v>21</v>
      </c>
      <c r="C19" s="1211">
        <v>74</v>
      </c>
      <c r="D19" s="1212">
        <v>101</v>
      </c>
      <c r="E19" s="110"/>
      <c r="H19" s="561"/>
    </row>
    <row r="20" spans="2:8" ht="30" customHeight="1" thickTop="1">
      <c r="B20" s="1886" t="s">
        <v>73</v>
      </c>
      <c r="C20" s="1886"/>
      <c r="D20" s="1886"/>
      <c r="E20" s="1886"/>
      <c r="F20" s="1886"/>
      <c r="H20" s="561"/>
    </row>
    <row r="21" spans="2:8" ht="15.75" customHeight="1">
      <c r="H21" s="561"/>
    </row>
  </sheetData>
  <mergeCells count="2">
    <mergeCell ref="B20:F20"/>
    <mergeCell ref="B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"/>
  <dimension ref="A1:I48"/>
  <sheetViews>
    <sheetView showGridLines="0" zoomScale="90" zoomScaleNormal="90" workbookViewId="0"/>
  </sheetViews>
  <sheetFormatPr defaultRowHeight="15"/>
  <cols>
    <col min="1" max="1" width="4.28515625" style="618" customWidth="1"/>
    <col min="2" max="2" width="27" customWidth="1"/>
    <col min="3" max="3" width="25" customWidth="1"/>
    <col min="4" max="5" width="19.42578125" customWidth="1"/>
    <col min="6" max="6" width="23.5703125" customWidth="1"/>
    <col min="7" max="8" width="17.42578125" customWidth="1"/>
  </cols>
  <sheetData>
    <row r="1" spans="2:8" ht="24" customHeight="1">
      <c r="B1" s="1152" t="s">
        <v>1116</v>
      </c>
    </row>
    <row r="2" spans="2:8" ht="31.5" customHeight="1" thickBot="1">
      <c r="B2" s="1213" t="s">
        <v>42</v>
      </c>
      <c r="C2" s="1214" t="s">
        <v>824</v>
      </c>
      <c r="D2" s="1215" t="s">
        <v>746</v>
      </c>
      <c r="E2" s="1216" t="s">
        <v>825</v>
      </c>
      <c r="F2" s="1214" t="s">
        <v>826</v>
      </c>
      <c r="G2" s="1215" t="s">
        <v>747</v>
      </c>
      <c r="H2" s="1217" t="s">
        <v>827</v>
      </c>
    </row>
    <row r="3" spans="2:8" ht="15" customHeight="1" thickTop="1">
      <c r="B3" s="1218" t="s">
        <v>26</v>
      </c>
      <c r="C3" s="1219">
        <v>439.25</v>
      </c>
      <c r="D3" s="1220">
        <v>450</v>
      </c>
      <c r="E3" s="1221">
        <v>529</v>
      </c>
      <c r="F3" s="1222">
        <v>59.25</v>
      </c>
      <c r="G3" s="1223">
        <v>36</v>
      </c>
      <c r="H3" s="1224">
        <v>47</v>
      </c>
    </row>
    <row r="4" spans="2:8" ht="15" customHeight="1">
      <c r="B4" s="1225" t="s">
        <v>27</v>
      </c>
      <c r="C4" s="1222">
        <v>203.5</v>
      </c>
      <c r="D4" s="1223">
        <v>179</v>
      </c>
      <c r="E4" s="1226">
        <v>172</v>
      </c>
      <c r="F4" s="1222">
        <v>8.25</v>
      </c>
      <c r="G4" s="1223">
        <v>6</v>
      </c>
      <c r="H4" s="1224">
        <v>5</v>
      </c>
    </row>
    <row r="5" spans="2:8" ht="15" customHeight="1">
      <c r="B5" s="1225" t="s">
        <v>28</v>
      </c>
      <c r="C5" s="1222">
        <v>173.75</v>
      </c>
      <c r="D5" s="1223">
        <v>205</v>
      </c>
      <c r="E5" s="1226">
        <v>176</v>
      </c>
      <c r="F5" s="1222">
        <v>6</v>
      </c>
      <c r="G5" s="1223">
        <v>2</v>
      </c>
      <c r="H5" s="1224">
        <v>4</v>
      </c>
    </row>
    <row r="6" spans="2:8" ht="15" customHeight="1">
      <c r="B6" s="1225" t="s">
        <v>29</v>
      </c>
      <c r="C6" s="1222">
        <v>467</v>
      </c>
      <c r="D6" s="1223">
        <v>445</v>
      </c>
      <c r="E6" s="1226">
        <v>404</v>
      </c>
      <c r="F6" s="1222">
        <v>47.5</v>
      </c>
      <c r="G6" s="1223">
        <v>37</v>
      </c>
      <c r="H6" s="1224">
        <v>39</v>
      </c>
    </row>
    <row r="7" spans="2:8" ht="15" customHeight="1">
      <c r="B7" s="1225" t="s">
        <v>30</v>
      </c>
      <c r="C7" s="1222">
        <v>210.5</v>
      </c>
      <c r="D7" s="1223">
        <v>201</v>
      </c>
      <c r="E7" s="1226">
        <v>199</v>
      </c>
      <c r="F7" s="1222">
        <v>34</v>
      </c>
      <c r="G7" s="1223">
        <v>29</v>
      </c>
      <c r="H7" s="1224">
        <v>36</v>
      </c>
    </row>
    <row r="8" spans="2:8" ht="15" customHeight="1">
      <c r="B8" s="1225" t="s">
        <v>31</v>
      </c>
      <c r="C8" s="1222">
        <v>723.75</v>
      </c>
      <c r="D8" s="1223">
        <v>731</v>
      </c>
      <c r="E8" s="1226">
        <v>634</v>
      </c>
      <c r="F8" s="1222">
        <v>89.25</v>
      </c>
      <c r="G8" s="1223">
        <v>72</v>
      </c>
      <c r="H8" s="1224">
        <v>47</v>
      </c>
    </row>
    <row r="9" spans="2:8" ht="15" customHeight="1">
      <c r="B9" s="1225" t="s">
        <v>32</v>
      </c>
      <c r="C9" s="1222">
        <v>611.5</v>
      </c>
      <c r="D9" s="1223">
        <v>387</v>
      </c>
      <c r="E9" s="1226">
        <v>331</v>
      </c>
      <c r="F9" s="1222">
        <v>97.75</v>
      </c>
      <c r="G9" s="1223">
        <v>33</v>
      </c>
      <c r="H9" s="1224">
        <v>39</v>
      </c>
    </row>
    <row r="10" spans="2:8" ht="15" customHeight="1">
      <c r="B10" s="1225" t="s">
        <v>33</v>
      </c>
      <c r="C10" s="1222">
        <v>444.75</v>
      </c>
      <c r="D10" s="1223">
        <v>666</v>
      </c>
      <c r="E10" s="1226">
        <v>630</v>
      </c>
      <c r="F10" s="1222">
        <v>99.25</v>
      </c>
      <c r="G10" s="1223">
        <v>123</v>
      </c>
      <c r="H10" s="1224">
        <v>124</v>
      </c>
    </row>
    <row r="11" spans="2:8" ht="15" customHeight="1">
      <c r="B11" s="1225" t="s">
        <v>34</v>
      </c>
      <c r="C11" s="1222">
        <v>389.75</v>
      </c>
      <c r="D11" s="1223">
        <v>435</v>
      </c>
      <c r="E11" s="1226">
        <v>464</v>
      </c>
      <c r="F11" s="1222">
        <v>46.75</v>
      </c>
      <c r="G11" s="1223">
        <v>41</v>
      </c>
      <c r="H11" s="1224">
        <v>53</v>
      </c>
    </row>
    <row r="12" spans="2:8" ht="15" customHeight="1">
      <c r="B12" s="1225" t="s">
        <v>35</v>
      </c>
      <c r="C12" s="1222">
        <v>353</v>
      </c>
      <c r="D12" s="1223">
        <v>415</v>
      </c>
      <c r="E12" s="1226">
        <v>422</v>
      </c>
      <c r="F12" s="1222">
        <v>34.75</v>
      </c>
      <c r="G12" s="1223">
        <v>36</v>
      </c>
      <c r="H12" s="1224">
        <v>28</v>
      </c>
    </row>
    <row r="13" spans="2:8" ht="15" customHeight="1">
      <c r="B13" s="1225" t="s">
        <v>36</v>
      </c>
      <c r="C13" s="1222">
        <v>409.5</v>
      </c>
      <c r="D13" s="1223">
        <v>417</v>
      </c>
      <c r="E13" s="1226">
        <v>385</v>
      </c>
      <c r="F13" s="1222">
        <v>52</v>
      </c>
      <c r="G13" s="1223">
        <v>42</v>
      </c>
      <c r="H13" s="1224">
        <v>54</v>
      </c>
    </row>
    <row r="14" spans="2:8" ht="15" customHeight="1">
      <c r="B14" s="1225" t="s">
        <v>37</v>
      </c>
      <c r="C14" s="1222">
        <v>850.5</v>
      </c>
      <c r="D14" s="1223">
        <v>818</v>
      </c>
      <c r="E14" s="1226">
        <v>822</v>
      </c>
      <c r="F14" s="1222">
        <v>154</v>
      </c>
      <c r="G14" s="1223">
        <v>166</v>
      </c>
      <c r="H14" s="1224">
        <v>164</v>
      </c>
    </row>
    <row r="15" spans="2:8" ht="15" customHeight="1">
      <c r="B15" s="1225" t="s">
        <v>38</v>
      </c>
      <c r="C15" s="1222">
        <v>793</v>
      </c>
      <c r="D15" s="1223">
        <v>797</v>
      </c>
      <c r="E15" s="1226">
        <v>692</v>
      </c>
      <c r="F15" s="1222">
        <v>90.25</v>
      </c>
      <c r="G15" s="1223">
        <v>67</v>
      </c>
      <c r="H15" s="1224">
        <v>65</v>
      </c>
    </row>
    <row r="16" spans="2:8" ht="15" customHeight="1">
      <c r="B16" s="1225" t="s">
        <v>39</v>
      </c>
      <c r="C16" s="1222">
        <v>52.5</v>
      </c>
      <c r="D16" s="1223">
        <v>60</v>
      </c>
      <c r="E16" s="1226">
        <v>53</v>
      </c>
      <c r="F16" s="1227">
        <v>3.25</v>
      </c>
      <c r="G16" s="1223">
        <v>2</v>
      </c>
      <c r="H16" s="1224">
        <v>0</v>
      </c>
    </row>
    <row r="17" spans="2:9" ht="15" customHeight="1">
      <c r="B17" s="1225" t="s">
        <v>40</v>
      </c>
      <c r="C17" s="1222">
        <v>1316.25</v>
      </c>
      <c r="D17" s="1223">
        <v>1635</v>
      </c>
      <c r="E17" s="1226">
        <v>1704</v>
      </c>
      <c r="F17" s="1227">
        <v>75.25</v>
      </c>
      <c r="G17" s="1223">
        <v>94</v>
      </c>
      <c r="H17" s="1224">
        <v>72</v>
      </c>
    </row>
    <row r="18" spans="2:9" ht="15" customHeight="1" thickBot="1">
      <c r="B18" s="1225" t="s">
        <v>41</v>
      </c>
      <c r="C18" s="1222">
        <v>304</v>
      </c>
      <c r="D18" s="1223">
        <v>52</v>
      </c>
      <c r="E18" s="1226">
        <v>169</v>
      </c>
      <c r="F18" s="1227">
        <v>1.25</v>
      </c>
      <c r="G18" s="1223">
        <v>0</v>
      </c>
      <c r="H18" s="1228">
        <v>0</v>
      </c>
    </row>
    <row r="19" spans="2:9" ht="15" customHeight="1">
      <c r="B19" s="1229" t="s">
        <v>21</v>
      </c>
      <c r="C19" s="1230">
        <f>SUM(C3:C18)</f>
        <v>7742.5</v>
      </c>
      <c r="D19" s="1231">
        <f t="shared" ref="D19:H19" si="0">SUM(D3:D18)</f>
        <v>7893</v>
      </c>
      <c r="E19" s="1232">
        <f t="shared" si="0"/>
        <v>7786</v>
      </c>
      <c r="F19" s="1230">
        <f t="shared" si="0"/>
        <v>898.75</v>
      </c>
      <c r="G19" s="1231">
        <f t="shared" si="0"/>
        <v>786</v>
      </c>
      <c r="H19" s="1231">
        <f t="shared" si="0"/>
        <v>777</v>
      </c>
    </row>
    <row r="21" spans="2:9" ht="15.75">
      <c r="B21" s="1155" t="s">
        <v>73</v>
      </c>
    </row>
    <row r="23" spans="2:9" ht="30.75" customHeight="1">
      <c r="B23" s="1890"/>
      <c r="C23" s="1890"/>
      <c r="D23" s="1890"/>
      <c r="E23" s="1890"/>
      <c r="F23" s="1890"/>
      <c r="G23" s="1890"/>
      <c r="H23" s="1890"/>
      <c r="I23" s="1890"/>
    </row>
    <row r="25" spans="2:9">
      <c r="B25" s="1891"/>
      <c r="C25" s="1891"/>
      <c r="D25" s="1891"/>
      <c r="E25" s="1891"/>
      <c r="F25" s="1891"/>
    </row>
    <row r="48" spans="2:6">
      <c r="B48" s="1889" t="s">
        <v>73</v>
      </c>
      <c r="C48" s="1889"/>
      <c r="D48" s="1889"/>
      <c r="E48" s="1889"/>
      <c r="F48" s="1889"/>
    </row>
  </sheetData>
  <mergeCells count="3">
    <mergeCell ref="B48:F48"/>
    <mergeCell ref="B23:I23"/>
    <mergeCell ref="B25:F2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"/>
  <dimension ref="A1:I95"/>
  <sheetViews>
    <sheetView showGridLines="0" zoomScale="90" zoomScaleNormal="90" workbookViewId="0"/>
  </sheetViews>
  <sheetFormatPr defaultRowHeight="15"/>
  <cols>
    <col min="1" max="1" width="4.42578125" style="618" customWidth="1"/>
    <col min="2" max="2" width="27" customWidth="1"/>
    <col min="3" max="3" width="25" customWidth="1"/>
    <col min="4" max="5" width="19.5703125" customWidth="1"/>
    <col min="6" max="6" width="23.7109375" customWidth="1"/>
    <col min="7" max="8" width="17.140625" customWidth="1"/>
  </cols>
  <sheetData>
    <row r="1" spans="2:8" ht="24" customHeight="1">
      <c r="B1" s="1152" t="s">
        <v>1117</v>
      </c>
    </row>
    <row r="2" spans="2:8" ht="33" customHeight="1" thickBot="1">
      <c r="B2" s="1213" t="s">
        <v>42</v>
      </c>
      <c r="C2" s="1214" t="s">
        <v>824</v>
      </c>
      <c r="D2" s="1215" t="s">
        <v>746</v>
      </c>
      <c r="E2" s="1215" t="s">
        <v>825</v>
      </c>
      <c r="F2" s="1214" t="s">
        <v>826</v>
      </c>
      <c r="G2" s="1215" t="s">
        <v>747</v>
      </c>
      <c r="H2" s="1217" t="s">
        <v>827</v>
      </c>
    </row>
    <row r="3" spans="2:8" ht="15.75" thickTop="1">
      <c r="B3" s="1225" t="s">
        <v>26</v>
      </c>
      <c r="C3" s="1233">
        <v>460</v>
      </c>
      <c r="D3" s="1234">
        <v>438</v>
      </c>
      <c r="E3" s="1235">
        <v>497</v>
      </c>
      <c r="F3" s="1233">
        <v>41.5</v>
      </c>
      <c r="G3" s="1234">
        <v>28</v>
      </c>
      <c r="H3" s="1236">
        <v>25</v>
      </c>
    </row>
    <row r="4" spans="2:8">
      <c r="B4" s="1225" t="s">
        <v>27</v>
      </c>
      <c r="C4" s="1233">
        <v>176.25</v>
      </c>
      <c r="D4" s="1234">
        <v>139</v>
      </c>
      <c r="E4" s="1235">
        <v>176</v>
      </c>
      <c r="F4" s="1233">
        <v>6.25</v>
      </c>
      <c r="G4" s="1234">
        <v>3</v>
      </c>
      <c r="H4" s="1236">
        <v>4</v>
      </c>
    </row>
    <row r="5" spans="2:8">
      <c r="B5" s="1225" t="s">
        <v>28</v>
      </c>
      <c r="C5" s="1233">
        <v>174.25</v>
      </c>
      <c r="D5" s="1234">
        <v>182</v>
      </c>
      <c r="E5" s="1235">
        <v>164</v>
      </c>
      <c r="F5" s="1237">
        <v>1</v>
      </c>
      <c r="G5" s="1238">
        <v>1</v>
      </c>
      <c r="H5" s="1236">
        <v>1</v>
      </c>
    </row>
    <row r="6" spans="2:8">
      <c r="B6" s="1225" t="s">
        <v>29</v>
      </c>
      <c r="C6" s="1233">
        <v>482.5</v>
      </c>
      <c r="D6" s="1234">
        <v>468</v>
      </c>
      <c r="E6" s="1235">
        <v>433</v>
      </c>
      <c r="F6" s="1237">
        <v>37.5</v>
      </c>
      <c r="G6" s="1234">
        <v>38</v>
      </c>
      <c r="H6" s="1236">
        <v>41</v>
      </c>
    </row>
    <row r="7" spans="2:8">
      <c r="B7" s="1225" t="s">
        <v>30</v>
      </c>
      <c r="C7" s="1233">
        <v>224.75</v>
      </c>
      <c r="D7" s="1234">
        <v>200</v>
      </c>
      <c r="E7" s="1235">
        <v>211</v>
      </c>
      <c r="F7" s="1237">
        <v>18.25</v>
      </c>
      <c r="G7" s="1234">
        <v>24</v>
      </c>
      <c r="H7" s="1236">
        <v>17</v>
      </c>
    </row>
    <row r="8" spans="2:8">
      <c r="B8" s="1225" t="s">
        <v>31</v>
      </c>
      <c r="C8" s="1233">
        <v>593</v>
      </c>
      <c r="D8" s="1234">
        <v>602</v>
      </c>
      <c r="E8" s="1235">
        <v>520</v>
      </c>
      <c r="F8" s="1237">
        <v>44.5</v>
      </c>
      <c r="G8" s="1234">
        <v>50</v>
      </c>
      <c r="H8" s="1236">
        <v>32</v>
      </c>
    </row>
    <row r="9" spans="2:8">
      <c r="B9" s="1225" t="s">
        <v>32</v>
      </c>
      <c r="C9" s="1233">
        <v>714.25</v>
      </c>
      <c r="D9" s="1234">
        <v>521</v>
      </c>
      <c r="E9" s="1235">
        <v>412</v>
      </c>
      <c r="F9" s="1237">
        <v>50.5</v>
      </c>
      <c r="G9" s="1234">
        <v>38</v>
      </c>
      <c r="H9" s="1236">
        <v>48</v>
      </c>
    </row>
    <row r="10" spans="2:8">
      <c r="B10" s="1225" t="s">
        <v>33</v>
      </c>
      <c r="C10" s="1233">
        <v>403.75</v>
      </c>
      <c r="D10" s="1234">
        <v>595</v>
      </c>
      <c r="E10" s="1235">
        <v>531</v>
      </c>
      <c r="F10" s="1237">
        <v>32</v>
      </c>
      <c r="G10" s="1234">
        <v>36</v>
      </c>
      <c r="H10" s="1236">
        <v>26</v>
      </c>
    </row>
    <row r="11" spans="2:8">
      <c r="B11" s="1225" t="s">
        <v>34</v>
      </c>
      <c r="C11" s="1233">
        <v>443.75</v>
      </c>
      <c r="D11" s="1234">
        <v>402</v>
      </c>
      <c r="E11" s="1235">
        <v>431</v>
      </c>
      <c r="F11" s="1237">
        <v>27.5</v>
      </c>
      <c r="G11" s="1234">
        <v>23</v>
      </c>
      <c r="H11" s="1236">
        <v>32</v>
      </c>
    </row>
    <row r="12" spans="2:8">
      <c r="B12" s="1225" t="s">
        <v>35</v>
      </c>
      <c r="C12" s="1233">
        <v>301.75</v>
      </c>
      <c r="D12" s="1234">
        <v>340</v>
      </c>
      <c r="E12" s="1235">
        <v>391</v>
      </c>
      <c r="F12" s="1237">
        <v>14.25</v>
      </c>
      <c r="G12" s="1234">
        <v>20</v>
      </c>
      <c r="H12" s="1236">
        <v>19</v>
      </c>
    </row>
    <row r="13" spans="2:8">
      <c r="B13" s="1225" t="s">
        <v>36</v>
      </c>
      <c r="C13" s="1233">
        <v>484.25</v>
      </c>
      <c r="D13" s="1234">
        <v>436</v>
      </c>
      <c r="E13" s="1235">
        <v>398</v>
      </c>
      <c r="F13" s="1237">
        <v>36.25</v>
      </c>
      <c r="G13" s="1234">
        <v>37</v>
      </c>
      <c r="H13" s="1236">
        <v>37</v>
      </c>
    </row>
    <row r="14" spans="2:8">
      <c r="B14" s="1225" t="s">
        <v>37</v>
      </c>
      <c r="C14" s="1233">
        <v>802</v>
      </c>
      <c r="D14" s="1234">
        <v>824</v>
      </c>
      <c r="E14" s="1235">
        <v>683</v>
      </c>
      <c r="F14" s="1237">
        <v>64.5</v>
      </c>
      <c r="G14" s="1234">
        <v>73</v>
      </c>
      <c r="H14" s="1236">
        <v>81</v>
      </c>
    </row>
    <row r="15" spans="2:8">
      <c r="B15" s="1225" t="s">
        <v>38</v>
      </c>
      <c r="C15" s="1233">
        <v>656.5</v>
      </c>
      <c r="D15" s="1234">
        <v>529</v>
      </c>
      <c r="E15" s="1235">
        <v>537</v>
      </c>
      <c r="F15" s="1237">
        <v>45.5</v>
      </c>
      <c r="G15" s="1234">
        <v>35</v>
      </c>
      <c r="H15" s="1236">
        <v>38</v>
      </c>
    </row>
    <row r="16" spans="2:8">
      <c r="B16" s="1225" t="s">
        <v>39</v>
      </c>
      <c r="C16" s="1233">
        <v>52.5</v>
      </c>
      <c r="D16" s="1234">
        <v>68</v>
      </c>
      <c r="E16" s="1235">
        <v>44</v>
      </c>
      <c r="F16" s="1239">
        <v>1.25</v>
      </c>
      <c r="G16" s="1234">
        <v>1</v>
      </c>
      <c r="H16" s="1236">
        <v>0</v>
      </c>
    </row>
    <row r="17" spans="2:9">
      <c r="B17" s="1225" t="s">
        <v>40</v>
      </c>
      <c r="C17" s="1233">
        <v>1378</v>
      </c>
      <c r="D17" s="1234">
        <v>1785</v>
      </c>
      <c r="E17" s="1235">
        <v>1692</v>
      </c>
      <c r="F17" s="1237">
        <v>45.5</v>
      </c>
      <c r="G17" s="1234">
        <v>61</v>
      </c>
      <c r="H17" s="1236">
        <v>62</v>
      </c>
    </row>
    <row r="18" spans="2:9" ht="15.75" thickBot="1">
      <c r="B18" s="1225" t="s">
        <v>41</v>
      </c>
      <c r="C18" s="1233">
        <v>302.75</v>
      </c>
      <c r="D18" s="1234">
        <v>83</v>
      </c>
      <c r="E18" s="1235">
        <v>162</v>
      </c>
      <c r="F18" s="1237">
        <v>1.5</v>
      </c>
      <c r="G18" s="1234">
        <v>0</v>
      </c>
      <c r="H18" s="1236">
        <v>0</v>
      </c>
    </row>
    <row r="19" spans="2:9" s="618" customFormat="1">
      <c r="B19" s="1240" t="s">
        <v>21</v>
      </c>
      <c r="C19" s="1241">
        <f>SUM(C3:C18)</f>
        <v>7650.25</v>
      </c>
      <c r="D19" s="1242">
        <f t="shared" ref="D19:H19" si="0">SUM(D3:D18)</f>
        <v>7612</v>
      </c>
      <c r="E19" s="1243">
        <f t="shared" si="0"/>
        <v>7282</v>
      </c>
      <c r="F19" s="1241">
        <f t="shared" si="0"/>
        <v>467.75</v>
      </c>
      <c r="G19" s="1242">
        <f t="shared" si="0"/>
        <v>468</v>
      </c>
      <c r="H19" s="1242">
        <f t="shared" si="0"/>
        <v>463</v>
      </c>
    </row>
    <row r="21" spans="2:9" ht="15.75">
      <c r="B21" s="1155" t="s">
        <v>73</v>
      </c>
    </row>
    <row r="23" spans="2:9" ht="30.75" customHeight="1">
      <c r="B23" s="1890"/>
      <c r="C23" s="1890"/>
      <c r="D23" s="1890"/>
      <c r="E23" s="1890"/>
      <c r="F23" s="1890"/>
      <c r="G23" s="1890"/>
      <c r="H23" s="1890"/>
      <c r="I23" s="1890"/>
    </row>
    <row r="62" spans="8:8">
      <c r="H62" s="606"/>
    </row>
    <row r="63" spans="8:8">
      <c r="H63" s="606"/>
    </row>
    <row r="64" spans="8:8">
      <c r="H64" s="606"/>
    </row>
    <row r="65" spans="8:8">
      <c r="H65" s="606"/>
    </row>
    <row r="66" spans="8:8">
      <c r="H66" s="606"/>
    </row>
    <row r="67" spans="8:8">
      <c r="H67" s="606"/>
    </row>
    <row r="68" spans="8:8">
      <c r="H68" s="606"/>
    </row>
    <row r="69" spans="8:8">
      <c r="H69" s="606"/>
    </row>
    <row r="70" spans="8:8">
      <c r="H70" s="606"/>
    </row>
    <row r="71" spans="8:8">
      <c r="H71" s="606"/>
    </row>
    <row r="72" spans="8:8">
      <c r="H72" s="606"/>
    </row>
    <row r="73" spans="8:8">
      <c r="H73" s="606"/>
    </row>
    <row r="74" spans="8:8">
      <c r="H74" s="606"/>
    </row>
    <row r="75" spans="8:8">
      <c r="H75" s="606"/>
    </row>
    <row r="76" spans="8:8">
      <c r="H76" s="606"/>
    </row>
    <row r="77" spans="8:8">
      <c r="H77" s="606"/>
    </row>
    <row r="78" spans="8:8">
      <c r="H78" s="606"/>
    </row>
    <row r="79" spans="8:8">
      <c r="H79" s="606"/>
    </row>
    <row r="80" spans="8:8">
      <c r="H80" s="606"/>
    </row>
    <row r="81" spans="8:8">
      <c r="H81" s="606"/>
    </row>
    <row r="82" spans="8:8">
      <c r="H82" s="606"/>
    </row>
    <row r="83" spans="8:8">
      <c r="H83" s="606"/>
    </row>
    <row r="84" spans="8:8">
      <c r="H84" s="606"/>
    </row>
    <row r="85" spans="8:8">
      <c r="H85" s="606"/>
    </row>
    <row r="86" spans="8:8">
      <c r="H86" s="606"/>
    </row>
    <row r="87" spans="8:8">
      <c r="H87" s="606"/>
    </row>
    <row r="88" spans="8:8">
      <c r="H88" s="606"/>
    </row>
    <row r="89" spans="8:8">
      <c r="H89" s="606"/>
    </row>
    <row r="90" spans="8:8">
      <c r="H90" s="606"/>
    </row>
    <row r="91" spans="8:8">
      <c r="H91" s="606"/>
    </row>
    <row r="92" spans="8:8">
      <c r="H92" s="606"/>
    </row>
    <row r="93" spans="8:8">
      <c r="H93" s="606"/>
    </row>
    <row r="94" spans="8:8">
      <c r="H94" s="606"/>
    </row>
    <row r="95" spans="8:8">
      <c r="H95" s="606"/>
    </row>
  </sheetData>
  <mergeCells count="1">
    <mergeCell ref="B23:I23"/>
  </mergeCells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4"/>
  <dimension ref="A1:I64"/>
  <sheetViews>
    <sheetView showGridLines="0" zoomScale="90" zoomScaleNormal="90" workbookViewId="0"/>
  </sheetViews>
  <sheetFormatPr defaultRowHeight="15"/>
  <cols>
    <col min="1" max="1" width="4.42578125" style="618" customWidth="1"/>
    <col min="2" max="2" width="27.140625" customWidth="1"/>
    <col min="3" max="3" width="25" customWidth="1"/>
    <col min="4" max="5" width="19.42578125" customWidth="1"/>
    <col min="6" max="6" width="23.5703125" customWidth="1"/>
    <col min="7" max="8" width="17.140625" customWidth="1"/>
  </cols>
  <sheetData>
    <row r="1" spans="2:8" ht="24" customHeight="1">
      <c r="B1" s="1152" t="s">
        <v>1119</v>
      </c>
    </row>
    <row r="2" spans="2:8" ht="34.5" customHeight="1" thickBot="1">
      <c r="B2" s="1213" t="s">
        <v>42</v>
      </c>
      <c r="C2" s="1214" t="s">
        <v>824</v>
      </c>
      <c r="D2" s="1215" t="s">
        <v>746</v>
      </c>
      <c r="E2" s="1216" t="s">
        <v>825</v>
      </c>
      <c r="F2" s="1214" t="s">
        <v>826</v>
      </c>
      <c r="G2" s="1215" t="s">
        <v>747</v>
      </c>
      <c r="H2" s="1217" t="s">
        <v>827</v>
      </c>
    </row>
    <row r="3" spans="2:8" ht="15" customHeight="1" thickTop="1">
      <c r="B3" s="1218" t="s">
        <v>26</v>
      </c>
      <c r="C3" s="1244">
        <v>59.75</v>
      </c>
      <c r="D3" s="1245">
        <v>55</v>
      </c>
      <c r="E3" s="1246">
        <v>39</v>
      </c>
      <c r="F3" s="1233">
        <v>5.75</v>
      </c>
      <c r="G3" s="1234">
        <v>6</v>
      </c>
      <c r="H3" s="1236">
        <v>4</v>
      </c>
    </row>
    <row r="4" spans="2:8">
      <c r="B4" s="1225" t="s">
        <v>27</v>
      </c>
      <c r="C4" s="1244">
        <v>3.75</v>
      </c>
      <c r="D4" s="1245">
        <v>8</v>
      </c>
      <c r="E4" s="1246">
        <v>10</v>
      </c>
      <c r="F4" s="1233">
        <v>0</v>
      </c>
      <c r="G4" s="1234">
        <v>0</v>
      </c>
      <c r="H4" s="1236">
        <v>0</v>
      </c>
    </row>
    <row r="5" spans="2:8">
      <c r="B5" s="1225" t="s">
        <v>28</v>
      </c>
      <c r="C5" s="1244">
        <v>19.75</v>
      </c>
      <c r="D5" s="1245">
        <v>19</v>
      </c>
      <c r="E5" s="1246">
        <v>20</v>
      </c>
      <c r="F5" s="1233">
        <v>0</v>
      </c>
      <c r="G5" s="1234">
        <v>0</v>
      </c>
      <c r="H5" s="1236">
        <v>0</v>
      </c>
    </row>
    <row r="6" spans="2:8">
      <c r="B6" s="1225" t="s">
        <v>29</v>
      </c>
      <c r="C6" s="1244">
        <v>17</v>
      </c>
      <c r="D6" s="1245">
        <v>24</v>
      </c>
      <c r="E6" s="1246">
        <v>19</v>
      </c>
      <c r="F6" s="1233">
        <v>0.25</v>
      </c>
      <c r="G6" s="1234">
        <v>3</v>
      </c>
      <c r="H6" s="1236">
        <v>1</v>
      </c>
    </row>
    <row r="7" spans="2:8">
      <c r="B7" s="1225" t="s">
        <v>30</v>
      </c>
      <c r="C7" s="1244">
        <v>19</v>
      </c>
      <c r="D7" s="1245">
        <v>21</v>
      </c>
      <c r="E7" s="1246">
        <v>20</v>
      </c>
      <c r="F7" s="1233">
        <v>1.25</v>
      </c>
      <c r="G7" s="1234">
        <v>2</v>
      </c>
      <c r="H7" s="1236">
        <v>1</v>
      </c>
    </row>
    <row r="8" spans="2:8">
      <c r="B8" s="1225" t="s">
        <v>31</v>
      </c>
      <c r="C8" s="1244">
        <v>55.75</v>
      </c>
      <c r="D8" s="1245">
        <v>63</v>
      </c>
      <c r="E8" s="1246">
        <v>66</v>
      </c>
      <c r="F8" s="1233">
        <v>6.25</v>
      </c>
      <c r="G8" s="1234">
        <v>9</v>
      </c>
      <c r="H8" s="1236">
        <v>8</v>
      </c>
    </row>
    <row r="9" spans="2:8">
      <c r="B9" s="1225" t="s">
        <v>32</v>
      </c>
      <c r="C9" s="1244">
        <v>57</v>
      </c>
      <c r="D9" s="1245">
        <v>45</v>
      </c>
      <c r="E9" s="1246">
        <v>35</v>
      </c>
      <c r="F9" s="1233">
        <v>4.5</v>
      </c>
      <c r="G9" s="1234">
        <v>4</v>
      </c>
      <c r="H9" s="1236">
        <v>5</v>
      </c>
    </row>
    <row r="10" spans="2:8">
      <c r="B10" s="1225" t="s">
        <v>33</v>
      </c>
      <c r="C10" s="1244">
        <v>31.5</v>
      </c>
      <c r="D10" s="1245">
        <v>61</v>
      </c>
      <c r="E10" s="1246">
        <v>69</v>
      </c>
      <c r="F10" s="1233">
        <v>4.25</v>
      </c>
      <c r="G10" s="1234">
        <v>4</v>
      </c>
      <c r="H10" s="1236">
        <v>4</v>
      </c>
    </row>
    <row r="11" spans="2:8">
      <c r="B11" s="1225" t="s">
        <v>34</v>
      </c>
      <c r="C11" s="1244">
        <v>34</v>
      </c>
      <c r="D11" s="1245">
        <v>34</v>
      </c>
      <c r="E11" s="1246">
        <v>42</v>
      </c>
      <c r="F11" s="1233">
        <v>3.75</v>
      </c>
      <c r="G11" s="1234">
        <v>1</v>
      </c>
      <c r="H11" s="1236">
        <v>3</v>
      </c>
    </row>
    <row r="12" spans="2:8">
      <c r="B12" s="1225" t="s">
        <v>35</v>
      </c>
      <c r="C12" s="1244">
        <v>18.75</v>
      </c>
      <c r="D12" s="1245">
        <v>16</v>
      </c>
      <c r="E12" s="1246">
        <v>10</v>
      </c>
      <c r="F12" s="1233">
        <v>0.5</v>
      </c>
      <c r="G12" s="1234">
        <v>1</v>
      </c>
      <c r="H12" s="1236">
        <v>3</v>
      </c>
    </row>
    <row r="13" spans="2:8">
      <c r="B13" s="1225" t="s">
        <v>36</v>
      </c>
      <c r="C13" s="1244">
        <v>20.5</v>
      </c>
      <c r="D13" s="1245">
        <v>16</v>
      </c>
      <c r="E13" s="1246">
        <v>30</v>
      </c>
      <c r="F13" s="1233">
        <v>0.5</v>
      </c>
      <c r="G13" s="1234">
        <v>3</v>
      </c>
      <c r="H13" s="1236">
        <v>3</v>
      </c>
    </row>
    <row r="14" spans="2:8">
      <c r="B14" s="1225" t="s">
        <v>37</v>
      </c>
      <c r="C14" s="1244">
        <v>69</v>
      </c>
      <c r="D14" s="1245">
        <v>51</v>
      </c>
      <c r="E14" s="1246">
        <v>55</v>
      </c>
      <c r="F14" s="1233">
        <v>3.25</v>
      </c>
      <c r="G14" s="1234">
        <v>8</v>
      </c>
      <c r="H14" s="1236">
        <v>7</v>
      </c>
    </row>
    <row r="15" spans="2:8">
      <c r="B15" s="1225" t="s">
        <v>38</v>
      </c>
      <c r="C15" s="1244">
        <v>33.25</v>
      </c>
      <c r="D15" s="1245">
        <v>30</v>
      </c>
      <c r="E15" s="1246">
        <v>36</v>
      </c>
      <c r="F15" s="1233">
        <v>2.75</v>
      </c>
      <c r="G15" s="1234">
        <v>1</v>
      </c>
      <c r="H15" s="1236">
        <v>3</v>
      </c>
    </row>
    <row r="16" spans="2:8">
      <c r="B16" s="1225" t="s">
        <v>39</v>
      </c>
      <c r="C16" s="1244">
        <v>7</v>
      </c>
      <c r="D16" s="1245">
        <v>4</v>
      </c>
      <c r="E16" s="1246">
        <v>7</v>
      </c>
      <c r="F16" s="1237">
        <v>0.5</v>
      </c>
      <c r="G16" s="1234">
        <v>0</v>
      </c>
      <c r="H16" s="1236">
        <v>0</v>
      </c>
    </row>
    <row r="17" spans="2:9">
      <c r="B17" s="1225" t="s">
        <v>40</v>
      </c>
      <c r="C17" s="1244">
        <v>0</v>
      </c>
      <c r="D17" s="1245">
        <v>0</v>
      </c>
      <c r="E17" s="1247">
        <v>0</v>
      </c>
      <c r="F17" s="1237">
        <v>0.25</v>
      </c>
      <c r="G17" s="1234">
        <v>0</v>
      </c>
      <c r="H17" s="1236">
        <v>0</v>
      </c>
    </row>
    <row r="18" spans="2:9" ht="15.75" thickBot="1">
      <c r="B18" s="1225" t="s">
        <v>41</v>
      </c>
      <c r="C18" s="1233">
        <v>7.75</v>
      </c>
      <c r="D18" s="1234">
        <v>2</v>
      </c>
      <c r="E18" s="1235">
        <v>0</v>
      </c>
      <c r="F18" s="1237">
        <v>1.25</v>
      </c>
      <c r="G18" s="1234">
        <v>0</v>
      </c>
      <c r="H18" s="1248">
        <v>0</v>
      </c>
    </row>
    <row r="19" spans="2:9" s="618" customFormat="1">
      <c r="B19" s="1240" t="s">
        <v>21</v>
      </c>
      <c r="C19" s="1241">
        <f>SUM(C3:C18)</f>
        <v>453.75</v>
      </c>
      <c r="D19" s="1242">
        <f t="shared" ref="D19:H19" si="0">SUM(D3:D18)</f>
        <v>449</v>
      </c>
      <c r="E19" s="1243">
        <f t="shared" si="0"/>
        <v>458</v>
      </c>
      <c r="F19" s="1241">
        <f t="shared" si="0"/>
        <v>35</v>
      </c>
      <c r="G19" s="1242">
        <f t="shared" si="0"/>
        <v>42</v>
      </c>
      <c r="H19" s="1242">
        <f t="shared" si="0"/>
        <v>42</v>
      </c>
    </row>
    <row r="21" spans="2:9" ht="15.75">
      <c r="B21" s="1155" t="s">
        <v>73</v>
      </c>
    </row>
    <row r="23" spans="2:9" ht="30.75" customHeight="1">
      <c r="B23" s="1890"/>
      <c r="C23" s="1890"/>
      <c r="D23" s="1890"/>
      <c r="E23" s="1890"/>
      <c r="F23" s="1890"/>
      <c r="G23" s="1890"/>
      <c r="H23" s="1890"/>
      <c r="I23" s="1890"/>
    </row>
    <row r="34" spans="8:8">
      <c r="H34" s="606"/>
    </row>
    <row r="35" spans="8:8">
      <c r="H35" s="606"/>
    </row>
    <row r="36" spans="8:8">
      <c r="H36" s="606"/>
    </row>
    <row r="37" spans="8:8">
      <c r="H37" s="606"/>
    </row>
    <row r="38" spans="8:8">
      <c r="H38" s="606"/>
    </row>
    <row r="39" spans="8:8">
      <c r="H39" s="606"/>
    </row>
    <row r="40" spans="8:8">
      <c r="H40" s="606"/>
    </row>
    <row r="41" spans="8:8">
      <c r="H41" s="606"/>
    </row>
    <row r="42" spans="8:8">
      <c r="H42" s="606"/>
    </row>
    <row r="43" spans="8:8">
      <c r="H43" s="606"/>
    </row>
    <row r="44" spans="8:8">
      <c r="H44" s="606"/>
    </row>
    <row r="45" spans="8:8">
      <c r="H45" s="606"/>
    </row>
    <row r="46" spans="8:8">
      <c r="H46" s="606"/>
    </row>
    <row r="47" spans="8:8">
      <c r="H47" s="606"/>
    </row>
    <row r="48" spans="8:8">
      <c r="H48" s="606"/>
    </row>
    <row r="49" spans="8:8">
      <c r="H49" s="606"/>
    </row>
    <row r="50" spans="8:8">
      <c r="H50" s="606"/>
    </row>
    <row r="51" spans="8:8">
      <c r="H51" s="606"/>
    </row>
    <row r="52" spans="8:8">
      <c r="H52" s="606"/>
    </row>
    <row r="53" spans="8:8">
      <c r="H53" s="606"/>
    </row>
    <row r="54" spans="8:8">
      <c r="H54" s="606"/>
    </row>
    <row r="55" spans="8:8">
      <c r="H55" s="606"/>
    </row>
    <row r="56" spans="8:8">
      <c r="H56" s="606"/>
    </row>
    <row r="57" spans="8:8">
      <c r="H57" s="606"/>
    </row>
    <row r="58" spans="8:8">
      <c r="H58" s="606"/>
    </row>
    <row r="59" spans="8:8">
      <c r="H59" s="606"/>
    </row>
    <row r="60" spans="8:8">
      <c r="H60" s="606"/>
    </row>
    <row r="61" spans="8:8">
      <c r="H61" s="606"/>
    </row>
    <row r="62" spans="8:8">
      <c r="H62" s="606"/>
    </row>
    <row r="63" spans="8:8">
      <c r="H63" s="606"/>
    </row>
    <row r="64" spans="8:8">
      <c r="H64" s="606"/>
    </row>
  </sheetData>
  <mergeCells count="1">
    <mergeCell ref="B23:I23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55"/>
  <dimension ref="A1:I40"/>
  <sheetViews>
    <sheetView showGridLines="0" zoomScale="90" zoomScaleNormal="90" workbookViewId="0"/>
  </sheetViews>
  <sheetFormatPr defaultRowHeight="15"/>
  <cols>
    <col min="1" max="1" width="4.28515625" style="618" customWidth="1"/>
    <col min="2" max="2" width="27.28515625" customWidth="1"/>
    <col min="3" max="3" width="25.140625" customWidth="1"/>
    <col min="4" max="5" width="19.28515625" customWidth="1"/>
    <col min="6" max="6" width="23.7109375" customWidth="1"/>
    <col min="7" max="8" width="17.140625" customWidth="1"/>
  </cols>
  <sheetData>
    <row r="1" spans="2:8" ht="24" customHeight="1">
      <c r="B1" s="1152" t="s">
        <v>1120</v>
      </c>
    </row>
    <row r="2" spans="2:8" ht="33" customHeight="1" thickBot="1">
      <c r="B2" s="1213" t="s">
        <v>42</v>
      </c>
      <c r="C2" s="1255" t="s">
        <v>824</v>
      </c>
      <c r="D2" s="1256" t="s">
        <v>746</v>
      </c>
      <c r="E2" s="1257" t="s">
        <v>825</v>
      </c>
      <c r="F2" s="1255" t="s">
        <v>826</v>
      </c>
      <c r="G2" s="1256" t="s">
        <v>747</v>
      </c>
      <c r="H2" s="1258" t="s">
        <v>827</v>
      </c>
    </row>
    <row r="3" spans="2:8" ht="15" customHeight="1" thickTop="1">
      <c r="B3" s="1218" t="s">
        <v>26</v>
      </c>
      <c r="C3" s="1249">
        <v>5.5</v>
      </c>
      <c r="D3" s="1250">
        <v>7</v>
      </c>
      <c r="E3" s="1251">
        <v>5</v>
      </c>
      <c r="F3" s="1233">
        <v>0</v>
      </c>
      <c r="G3" s="1234">
        <v>0</v>
      </c>
      <c r="H3" s="1236">
        <v>0</v>
      </c>
    </row>
    <row r="4" spans="2:8">
      <c r="B4" s="1225" t="s">
        <v>27</v>
      </c>
      <c r="C4" s="1233">
        <v>0.25</v>
      </c>
      <c r="D4" s="1234">
        <v>0</v>
      </c>
      <c r="E4" s="1235">
        <v>0</v>
      </c>
      <c r="F4" s="1233">
        <v>0</v>
      </c>
      <c r="G4" s="1234">
        <v>0</v>
      </c>
      <c r="H4" s="1236">
        <v>0</v>
      </c>
    </row>
    <row r="5" spans="2:8">
      <c r="B5" s="1225" t="s">
        <v>28</v>
      </c>
      <c r="C5" s="1233">
        <v>0.25</v>
      </c>
      <c r="D5" s="1234">
        <v>0</v>
      </c>
      <c r="E5" s="1235">
        <v>0</v>
      </c>
      <c r="F5" s="1233">
        <v>0</v>
      </c>
      <c r="G5" s="1234">
        <v>0</v>
      </c>
      <c r="H5" s="1236">
        <v>0</v>
      </c>
    </row>
    <row r="6" spans="2:8">
      <c r="B6" s="1225" t="s">
        <v>29</v>
      </c>
      <c r="C6" s="1233">
        <v>0.5</v>
      </c>
      <c r="D6" s="1234">
        <v>0</v>
      </c>
      <c r="E6" s="1235">
        <v>0</v>
      </c>
      <c r="F6" s="1233">
        <v>0</v>
      </c>
      <c r="G6" s="1234">
        <v>0</v>
      </c>
      <c r="H6" s="1236">
        <v>0</v>
      </c>
    </row>
    <row r="7" spans="2:8">
      <c r="B7" s="1225" t="s">
        <v>30</v>
      </c>
      <c r="C7" s="1233">
        <v>1.25</v>
      </c>
      <c r="D7" s="1234">
        <v>0</v>
      </c>
      <c r="E7" s="1235">
        <v>2</v>
      </c>
      <c r="F7" s="1233">
        <v>0.5</v>
      </c>
      <c r="G7" s="1234">
        <v>0</v>
      </c>
      <c r="H7" s="1236">
        <v>0</v>
      </c>
    </row>
    <row r="8" spans="2:8">
      <c r="B8" s="1225" t="s">
        <v>31</v>
      </c>
      <c r="C8" s="1233">
        <v>7</v>
      </c>
      <c r="D8" s="1234">
        <v>6</v>
      </c>
      <c r="E8" s="1235">
        <v>3</v>
      </c>
      <c r="F8" s="1233">
        <v>1.5</v>
      </c>
      <c r="G8" s="1234">
        <v>2</v>
      </c>
      <c r="H8" s="1236">
        <v>1</v>
      </c>
    </row>
    <row r="9" spans="2:8">
      <c r="B9" s="1225" t="s">
        <v>32</v>
      </c>
      <c r="C9" s="1233">
        <v>7</v>
      </c>
      <c r="D9" s="1234">
        <v>8</v>
      </c>
      <c r="E9" s="1235">
        <v>4</v>
      </c>
      <c r="F9" s="1233">
        <v>3</v>
      </c>
      <c r="G9" s="1234">
        <v>0</v>
      </c>
      <c r="H9" s="1236">
        <v>1</v>
      </c>
    </row>
    <row r="10" spans="2:8">
      <c r="B10" s="1225" t="s">
        <v>33</v>
      </c>
      <c r="C10" s="1233">
        <v>5.5</v>
      </c>
      <c r="D10" s="1234">
        <v>1</v>
      </c>
      <c r="E10" s="1235">
        <v>6</v>
      </c>
      <c r="F10" s="1233">
        <v>1.5</v>
      </c>
      <c r="G10" s="1234">
        <v>1</v>
      </c>
      <c r="H10" s="1236">
        <v>1</v>
      </c>
    </row>
    <row r="11" spans="2:8">
      <c r="B11" s="1225" t="s">
        <v>34</v>
      </c>
      <c r="C11" s="1233">
        <v>1.75</v>
      </c>
      <c r="D11" s="1234">
        <v>1</v>
      </c>
      <c r="E11" s="1235">
        <v>0</v>
      </c>
      <c r="F11" s="1233">
        <v>0.25</v>
      </c>
      <c r="G11" s="1234">
        <v>0</v>
      </c>
      <c r="H11" s="1236">
        <v>0</v>
      </c>
    </row>
    <row r="12" spans="2:8">
      <c r="B12" s="1225" t="s">
        <v>35</v>
      </c>
      <c r="C12" s="1233">
        <v>2.5</v>
      </c>
      <c r="D12" s="1234">
        <v>0</v>
      </c>
      <c r="E12" s="1235">
        <v>1</v>
      </c>
      <c r="F12" s="1233">
        <v>0.5</v>
      </c>
      <c r="G12" s="1234">
        <v>0</v>
      </c>
      <c r="H12" s="1236">
        <v>1</v>
      </c>
    </row>
    <row r="13" spans="2:8">
      <c r="B13" s="1225" t="s">
        <v>36</v>
      </c>
      <c r="C13" s="1233">
        <v>2</v>
      </c>
      <c r="D13" s="1234">
        <v>1</v>
      </c>
      <c r="E13" s="1235">
        <v>1</v>
      </c>
      <c r="F13" s="1252">
        <v>0</v>
      </c>
      <c r="G13" s="1253">
        <v>0</v>
      </c>
      <c r="H13" s="1254">
        <v>0</v>
      </c>
    </row>
    <row r="14" spans="2:8">
      <c r="B14" s="1225" t="s">
        <v>37</v>
      </c>
      <c r="C14" s="1233">
        <v>17.5</v>
      </c>
      <c r="D14" s="1234">
        <v>15</v>
      </c>
      <c r="E14" s="1235">
        <v>16</v>
      </c>
      <c r="F14" s="1233">
        <v>3.75</v>
      </c>
      <c r="G14" s="1234">
        <v>7</v>
      </c>
      <c r="H14" s="1236">
        <v>3</v>
      </c>
    </row>
    <row r="15" spans="2:8">
      <c r="B15" s="1225" t="s">
        <v>38</v>
      </c>
      <c r="C15" s="1233">
        <v>6</v>
      </c>
      <c r="D15" s="1234">
        <v>5</v>
      </c>
      <c r="E15" s="1235">
        <v>11</v>
      </c>
      <c r="F15" s="1233">
        <v>1</v>
      </c>
      <c r="G15" s="1234">
        <v>0</v>
      </c>
      <c r="H15" s="1236">
        <v>2</v>
      </c>
    </row>
    <row r="16" spans="2:8">
      <c r="B16" s="1225" t="s">
        <v>39</v>
      </c>
      <c r="C16" s="1233">
        <v>0</v>
      </c>
      <c r="D16" s="1234">
        <v>0</v>
      </c>
      <c r="E16" s="1235">
        <v>0</v>
      </c>
      <c r="F16" s="1237">
        <v>0</v>
      </c>
      <c r="G16" s="1234">
        <v>0</v>
      </c>
      <c r="H16" s="1236">
        <v>0</v>
      </c>
    </row>
    <row r="17" spans="2:9">
      <c r="B17" s="1225" t="s">
        <v>40</v>
      </c>
      <c r="C17" s="1233">
        <v>0</v>
      </c>
      <c r="D17" s="1234">
        <v>0</v>
      </c>
      <c r="E17" s="1235">
        <v>0</v>
      </c>
      <c r="F17" s="1237">
        <v>0</v>
      </c>
      <c r="G17" s="1234">
        <v>0</v>
      </c>
      <c r="H17" s="1236">
        <v>0</v>
      </c>
    </row>
    <row r="18" spans="2:9" ht="15.75" thickBot="1">
      <c r="B18" s="1225" t="s">
        <v>41</v>
      </c>
      <c r="C18" s="1233">
        <v>0.75</v>
      </c>
      <c r="D18" s="1234">
        <v>0</v>
      </c>
      <c r="E18" s="1235">
        <v>0</v>
      </c>
      <c r="F18" s="1237">
        <v>0</v>
      </c>
      <c r="G18" s="1234">
        <v>0</v>
      </c>
      <c r="H18" s="1248">
        <v>0</v>
      </c>
    </row>
    <row r="19" spans="2:9" s="618" customFormat="1">
      <c r="B19" s="1240" t="s">
        <v>21</v>
      </c>
      <c r="C19" s="1241">
        <f>SUM(C3:C18)</f>
        <v>57.75</v>
      </c>
      <c r="D19" s="1242">
        <f t="shared" ref="D19:H19" si="0">SUM(D3:D18)</f>
        <v>44</v>
      </c>
      <c r="E19" s="1243">
        <f t="shared" si="0"/>
        <v>49</v>
      </c>
      <c r="F19" s="1241">
        <f t="shared" si="0"/>
        <v>12</v>
      </c>
      <c r="G19" s="1242">
        <f t="shared" si="0"/>
        <v>10</v>
      </c>
      <c r="H19" s="1242">
        <f t="shared" si="0"/>
        <v>9</v>
      </c>
    </row>
    <row r="21" spans="2:9" ht="15.75">
      <c r="B21" s="1155" t="s">
        <v>73</v>
      </c>
    </row>
    <row r="23" spans="2:9" ht="30.75" customHeight="1">
      <c r="B23" s="1890"/>
      <c r="C23" s="1890"/>
      <c r="D23" s="1890"/>
      <c r="E23" s="1890"/>
      <c r="F23" s="1890"/>
      <c r="G23" s="1890"/>
      <c r="H23" s="1890"/>
      <c r="I23" s="1890"/>
    </row>
    <row r="25" spans="2:9">
      <c r="H25" s="606"/>
    </row>
    <row r="26" spans="2:9">
      <c r="H26" s="606"/>
    </row>
    <row r="27" spans="2:9">
      <c r="H27" s="606"/>
    </row>
    <row r="28" spans="2:9">
      <c r="H28" s="606"/>
    </row>
    <row r="29" spans="2:9">
      <c r="H29" s="606"/>
    </row>
    <row r="30" spans="2:9">
      <c r="H30" s="606"/>
    </row>
    <row r="31" spans="2:9">
      <c r="H31" s="606"/>
    </row>
    <row r="32" spans="2:9">
      <c r="H32" s="606"/>
    </row>
    <row r="33" spans="8:8">
      <c r="H33" s="606"/>
    </row>
    <row r="34" spans="8:8">
      <c r="H34" s="606"/>
    </row>
    <row r="35" spans="8:8">
      <c r="H35" s="606"/>
    </row>
    <row r="36" spans="8:8">
      <c r="H36" s="606"/>
    </row>
    <row r="37" spans="8:8">
      <c r="H37" s="606"/>
    </row>
    <row r="38" spans="8:8">
      <c r="H38" s="606"/>
    </row>
    <row r="39" spans="8:8">
      <c r="H39" s="606"/>
    </row>
    <row r="40" spans="8:8">
      <c r="H40" s="606"/>
    </row>
  </sheetData>
  <mergeCells count="1">
    <mergeCell ref="B23:I23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6"/>
  <dimension ref="A1:I23"/>
  <sheetViews>
    <sheetView showGridLines="0" zoomScale="90" zoomScaleNormal="90" workbookViewId="0"/>
  </sheetViews>
  <sheetFormatPr defaultRowHeight="15"/>
  <cols>
    <col min="1" max="1" width="4.42578125" style="618" customWidth="1"/>
    <col min="2" max="2" width="27.28515625" customWidth="1"/>
    <col min="3" max="3" width="24.5703125" customWidth="1"/>
    <col min="4" max="5" width="19.28515625" customWidth="1"/>
    <col min="6" max="6" width="23.5703125" customWidth="1"/>
    <col min="7" max="8" width="17" customWidth="1"/>
  </cols>
  <sheetData>
    <row r="1" spans="2:8" ht="24" customHeight="1">
      <c r="B1" s="1152" t="s">
        <v>1121</v>
      </c>
    </row>
    <row r="2" spans="2:8" ht="35.25" customHeight="1" thickBot="1">
      <c r="B2" s="1213" t="s">
        <v>42</v>
      </c>
      <c r="C2" s="1214" t="s">
        <v>824</v>
      </c>
      <c r="D2" s="1215" t="s">
        <v>746</v>
      </c>
      <c r="E2" s="1216" t="s">
        <v>825</v>
      </c>
      <c r="F2" s="1214" t="s">
        <v>826</v>
      </c>
      <c r="G2" s="1215" t="s">
        <v>747</v>
      </c>
      <c r="H2" s="1217" t="s">
        <v>827</v>
      </c>
    </row>
    <row r="3" spans="2:8" ht="15" customHeight="1" thickTop="1">
      <c r="B3" s="1218" t="s">
        <v>26</v>
      </c>
      <c r="C3" s="1249">
        <v>0</v>
      </c>
      <c r="D3" s="1250">
        <v>0</v>
      </c>
      <c r="E3" s="1251">
        <v>0</v>
      </c>
      <c r="F3" s="1233">
        <v>0</v>
      </c>
      <c r="G3" s="1234">
        <v>0</v>
      </c>
      <c r="H3" s="1236">
        <v>0</v>
      </c>
    </row>
    <row r="4" spans="2:8">
      <c r="B4" s="1225" t="s">
        <v>27</v>
      </c>
      <c r="C4" s="1233">
        <v>0.5</v>
      </c>
      <c r="D4" s="1234">
        <v>0</v>
      </c>
      <c r="E4" s="1235">
        <v>0</v>
      </c>
      <c r="F4" s="1233">
        <v>0</v>
      </c>
      <c r="G4" s="1234">
        <v>0</v>
      </c>
      <c r="H4" s="1236">
        <v>0</v>
      </c>
    </row>
    <row r="5" spans="2:8">
      <c r="B5" s="1225" t="s">
        <v>28</v>
      </c>
      <c r="C5" s="1233">
        <v>1.5</v>
      </c>
      <c r="D5" s="1234">
        <v>1</v>
      </c>
      <c r="E5" s="1235">
        <v>0</v>
      </c>
      <c r="F5" s="1233">
        <v>0</v>
      </c>
      <c r="G5" s="1234">
        <v>0</v>
      </c>
      <c r="H5" s="1236">
        <v>1</v>
      </c>
    </row>
    <row r="6" spans="2:8">
      <c r="B6" s="1225" t="s">
        <v>29</v>
      </c>
      <c r="C6" s="1233">
        <v>4.75</v>
      </c>
      <c r="D6" s="1234">
        <v>3</v>
      </c>
      <c r="E6" s="1235">
        <v>4</v>
      </c>
      <c r="F6" s="1233">
        <v>0.5</v>
      </c>
      <c r="G6" s="1234">
        <v>0</v>
      </c>
      <c r="H6" s="1236">
        <v>0</v>
      </c>
    </row>
    <row r="7" spans="2:8">
      <c r="B7" s="1225" t="s">
        <v>30</v>
      </c>
      <c r="C7" s="1233">
        <v>0</v>
      </c>
      <c r="D7" s="1234">
        <v>0</v>
      </c>
      <c r="E7" s="1235">
        <v>0</v>
      </c>
      <c r="F7" s="1233">
        <v>0</v>
      </c>
      <c r="G7" s="1234">
        <v>0</v>
      </c>
      <c r="H7" s="1236">
        <v>0</v>
      </c>
    </row>
    <row r="8" spans="2:8">
      <c r="B8" s="1225" t="s">
        <v>31</v>
      </c>
      <c r="C8" s="1233">
        <v>0.5</v>
      </c>
      <c r="D8" s="1234">
        <v>0</v>
      </c>
      <c r="E8" s="1235">
        <v>0</v>
      </c>
      <c r="F8" s="1233">
        <v>0</v>
      </c>
      <c r="G8" s="1234">
        <v>0</v>
      </c>
      <c r="H8" s="1236">
        <v>0</v>
      </c>
    </row>
    <row r="9" spans="2:8">
      <c r="B9" s="1225" t="s">
        <v>32</v>
      </c>
      <c r="C9" s="1233">
        <v>15.5</v>
      </c>
      <c r="D9" s="1234">
        <v>13</v>
      </c>
      <c r="E9" s="1235">
        <v>22</v>
      </c>
      <c r="F9" s="1233">
        <v>5.25</v>
      </c>
      <c r="G9" s="1234">
        <v>7</v>
      </c>
      <c r="H9" s="1236">
        <v>5</v>
      </c>
    </row>
    <row r="10" spans="2:8">
      <c r="B10" s="1225" t="s">
        <v>33</v>
      </c>
      <c r="C10" s="1233">
        <v>3.75</v>
      </c>
      <c r="D10" s="1234">
        <v>8</v>
      </c>
      <c r="E10" s="1235">
        <v>11</v>
      </c>
      <c r="F10" s="1233">
        <v>0.5</v>
      </c>
      <c r="G10" s="1234">
        <v>1</v>
      </c>
      <c r="H10" s="1236">
        <v>1</v>
      </c>
    </row>
    <row r="11" spans="2:8">
      <c r="B11" s="1225" t="s">
        <v>34</v>
      </c>
      <c r="C11" s="1233">
        <v>2</v>
      </c>
      <c r="D11" s="1234">
        <v>10</v>
      </c>
      <c r="E11" s="1235">
        <v>7</v>
      </c>
      <c r="F11" s="1233">
        <v>0</v>
      </c>
      <c r="G11" s="1234">
        <v>0</v>
      </c>
      <c r="H11" s="1236">
        <v>1</v>
      </c>
    </row>
    <row r="12" spans="2:8">
      <c r="B12" s="1225" t="s">
        <v>35</v>
      </c>
      <c r="C12" s="1233">
        <v>0</v>
      </c>
      <c r="D12" s="1234">
        <v>0</v>
      </c>
      <c r="E12" s="1235">
        <v>0</v>
      </c>
      <c r="F12" s="1233">
        <v>0</v>
      </c>
      <c r="G12" s="1234">
        <v>0</v>
      </c>
      <c r="H12" s="1236">
        <v>0</v>
      </c>
    </row>
    <row r="13" spans="2:8">
      <c r="B13" s="1225" t="s">
        <v>36</v>
      </c>
      <c r="C13" s="1233">
        <v>6.25</v>
      </c>
      <c r="D13" s="1234">
        <v>12</v>
      </c>
      <c r="E13" s="1235">
        <v>7</v>
      </c>
      <c r="F13" s="1233">
        <v>0.75</v>
      </c>
      <c r="G13" s="1234">
        <v>3</v>
      </c>
      <c r="H13" s="1236">
        <v>0</v>
      </c>
    </row>
    <row r="14" spans="2:8">
      <c r="B14" s="1225" t="s">
        <v>37</v>
      </c>
      <c r="C14" s="1233">
        <v>13.25</v>
      </c>
      <c r="D14" s="1234">
        <v>20</v>
      </c>
      <c r="E14" s="1235">
        <v>37</v>
      </c>
      <c r="F14" s="1233">
        <v>2.25</v>
      </c>
      <c r="G14" s="1234">
        <v>1</v>
      </c>
      <c r="H14" s="1236">
        <v>2</v>
      </c>
    </row>
    <row r="15" spans="2:8" ht="15.75" customHeight="1">
      <c r="B15" s="1225" t="s">
        <v>38</v>
      </c>
      <c r="C15" s="1233">
        <v>2</v>
      </c>
      <c r="D15" s="1234">
        <v>1</v>
      </c>
      <c r="E15" s="1235">
        <v>0</v>
      </c>
      <c r="F15" s="1233">
        <v>0</v>
      </c>
      <c r="G15" s="1234">
        <v>0</v>
      </c>
      <c r="H15" s="1236">
        <v>0</v>
      </c>
    </row>
    <row r="16" spans="2:8">
      <c r="B16" s="1225" t="s">
        <v>39</v>
      </c>
      <c r="C16" s="1233">
        <v>0</v>
      </c>
      <c r="D16" s="1234">
        <v>0</v>
      </c>
      <c r="E16" s="1235">
        <v>0</v>
      </c>
      <c r="F16" s="1237">
        <v>0</v>
      </c>
      <c r="G16" s="1234">
        <v>0</v>
      </c>
      <c r="H16" s="1236">
        <v>0</v>
      </c>
    </row>
    <row r="17" spans="2:9">
      <c r="B17" s="1225" t="s">
        <v>40</v>
      </c>
      <c r="C17" s="1233">
        <v>2</v>
      </c>
      <c r="D17" s="1234">
        <v>3</v>
      </c>
      <c r="E17" s="1235">
        <v>13</v>
      </c>
      <c r="F17" s="1237">
        <v>0</v>
      </c>
      <c r="G17" s="1234">
        <v>0</v>
      </c>
      <c r="H17" s="1236">
        <v>1</v>
      </c>
    </row>
    <row r="18" spans="2:9" ht="15.75" thickBot="1">
      <c r="B18" s="1225" t="s">
        <v>41</v>
      </c>
      <c r="C18" s="1233">
        <v>4.25</v>
      </c>
      <c r="D18" s="1234">
        <v>3</v>
      </c>
      <c r="E18" s="1235">
        <v>0</v>
      </c>
      <c r="F18" s="1237">
        <v>0</v>
      </c>
      <c r="G18" s="1234">
        <v>0</v>
      </c>
      <c r="H18" s="1248">
        <v>0</v>
      </c>
    </row>
    <row r="19" spans="2:9" s="618" customFormat="1">
      <c r="B19" s="1240" t="s">
        <v>21</v>
      </c>
      <c r="C19" s="1241">
        <f>SUM(C3:C18)</f>
        <v>56.25</v>
      </c>
      <c r="D19" s="1242">
        <f t="shared" ref="D19:H19" si="0">SUM(D3:D18)</f>
        <v>74</v>
      </c>
      <c r="E19" s="1243">
        <f t="shared" si="0"/>
        <v>101</v>
      </c>
      <c r="F19" s="1241">
        <f t="shared" si="0"/>
        <v>9.25</v>
      </c>
      <c r="G19" s="1242">
        <f t="shared" si="0"/>
        <v>12</v>
      </c>
      <c r="H19" s="1242">
        <f t="shared" si="0"/>
        <v>11</v>
      </c>
    </row>
    <row r="21" spans="2:9" ht="15.75">
      <c r="B21" s="1155" t="s">
        <v>73</v>
      </c>
    </row>
    <row r="23" spans="2:9" ht="30.75" customHeight="1">
      <c r="B23" s="1890"/>
      <c r="C23" s="1890"/>
      <c r="D23" s="1890"/>
      <c r="E23" s="1890"/>
      <c r="F23" s="1890"/>
      <c r="G23" s="1890"/>
      <c r="H23" s="1890"/>
      <c r="I23" s="1890"/>
    </row>
  </sheetData>
  <mergeCells count="1">
    <mergeCell ref="B23:I23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3"/>
  <dimension ref="A1:Q26"/>
  <sheetViews>
    <sheetView showGridLines="0" zoomScale="90" zoomScaleNormal="90" workbookViewId="0"/>
  </sheetViews>
  <sheetFormatPr defaultRowHeight="15"/>
  <cols>
    <col min="1" max="1" width="4.28515625" style="618" customWidth="1"/>
    <col min="2" max="2" width="27.140625" customWidth="1"/>
    <col min="3" max="3" width="25" customWidth="1"/>
    <col min="4" max="5" width="19.28515625" customWidth="1"/>
    <col min="6" max="6" width="23.7109375" customWidth="1"/>
    <col min="7" max="8" width="17.140625" customWidth="1"/>
  </cols>
  <sheetData>
    <row r="1" spans="2:17" ht="24" customHeight="1">
      <c r="B1" s="1152" t="s">
        <v>1122</v>
      </c>
      <c r="Q1" s="607"/>
    </row>
    <row r="2" spans="2:17" ht="34.5" customHeight="1" thickBot="1">
      <c r="B2" s="1259" t="s">
        <v>42</v>
      </c>
      <c r="C2" s="1260" t="s">
        <v>824</v>
      </c>
      <c r="D2" s="1261" t="s">
        <v>746</v>
      </c>
      <c r="E2" s="1262" t="s">
        <v>825</v>
      </c>
      <c r="F2" s="1260" t="s">
        <v>826</v>
      </c>
      <c r="G2" s="1261" t="s">
        <v>747</v>
      </c>
      <c r="H2" s="1263" t="s">
        <v>827</v>
      </c>
      <c r="Q2" s="607"/>
    </row>
    <row r="3" spans="2:17" ht="15.75" thickTop="1">
      <c r="B3" s="1264" t="s">
        <v>26</v>
      </c>
      <c r="C3" s="1265">
        <v>641.25</v>
      </c>
      <c r="D3" s="1266">
        <v>652</v>
      </c>
      <c r="E3" s="1267">
        <v>714</v>
      </c>
      <c r="F3" s="1268">
        <v>75.5</v>
      </c>
      <c r="G3" s="1269">
        <v>47</v>
      </c>
      <c r="H3" s="1270">
        <v>52</v>
      </c>
      <c r="Q3" s="607"/>
    </row>
    <row r="4" spans="2:17">
      <c r="B4" s="1271" t="s">
        <v>27</v>
      </c>
      <c r="C4" s="1268">
        <v>250.25</v>
      </c>
      <c r="D4" s="1269">
        <v>237</v>
      </c>
      <c r="E4" s="1272">
        <v>235</v>
      </c>
      <c r="F4" s="1268">
        <v>26</v>
      </c>
      <c r="G4" s="1269">
        <v>26</v>
      </c>
      <c r="H4" s="1270">
        <v>24</v>
      </c>
      <c r="Q4" s="607"/>
    </row>
    <row r="5" spans="2:17">
      <c r="B5" s="1271" t="s">
        <v>28</v>
      </c>
      <c r="C5" s="1268">
        <v>253.75</v>
      </c>
      <c r="D5" s="1269">
        <v>306</v>
      </c>
      <c r="E5" s="1272">
        <v>289</v>
      </c>
      <c r="F5" s="1268">
        <v>35</v>
      </c>
      <c r="G5" s="1269">
        <v>39</v>
      </c>
      <c r="H5" s="1270">
        <v>30</v>
      </c>
      <c r="Q5" s="607"/>
    </row>
    <row r="6" spans="2:17">
      <c r="B6" s="1271" t="s">
        <v>29</v>
      </c>
      <c r="C6" s="1268">
        <v>561.25</v>
      </c>
      <c r="D6" s="1269">
        <v>513</v>
      </c>
      <c r="E6" s="1272">
        <v>462</v>
      </c>
      <c r="F6" s="1268">
        <v>58.5</v>
      </c>
      <c r="G6" s="1269">
        <v>53</v>
      </c>
      <c r="H6" s="1270">
        <v>50</v>
      </c>
      <c r="Q6" s="607"/>
    </row>
    <row r="7" spans="2:17">
      <c r="B7" s="1271" t="s">
        <v>30</v>
      </c>
      <c r="C7" s="1268">
        <v>437.75</v>
      </c>
      <c r="D7" s="1269">
        <v>400</v>
      </c>
      <c r="E7" s="1272">
        <v>503</v>
      </c>
      <c r="F7" s="1268">
        <v>48.75</v>
      </c>
      <c r="G7" s="1269">
        <v>35</v>
      </c>
      <c r="H7" s="1270">
        <v>53</v>
      </c>
      <c r="Q7" s="607"/>
    </row>
    <row r="8" spans="2:17">
      <c r="B8" s="1271" t="s">
        <v>31</v>
      </c>
      <c r="C8" s="1268">
        <v>838.25</v>
      </c>
      <c r="D8" s="1269">
        <v>807</v>
      </c>
      <c r="E8" s="1272">
        <v>724</v>
      </c>
      <c r="F8" s="1268">
        <v>79.75</v>
      </c>
      <c r="G8" s="1269">
        <v>70</v>
      </c>
      <c r="H8" s="1270">
        <v>42</v>
      </c>
      <c r="Q8" s="607"/>
    </row>
    <row r="9" spans="2:17">
      <c r="B9" s="1271" t="s">
        <v>43</v>
      </c>
      <c r="C9" s="1268">
        <v>1258.25</v>
      </c>
      <c r="D9" s="1269">
        <v>1330</v>
      </c>
      <c r="E9" s="1272">
        <v>1224</v>
      </c>
      <c r="F9" s="1268">
        <v>175.5</v>
      </c>
      <c r="G9" s="1269">
        <v>145</v>
      </c>
      <c r="H9" s="1270">
        <v>159</v>
      </c>
      <c r="Q9" s="607"/>
    </row>
    <row r="10" spans="2:17">
      <c r="B10" s="1271" t="s">
        <v>35</v>
      </c>
      <c r="C10" s="1268">
        <v>549.75</v>
      </c>
      <c r="D10" s="1269">
        <v>611</v>
      </c>
      <c r="E10" s="1272">
        <v>668</v>
      </c>
      <c r="F10" s="1268">
        <v>56</v>
      </c>
      <c r="G10" s="1269">
        <v>53</v>
      </c>
      <c r="H10" s="1270">
        <v>51</v>
      </c>
      <c r="Q10" s="607"/>
    </row>
    <row r="11" spans="2:17">
      <c r="B11" s="1271" t="s">
        <v>36</v>
      </c>
      <c r="C11" s="1268">
        <v>864.5</v>
      </c>
      <c r="D11" s="1269">
        <v>953</v>
      </c>
      <c r="E11" s="1272">
        <v>936</v>
      </c>
      <c r="F11" s="1268">
        <v>100.75</v>
      </c>
      <c r="G11" s="1269">
        <v>92</v>
      </c>
      <c r="H11" s="1270">
        <v>98</v>
      </c>
      <c r="Q11" s="607"/>
    </row>
    <row r="12" spans="2:17">
      <c r="B12" s="1271" t="s">
        <v>44</v>
      </c>
      <c r="C12" s="1268">
        <v>1209.25</v>
      </c>
      <c r="D12" s="1269">
        <v>1192</v>
      </c>
      <c r="E12" s="1272">
        <v>1216</v>
      </c>
      <c r="F12" s="1268">
        <v>129.75</v>
      </c>
      <c r="G12" s="1269">
        <v>142</v>
      </c>
      <c r="H12" s="1270">
        <v>145</v>
      </c>
      <c r="Q12" s="607"/>
    </row>
    <row r="13" spans="2:17">
      <c r="B13" s="1271" t="s">
        <v>45</v>
      </c>
      <c r="C13" s="1268">
        <v>47.75</v>
      </c>
      <c r="D13" s="1269">
        <v>40</v>
      </c>
      <c r="E13" s="1272">
        <v>34</v>
      </c>
      <c r="F13" s="1268">
        <v>8.75</v>
      </c>
      <c r="G13" s="1269">
        <v>4</v>
      </c>
      <c r="H13" s="1270">
        <v>5</v>
      </c>
      <c r="Q13" s="607"/>
    </row>
    <row r="14" spans="2:17">
      <c r="B14" s="1271" t="s">
        <v>46</v>
      </c>
      <c r="C14" s="1268">
        <v>48.5</v>
      </c>
      <c r="D14" s="1269">
        <v>52</v>
      </c>
      <c r="E14" s="1272">
        <v>41</v>
      </c>
      <c r="F14" s="1268">
        <v>5</v>
      </c>
      <c r="G14" s="1269">
        <v>3</v>
      </c>
      <c r="H14" s="1270">
        <v>5</v>
      </c>
      <c r="Q14" s="607"/>
    </row>
    <row r="15" spans="2:17">
      <c r="B15" s="1271" t="s">
        <v>38</v>
      </c>
      <c r="C15" s="1268">
        <v>682.25</v>
      </c>
      <c r="D15" s="1269">
        <v>706</v>
      </c>
      <c r="E15" s="1272">
        <v>637</v>
      </c>
      <c r="F15" s="1268">
        <v>85</v>
      </c>
      <c r="G15" s="1269">
        <v>56</v>
      </c>
      <c r="H15" s="1270">
        <v>58</v>
      </c>
      <c r="Q15" s="607"/>
    </row>
    <row r="16" spans="2:17">
      <c r="B16" s="1271" t="s">
        <v>39</v>
      </c>
      <c r="C16" s="1268">
        <v>71.5</v>
      </c>
      <c r="D16" s="1269">
        <v>73</v>
      </c>
      <c r="E16" s="1272">
        <v>73</v>
      </c>
      <c r="F16" s="1273">
        <v>10.5</v>
      </c>
      <c r="G16" s="1269">
        <v>12</v>
      </c>
      <c r="H16" s="1270">
        <v>3</v>
      </c>
      <c r="Q16" s="607"/>
    </row>
    <row r="17" spans="2:17">
      <c r="B17" s="1271" t="s">
        <v>47</v>
      </c>
      <c r="C17" s="1268">
        <v>20</v>
      </c>
      <c r="D17" s="1269">
        <v>14</v>
      </c>
      <c r="E17" s="1272">
        <v>18</v>
      </c>
      <c r="F17" s="1273">
        <v>2.75</v>
      </c>
      <c r="G17" s="1274">
        <v>8</v>
      </c>
      <c r="H17" s="1270">
        <v>2</v>
      </c>
      <c r="Q17" s="607"/>
    </row>
    <row r="18" spans="2:17">
      <c r="B18" s="1271" t="s">
        <v>48</v>
      </c>
      <c r="C18" s="1273">
        <v>3.25</v>
      </c>
      <c r="D18" s="1274">
        <v>2</v>
      </c>
      <c r="E18" s="1272" t="s">
        <v>0</v>
      </c>
      <c r="F18" s="1273">
        <v>0.75</v>
      </c>
      <c r="G18" s="1274">
        <v>1</v>
      </c>
      <c r="H18" s="1275">
        <v>0</v>
      </c>
      <c r="Q18" s="607"/>
    </row>
    <row r="19" spans="2:17" ht="15.75" thickBot="1">
      <c r="B19" s="1271" t="s">
        <v>49</v>
      </c>
      <c r="C19" s="1268">
        <v>5</v>
      </c>
      <c r="D19" s="1269">
        <v>5</v>
      </c>
      <c r="E19" s="1272">
        <v>12</v>
      </c>
      <c r="F19" s="1276">
        <v>0.5</v>
      </c>
      <c r="G19" s="1274">
        <v>0</v>
      </c>
      <c r="H19" s="1270">
        <v>0</v>
      </c>
      <c r="Q19" s="607"/>
    </row>
    <row r="20" spans="2:17" s="618" customFormat="1">
      <c r="B20" s="1277" t="s">
        <v>21</v>
      </c>
      <c r="C20" s="1278">
        <f>SUM(C3:C19)</f>
        <v>7742.5</v>
      </c>
      <c r="D20" s="1279">
        <f t="shared" ref="D20:H20" si="0">SUM(D3:D19)</f>
        <v>7893</v>
      </c>
      <c r="E20" s="1280">
        <f t="shared" si="0"/>
        <v>7786</v>
      </c>
      <c r="F20" s="1278">
        <f t="shared" si="0"/>
        <v>898.75</v>
      </c>
      <c r="G20" s="1279">
        <f t="shared" si="0"/>
        <v>786</v>
      </c>
      <c r="H20" s="1279">
        <f t="shared" si="0"/>
        <v>777</v>
      </c>
      <c r="Q20" s="607"/>
    </row>
    <row r="21" spans="2:17">
      <c r="Q21" s="607"/>
    </row>
    <row r="22" spans="2:17" ht="15.75">
      <c r="B22" s="1155" t="s">
        <v>73</v>
      </c>
      <c r="Q22" s="607"/>
    </row>
    <row r="23" spans="2:17">
      <c r="Q23" s="607"/>
    </row>
    <row r="24" spans="2:17" ht="30.75" customHeight="1">
      <c r="B24" s="1890"/>
      <c r="C24" s="1890"/>
      <c r="D24" s="1890"/>
      <c r="E24" s="1890"/>
      <c r="F24" s="1890"/>
      <c r="G24" s="1890"/>
      <c r="H24" s="1890"/>
      <c r="I24" s="1890"/>
      <c r="Q24" s="607"/>
    </row>
    <row r="25" spans="2:17">
      <c r="Q25" s="607"/>
    </row>
    <row r="26" spans="2:17">
      <c r="Q26" s="607"/>
    </row>
  </sheetData>
  <mergeCells count="1">
    <mergeCell ref="B24:I2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4"/>
  <dimension ref="A1:I24"/>
  <sheetViews>
    <sheetView showGridLines="0" zoomScale="90" zoomScaleNormal="90" workbookViewId="0">
      <selection activeCell="G25" sqref="G25"/>
    </sheetView>
  </sheetViews>
  <sheetFormatPr defaultRowHeight="15"/>
  <cols>
    <col min="1" max="1" width="4.42578125" style="618" customWidth="1"/>
    <col min="2" max="2" width="27.28515625" customWidth="1"/>
    <col min="3" max="3" width="25" customWidth="1"/>
    <col min="4" max="5" width="19.42578125" customWidth="1"/>
    <col min="6" max="6" width="23.5703125" customWidth="1"/>
    <col min="7" max="8" width="17.140625" customWidth="1"/>
  </cols>
  <sheetData>
    <row r="1" spans="2:8" ht="24" customHeight="1" thickBot="1">
      <c r="B1" s="1152" t="s">
        <v>1123</v>
      </c>
    </row>
    <row r="2" spans="2:8" ht="34.5" customHeight="1" thickBot="1">
      <c r="B2" s="1290" t="s">
        <v>42</v>
      </c>
      <c r="C2" s="1281" t="s">
        <v>824</v>
      </c>
      <c r="D2" s="1282" t="s">
        <v>746</v>
      </c>
      <c r="E2" s="1282" t="s">
        <v>825</v>
      </c>
      <c r="F2" s="1283" t="s">
        <v>826</v>
      </c>
      <c r="G2" s="1282" t="s">
        <v>747</v>
      </c>
      <c r="H2" s="1284" t="s">
        <v>827</v>
      </c>
    </row>
    <row r="3" spans="2:8" ht="15.75" thickTop="1">
      <c r="B3" s="1285" t="s">
        <v>26</v>
      </c>
      <c r="C3" s="1286">
        <v>690.75</v>
      </c>
      <c r="D3" s="1269">
        <v>684</v>
      </c>
      <c r="E3" s="1272">
        <v>702</v>
      </c>
      <c r="F3" s="1268">
        <v>45.5</v>
      </c>
      <c r="G3" s="1269">
        <v>44</v>
      </c>
      <c r="H3" s="1270">
        <v>36</v>
      </c>
    </row>
    <row r="4" spans="2:8">
      <c r="B4" s="1271" t="s">
        <v>27</v>
      </c>
      <c r="C4" s="1268">
        <v>207</v>
      </c>
      <c r="D4" s="1269">
        <v>189</v>
      </c>
      <c r="E4" s="1272">
        <v>210</v>
      </c>
      <c r="F4" s="1268">
        <v>10.5</v>
      </c>
      <c r="G4" s="1269">
        <v>10</v>
      </c>
      <c r="H4" s="1270">
        <v>12</v>
      </c>
    </row>
    <row r="5" spans="2:8">
      <c r="B5" s="1271" t="s">
        <v>28</v>
      </c>
      <c r="C5" s="1268">
        <v>239</v>
      </c>
      <c r="D5" s="1269">
        <v>279</v>
      </c>
      <c r="E5" s="1272">
        <v>261</v>
      </c>
      <c r="F5" s="1268">
        <v>18.25</v>
      </c>
      <c r="G5" s="1269">
        <v>12</v>
      </c>
      <c r="H5" s="1270">
        <v>13</v>
      </c>
    </row>
    <row r="6" spans="2:8">
      <c r="B6" s="1271" t="s">
        <v>29</v>
      </c>
      <c r="C6" s="1268">
        <v>574</v>
      </c>
      <c r="D6" s="1269">
        <v>497</v>
      </c>
      <c r="E6" s="1272">
        <v>487</v>
      </c>
      <c r="F6" s="1268">
        <v>43.5</v>
      </c>
      <c r="G6" s="1269">
        <v>42</v>
      </c>
      <c r="H6" s="1270">
        <v>46</v>
      </c>
    </row>
    <row r="7" spans="2:8">
      <c r="B7" s="1271" t="s">
        <v>30</v>
      </c>
      <c r="C7" s="1268">
        <v>465</v>
      </c>
      <c r="D7" s="1269">
        <v>476</v>
      </c>
      <c r="E7" s="1272">
        <v>546</v>
      </c>
      <c r="F7" s="1268">
        <v>25</v>
      </c>
      <c r="G7" s="1269">
        <v>34</v>
      </c>
      <c r="H7" s="1270">
        <v>27</v>
      </c>
    </row>
    <row r="8" spans="2:8">
      <c r="B8" s="1271" t="s">
        <v>31</v>
      </c>
      <c r="C8" s="1268">
        <v>690.5</v>
      </c>
      <c r="D8" s="1269">
        <v>654</v>
      </c>
      <c r="E8" s="1272">
        <v>583</v>
      </c>
      <c r="F8" s="1268">
        <v>41.5</v>
      </c>
      <c r="G8" s="1269">
        <v>46</v>
      </c>
      <c r="H8" s="1270">
        <v>29</v>
      </c>
    </row>
    <row r="9" spans="2:8">
      <c r="B9" s="1271" t="s">
        <v>43</v>
      </c>
      <c r="C9" s="1268">
        <v>1431</v>
      </c>
      <c r="D9" s="1269">
        <v>1370</v>
      </c>
      <c r="E9" s="1272">
        <v>1206</v>
      </c>
      <c r="F9" s="1268">
        <v>87.25</v>
      </c>
      <c r="G9" s="1269">
        <v>74</v>
      </c>
      <c r="H9" s="1270">
        <v>75</v>
      </c>
    </row>
    <row r="10" spans="2:8">
      <c r="B10" s="1271" t="s">
        <v>35</v>
      </c>
      <c r="C10" s="1268">
        <v>492.75</v>
      </c>
      <c r="D10" s="1269">
        <v>564</v>
      </c>
      <c r="E10" s="1272">
        <v>602</v>
      </c>
      <c r="F10" s="1268">
        <v>24.75</v>
      </c>
      <c r="G10" s="1269">
        <v>34</v>
      </c>
      <c r="H10" s="1270">
        <v>32</v>
      </c>
    </row>
    <row r="11" spans="2:8">
      <c r="B11" s="1271" t="s">
        <v>36</v>
      </c>
      <c r="C11" s="1273">
        <v>997.25</v>
      </c>
      <c r="D11" s="1287">
        <v>1043</v>
      </c>
      <c r="E11" s="1288">
        <v>945</v>
      </c>
      <c r="F11" s="1273">
        <v>60.25</v>
      </c>
      <c r="G11" s="1269">
        <v>61</v>
      </c>
      <c r="H11" s="1270">
        <v>62</v>
      </c>
    </row>
    <row r="12" spans="2:8">
      <c r="B12" s="1271" t="s">
        <v>44</v>
      </c>
      <c r="C12" s="1273">
        <v>1131.75</v>
      </c>
      <c r="D12" s="1287">
        <v>1197</v>
      </c>
      <c r="E12" s="1288">
        <v>1098</v>
      </c>
      <c r="F12" s="1273">
        <v>60.5</v>
      </c>
      <c r="G12" s="1269">
        <v>67</v>
      </c>
      <c r="H12" s="1270">
        <v>80</v>
      </c>
    </row>
    <row r="13" spans="2:8">
      <c r="B13" s="1271" t="s">
        <v>45</v>
      </c>
      <c r="C13" s="1273">
        <v>37.5</v>
      </c>
      <c r="D13" s="1287">
        <v>34</v>
      </c>
      <c r="E13" s="1288">
        <v>26</v>
      </c>
      <c r="F13" s="1273">
        <v>2.5</v>
      </c>
      <c r="G13" s="1269">
        <v>5</v>
      </c>
      <c r="H13" s="1270">
        <v>2</v>
      </c>
    </row>
    <row r="14" spans="2:8">
      <c r="B14" s="1271" t="s">
        <v>46</v>
      </c>
      <c r="C14" s="1273">
        <v>46.25</v>
      </c>
      <c r="D14" s="1287">
        <v>51</v>
      </c>
      <c r="E14" s="1288">
        <v>43</v>
      </c>
      <c r="F14" s="1273">
        <v>3.5</v>
      </c>
      <c r="G14" s="1269">
        <v>2</v>
      </c>
      <c r="H14" s="1270">
        <v>4</v>
      </c>
    </row>
    <row r="15" spans="2:8">
      <c r="B15" s="1271" t="s">
        <v>38</v>
      </c>
      <c r="C15" s="1273">
        <v>563.5</v>
      </c>
      <c r="D15" s="1287">
        <v>479</v>
      </c>
      <c r="E15" s="1288">
        <v>500</v>
      </c>
      <c r="F15" s="1273">
        <v>39.5</v>
      </c>
      <c r="G15" s="1269">
        <v>33</v>
      </c>
      <c r="H15" s="1270">
        <v>36</v>
      </c>
    </row>
    <row r="16" spans="2:8">
      <c r="B16" s="1271" t="s">
        <v>39</v>
      </c>
      <c r="C16" s="1273">
        <v>69.5</v>
      </c>
      <c r="D16" s="1287">
        <v>85</v>
      </c>
      <c r="E16" s="1288">
        <v>61</v>
      </c>
      <c r="F16" s="1273">
        <v>4</v>
      </c>
      <c r="G16" s="1269">
        <v>4</v>
      </c>
      <c r="H16" s="1270">
        <v>9</v>
      </c>
    </row>
    <row r="17" spans="2:9">
      <c r="B17" s="1271" t="s">
        <v>47</v>
      </c>
      <c r="C17" s="1273">
        <v>8.5</v>
      </c>
      <c r="D17" s="1287">
        <v>9</v>
      </c>
      <c r="E17" s="1288">
        <v>7</v>
      </c>
      <c r="F17" s="1273">
        <v>0.75</v>
      </c>
      <c r="G17" s="1269">
        <v>0</v>
      </c>
      <c r="H17" s="1275">
        <v>0</v>
      </c>
    </row>
    <row r="18" spans="2:9">
      <c r="B18" s="1271" t="s">
        <v>48</v>
      </c>
      <c r="C18" s="1273">
        <v>3.5</v>
      </c>
      <c r="D18" s="1287">
        <v>0</v>
      </c>
      <c r="E18" s="1288">
        <v>2</v>
      </c>
      <c r="F18" s="1289">
        <v>0.25</v>
      </c>
      <c r="G18" s="1269">
        <v>0</v>
      </c>
      <c r="H18" s="1275">
        <v>0</v>
      </c>
    </row>
    <row r="19" spans="2:9" ht="15.75" thickBot="1">
      <c r="B19" s="1271" t="s">
        <v>49</v>
      </c>
      <c r="C19" s="1273">
        <v>2.5</v>
      </c>
      <c r="D19" s="1287">
        <v>1</v>
      </c>
      <c r="E19" s="1288">
        <v>3</v>
      </c>
      <c r="F19" s="1289">
        <v>0.25</v>
      </c>
      <c r="G19" s="1274">
        <v>0</v>
      </c>
      <c r="H19" s="1270">
        <v>0</v>
      </c>
    </row>
    <row r="20" spans="2:9" s="618" customFormat="1">
      <c r="B20" s="1277" t="s">
        <v>21</v>
      </c>
      <c r="C20" s="1278">
        <f>SUM(C3:C19)</f>
        <v>7650.25</v>
      </c>
      <c r="D20" s="1279">
        <f t="shared" ref="D20:H20" si="0">SUM(D3:D19)</f>
        <v>7612</v>
      </c>
      <c r="E20" s="1280">
        <f t="shared" si="0"/>
        <v>7282</v>
      </c>
      <c r="F20" s="1278">
        <f t="shared" si="0"/>
        <v>467.75</v>
      </c>
      <c r="G20" s="1279">
        <f t="shared" si="0"/>
        <v>468</v>
      </c>
      <c r="H20" s="1279">
        <f t="shared" si="0"/>
        <v>463</v>
      </c>
    </row>
    <row r="22" spans="2:9" ht="15.75">
      <c r="B22" s="1155" t="s">
        <v>73</v>
      </c>
    </row>
    <row r="24" spans="2:9" ht="30.75" customHeight="1">
      <c r="B24" s="1890"/>
      <c r="C24" s="1890"/>
      <c r="D24" s="1890"/>
      <c r="E24" s="1890"/>
      <c r="F24" s="1890"/>
      <c r="G24" s="1890"/>
      <c r="H24" s="1890"/>
      <c r="I24" s="1890"/>
    </row>
  </sheetData>
  <mergeCells count="1">
    <mergeCell ref="B24:I2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57"/>
  <dimension ref="A1:I24"/>
  <sheetViews>
    <sheetView showGridLines="0" zoomScale="90" zoomScaleNormal="90" workbookViewId="0"/>
  </sheetViews>
  <sheetFormatPr defaultRowHeight="15"/>
  <cols>
    <col min="1" max="1" width="4.28515625" style="618" customWidth="1"/>
    <col min="2" max="2" width="27.140625" customWidth="1"/>
    <col min="3" max="3" width="25.140625" customWidth="1"/>
    <col min="4" max="5" width="19.28515625" customWidth="1"/>
    <col min="6" max="6" width="23.7109375" customWidth="1"/>
    <col min="7" max="8" width="17" customWidth="1"/>
  </cols>
  <sheetData>
    <row r="1" spans="2:8" ht="24" customHeight="1">
      <c r="B1" s="1152" t="s">
        <v>1124</v>
      </c>
    </row>
    <row r="2" spans="2:8" ht="35.25" customHeight="1" thickBot="1">
      <c r="B2" s="1291" t="s">
        <v>42</v>
      </c>
      <c r="C2" s="1292" t="s">
        <v>824</v>
      </c>
      <c r="D2" s="1293" t="s">
        <v>746</v>
      </c>
      <c r="E2" s="1294" t="s">
        <v>825</v>
      </c>
      <c r="F2" s="1292" t="s">
        <v>826</v>
      </c>
      <c r="G2" s="1293" t="s">
        <v>747</v>
      </c>
      <c r="H2" s="1295" t="s">
        <v>827</v>
      </c>
    </row>
    <row r="3" spans="2:8" ht="15.75" thickTop="1">
      <c r="B3" s="1264" t="s">
        <v>26</v>
      </c>
      <c r="C3" s="1265">
        <v>62.25</v>
      </c>
      <c r="D3" s="1266">
        <v>55</v>
      </c>
      <c r="E3" s="1267">
        <v>42</v>
      </c>
      <c r="F3" s="1268">
        <v>6.75</v>
      </c>
      <c r="G3" s="1269">
        <v>6</v>
      </c>
      <c r="H3" s="1270">
        <v>7</v>
      </c>
    </row>
    <row r="4" spans="2:8">
      <c r="B4" s="1271" t="s">
        <v>27</v>
      </c>
      <c r="C4" s="1268">
        <v>8.5</v>
      </c>
      <c r="D4" s="1269">
        <v>9</v>
      </c>
      <c r="E4" s="1272">
        <v>11</v>
      </c>
      <c r="F4" s="1268">
        <v>0.25</v>
      </c>
      <c r="G4" s="1269">
        <v>0</v>
      </c>
      <c r="H4" s="1270">
        <v>1</v>
      </c>
    </row>
    <row r="5" spans="2:8">
      <c r="B5" s="1271" t="s">
        <v>28</v>
      </c>
      <c r="C5" s="1268">
        <v>23.25</v>
      </c>
      <c r="D5" s="1269">
        <v>23</v>
      </c>
      <c r="E5" s="1272">
        <v>25</v>
      </c>
      <c r="F5" s="1268">
        <v>0.5</v>
      </c>
      <c r="G5" s="1269">
        <v>1</v>
      </c>
      <c r="H5" s="1270">
        <v>2</v>
      </c>
    </row>
    <row r="6" spans="2:8">
      <c r="B6" s="1271" t="s">
        <v>29</v>
      </c>
      <c r="C6" s="1268">
        <v>22</v>
      </c>
      <c r="D6" s="1269">
        <v>26</v>
      </c>
      <c r="E6" s="1272">
        <v>24</v>
      </c>
      <c r="F6" s="1268">
        <v>0.5</v>
      </c>
      <c r="G6" s="1269">
        <v>4</v>
      </c>
      <c r="H6" s="1270">
        <v>1</v>
      </c>
    </row>
    <row r="7" spans="2:8">
      <c r="B7" s="1271" t="s">
        <v>30</v>
      </c>
      <c r="C7" s="1268">
        <v>23.5</v>
      </c>
      <c r="D7" s="1269">
        <v>21</v>
      </c>
      <c r="E7" s="1272">
        <v>20</v>
      </c>
      <c r="F7" s="1268">
        <v>2</v>
      </c>
      <c r="G7" s="1269">
        <v>3</v>
      </c>
      <c r="H7" s="1270">
        <v>1</v>
      </c>
    </row>
    <row r="8" spans="2:8">
      <c r="B8" s="1271" t="s">
        <v>31</v>
      </c>
      <c r="C8" s="1268">
        <v>48.25</v>
      </c>
      <c r="D8" s="1269">
        <v>54</v>
      </c>
      <c r="E8" s="1272">
        <v>59</v>
      </c>
      <c r="F8" s="1268">
        <v>5.75</v>
      </c>
      <c r="G8" s="1269">
        <v>6</v>
      </c>
      <c r="H8" s="1270">
        <v>5</v>
      </c>
    </row>
    <row r="9" spans="2:8">
      <c r="B9" s="1271" t="s">
        <v>43</v>
      </c>
      <c r="C9" s="1268">
        <v>92.25</v>
      </c>
      <c r="D9" s="1269">
        <v>109</v>
      </c>
      <c r="E9" s="1272">
        <v>114</v>
      </c>
      <c r="F9" s="1268">
        <v>8.5</v>
      </c>
      <c r="G9" s="1269">
        <v>7</v>
      </c>
      <c r="H9" s="1270">
        <v>6</v>
      </c>
    </row>
    <row r="10" spans="2:8">
      <c r="B10" s="1271" t="s">
        <v>35</v>
      </c>
      <c r="C10" s="1268">
        <v>31.5</v>
      </c>
      <c r="D10" s="1269">
        <v>29</v>
      </c>
      <c r="E10" s="1272">
        <v>24</v>
      </c>
      <c r="F10" s="1268">
        <v>2.75</v>
      </c>
      <c r="G10" s="1269">
        <v>3</v>
      </c>
      <c r="H10" s="1270">
        <v>5</v>
      </c>
    </row>
    <row r="11" spans="2:8">
      <c r="B11" s="1271" t="s">
        <v>36</v>
      </c>
      <c r="C11" s="1268">
        <v>31.25</v>
      </c>
      <c r="D11" s="1269">
        <v>33</v>
      </c>
      <c r="E11" s="1272">
        <v>42</v>
      </c>
      <c r="F11" s="1268">
        <v>1.5</v>
      </c>
      <c r="G11" s="1269">
        <v>3</v>
      </c>
      <c r="H11" s="1270">
        <v>5</v>
      </c>
    </row>
    <row r="12" spans="2:8">
      <c r="B12" s="1271" t="s">
        <v>44</v>
      </c>
      <c r="C12" s="1268">
        <v>63.25</v>
      </c>
      <c r="D12" s="1269">
        <v>49</v>
      </c>
      <c r="E12" s="1272">
        <v>54</v>
      </c>
      <c r="F12" s="1268">
        <v>3</v>
      </c>
      <c r="G12" s="1269">
        <v>7</v>
      </c>
      <c r="H12" s="1270">
        <v>5</v>
      </c>
    </row>
    <row r="13" spans="2:8">
      <c r="B13" s="1271" t="s">
        <v>45</v>
      </c>
      <c r="C13" s="1268">
        <v>3.5</v>
      </c>
      <c r="D13" s="1269">
        <v>3</v>
      </c>
      <c r="E13" s="1272">
        <v>2</v>
      </c>
      <c r="F13" s="1268">
        <v>0.25</v>
      </c>
      <c r="G13" s="1269">
        <v>0</v>
      </c>
      <c r="H13" s="1270">
        <v>0</v>
      </c>
    </row>
    <row r="14" spans="2:8">
      <c r="B14" s="1271" t="s">
        <v>46</v>
      </c>
      <c r="C14" s="1268">
        <v>2.25</v>
      </c>
      <c r="D14" s="1269">
        <v>5</v>
      </c>
      <c r="E14" s="1272">
        <v>3</v>
      </c>
      <c r="F14" s="1268">
        <v>0.25</v>
      </c>
      <c r="G14" s="1269">
        <v>0</v>
      </c>
      <c r="H14" s="1270">
        <v>0</v>
      </c>
    </row>
    <row r="15" spans="2:8">
      <c r="B15" s="1271" t="s">
        <v>38</v>
      </c>
      <c r="C15" s="1268">
        <v>31.25</v>
      </c>
      <c r="D15" s="1269">
        <v>28</v>
      </c>
      <c r="E15" s="1272">
        <v>28</v>
      </c>
      <c r="F15" s="1268">
        <v>2.5</v>
      </c>
      <c r="G15" s="1269">
        <v>2</v>
      </c>
      <c r="H15" s="1270">
        <v>4</v>
      </c>
    </row>
    <row r="16" spans="2:8">
      <c r="B16" s="1271" t="s">
        <v>39</v>
      </c>
      <c r="C16" s="1268">
        <v>8.5</v>
      </c>
      <c r="D16" s="1269">
        <v>4</v>
      </c>
      <c r="E16" s="1272">
        <v>8</v>
      </c>
      <c r="F16" s="1273">
        <v>0.5</v>
      </c>
      <c r="G16" s="1269">
        <v>0</v>
      </c>
      <c r="H16" s="1270">
        <v>0</v>
      </c>
    </row>
    <row r="17" spans="2:9">
      <c r="B17" s="1271" t="s">
        <v>47</v>
      </c>
      <c r="C17" s="1268">
        <v>2</v>
      </c>
      <c r="D17" s="1269">
        <v>1</v>
      </c>
      <c r="E17" s="1272">
        <v>2</v>
      </c>
      <c r="F17" s="1273">
        <v>0</v>
      </c>
      <c r="G17" s="1274">
        <v>0</v>
      </c>
      <c r="H17" s="1270">
        <v>0</v>
      </c>
    </row>
    <row r="18" spans="2:9">
      <c r="B18" s="1271" t="s">
        <v>48</v>
      </c>
      <c r="C18" s="1273">
        <v>0</v>
      </c>
      <c r="D18" s="1274">
        <v>0</v>
      </c>
      <c r="E18" s="1272">
        <v>0</v>
      </c>
      <c r="F18" s="1273">
        <v>0</v>
      </c>
      <c r="G18" s="1274">
        <v>0</v>
      </c>
      <c r="H18" s="1275">
        <v>0</v>
      </c>
    </row>
    <row r="19" spans="2:9" ht="15.75" thickBot="1">
      <c r="B19" s="1271" t="s">
        <v>49</v>
      </c>
      <c r="C19" s="1268">
        <v>0</v>
      </c>
      <c r="D19" s="1269">
        <v>0</v>
      </c>
      <c r="E19" s="1272">
        <v>0</v>
      </c>
      <c r="F19" s="1276">
        <v>0</v>
      </c>
      <c r="G19" s="1274">
        <v>0</v>
      </c>
      <c r="H19" s="1270">
        <v>0</v>
      </c>
    </row>
    <row r="20" spans="2:9" s="618" customFormat="1">
      <c r="B20" s="1277" t="s">
        <v>21</v>
      </c>
      <c r="C20" s="1278">
        <f>SUM(C3:C19)</f>
        <v>453.5</v>
      </c>
      <c r="D20" s="1279">
        <f t="shared" ref="D20:H20" si="0">SUM(D3:D19)</f>
        <v>449</v>
      </c>
      <c r="E20" s="1280">
        <f t="shared" si="0"/>
        <v>458</v>
      </c>
      <c r="F20" s="1278">
        <f t="shared" si="0"/>
        <v>35</v>
      </c>
      <c r="G20" s="1279">
        <f t="shared" si="0"/>
        <v>42</v>
      </c>
      <c r="H20" s="1279">
        <f t="shared" si="0"/>
        <v>42</v>
      </c>
    </row>
    <row r="22" spans="2:9" ht="15.75">
      <c r="B22" s="1155" t="s">
        <v>73</v>
      </c>
    </row>
    <row r="24" spans="2:9" ht="30.75" customHeight="1">
      <c r="B24" s="1890"/>
      <c r="C24" s="1890"/>
      <c r="D24" s="1890"/>
      <c r="E24" s="1890"/>
      <c r="F24" s="1890"/>
      <c r="G24" s="1890"/>
      <c r="H24" s="1890"/>
      <c r="I24" s="1890"/>
    </row>
  </sheetData>
  <mergeCells count="1">
    <mergeCell ref="B24:I24"/>
  </mergeCell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58"/>
  <dimension ref="A1:I25"/>
  <sheetViews>
    <sheetView showGridLines="0" zoomScale="90" zoomScaleNormal="90" workbookViewId="0"/>
  </sheetViews>
  <sheetFormatPr defaultRowHeight="15"/>
  <cols>
    <col min="1" max="1" width="4.28515625" style="618" customWidth="1"/>
    <col min="2" max="2" width="27.140625" customWidth="1"/>
    <col min="3" max="3" width="25" customWidth="1"/>
    <col min="4" max="5" width="19.28515625" customWidth="1"/>
    <col min="6" max="6" width="23.7109375" customWidth="1"/>
    <col min="7" max="8" width="17.140625" customWidth="1"/>
  </cols>
  <sheetData>
    <row r="1" spans="2:8" ht="24" customHeight="1">
      <c r="B1" s="1152" t="s">
        <v>1125</v>
      </c>
    </row>
    <row r="2" spans="2:8" ht="34.5" customHeight="1" thickBot="1">
      <c r="B2" s="1259" t="s">
        <v>42</v>
      </c>
      <c r="C2" s="1296" t="s">
        <v>824</v>
      </c>
      <c r="D2" s="1297" t="s">
        <v>746</v>
      </c>
      <c r="E2" s="1298" t="s">
        <v>825</v>
      </c>
      <c r="F2" s="1296" t="s">
        <v>826</v>
      </c>
      <c r="G2" s="1297" t="s">
        <v>747</v>
      </c>
      <c r="H2" s="1299" t="s">
        <v>827</v>
      </c>
    </row>
    <row r="3" spans="2:8" ht="15.75" thickTop="1">
      <c r="B3" s="1264" t="s">
        <v>26</v>
      </c>
      <c r="C3" s="1265">
        <v>6.75</v>
      </c>
      <c r="D3" s="1266">
        <v>7</v>
      </c>
      <c r="E3" s="1267">
        <v>5</v>
      </c>
      <c r="F3" s="1268">
        <v>0</v>
      </c>
      <c r="G3" s="1269">
        <v>0</v>
      </c>
      <c r="H3" s="1270">
        <v>1</v>
      </c>
    </row>
    <row r="4" spans="2:8">
      <c r="B4" s="1271" t="s">
        <v>27</v>
      </c>
      <c r="C4" s="1268">
        <v>1.75</v>
      </c>
      <c r="D4" s="1269">
        <v>1</v>
      </c>
      <c r="E4" s="1272">
        <v>1</v>
      </c>
      <c r="F4" s="1268">
        <v>0.25</v>
      </c>
      <c r="G4" s="1269">
        <v>0</v>
      </c>
      <c r="H4" s="1270">
        <v>0</v>
      </c>
    </row>
    <row r="5" spans="2:8">
      <c r="B5" s="1271" t="s">
        <v>28</v>
      </c>
      <c r="C5" s="1268">
        <v>1.25</v>
      </c>
      <c r="D5" s="1269">
        <v>1</v>
      </c>
      <c r="E5" s="1272">
        <v>0</v>
      </c>
      <c r="F5" s="1268">
        <v>0.75</v>
      </c>
      <c r="G5" s="1269">
        <v>0</v>
      </c>
      <c r="H5" s="1270">
        <v>1</v>
      </c>
    </row>
    <row r="6" spans="2:8">
      <c r="B6" s="1271" t="s">
        <v>29</v>
      </c>
      <c r="C6" s="1268">
        <v>2.75</v>
      </c>
      <c r="D6" s="1269">
        <v>1</v>
      </c>
      <c r="E6" s="1272">
        <v>2</v>
      </c>
      <c r="F6" s="1268">
        <v>0.5</v>
      </c>
      <c r="G6" s="1269">
        <v>1</v>
      </c>
      <c r="H6" s="1270">
        <v>1</v>
      </c>
    </row>
    <row r="7" spans="2:8">
      <c r="B7" s="1271" t="s">
        <v>30</v>
      </c>
      <c r="C7" s="1268">
        <v>2.25</v>
      </c>
      <c r="D7" s="1269">
        <v>3</v>
      </c>
      <c r="E7" s="1272">
        <v>2</v>
      </c>
      <c r="F7" s="1268">
        <v>0.75</v>
      </c>
      <c r="G7" s="1269">
        <v>0</v>
      </c>
      <c r="H7" s="1270">
        <v>1</v>
      </c>
    </row>
    <row r="8" spans="2:8">
      <c r="B8" s="1271" t="s">
        <v>31</v>
      </c>
      <c r="C8" s="1268">
        <v>7</v>
      </c>
      <c r="D8" s="1269">
        <v>6</v>
      </c>
      <c r="E8" s="1272">
        <v>3</v>
      </c>
      <c r="F8" s="1268">
        <v>1.25</v>
      </c>
      <c r="G8" s="1269">
        <v>2</v>
      </c>
      <c r="H8" s="1270">
        <v>1</v>
      </c>
    </row>
    <row r="9" spans="2:8">
      <c r="B9" s="1271" t="s">
        <v>43</v>
      </c>
      <c r="C9" s="1268">
        <v>8.75</v>
      </c>
      <c r="D9" s="1269">
        <v>6</v>
      </c>
      <c r="E9" s="1272">
        <v>7</v>
      </c>
      <c r="F9" s="1268">
        <v>1.75</v>
      </c>
      <c r="G9" s="1269">
        <v>1</v>
      </c>
      <c r="H9" s="1270">
        <v>0</v>
      </c>
    </row>
    <row r="10" spans="2:8">
      <c r="B10" s="1271" t="s">
        <v>35</v>
      </c>
      <c r="C10" s="1268">
        <v>2.75</v>
      </c>
      <c r="D10" s="1269">
        <v>1</v>
      </c>
      <c r="E10" s="1272">
        <v>1</v>
      </c>
      <c r="F10" s="1268">
        <v>0.5</v>
      </c>
      <c r="G10" s="1269">
        <v>0</v>
      </c>
      <c r="H10" s="1270">
        <v>1</v>
      </c>
    </row>
    <row r="11" spans="2:8">
      <c r="B11" s="1271" t="s">
        <v>36</v>
      </c>
      <c r="C11" s="1268">
        <v>4.5</v>
      </c>
      <c r="D11" s="1269">
        <v>2</v>
      </c>
      <c r="E11" s="1272">
        <v>4</v>
      </c>
      <c r="F11" s="1268">
        <v>2.25</v>
      </c>
      <c r="G11" s="1269">
        <v>0</v>
      </c>
      <c r="H11" s="1270">
        <v>0</v>
      </c>
    </row>
    <row r="12" spans="2:8">
      <c r="B12" s="1271" t="s">
        <v>44</v>
      </c>
      <c r="C12" s="1268">
        <v>14.25</v>
      </c>
      <c r="D12" s="1269">
        <v>11</v>
      </c>
      <c r="E12" s="1272">
        <v>14</v>
      </c>
      <c r="F12" s="1268">
        <v>2.5</v>
      </c>
      <c r="G12" s="1269">
        <v>6</v>
      </c>
      <c r="H12" s="1270">
        <v>1</v>
      </c>
    </row>
    <row r="13" spans="2:8">
      <c r="B13" s="1271" t="s">
        <v>45</v>
      </c>
      <c r="C13" s="1268">
        <v>0.25</v>
      </c>
      <c r="D13" s="1269">
        <v>0</v>
      </c>
      <c r="E13" s="1272">
        <v>0</v>
      </c>
      <c r="F13" s="1268">
        <v>0.25</v>
      </c>
      <c r="G13" s="1269">
        <v>0</v>
      </c>
      <c r="H13" s="1270">
        <v>0</v>
      </c>
    </row>
    <row r="14" spans="2:8">
      <c r="B14" s="1271" t="s">
        <v>46</v>
      </c>
      <c r="C14" s="1268">
        <v>0</v>
      </c>
      <c r="D14" s="1269">
        <v>0</v>
      </c>
      <c r="E14" s="1272">
        <v>0</v>
      </c>
      <c r="F14" s="1268">
        <v>0</v>
      </c>
      <c r="G14" s="1269">
        <v>0</v>
      </c>
      <c r="H14" s="1270">
        <v>0</v>
      </c>
    </row>
    <row r="15" spans="2:8">
      <c r="B15" s="1271" t="s">
        <v>38</v>
      </c>
      <c r="C15" s="1268">
        <v>5.5</v>
      </c>
      <c r="D15" s="1269">
        <v>5</v>
      </c>
      <c r="E15" s="1272">
        <v>10</v>
      </c>
      <c r="F15" s="1268">
        <v>1</v>
      </c>
      <c r="G15" s="1269">
        <v>0</v>
      </c>
      <c r="H15" s="1270">
        <v>2</v>
      </c>
    </row>
    <row r="16" spans="2:8">
      <c r="B16" s="1271" t="s">
        <v>39</v>
      </c>
      <c r="C16" s="1268">
        <v>0</v>
      </c>
      <c r="D16" s="1269">
        <v>0</v>
      </c>
      <c r="E16" s="1272">
        <v>0</v>
      </c>
      <c r="F16" s="1273">
        <v>0</v>
      </c>
      <c r="G16" s="1269">
        <v>0</v>
      </c>
      <c r="H16" s="1270">
        <v>0</v>
      </c>
    </row>
    <row r="17" spans="2:9">
      <c r="B17" s="1271" t="s">
        <v>47</v>
      </c>
      <c r="C17" s="1268">
        <v>0</v>
      </c>
      <c r="D17" s="1269">
        <v>0</v>
      </c>
      <c r="E17" s="1272">
        <v>0</v>
      </c>
      <c r="F17" s="1273">
        <v>0</v>
      </c>
      <c r="G17" s="1269">
        <v>0</v>
      </c>
      <c r="H17" s="1270">
        <v>0</v>
      </c>
    </row>
    <row r="18" spans="2:9">
      <c r="B18" s="1271" t="s">
        <v>48</v>
      </c>
      <c r="C18" s="1273">
        <v>0</v>
      </c>
      <c r="D18" s="1274">
        <v>0</v>
      </c>
      <c r="E18" s="1272">
        <v>0</v>
      </c>
      <c r="F18" s="1273">
        <v>0</v>
      </c>
      <c r="G18" s="1269">
        <v>0</v>
      </c>
      <c r="H18" s="1270">
        <v>0</v>
      </c>
    </row>
    <row r="19" spans="2:9" ht="15.75" thickBot="1">
      <c r="B19" s="1271" t="s">
        <v>49</v>
      </c>
      <c r="C19" s="1268">
        <v>0</v>
      </c>
      <c r="D19" s="1269">
        <v>0</v>
      </c>
      <c r="E19" s="1272">
        <v>0</v>
      </c>
      <c r="F19" s="1276">
        <v>0</v>
      </c>
      <c r="G19" s="1269">
        <v>0</v>
      </c>
      <c r="H19" s="1270">
        <v>0</v>
      </c>
    </row>
    <row r="20" spans="2:9" s="618" customFormat="1">
      <c r="B20" s="1277" t="s">
        <v>21</v>
      </c>
      <c r="C20" s="1278">
        <f>SUM(C3:C19)</f>
        <v>57.75</v>
      </c>
      <c r="D20" s="1279">
        <f t="shared" ref="D20:H20" si="0">SUM(D3:D19)</f>
        <v>44</v>
      </c>
      <c r="E20" s="1280">
        <f t="shared" si="0"/>
        <v>49</v>
      </c>
      <c r="F20" s="1278">
        <f t="shared" si="0"/>
        <v>11.75</v>
      </c>
      <c r="G20" s="1279">
        <f t="shared" si="0"/>
        <v>10</v>
      </c>
      <c r="H20" s="1279">
        <f t="shared" si="0"/>
        <v>9</v>
      </c>
    </row>
    <row r="22" spans="2:9" ht="15.75">
      <c r="B22" s="1155" t="s">
        <v>73</v>
      </c>
    </row>
    <row r="24" spans="2:9" ht="30.75" customHeight="1">
      <c r="B24" s="1890"/>
      <c r="C24" s="1890"/>
      <c r="D24" s="1890"/>
      <c r="E24" s="1890"/>
      <c r="F24" s="1890"/>
      <c r="G24" s="1890"/>
      <c r="H24" s="1890"/>
      <c r="I24" s="1890"/>
    </row>
    <row r="25" spans="2:9" ht="16.5" customHeight="1"/>
  </sheetData>
  <mergeCells count="1">
    <mergeCell ref="B24:I24"/>
  </mergeCell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S39"/>
  <sheetViews>
    <sheetView showGridLines="0" zoomScale="85" zoomScaleNormal="85" workbookViewId="0">
      <selection activeCell="E40" sqref="E40"/>
    </sheetView>
  </sheetViews>
  <sheetFormatPr defaultRowHeight="12.75"/>
  <cols>
    <col min="1" max="1" width="4.42578125" style="332" customWidth="1"/>
    <col min="2" max="16384" width="9.140625" style="332"/>
  </cols>
  <sheetData>
    <row r="1" spans="2:2" ht="23.25" customHeight="1">
      <c r="B1" s="1186" t="s">
        <v>1039</v>
      </c>
    </row>
    <row r="32" spans="2:19" ht="19.5" customHeight="1">
      <c r="B32" s="1864" t="s">
        <v>73</v>
      </c>
      <c r="C32" s="1864"/>
      <c r="D32" s="1864"/>
      <c r="E32" s="1864"/>
      <c r="F32" s="1864"/>
      <c r="G32" s="1864"/>
      <c r="H32" s="1864"/>
      <c r="I32" s="1864"/>
      <c r="J32" s="1864"/>
      <c r="K32" s="1864"/>
      <c r="L32" s="1864"/>
      <c r="M32" s="1864"/>
      <c r="N32" s="1864"/>
      <c r="O32" s="1864"/>
      <c r="P32" s="1864"/>
      <c r="Q32" s="1864"/>
      <c r="R32" s="1187"/>
      <c r="S32" s="1187"/>
    </row>
    <row r="33" spans="2:19" ht="12.75" customHeight="1">
      <c r="B33" s="1187"/>
      <c r="C33" s="1187"/>
      <c r="D33" s="1187"/>
      <c r="E33" s="1187"/>
      <c r="F33" s="1187"/>
      <c r="G33" s="1187"/>
      <c r="H33" s="1187"/>
      <c r="I33" s="1187"/>
      <c r="J33" s="1187"/>
      <c r="K33" s="1187"/>
      <c r="L33" s="1187"/>
      <c r="M33" s="1187"/>
      <c r="N33" s="1187"/>
      <c r="O33" s="1187"/>
      <c r="P33" s="1187"/>
      <c r="Q33" s="1187"/>
      <c r="R33" s="1187"/>
      <c r="S33" s="1187"/>
    </row>
    <row r="34" spans="2:19" ht="12.75" customHeight="1"/>
    <row r="39" spans="2:19" ht="12.75" customHeight="1"/>
  </sheetData>
  <mergeCells count="1">
    <mergeCell ref="B32:Q3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59"/>
  <dimension ref="A1:I24"/>
  <sheetViews>
    <sheetView showGridLines="0" zoomScale="90" zoomScaleNormal="90" workbookViewId="0"/>
  </sheetViews>
  <sheetFormatPr defaultRowHeight="15"/>
  <cols>
    <col min="1" max="1" width="4.42578125" style="618" customWidth="1"/>
    <col min="2" max="2" width="27.140625" customWidth="1"/>
    <col min="3" max="3" width="25.140625" customWidth="1"/>
    <col min="4" max="5" width="19.42578125" customWidth="1"/>
    <col min="6" max="6" width="23.7109375" customWidth="1"/>
    <col min="7" max="8" width="17.140625" customWidth="1"/>
  </cols>
  <sheetData>
    <row r="1" spans="2:8" ht="24" customHeight="1">
      <c r="B1" s="1152" t="s">
        <v>1126</v>
      </c>
    </row>
    <row r="2" spans="2:8" ht="35.25" customHeight="1" thickBot="1">
      <c r="B2" s="1259" t="s">
        <v>42</v>
      </c>
      <c r="C2" s="1300" t="s">
        <v>824</v>
      </c>
      <c r="D2" s="1301" t="s">
        <v>746</v>
      </c>
      <c r="E2" s="1302" t="s">
        <v>825</v>
      </c>
      <c r="F2" s="1300" t="s">
        <v>826</v>
      </c>
      <c r="G2" s="1301" t="s">
        <v>747</v>
      </c>
      <c r="H2" s="1303" t="s">
        <v>827</v>
      </c>
    </row>
    <row r="3" spans="2:8" ht="15.75" thickTop="1">
      <c r="B3" s="1264" t="s">
        <v>26</v>
      </c>
      <c r="C3" s="1265">
        <v>3.5</v>
      </c>
      <c r="D3" s="1266">
        <v>2</v>
      </c>
      <c r="E3" s="1267">
        <v>8</v>
      </c>
      <c r="F3" s="1268">
        <v>0.75</v>
      </c>
      <c r="G3" s="1269">
        <v>1</v>
      </c>
      <c r="H3" s="1270">
        <v>2</v>
      </c>
    </row>
    <row r="4" spans="2:8">
      <c r="B4" s="1271" t="s">
        <v>27</v>
      </c>
      <c r="C4" s="1268">
        <v>1.5</v>
      </c>
      <c r="D4" s="1269">
        <v>2</v>
      </c>
      <c r="E4" s="1272">
        <v>1</v>
      </c>
      <c r="F4" s="1268">
        <v>0.5</v>
      </c>
      <c r="G4" s="1269">
        <v>0</v>
      </c>
      <c r="H4" s="1270">
        <v>0</v>
      </c>
    </row>
    <row r="5" spans="2:8">
      <c r="B5" s="1271" t="s">
        <v>28</v>
      </c>
      <c r="C5" s="1268">
        <v>2</v>
      </c>
      <c r="D5" s="1269">
        <v>2</v>
      </c>
      <c r="E5" s="1272">
        <v>1</v>
      </c>
      <c r="F5" s="1268">
        <v>0</v>
      </c>
      <c r="G5" s="1269">
        <v>1</v>
      </c>
      <c r="H5" s="1270">
        <v>2</v>
      </c>
    </row>
    <row r="6" spans="2:8">
      <c r="B6" s="1271" t="s">
        <v>29</v>
      </c>
      <c r="C6" s="1268">
        <v>4.75</v>
      </c>
      <c r="D6" s="1269">
        <v>3</v>
      </c>
      <c r="E6" s="1272">
        <v>4</v>
      </c>
      <c r="F6" s="1268">
        <v>0.5</v>
      </c>
      <c r="G6" s="1269">
        <v>0</v>
      </c>
      <c r="H6" s="1270">
        <v>0</v>
      </c>
    </row>
    <row r="7" spans="2:8">
      <c r="B7" s="1271" t="s">
        <v>30</v>
      </c>
      <c r="C7" s="1268">
        <v>1</v>
      </c>
      <c r="D7" s="1269">
        <v>2</v>
      </c>
      <c r="E7" s="1272">
        <v>7</v>
      </c>
      <c r="F7" s="1268">
        <v>0.25</v>
      </c>
      <c r="G7" s="1269">
        <v>0</v>
      </c>
      <c r="H7" s="1270">
        <v>0</v>
      </c>
    </row>
    <row r="8" spans="2:8">
      <c r="B8" s="1271" t="s">
        <v>31</v>
      </c>
      <c r="C8" s="1268">
        <v>1.25</v>
      </c>
      <c r="D8" s="1269">
        <v>1</v>
      </c>
      <c r="E8" s="1272" t="s">
        <v>0</v>
      </c>
      <c r="F8" s="1252">
        <v>0</v>
      </c>
      <c r="G8" s="1304">
        <v>0</v>
      </c>
      <c r="H8" s="1254">
        <v>0</v>
      </c>
    </row>
    <row r="9" spans="2:8">
      <c r="B9" s="1271" t="s">
        <v>43</v>
      </c>
      <c r="C9" s="1268">
        <v>11.5</v>
      </c>
      <c r="D9" s="1269">
        <v>18</v>
      </c>
      <c r="E9" s="1272">
        <v>22</v>
      </c>
      <c r="F9" s="1268">
        <v>2.25</v>
      </c>
      <c r="G9" s="1274">
        <v>0</v>
      </c>
      <c r="H9" s="1270">
        <v>1</v>
      </c>
    </row>
    <row r="10" spans="2:8">
      <c r="B10" s="1271" t="s">
        <v>35</v>
      </c>
      <c r="C10" s="1268">
        <v>2.5</v>
      </c>
      <c r="D10" s="1269">
        <v>5</v>
      </c>
      <c r="E10" s="1272">
        <v>6</v>
      </c>
      <c r="F10" s="1268">
        <v>0.5</v>
      </c>
      <c r="G10" s="1274">
        <v>1</v>
      </c>
      <c r="H10" s="1270">
        <v>1</v>
      </c>
    </row>
    <row r="11" spans="2:8">
      <c r="B11" s="1271" t="s">
        <v>36</v>
      </c>
      <c r="C11" s="1268">
        <v>9.5</v>
      </c>
      <c r="D11" s="1269">
        <v>19</v>
      </c>
      <c r="E11" s="1272">
        <v>9</v>
      </c>
      <c r="F11" s="1268">
        <v>2.5</v>
      </c>
      <c r="G11" s="1274">
        <v>6</v>
      </c>
      <c r="H11" s="1270">
        <v>3</v>
      </c>
    </row>
    <row r="12" spans="2:8">
      <c r="B12" s="1271" t="s">
        <v>44</v>
      </c>
      <c r="C12" s="1268">
        <v>16.5</v>
      </c>
      <c r="D12" s="1269">
        <v>18</v>
      </c>
      <c r="E12" s="1272">
        <v>36</v>
      </c>
      <c r="F12" s="1268">
        <v>1.5</v>
      </c>
      <c r="G12" s="1269">
        <v>1</v>
      </c>
      <c r="H12" s="1270">
        <v>2</v>
      </c>
    </row>
    <row r="13" spans="2:8">
      <c r="B13" s="1271" t="s">
        <v>45</v>
      </c>
      <c r="C13" s="1268">
        <v>0</v>
      </c>
      <c r="D13" s="1269">
        <v>0</v>
      </c>
      <c r="E13" s="1272">
        <v>0</v>
      </c>
      <c r="F13" s="1268">
        <v>0</v>
      </c>
      <c r="G13" s="1269">
        <v>0</v>
      </c>
      <c r="H13" s="1270">
        <v>0</v>
      </c>
    </row>
    <row r="14" spans="2:8">
      <c r="B14" s="1271" t="s">
        <v>46</v>
      </c>
      <c r="C14" s="1268">
        <v>0</v>
      </c>
      <c r="D14" s="1269">
        <v>0</v>
      </c>
      <c r="E14" s="1272">
        <v>0</v>
      </c>
      <c r="F14" s="1268">
        <v>0</v>
      </c>
      <c r="G14" s="1269">
        <v>0</v>
      </c>
      <c r="H14" s="1270">
        <v>0</v>
      </c>
    </row>
    <row r="15" spans="2:8">
      <c r="B15" s="1271" t="s">
        <v>38</v>
      </c>
      <c r="C15" s="1268">
        <v>1.5</v>
      </c>
      <c r="D15" s="1269">
        <v>2</v>
      </c>
      <c r="E15" s="1272">
        <v>6</v>
      </c>
      <c r="F15" s="1268">
        <v>0</v>
      </c>
      <c r="G15" s="1269">
        <v>1</v>
      </c>
      <c r="H15" s="1270">
        <v>0</v>
      </c>
    </row>
    <row r="16" spans="2:8">
      <c r="B16" s="1271" t="s">
        <v>39</v>
      </c>
      <c r="C16" s="1268">
        <v>0.75</v>
      </c>
      <c r="D16" s="1269">
        <v>0</v>
      </c>
      <c r="E16" s="1272">
        <v>1</v>
      </c>
      <c r="F16" s="1273">
        <v>0</v>
      </c>
      <c r="G16" s="1269">
        <v>1</v>
      </c>
      <c r="H16" s="1270">
        <v>0</v>
      </c>
    </row>
    <row r="17" spans="2:9">
      <c r="B17" s="1271" t="s">
        <v>47</v>
      </c>
      <c r="C17" s="1268">
        <v>0</v>
      </c>
      <c r="D17" s="1269">
        <v>0</v>
      </c>
      <c r="E17" s="1272">
        <v>0</v>
      </c>
      <c r="F17" s="1273">
        <v>0.5</v>
      </c>
      <c r="G17" s="1274">
        <v>0</v>
      </c>
      <c r="H17" s="1270">
        <v>0</v>
      </c>
    </row>
    <row r="18" spans="2:9">
      <c r="B18" s="1271" t="s">
        <v>48</v>
      </c>
      <c r="C18" s="1273">
        <v>0</v>
      </c>
      <c r="D18" s="1274">
        <v>0</v>
      </c>
      <c r="E18" s="1272">
        <v>0</v>
      </c>
      <c r="F18" s="1273">
        <v>0</v>
      </c>
      <c r="G18" s="1274">
        <v>0</v>
      </c>
      <c r="H18" s="1275">
        <v>0</v>
      </c>
    </row>
    <row r="19" spans="2:9" ht="15.75" thickBot="1">
      <c r="B19" s="1271" t="s">
        <v>49</v>
      </c>
      <c r="C19" s="1268">
        <v>0</v>
      </c>
      <c r="D19" s="1269">
        <v>0</v>
      </c>
      <c r="E19" s="1272">
        <v>0</v>
      </c>
      <c r="F19" s="1276">
        <v>0</v>
      </c>
      <c r="G19" s="1274">
        <v>0</v>
      </c>
      <c r="H19" s="1270">
        <v>0</v>
      </c>
    </row>
    <row r="20" spans="2:9" s="618" customFormat="1">
      <c r="B20" s="1277" t="s">
        <v>21</v>
      </c>
      <c r="C20" s="1278">
        <f>SUM(C3:C19)</f>
        <v>56.25</v>
      </c>
      <c r="D20" s="1279">
        <f t="shared" ref="D20:H20" si="0">SUM(D3:D19)</f>
        <v>74</v>
      </c>
      <c r="E20" s="1280">
        <f t="shared" si="0"/>
        <v>101</v>
      </c>
      <c r="F20" s="1278">
        <f t="shared" si="0"/>
        <v>9.25</v>
      </c>
      <c r="G20" s="1279">
        <f t="shared" si="0"/>
        <v>12</v>
      </c>
      <c r="H20" s="1279">
        <f t="shared" si="0"/>
        <v>11</v>
      </c>
    </row>
    <row r="21" spans="2:9" ht="16.5" customHeight="1"/>
    <row r="22" spans="2:9" ht="15.75">
      <c r="B22" s="1155" t="s">
        <v>73</v>
      </c>
    </row>
    <row r="24" spans="2:9" ht="30.75" customHeight="1">
      <c r="B24" s="1890"/>
      <c r="C24" s="1890"/>
      <c r="D24" s="1890"/>
      <c r="E24" s="1890"/>
      <c r="F24" s="1890"/>
      <c r="G24" s="1890"/>
      <c r="H24" s="1890"/>
      <c r="I24" s="1890"/>
    </row>
  </sheetData>
  <mergeCells count="1">
    <mergeCell ref="B24:I24"/>
  </mergeCell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5"/>
  <dimension ref="A1:N62"/>
  <sheetViews>
    <sheetView showGridLines="0" zoomScale="80" zoomScaleNormal="80" workbookViewId="0"/>
  </sheetViews>
  <sheetFormatPr defaultRowHeight="15"/>
  <cols>
    <col min="1" max="1" width="4.42578125" style="618" customWidth="1"/>
    <col min="2" max="2" width="30" customWidth="1"/>
    <col min="3" max="3" width="31.42578125" customWidth="1"/>
    <col min="4" max="5" width="19.140625" customWidth="1"/>
    <col min="6" max="6" width="40" customWidth="1"/>
    <col min="7" max="8" width="30" customWidth="1"/>
    <col min="10" max="10" width="9.140625" customWidth="1"/>
  </cols>
  <sheetData>
    <row r="1" spans="2:14" ht="24" customHeight="1">
      <c r="B1" s="1152" t="s">
        <v>1042</v>
      </c>
      <c r="J1" s="649"/>
      <c r="K1" s="649"/>
      <c r="L1" s="649"/>
      <c r="M1" s="649"/>
      <c r="N1" s="622"/>
    </row>
    <row r="2" spans="2:14" ht="60" customHeight="1" thickBot="1">
      <c r="B2" s="1305" t="s">
        <v>69</v>
      </c>
      <c r="C2" s="1306" t="s">
        <v>824</v>
      </c>
      <c r="D2" s="1307" t="s">
        <v>746</v>
      </c>
      <c r="E2" s="1307" t="s">
        <v>825</v>
      </c>
      <c r="F2" s="1308" t="s">
        <v>828</v>
      </c>
      <c r="G2" s="1309" t="s">
        <v>748</v>
      </c>
      <c r="H2" s="1310" t="s">
        <v>829</v>
      </c>
      <c r="I2" s="3"/>
      <c r="J2" s="643"/>
      <c r="K2" s="643"/>
      <c r="L2" s="643"/>
      <c r="M2" s="643"/>
      <c r="N2" s="562"/>
    </row>
    <row r="3" spans="2:14" ht="15.75" thickTop="1">
      <c r="B3" s="1311" t="s">
        <v>1</v>
      </c>
      <c r="C3" s="1312">
        <v>7742.5</v>
      </c>
      <c r="D3" s="1313">
        <v>7893</v>
      </c>
      <c r="E3" s="1314">
        <v>7786</v>
      </c>
      <c r="F3" s="1312">
        <v>226.75</v>
      </c>
      <c r="G3" s="1315">
        <v>226</v>
      </c>
      <c r="H3" s="1316">
        <v>233</v>
      </c>
      <c r="I3" s="3"/>
      <c r="J3" s="644"/>
      <c r="K3" s="645"/>
      <c r="L3" s="645"/>
      <c r="M3" s="645"/>
      <c r="N3" s="562"/>
    </row>
    <row r="4" spans="2:14">
      <c r="B4" s="1317" t="s">
        <v>19</v>
      </c>
      <c r="C4" s="1318">
        <v>898.75</v>
      </c>
      <c r="D4" s="1319">
        <v>786</v>
      </c>
      <c r="E4" s="1320">
        <v>777</v>
      </c>
      <c r="F4" s="1318">
        <v>146.5</v>
      </c>
      <c r="G4" s="1321">
        <v>140</v>
      </c>
      <c r="H4" s="1322">
        <v>135</v>
      </c>
      <c r="I4" s="3"/>
      <c r="J4" s="644"/>
      <c r="K4" s="645"/>
      <c r="L4" s="645"/>
      <c r="M4" s="645"/>
      <c r="N4" s="562"/>
    </row>
    <row r="5" spans="2:14">
      <c r="B5" s="1317" t="s">
        <v>2</v>
      </c>
      <c r="C5" s="1318">
        <v>7650.25</v>
      </c>
      <c r="D5" s="1319">
        <v>7612</v>
      </c>
      <c r="E5" s="1320">
        <v>7282</v>
      </c>
      <c r="F5" s="1318">
        <v>200.25</v>
      </c>
      <c r="G5" s="1321">
        <v>189</v>
      </c>
      <c r="H5" s="1322">
        <v>190</v>
      </c>
      <c r="I5" s="3"/>
      <c r="J5" s="646"/>
      <c r="K5" s="641"/>
      <c r="L5" s="641"/>
      <c r="M5" s="641"/>
      <c r="N5" s="562"/>
    </row>
    <row r="6" spans="2:14">
      <c r="B6" s="1317" t="s">
        <v>20</v>
      </c>
      <c r="C6" s="1318">
        <v>467.75</v>
      </c>
      <c r="D6" s="1319">
        <v>468</v>
      </c>
      <c r="E6" s="1320">
        <v>463</v>
      </c>
      <c r="F6" s="1318">
        <v>99.75</v>
      </c>
      <c r="G6" s="1321">
        <v>93</v>
      </c>
      <c r="H6" s="1322">
        <v>96</v>
      </c>
      <c r="I6" s="3"/>
      <c r="J6" s="646"/>
      <c r="K6" s="641"/>
      <c r="L6" s="641"/>
      <c r="M6" s="641"/>
      <c r="N6" s="562"/>
    </row>
    <row r="7" spans="2:14">
      <c r="B7" s="1317" t="s">
        <v>50</v>
      </c>
      <c r="C7" s="1318">
        <v>453.75</v>
      </c>
      <c r="D7" s="1319">
        <v>449</v>
      </c>
      <c r="E7" s="1320">
        <v>458</v>
      </c>
      <c r="F7" s="1318">
        <v>90.75</v>
      </c>
      <c r="G7" s="1321">
        <v>88</v>
      </c>
      <c r="H7" s="1322">
        <v>90</v>
      </c>
      <c r="I7" s="3"/>
      <c r="J7" s="646"/>
      <c r="K7" s="641"/>
      <c r="L7" s="641"/>
      <c r="M7" s="641"/>
      <c r="N7" s="562"/>
    </row>
    <row r="8" spans="2:14">
      <c r="B8" s="1317" t="s">
        <v>51</v>
      </c>
      <c r="C8" s="1318">
        <v>35</v>
      </c>
      <c r="D8" s="1319">
        <v>42</v>
      </c>
      <c r="E8" s="1320">
        <v>42</v>
      </c>
      <c r="F8" s="1318">
        <v>18.5</v>
      </c>
      <c r="G8" s="1321">
        <v>20</v>
      </c>
      <c r="H8" s="1322">
        <v>25</v>
      </c>
      <c r="I8" s="3"/>
      <c r="J8" s="646"/>
      <c r="K8" s="641"/>
      <c r="L8" s="641"/>
      <c r="M8" s="641"/>
      <c r="N8" s="562"/>
    </row>
    <row r="9" spans="2:14">
      <c r="B9" s="1317" t="s">
        <v>59</v>
      </c>
      <c r="C9" s="1318">
        <v>57.75</v>
      </c>
      <c r="D9" s="1319">
        <v>44</v>
      </c>
      <c r="E9" s="1320">
        <v>49</v>
      </c>
      <c r="F9" s="1318">
        <v>23.5</v>
      </c>
      <c r="G9" s="1321">
        <v>16</v>
      </c>
      <c r="H9" s="1322">
        <v>20</v>
      </c>
      <c r="I9" s="3"/>
      <c r="J9" s="646"/>
      <c r="K9" s="641"/>
      <c r="L9" s="641"/>
      <c r="M9" s="641"/>
      <c r="N9" s="562"/>
    </row>
    <row r="10" spans="2:14">
      <c r="B10" s="1317" t="s">
        <v>60</v>
      </c>
      <c r="C10" s="1318">
        <v>12</v>
      </c>
      <c r="D10" s="1323">
        <v>10</v>
      </c>
      <c r="E10" s="1324">
        <v>9</v>
      </c>
      <c r="F10" s="1318">
        <v>7.25</v>
      </c>
      <c r="G10" s="1325">
        <v>4</v>
      </c>
      <c r="H10" s="1326">
        <v>8</v>
      </c>
      <c r="I10" s="3"/>
      <c r="J10" s="646"/>
      <c r="K10" s="641"/>
      <c r="L10" s="641"/>
      <c r="M10" s="641"/>
      <c r="N10" s="562"/>
    </row>
    <row r="11" spans="2:14">
      <c r="B11" s="1317" t="s">
        <v>61</v>
      </c>
      <c r="C11" s="1318">
        <v>56.25</v>
      </c>
      <c r="D11" s="1319">
        <v>74</v>
      </c>
      <c r="E11" s="1320">
        <v>101</v>
      </c>
      <c r="F11" s="1318">
        <v>11</v>
      </c>
      <c r="G11" s="1321">
        <v>11</v>
      </c>
      <c r="H11" s="1322">
        <v>9</v>
      </c>
      <c r="I11" s="3"/>
      <c r="J11" s="646"/>
      <c r="K11" s="641"/>
      <c r="L11" s="641"/>
      <c r="M11" s="641"/>
      <c r="N11" s="562"/>
    </row>
    <row r="12" spans="2:14">
      <c r="B12" s="1317" t="s">
        <v>62</v>
      </c>
      <c r="C12" s="1318">
        <v>9.25</v>
      </c>
      <c r="D12" s="1319">
        <v>12</v>
      </c>
      <c r="E12" s="1324">
        <v>11</v>
      </c>
      <c r="F12" s="1318">
        <v>4.25</v>
      </c>
      <c r="G12" s="1321">
        <v>4</v>
      </c>
      <c r="H12" s="1326">
        <v>7</v>
      </c>
      <c r="I12" s="3"/>
      <c r="J12" s="646"/>
      <c r="K12" s="641"/>
      <c r="L12" s="641"/>
      <c r="M12" s="641"/>
      <c r="N12" s="562"/>
    </row>
    <row r="13" spans="2:14">
      <c r="B13" s="1317" t="s">
        <v>63</v>
      </c>
      <c r="C13" s="1318">
        <v>16</v>
      </c>
      <c r="D13" s="1319">
        <v>9</v>
      </c>
      <c r="E13" s="1320">
        <v>1</v>
      </c>
      <c r="F13" s="1318">
        <v>8</v>
      </c>
      <c r="G13" s="1321">
        <v>8</v>
      </c>
      <c r="H13" s="1322">
        <v>1</v>
      </c>
      <c r="I13" s="3"/>
      <c r="J13" s="646"/>
      <c r="K13" s="641"/>
      <c r="L13" s="641"/>
      <c r="M13" s="641"/>
      <c r="N13" s="562"/>
    </row>
    <row r="14" spans="2:14">
      <c r="B14" s="1317" t="s">
        <v>64</v>
      </c>
      <c r="C14" s="1318">
        <v>2.5</v>
      </c>
      <c r="D14" s="1319">
        <v>1</v>
      </c>
      <c r="E14" s="1320">
        <v>0</v>
      </c>
      <c r="F14" s="1318">
        <v>1.75</v>
      </c>
      <c r="G14" s="1321">
        <v>1</v>
      </c>
      <c r="H14" s="1322">
        <v>0</v>
      </c>
      <c r="I14" s="3"/>
      <c r="J14" s="646"/>
      <c r="K14" s="641"/>
      <c r="L14" s="641"/>
      <c r="M14" s="641"/>
      <c r="N14" s="562"/>
    </row>
    <row r="15" spans="2:14">
      <c r="B15" s="1317" t="s">
        <v>65</v>
      </c>
      <c r="C15" s="1318">
        <v>41</v>
      </c>
      <c r="D15" s="1319">
        <v>53</v>
      </c>
      <c r="E15" s="1320">
        <v>48</v>
      </c>
      <c r="F15" s="1318">
        <v>27.75</v>
      </c>
      <c r="G15" s="1321">
        <v>42</v>
      </c>
      <c r="H15" s="1322">
        <v>30</v>
      </c>
      <c r="I15" s="3"/>
      <c r="J15" s="646"/>
      <c r="K15" s="641"/>
      <c r="L15" s="641"/>
      <c r="M15" s="641"/>
      <c r="N15" s="562"/>
    </row>
    <row r="16" spans="2:14">
      <c r="B16" s="1317" t="s">
        <v>66</v>
      </c>
      <c r="C16" s="1327">
        <v>1.75</v>
      </c>
      <c r="D16" s="1323">
        <v>2</v>
      </c>
      <c r="E16" s="1320">
        <v>1</v>
      </c>
      <c r="F16" s="1327">
        <v>1.5</v>
      </c>
      <c r="G16" s="1325">
        <v>2</v>
      </c>
      <c r="H16" s="1322">
        <v>1</v>
      </c>
      <c r="I16" s="3"/>
      <c r="J16" s="646"/>
      <c r="K16" s="641"/>
      <c r="L16" s="641"/>
      <c r="M16" s="647"/>
      <c r="N16" s="562"/>
    </row>
    <row r="17" spans="2:14">
      <c r="B17" s="1317" t="s">
        <v>52</v>
      </c>
      <c r="C17" s="1318">
        <v>71.5</v>
      </c>
      <c r="D17" s="1319">
        <v>80</v>
      </c>
      <c r="E17" s="1320">
        <v>85</v>
      </c>
      <c r="F17" s="1318">
        <v>19</v>
      </c>
      <c r="G17" s="1321">
        <v>21</v>
      </c>
      <c r="H17" s="1322">
        <v>23</v>
      </c>
      <c r="I17" s="3"/>
      <c r="J17" s="646"/>
      <c r="K17" s="641"/>
      <c r="L17" s="641"/>
      <c r="M17" s="641"/>
      <c r="N17" s="562"/>
    </row>
    <row r="18" spans="2:14">
      <c r="B18" s="1317" t="s">
        <v>67</v>
      </c>
      <c r="C18" s="1318">
        <v>3.5</v>
      </c>
      <c r="D18" s="1319">
        <v>5</v>
      </c>
      <c r="E18" s="1320">
        <v>4</v>
      </c>
      <c r="F18" s="1318">
        <v>3.5</v>
      </c>
      <c r="G18" s="1321">
        <v>4</v>
      </c>
      <c r="H18" s="1322">
        <v>4</v>
      </c>
      <c r="I18" s="3"/>
      <c r="J18" s="646"/>
      <c r="K18" s="641"/>
      <c r="L18" s="641"/>
      <c r="M18" s="641"/>
      <c r="N18" s="562"/>
    </row>
    <row r="19" spans="2:14">
      <c r="B19" s="1317" t="s">
        <v>53</v>
      </c>
      <c r="C19" s="1318">
        <v>43</v>
      </c>
      <c r="D19" s="1319">
        <v>36</v>
      </c>
      <c r="E19" s="1320">
        <v>30</v>
      </c>
      <c r="F19" s="1318">
        <v>13.25</v>
      </c>
      <c r="G19" s="1321">
        <v>5</v>
      </c>
      <c r="H19" s="1322">
        <v>8</v>
      </c>
      <c r="I19" s="3"/>
      <c r="J19" s="646"/>
      <c r="K19" s="641"/>
      <c r="L19" s="641"/>
      <c r="M19" s="641"/>
      <c r="N19" s="562"/>
    </row>
    <row r="20" spans="2:14">
      <c r="B20" s="1317" t="s">
        <v>68</v>
      </c>
      <c r="C20" s="1328">
        <v>0.25</v>
      </c>
      <c r="D20" s="1323">
        <v>0</v>
      </c>
      <c r="E20" s="1324">
        <v>0</v>
      </c>
      <c r="F20" s="1328">
        <v>0.25</v>
      </c>
      <c r="G20" s="1325">
        <v>0</v>
      </c>
      <c r="H20" s="1326">
        <v>0</v>
      </c>
      <c r="I20" s="3"/>
      <c r="J20" s="646"/>
      <c r="K20" s="641"/>
      <c r="L20" s="641"/>
      <c r="M20" s="641"/>
      <c r="N20" s="562"/>
    </row>
    <row r="21" spans="2:14">
      <c r="B21" s="1317" t="s">
        <v>54</v>
      </c>
      <c r="C21" s="1318">
        <v>25.5</v>
      </c>
      <c r="D21" s="1319">
        <v>11</v>
      </c>
      <c r="E21" s="1320">
        <v>16</v>
      </c>
      <c r="F21" s="1318">
        <v>12.5</v>
      </c>
      <c r="G21" s="1321">
        <v>9</v>
      </c>
      <c r="H21" s="1322">
        <v>8</v>
      </c>
      <c r="I21" s="3"/>
      <c r="J21" s="646"/>
      <c r="K21" s="641"/>
      <c r="L21" s="641"/>
      <c r="M21" s="641"/>
      <c r="N21" s="562"/>
    </row>
    <row r="22" spans="2:14">
      <c r="B22" s="1317" t="s">
        <v>56</v>
      </c>
      <c r="C22" s="1318">
        <v>338.5</v>
      </c>
      <c r="D22" s="1319">
        <v>428</v>
      </c>
      <c r="E22" s="1320">
        <v>380</v>
      </c>
      <c r="F22" s="1318">
        <v>118</v>
      </c>
      <c r="G22" s="1321">
        <v>125</v>
      </c>
      <c r="H22" s="1322">
        <v>117</v>
      </c>
      <c r="I22" s="3"/>
      <c r="J22" s="646"/>
      <c r="K22" s="642"/>
      <c r="L22" s="647"/>
      <c r="M22" s="647"/>
      <c r="N22" s="562"/>
    </row>
    <row r="23" spans="2:14">
      <c r="B23" s="1317" t="s">
        <v>57</v>
      </c>
      <c r="C23" s="1318">
        <v>36.5</v>
      </c>
      <c r="D23" s="1319">
        <v>44</v>
      </c>
      <c r="E23" s="1320">
        <v>43</v>
      </c>
      <c r="F23" s="1318">
        <v>23</v>
      </c>
      <c r="G23" s="1321">
        <v>27</v>
      </c>
      <c r="H23" s="1322">
        <v>25</v>
      </c>
      <c r="I23" s="3"/>
      <c r="J23" s="646"/>
      <c r="K23" s="641"/>
      <c r="L23" s="641"/>
      <c r="M23" s="641"/>
      <c r="N23" s="562"/>
    </row>
    <row r="24" spans="2:14">
      <c r="B24" s="1317" t="s">
        <v>58</v>
      </c>
      <c r="C24" s="1318">
        <v>22.25</v>
      </c>
      <c r="D24" s="1319">
        <v>44</v>
      </c>
      <c r="E24" s="1320">
        <v>38</v>
      </c>
      <c r="F24" s="1318">
        <v>14</v>
      </c>
      <c r="G24" s="1321">
        <v>23</v>
      </c>
      <c r="H24" s="1322">
        <v>16</v>
      </c>
      <c r="I24" s="3"/>
      <c r="J24" s="646"/>
      <c r="K24" s="641"/>
      <c r="L24" s="641"/>
      <c r="M24" s="641"/>
      <c r="N24" s="562"/>
    </row>
    <row r="25" spans="2:14">
      <c r="B25" s="1317" t="s">
        <v>70</v>
      </c>
      <c r="C25" s="1318">
        <v>11.25</v>
      </c>
      <c r="D25" s="1319">
        <v>1</v>
      </c>
      <c r="E25" s="1320">
        <v>9</v>
      </c>
      <c r="F25" s="1318">
        <v>8</v>
      </c>
      <c r="G25" s="1321">
        <v>1</v>
      </c>
      <c r="H25" s="1322">
        <v>6</v>
      </c>
      <c r="I25" s="3"/>
      <c r="J25" s="646"/>
      <c r="K25" s="641"/>
      <c r="L25" s="641"/>
      <c r="M25" s="641"/>
      <c r="N25" s="562"/>
    </row>
    <row r="26" spans="2:14" ht="15.75" thickBot="1">
      <c r="B26" s="1329" t="s">
        <v>55</v>
      </c>
      <c r="C26" s="1330">
        <v>82.5</v>
      </c>
      <c r="D26" s="1331">
        <v>55</v>
      </c>
      <c r="E26" s="1332">
        <v>53</v>
      </c>
      <c r="F26" s="1330">
        <v>50.5</v>
      </c>
      <c r="G26" s="1333">
        <v>42</v>
      </c>
      <c r="H26" s="1334">
        <v>36</v>
      </c>
      <c r="I26" s="3"/>
      <c r="J26" s="646"/>
      <c r="K26" s="641"/>
      <c r="L26" s="641"/>
      <c r="M26" s="641"/>
      <c r="N26" s="562"/>
    </row>
    <row r="27" spans="2:14" s="618" customFormat="1">
      <c r="B27" s="1317" t="s">
        <v>21</v>
      </c>
      <c r="C27" s="1335">
        <f>SUM(C3:C26)</f>
        <v>18079.25</v>
      </c>
      <c r="D27" s="1336">
        <f t="shared" ref="D27:H27" si="0">SUM(D3:D26)</f>
        <v>18159</v>
      </c>
      <c r="E27" s="1337">
        <f t="shared" si="0"/>
        <v>17686</v>
      </c>
      <c r="F27" s="1335">
        <f t="shared" si="0"/>
        <v>1129.5</v>
      </c>
      <c r="G27" s="1336">
        <f t="shared" si="0"/>
        <v>1101</v>
      </c>
      <c r="H27" s="1338">
        <f t="shared" si="0"/>
        <v>1088</v>
      </c>
      <c r="I27" s="3"/>
      <c r="J27" s="646"/>
      <c r="K27" s="641"/>
      <c r="L27" s="641"/>
      <c r="M27" s="641"/>
      <c r="N27" s="562"/>
    </row>
    <row r="28" spans="2:14">
      <c r="J28" s="646"/>
      <c r="K28" s="641"/>
      <c r="L28" s="641"/>
      <c r="M28" s="641"/>
      <c r="N28" s="562"/>
    </row>
    <row r="29" spans="2:14" ht="15.75" customHeight="1">
      <c r="B29" s="1339" t="s">
        <v>903</v>
      </c>
      <c r="C29" s="4"/>
      <c r="D29" s="4"/>
      <c r="E29" s="4"/>
      <c r="F29" s="4"/>
      <c r="G29" s="4"/>
      <c r="H29" s="4"/>
      <c r="J29" s="646"/>
      <c r="K29" s="641"/>
      <c r="L29" s="641"/>
      <c r="M29" s="641"/>
      <c r="N29" s="562"/>
    </row>
    <row r="30" spans="2:14" ht="15.75">
      <c r="B30" s="1155" t="s">
        <v>73</v>
      </c>
      <c r="J30" s="646"/>
      <c r="K30" s="641"/>
      <c r="L30" s="641"/>
      <c r="M30" s="641"/>
      <c r="N30" s="562"/>
    </row>
    <row r="31" spans="2:14">
      <c r="J31" s="648"/>
      <c r="K31" s="648"/>
      <c r="L31" s="648"/>
      <c r="M31" s="648"/>
      <c r="N31" s="562"/>
    </row>
    <row r="32" spans="2:14" ht="30.75" customHeight="1">
      <c r="B32" s="1890"/>
      <c r="C32" s="1890"/>
      <c r="D32" s="1890"/>
      <c r="E32" s="1890"/>
      <c r="F32" s="1890"/>
      <c r="G32" s="1890"/>
      <c r="H32" s="1890"/>
      <c r="I32" s="1890"/>
      <c r="J32" s="634"/>
      <c r="K32" s="634"/>
      <c r="L32" s="634"/>
      <c r="M32" s="634"/>
    </row>
    <row r="34" spans="2:2" ht="15.75" customHeight="1">
      <c r="B34" s="622"/>
    </row>
    <row r="35" spans="2:2">
      <c r="B35" s="622"/>
    </row>
    <row r="36" spans="2:2">
      <c r="B36" s="622"/>
    </row>
    <row r="37" spans="2:2">
      <c r="B37" s="622"/>
    </row>
    <row r="38" spans="2:2">
      <c r="B38" s="622"/>
    </row>
    <row r="39" spans="2:2">
      <c r="B39" s="622"/>
    </row>
    <row r="40" spans="2:2">
      <c r="B40" s="622"/>
    </row>
    <row r="41" spans="2:2">
      <c r="B41" s="622"/>
    </row>
    <row r="42" spans="2:2">
      <c r="B42" s="622"/>
    </row>
    <row r="43" spans="2:2">
      <c r="B43" s="622"/>
    </row>
    <row r="44" spans="2:2">
      <c r="B44" s="622"/>
    </row>
    <row r="45" spans="2:2">
      <c r="B45" s="622"/>
    </row>
    <row r="46" spans="2:2">
      <c r="B46" s="622"/>
    </row>
    <row r="47" spans="2:2">
      <c r="B47" s="622"/>
    </row>
    <row r="48" spans="2:2">
      <c r="B48" s="622"/>
    </row>
    <row r="49" spans="2:2">
      <c r="B49" s="622"/>
    </row>
    <row r="50" spans="2:2">
      <c r="B50" s="622"/>
    </row>
    <row r="51" spans="2:2">
      <c r="B51" s="622"/>
    </row>
    <row r="52" spans="2:2">
      <c r="B52" s="622"/>
    </row>
    <row r="53" spans="2:2">
      <c r="B53" s="622"/>
    </row>
    <row r="54" spans="2:2">
      <c r="B54" s="622"/>
    </row>
    <row r="55" spans="2:2">
      <c r="B55" s="622"/>
    </row>
    <row r="56" spans="2:2">
      <c r="B56" s="622"/>
    </row>
    <row r="57" spans="2:2">
      <c r="B57" s="622"/>
    </row>
    <row r="58" spans="2:2">
      <c r="B58" s="622"/>
    </row>
    <row r="59" spans="2:2">
      <c r="B59" s="622"/>
    </row>
    <row r="60" spans="2:2">
      <c r="B60" s="622"/>
    </row>
    <row r="61" spans="2:2">
      <c r="B61" s="622"/>
    </row>
    <row r="62" spans="2:2" ht="15.75" customHeight="1">
      <c r="B62" s="622"/>
    </row>
  </sheetData>
  <mergeCells count="1">
    <mergeCell ref="B32:I3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6"/>
  <dimension ref="A1:B37"/>
  <sheetViews>
    <sheetView showGridLines="0" zoomScale="80" zoomScaleNormal="80" workbookViewId="0"/>
  </sheetViews>
  <sheetFormatPr defaultRowHeight="15"/>
  <cols>
    <col min="1" max="1" width="4.28515625" style="618" customWidth="1"/>
  </cols>
  <sheetData>
    <row r="1" spans="2:2" ht="24" customHeight="1">
      <c r="B1" s="1152" t="s">
        <v>1043</v>
      </c>
    </row>
    <row r="29" spans="2:2" ht="15.75">
      <c r="B29" s="1155" t="s">
        <v>73</v>
      </c>
    </row>
    <row r="37" spans="2:2">
      <c r="B37" s="1"/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7">
    <tabColor theme="1"/>
  </sheetPr>
  <dimension ref="A1:N86"/>
  <sheetViews>
    <sheetView showGridLines="0" workbookViewId="0">
      <selection activeCell="I59" sqref="I59"/>
    </sheetView>
  </sheetViews>
  <sheetFormatPr defaultRowHeight="15"/>
  <cols>
    <col min="2" max="9" width="20.42578125" customWidth="1"/>
  </cols>
  <sheetData>
    <row r="1" spans="1:11" ht="30.75" customHeight="1" thickBot="1">
      <c r="A1" s="387" t="s">
        <v>388</v>
      </c>
      <c r="B1" s="379"/>
      <c r="K1" s="623"/>
    </row>
    <row r="2" spans="1:11" ht="54" customHeight="1" thickTop="1" thickBot="1">
      <c r="A2" s="367"/>
      <c r="B2" s="1892" t="s">
        <v>794</v>
      </c>
      <c r="C2" s="1893"/>
      <c r="D2" s="1894" t="s">
        <v>795</v>
      </c>
      <c r="E2" s="1893"/>
      <c r="F2" s="1894" t="s">
        <v>796</v>
      </c>
      <c r="G2" s="1893"/>
      <c r="H2" s="1894" t="s">
        <v>797</v>
      </c>
      <c r="I2" s="1895"/>
      <c r="J2" s="5"/>
      <c r="K2" s="623"/>
    </row>
    <row r="3" spans="1:11" ht="30.75" customHeight="1" thickTop="1" thickBot="1">
      <c r="A3" s="367" t="s">
        <v>74</v>
      </c>
      <c r="B3" s="374" t="s">
        <v>71</v>
      </c>
      <c r="C3" s="375" t="s">
        <v>389</v>
      </c>
      <c r="D3" s="377" t="s">
        <v>71</v>
      </c>
      <c r="E3" s="376" t="s">
        <v>389</v>
      </c>
      <c r="F3" s="377" t="s">
        <v>71</v>
      </c>
      <c r="G3" s="376" t="s">
        <v>389</v>
      </c>
      <c r="H3" s="377" t="s">
        <v>71</v>
      </c>
      <c r="I3" s="376" t="s">
        <v>389</v>
      </c>
      <c r="J3" s="5"/>
      <c r="K3" s="623"/>
    </row>
    <row r="4" spans="1:11" ht="15.75" customHeight="1" thickTop="1">
      <c r="A4" s="364">
        <v>2001</v>
      </c>
      <c r="B4" s="365">
        <v>178</v>
      </c>
      <c r="C4" s="371">
        <v>4.2190092438966584E-2</v>
      </c>
      <c r="D4" s="368">
        <v>347</v>
      </c>
      <c r="E4" s="366">
        <v>0.43979721166032953</v>
      </c>
      <c r="F4" s="368">
        <v>153</v>
      </c>
      <c r="G4" s="366">
        <v>4.5767274902781929E-2</v>
      </c>
      <c r="H4" s="368">
        <v>196</v>
      </c>
      <c r="I4" s="366">
        <v>0.78714859437751006</v>
      </c>
      <c r="J4" s="5"/>
      <c r="K4" s="623"/>
    </row>
    <row r="5" spans="1:11" ht="15.75" customHeight="1">
      <c r="A5" s="362">
        <v>2002</v>
      </c>
      <c r="B5" s="360">
        <v>161</v>
      </c>
      <c r="C5" s="372">
        <v>3.7572928821470244E-2</v>
      </c>
      <c r="D5" s="369">
        <v>350</v>
      </c>
      <c r="E5" s="358">
        <v>0.45336787564766839</v>
      </c>
      <c r="F5" s="369">
        <v>128</v>
      </c>
      <c r="G5" s="358">
        <v>3.7492677211482132E-2</v>
      </c>
      <c r="H5" s="369">
        <v>236</v>
      </c>
      <c r="I5" s="358">
        <v>0.79461279461279455</v>
      </c>
      <c r="J5" s="5"/>
      <c r="K5" s="623"/>
    </row>
    <row r="6" spans="1:11">
      <c r="A6" s="362">
        <v>2003</v>
      </c>
      <c r="B6" s="360">
        <v>128</v>
      </c>
      <c r="C6" s="372">
        <v>2.7332906256673072E-2</v>
      </c>
      <c r="D6" s="369">
        <v>310</v>
      </c>
      <c r="E6" s="358">
        <v>0.43539325842696625</v>
      </c>
      <c r="F6" s="369">
        <v>152</v>
      </c>
      <c r="G6" s="358">
        <v>4.0350411468011681E-2</v>
      </c>
      <c r="H6" s="369">
        <v>233</v>
      </c>
      <c r="I6" s="358">
        <v>0.82624113475177308</v>
      </c>
      <c r="J6" s="5"/>
      <c r="K6" s="623"/>
    </row>
    <row r="7" spans="1:11">
      <c r="A7" s="362">
        <v>2004</v>
      </c>
      <c r="B7" s="360">
        <v>143</v>
      </c>
      <c r="C7" s="372">
        <v>2.7924233548135131E-2</v>
      </c>
      <c r="D7" s="369">
        <v>319</v>
      </c>
      <c r="E7" s="358">
        <v>0.39726027397260277</v>
      </c>
      <c r="F7" s="369">
        <v>180</v>
      </c>
      <c r="G7" s="358">
        <v>4.1322314049586771E-2</v>
      </c>
      <c r="H7" s="369">
        <v>214</v>
      </c>
      <c r="I7" s="358">
        <v>0.68152866242038213</v>
      </c>
      <c r="J7" s="5"/>
      <c r="K7" s="623"/>
    </row>
    <row r="8" spans="1:11">
      <c r="A8" s="362">
        <v>2005</v>
      </c>
      <c r="B8" s="360">
        <v>188</v>
      </c>
      <c r="C8" s="372">
        <v>3.1815874090370622E-2</v>
      </c>
      <c r="D8" s="369">
        <v>264</v>
      </c>
      <c r="E8" s="358">
        <v>0.35388739946380698</v>
      </c>
      <c r="F8" s="369">
        <v>191</v>
      </c>
      <c r="G8" s="358">
        <v>3.6174242424242421E-2</v>
      </c>
      <c r="H8" s="369">
        <v>259</v>
      </c>
      <c r="I8" s="358">
        <v>0.78247734138972813</v>
      </c>
      <c r="J8" s="5"/>
      <c r="K8" s="623"/>
    </row>
    <row r="9" spans="1:11">
      <c r="A9" s="362">
        <v>2006</v>
      </c>
      <c r="B9" s="360">
        <v>186</v>
      </c>
      <c r="C9" s="372">
        <v>2.7819323960514505E-2</v>
      </c>
      <c r="D9" s="369">
        <v>320</v>
      </c>
      <c r="E9" s="358">
        <v>0.378698224852071</v>
      </c>
      <c r="F9" s="369">
        <v>138</v>
      </c>
      <c r="G9" s="358">
        <v>2.2069406684791303E-2</v>
      </c>
      <c r="H9" s="369">
        <v>255</v>
      </c>
      <c r="I9" s="358">
        <v>0.62962962962962965</v>
      </c>
      <c r="J9" s="5"/>
      <c r="K9" s="623"/>
    </row>
    <row r="10" spans="1:11">
      <c r="A10" s="362">
        <v>2007</v>
      </c>
      <c r="B10" s="360">
        <v>225</v>
      </c>
      <c r="C10" s="372">
        <v>3.4314473082202229E-2</v>
      </c>
      <c r="D10" s="369">
        <v>316</v>
      </c>
      <c r="E10" s="358">
        <v>0.34801762114537449</v>
      </c>
      <c r="F10" s="369">
        <v>170</v>
      </c>
      <c r="G10" s="358">
        <v>2.7309236947791166E-2</v>
      </c>
      <c r="H10" s="369">
        <v>265</v>
      </c>
      <c r="I10" s="358">
        <v>0.69010416666666674</v>
      </c>
      <c r="J10" s="5"/>
      <c r="K10" s="623"/>
    </row>
    <row r="11" spans="1:11">
      <c r="A11" s="362">
        <v>2008</v>
      </c>
      <c r="B11" s="360">
        <v>326</v>
      </c>
      <c r="C11" s="372">
        <v>4.7962336324849197E-2</v>
      </c>
      <c r="D11" s="369">
        <v>332</v>
      </c>
      <c r="E11" s="358">
        <v>0.36284153005464481</v>
      </c>
      <c r="F11" s="369">
        <v>185</v>
      </c>
      <c r="G11" s="358">
        <v>2.9120100739807964E-2</v>
      </c>
      <c r="H11" s="369">
        <v>312</v>
      </c>
      <c r="I11" s="358">
        <v>0.66952789699570814</v>
      </c>
      <c r="J11" s="5"/>
      <c r="K11" s="623"/>
    </row>
    <row r="12" spans="1:11">
      <c r="A12" s="362">
        <v>2009</v>
      </c>
      <c r="B12" s="360">
        <v>278</v>
      </c>
      <c r="C12" s="372">
        <v>3.8778072255544707E-2</v>
      </c>
      <c r="D12" s="369">
        <v>370</v>
      </c>
      <c r="E12" s="358">
        <v>0.37525354969574037</v>
      </c>
      <c r="F12" s="369">
        <v>224</v>
      </c>
      <c r="G12" s="358">
        <v>3.2468473691839396E-2</v>
      </c>
      <c r="H12" s="369">
        <v>276</v>
      </c>
      <c r="I12" s="358">
        <v>0.48677248677248675</v>
      </c>
      <c r="J12" s="5"/>
      <c r="K12" s="623"/>
    </row>
    <row r="13" spans="1:11">
      <c r="A13" s="362">
        <v>2010</v>
      </c>
      <c r="B13" s="360">
        <v>306</v>
      </c>
      <c r="C13" s="372">
        <v>4.4162216770096699E-2</v>
      </c>
      <c r="D13" s="369">
        <v>343</v>
      </c>
      <c r="E13" s="358">
        <v>0.4049586776859504</v>
      </c>
      <c r="F13" s="369">
        <v>203</v>
      </c>
      <c r="G13" s="358">
        <v>3.0485057816488963E-2</v>
      </c>
      <c r="H13" s="369">
        <v>318</v>
      </c>
      <c r="I13" s="358">
        <v>0.59217877094972071</v>
      </c>
      <c r="J13" s="5"/>
      <c r="K13" s="623"/>
    </row>
    <row r="14" spans="1:11">
      <c r="A14" s="362">
        <v>2011</v>
      </c>
      <c r="B14" s="360">
        <v>306</v>
      </c>
      <c r="C14" s="372">
        <v>4.2265193370165745E-2</v>
      </c>
      <c r="D14" s="369">
        <v>358</v>
      </c>
      <c r="E14" s="358">
        <v>0.40134529147982062</v>
      </c>
      <c r="F14" s="369">
        <v>199</v>
      </c>
      <c r="G14" s="358">
        <v>2.9264705882352939E-2</v>
      </c>
      <c r="H14" s="369">
        <v>249</v>
      </c>
      <c r="I14" s="358">
        <v>0.49015748031496065</v>
      </c>
      <c r="J14" s="5"/>
      <c r="K14" s="623"/>
    </row>
    <row r="15" spans="1:11">
      <c r="A15" s="362">
        <v>2012</v>
      </c>
      <c r="B15" s="360">
        <v>275</v>
      </c>
      <c r="C15" s="372">
        <v>3.6622719403382603E-2</v>
      </c>
      <c r="D15" s="369">
        <v>364</v>
      </c>
      <c r="E15" s="358">
        <v>0.3827549947423764</v>
      </c>
      <c r="F15" s="369">
        <v>221</v>
      </c>
      <c r="G15" s="358">
        <v>2.9275400715326531E-2</v>
      </c>
      <c r="H15" s="369">
        <v>318</v>
      </c>
      <c r="I15" s="358">
        <v>0.71621621621621623</v>
      </c>
      <c r="J15" s="5"/>
      <c r="K15" s="623"/>
    </row>
    <row r="16" spans="1:11">
      <c r="A16" s="362">
        <v>2013</v>
      </c>
      <c r="B16" s="360">
        <v>257</v>
      </c>
      <c r="C16" s="372">
        <v>3.3524654317766765E-2</v>
      </c>
      <c r="D16" s="369">
        <v>382</v>
      </c>
      <c r="E16" s="358">
        <v>0.39667705088265831</v>
      </c>
      <c r="F16" s="369">
        <v>179</v>
      </c>
      <c r="G16" s="358">
        <v>2.47682302476823E-2</v>
      </c>
      <c r="H16" s="369">
        <v>239</v>
      </c>
      <c r="I16" s="358">
        <v>0.50635593220338981</v>
      </c>
      <c r="J16" s="5"/>
      <c r="K16" s="623"/>
    </row>
    <row r="17" spans="1:14">
      <c r="A17" s="362">
        <v>2014</v>
      </c>
      <c r="B17" s="360">
        <v>286</v>
      </c>
      <c r="C17" s="372">
        <v>3.6558864885593761E-2</v>
      </c>
      <c r="D17" s="369">
        <v>258</v>
      </c>
      <c r="E17" s="358">
        <v>0.30424528301886794</v>
      </c>
      <c r="F17" s="369">
        <v>179</v>
      </c>
      <c r="G17" s="358">
        <v>2.2689821270122958E-2</v>
      </c>
      <c r="H17" s="369">
        <v>278</v>
      </c>
      <c r="I17" s="358">
        <v>0.58158995815899583</v>
      </c>
      <c r="J17" s="5"/>
      <c r="K17" s="623"/>
    </row>
    <row r="18" spans="1:14">
      <c r="A18" s="563">
        <v>2015</v>
      </c>
      <c r="B18" s="564">
        <v>362</v>
      </c>
      <c r="C18" s="565">
        <v>4.5408931259407925E-2</v>
      </c>
      <c r="D18" s="566">
        <v>328</v>
      </c>
      <c r="E18" s="567">
        <v>0.39375750300120044</v>
      </c>
      <c r="F18" s="566">
        <v>165</v>
      </c>
      <c r="G18" s="567">
        <v>2.0791330645161289E-2</v>
      </c>
      <c r="H18" s="566">
        <v>265</v>
      </c>
      <c r="I18" s="567">
        <v>0.55555555555555558</v>
      </c>
      <c r="J18" s="5"/>
      <c r="K18" s="623"/>
    </row>
    <row r="19" spans="1:14" s="618" customFormat="1">
      <c r="A19" s="563">
        <v>2016</v>
      </c>
      <c r="B19" s="564">
        <v>317</v>
      </c>
      <c r="C19" s="565">
        <v>4.0162169010515648E-2</v>
      </c>
      <c r="D19" s="566">
        <v>316</v>
      </c>
      <c r="E19" s="567">
        <v>0.4020356234096692</v>
      </c>
      <c r="F19" s="566">
        <v>161</v>
      </c>
      <c r="G19" s="567">
        <v>2.1150814503415657E-2</v>
      </c>
      <c r="H19" s="566">
        <v>247</v>
      </c>
      <c r="I19" s="567">
        <v>0.52777777777777779</v>
      </c>
      <c r="J19" s="5"/>
      <c r="K19" s="623"/>
    </row>
    <row r="20" spans="1:14" ht="15.75" thickBot="1">
      <c r="A20" s="363">
        <v>2017</v>
      </c>
      <c r="B20" s="361">
        <v>328</v>
      </c>
      <c r="C20" s="373">
        <v>4.2126894425892632E-2</v>
      </c>
      <c r="D20" s="370">
        <v>343</v>
      </c>
      <c r="E20" s="359">
        <v>0.44144144144144143</v>
      </c>
      <c r="F20" s="370">
        <v>186</v>
      </c>
      <c r="G20" s="359">
        <v>2.5542433397418293E-2</v>
      </c>
      <c r="H20" s="370">
        <v>205</v>
      </c>
      <c r="I20" s="359">
        <v>0.4427645788336933</v>
      </c>
      <c r="J20" s="5"/>
      <c r="K20" s="623"/>
    </row>
    <row r="21" spans="1:14" ht="15.75" customHeight="1" thickTop="1">
      <c r="D21" s="5"/>
      <c r="F21" s="5"/>
      <c r="H21" s="5"/>
      <c r="K21" s="623"/>
    </row>
    <row r="22" spans="1:14" ht="15.75" customHeight="1">
      <c r="A22" t="s">
        <v>73</v>
      </c>
      <c r="K22" s="623"/>
    </row>
    <row r="23" spans="1:14" ht="15.75" customHeight="1" thickBot="1">
      <c r="K23" s="623"/>
    </row>
    <row r="24" spans="1:14" ht="54" customHeight="1" thickTop="1" thickBot="1">
      <c r="A24" s="367"/>
      <c r="B24" s="1892" t="s">
        <v>798</v>
      </c>
      <c r="C24" s="1893"/>
      <c r="D24" s="1894" t="s">
        <v>799</v>
      </c>
      <c r="E24" s="1893"/>
      <c r="F24" s="1892" t="s">
        <v>800</v>
      </c>
      <c r="G24" s="1893"/>
      <c r="H24" s="1894" t="s">
        <v>801</v>
      </c>
      <c r="I24" s="1893"/>
      <c r="K24" s="623"/>
    </row>
    <row r="25" spans="1:14" ht="30" customHeight="1" thickTop="1" thickBot="1">
      <c r="A25" s="367" t="s">
        <v>74</v>
      </c>
      <c r="B25" s="374" t="s">
        <v>71</v>
      </c>
      <c r="C25" s="375" t="s">
        <v>389</v>
      </c>
      <c r="D25" s="377" t="s">
        <v>71</v>
      </c>
      <c r="E25" s="376" t="s">
        <v>389</v>
      </c>
      <c r="F25" s="374" t="s">
        <v>71</v>
      </c>
      <c r="G25" s="375" t="s">
        <v>389</v>
      </c>
      <c r="H25" s="377" t="s">
        <v>71</v>
      </c>
      <c r="I25" s="376" t="s">
        <v>389</v>
      </c>
      <c r="K25" s="623"/>
    </row>
    <row r="26" spans="1:14" ht="15.75" customHeight="1" thickTop="1">
      <c r="A26" s="364">
        <v>2001</v>
      </c>
      <c r="B26" s="365">
        <v>153</v>
      </c>
      <c r="C26" s="371">
        <v>0.65384615384615385</v>
      </c>
      <c r="D26" s="368">
        <v>6</v>
      </c>
      <c r="E26" s="366">
        <v>1</v>
      </c>
      <c r="F26" s="365">
        <v>32</v>
      </c>
      <c r="G26" s="371">
        <v>0.60377358490566035</v>
      </c>
      <c r="H26" s="368">
        <v>17</v>
      </c>
      <c r="I26" s="366">
        <v>1</v>
      </c>
      <c r="K26" s="623"/>
      <c r="L26" s="758"/>
      <c r="M26" s="759"/>
      <c r="N26" s="5"/>
    </row>
    <row r="27" spans="1:14" ht="15.75" customHeight="1">
      <c r="A27" s="362">
        <v>2002</v>
      </c>
      <c r="B27" s="360">
        <v>141</v>
      </c>
      <c r="C27" s="372">
        <v>0.70149253731343275</v>
      </c>
      <c r="D27" s="369">
        <v>12</v>
      </c>
      <c r="E27" s="358">
        <v>1</v>
      </c>
      <c r="F27" s="360">
        <v>47</v>
      </c>
      <c r="G27" s="372">
        <v>0.78333333333333333</v>
      </c>
      <c r="H27" s="369">
        <v>9</v>
      </c>
      <c r="I27" s="358">
        <v>1</v>
      </c>
      <c r="K27" s="623"/>
      <c r="L27" s="758"/>
      <c r="M27" s="759"/>
      <c r="N27" s="5"/>
    </row>
    <row r="28" spans="1:14">
      <c r="A28" s="362">
        <v>2003</v>
      </c>
      <c r="B28" s="360">
        <v>148</v>
      </c>
      <c r="C28" s="372">
        <v>0.65198237885462562</v>
      </c>
      <c r="D28" s="369">
        <v>22</v>
      </c>
      <c r="E28" s="358">
        <v>1</v>
      </c>
      <c r="F28" s="360">
        <v>27</v>
      </c>
      <c r="G28" s="372">
        <v>0.50943396226415094</v>
      </c>
      <c r="H28" s="369">
        <v>12</v>
      </c>
      <c r="I28" s="358">
        <v>1</v>
      </c>
      <c r="K28" s="623"/>
      <c r="L28" s="758"/>
      <c r="M28" s="759"/>
      <c r="N28" s="5"/>
    </row>
    <row r="29" spans="1:14" ht="15.75" customHeight="1">
      <c r="A29" s="362">
        <v>2004</v>
      </c>
      <c r="B29" s="360">
        <v>138</v>
      </c>
      <c r="C29" s="372">
        <v>0.6133333333333334</v>
      </c>
      <c r="D29" s="369">
        <v>16</v>
      </c>
      <c r="E29" s="358">
        <v>1</v>
      </c>
      <c r="F29" s="360">
        <v>47</v>
      </c>
      <c r="G29" s="372">
        <v>0.64383561643835618</v>
      </c>
      <c r="H29" s="369">
        <v>13</v>
      </c>
      <c r="I29" s="358">
        <v>1</v>
      </c>
      <c r="K29" s="623"/>
      <c r="L29" s="758"/>
      <c r="M29" s="759"/>
      <c r="N29" s="5"/>
    </row>
    <row r="30" spans="1:14">
      <c r="A30" s="362">
        <v>2005</v>
      </c>
      <c r="B30" s="360">
        <v>197</v>
      </c>
      <c r="C30" s="372">
        <v>0.72426470588235292</v>
      </c>
      <c r="D30" s="369">
        <v>13</v>
      </c>
      <c r="E30" s="358">
        <v>1</v>
      </c>
      <c r="F30" s="360">
        <v>37</v>
      </c>
      <c r="G30" s="372">
        <v>0.54411764705882359</v>
      </c>
      <c r="H30" s="369">
        <v>9</v>
      </c>
      <c r="I30" s="358">
        <v>1</v>
      </c>
      <c r="K30" s="623"/>
      <c r="L30" s="758"/>
      <c r="M30" s="759"/>
      <c r="N30" s="5"/>
    </row>
    <row r="31" spans="1:14">
      <c r="A31" s="362">
        <v>2006</v>
      </c>
      <c r="B31" s="360">
        <v>193</v>
      </c>
      <c r="C31" s="372">
        <v>0.55942028985507253</v>
      </c>
      <c r="D31" s="369">
        <v>15</v>
      </c>
      <c r="E31" s="358">
        <v>1</v>
      </c>
      <c r="F31" s="360">
        <v>36</v>
      </c>
      <c r="G31" s="372">
        <v>0.43373493975903615</v>
      </c>
      <c r="H31" s="369">
        <v>13</v>
      </c>
      <c r="I31" s="358">
        <v>1</v>
      </c>
      <c r="K31" s="623"/>
      <c r="L31" s="758"/>
      <c r="M31" s="759"/>
      <c r="N31" s="5"/>
    </row>
    <row r="32" spans="1:14">
      <c r="A32" s="362">
        <v>2007</v>
      </c>
      <c r="B32" s="360">
        <v>201</v>
      </c>
      <c r="C32" s="372">
        <v>0.54768392370572205</v>
      </c>
      <c r="D32" s="369">
        <v>24</v>
      </c>
      <c r="E32" s="358">
        <v>1</v>
      </c>
      <c r="F32" s="360">
        <v>37</v>
      </c>
      <c r="G32" s="372">
        <v>0.6166666666666667</v>
      </c>
      <c r="H32" s="369">
        <v>13</v>
      </c>
      <c r="I32" s="358">
        <v>1</v>
      </c>
      <c r="K32" s="623"/>
      <c r="L32" s="758"/>
      <c r="M32" s="759"/>
      <c r="N32" s="5"/>
    </row>
    <row r="33" spans="1:14">
      <c r="A33" s="362">
        <v>2008</v>
      </c>
      <c r="B33" s="360">
        <v>183</v>
      </c>
      <c r="C33" s="372">
        <v>0.47532467532467537</v>
      </c>
      <c r="D33" s="369">
        <v>15</v>
      </c>
      <c r="E33" s="358">
        <v>1</v>
      </c>
      <c r="F33" s="360">
        <v>41</v>
      </c>
      <c r="G33" s="372">
        <v>0.78846153846153844</v>
      </c>
      <c r="H33" s="369">
        <v>7</v>
      </c>
      <c r="I33" s="358">
        <v>1</v>
      </c>
      <c r="K33" s="623"/>
      <c r="L33" s="758"/>
      <c r="M33" s="759"/>
      <c r="N33" s="5"/>
    </row>
    <row r="34" spans="1:14">
      <c r="A34" s="362">
        <v>2009</v>
      </c>
      <c r="B34" s="360">
        <v>223</v>
      </c>
      <c r="C34" s="372">
        <v>0.55198019801980192</v>
      </c>
      <c r="D34" s="369">
        <v>25</v>
      </c>
      <c r="E34" s="358">
        <v>1</v>
      </c>
      <c r="F34" s="360">
        <v>40</v>
      </c>
      <c r="G34" s="372">
        <v>0.625</v>
      </c>
      <c r="H34" s="369">
        <v>12</v>
      </c>
      <c r="I34" s="358">
        <v>1</v>
      </c>
      <c r="K34" s="623"/>
      <c r="L34" s="758"/>
      <c r="M34" s="759"/>
      <c r="N34" s="5"/>
    </row>
    <row r="35" spans="1:14">
      <c r="A35" s="362">
        <v>2010</v>
      </c>
      <c r="B35" s="360">
        <v>229</v>
      </c>
      <c r="C35" s="372">
        <v>0.57537688442211055</v>
      </c>
      <c r="D35" s="369">
        <v>22</v>
      </c>
      <c r="E35" s="358">
        <v>1</v>
      </c>
      <c r="F35" s="360">
        <v>42</v>
      </c>
      <c r="G35" s="372">
        <v>1</v>
      </c>
      <c r="H35" s="369">
        <v>16</v>
      </c>
      <c r="I35" s="358">
        <v>1</v>
      </c>
      <c r="K35" s="623"/>
      <c r="L35" s="758"/>
      <c r="M35" s="759"/>
      <c r="N35" s="5"/>
    </row>
    <row r="36" spans="1:14">
      <c r="A36" s="362">
        <v>2011</v>
      </c>
      <c r="B36" s="360">
        <v>246</v>
      </c>
      <c r="C36" s="372">
        <v>0.61809045226130654</v>
      </c>
      <c r="D36" s="369">
        <v>29</v>
      </c>
      <c r="E36" s="358">
        <v>1</v>
      </c>
      <c r="F36" s="360">
        <v>34</v>
      </c>
      <c r="G36" s="372">
        <v>0.75555555555555554</v>
      </c>
      <c r="H36" s="369">
        <v>11</v>
      </c>
      <c r="I36" s="358">
        <v>1</v>
      </c>
      <c r="K36" s="623"/>
      <c r="L36" s="758"/>
      <c r="M36" s="759"/>
      <c r="N36" s="5"/>
    </row>
    <row r="37" spans="1:14">
      <c r="A37" s="362">
        <v>2012</v>
      </c>
      <c r="B37" s="360">
        <v>230</v>
      </c>
      <c r="C37" s="372">
        <v>0.52391799544419138</v>
      </c>
      <c r="D37" s="369">
        <v>30</v>
      </c>
      <c r="E37" s="358">
        <v>1</v>
      </c>
      <c r="F37" s="360">
        <v>46</v>
      </c>
      <c r="G37" s="372">
        <v>0.80701754385964919</v>
      </c>
      <c r="H37" s="369">
        <v>11</v>
      </c>
      <c r="I37" s="358">
        <v>1</v>
      </c>
      <c r="K37" s="623"/>
      <c r="L37" s="758"/>
      <c r="M37" s="759"/>
      <c r="N37" s="5"/>
    </row>
    <row r="38" spans="1:14">
      <c r="A38" s="362">
        <v>2013</v>
      </c>
      <c r="B38" s="360">
        <v>233</v>
      </c>
      <c r="C38" s="372">
        <v>0.52714932126696834</v>
      </c>
      <c r="D38" s="369">
        <v>25</v>
      </c>
      <c r="E38" s="358">
        <v>1</v>
      </c>
      <c r="F38" s="360">
        <v>49</v>
      </c>
      <c r="G38" s="372">
        <v>0.79032258064516125</v>
      </c>
      <c r="H38" s="369">
        <v>15</v>
      </c>
      <c r="I38" s="358">
        <v>1</v>
      </c>
      <c r="K38" s="623"/>
      <c r="L38" s="758"/>
      <c r="M38" s="759"/>
      <c r="N38" s="5"/>
    </row>
    <row r="39" spans="1:14">
      <c r="A39" s="362">
        <v>2014</v>
      </c>
      <c r="B39" s="360">
        <v>220</v>
      </c>
      <c r="C39" s="372">
        <v>0.46610169491525427</v>
      </c>
      <c r="D39" s="369">
        <v>45</v>
      </c>
      <c r="E39" s="358">
        <v>1</v>
      </c>
      <c r="F39" s="360">
        <v>53</v>
      </c>
      <c r="G39" s="372">
        <v>1</v>
      </c>
      <c r="H39" s="369">
        <v>10</v>
      </c>
      <c r="I39" s="358">
        <v>1</v>
      </c>
      <c r="K39" s="623"/>
      <c r="L39" s="758"/>
      <c r="M39" s="759"/>
      <c r="N39" s="5"/>
    </row>
    <row r="40" spans="1:14">
      <c r="A40" s="563">
        <v>2015</v>
      </c>
      <c r="B40" s="564">
        <v>207</v>
      </c>
      <c r="C40" s="565">
        <v>0.44805194805194803</v>
      </c>
      <c r="D40" s="566">
        <v>40</v>
      </c>
      <c r="E40" s="567">
        <v>1</v>
      </c>
      <c r="F40" s="564">
        <v>59</v>
      </c>
      <c r="G40" s="565">
        <v>1</v>
      </c>
      <c r="H40" s="566">
        <v>12</v>
      </c>
      <c r="I40" s="567">
        <v>1</v>
      </c>
      <c r="K40" s="623"/>
      <c r="L40" s="758"/>
      <c r="M40" s="759"/>
      <c r="N40" s="5"/>
    </row>
    <row r="41" spans="1:14" s="618" customFormat="1">
      <c r="A41" s="563">
        <v>2016</v>
      </c>
      <c r="B41" s="564">
        <v>229</v>
      </c>
      <c r="C41" s="565">
        <v>0.51002227171492209</v>
      </c>
      <c r="D41" s="566">
        <v>42</v>
      </c>
      <c r="E41" s="567">
        <v>1</v>
      </c>
      <c r="F41" s="564">
        <v>44</v>
      </c>
      <c r="G41" s="565">
        <v>1</v>
      </c>
      <c r="H41" s="566">
        <v>10</v>
      </c>
      <c r="I41" s="567">
        <v>1</v>
      </c>
      <c r="K41" s="623"/>
      <c r="L41" s="758"/>
      <c r="M41" s="759"/>
      <c r="N41" s="5"/>
    </row>
    <row r="42" spans="1:14" ht="15.75" thickBot="1">
      <c r="A42" s="363">
        <v>2017</v>
      </c>
      <c r="B42" s="361">
        <v>214</v>
      </c>
      <c r="C42" s="373">
        <v>0.46724890829694327</v>
      </c>
      <c r="D42" s="370">
        <v>42</v>
      </c>
      <c r="E42" s="359">
        <v>1</v>
      </c>
      <c r="F42" s="361">
        <v>49</v>
      </c>
      <c r="G42" s="373">
        <v>1</v>
      </c>
      <c r="H42" s="370">
        <v>9</v>
      </c>
      <c r="I42" s="359">
        <v>1</v>
      </c>
      <c r="K42" s="623"/>
      <c r="L42" s="758"/>
      <c r="M42" s="759"/>
      <c r="N42" s="5"/>
    </row>
    <row r="43" spans="1:14" ht="16.5" customHeight="1" thickTop="1" thickBot="1">
      <c r="A43" s="5"/>
      <c r="K43" s="623"/>
    </row>
    <row r="44" spans="1:14" ht="15.75" customHeight="1" thickTop="1" thickBot="1">
      <c r="A44" s="367"/>
      <c r="B44" s="1892" t="s">
        <v>802</v>
      </c>
      <c r="C44" s="1893"/>
      <c r="D44" s="1894" t="s">
        <v>803</v>
      </c>
      <c r="E44" s="1893"/>
      <c r="M44" s="623"/>
    </row>
    <row r="45" spans="1:14" ht="15.75" customHeight="1" thickTop="1" thickBot="1">
      <c r="A45" s="367" t="s">
        <v>74</v>
      </c>
      <c r="B45" s="374" t="s">
        <v>71</v>
      </c>
      <c r="C45" s="375" t="s">
        <v>389</v>
      </c>
      <c r="D45" s="377" t="s">
        <v>71</v>
      </c>
      <c r="E45" s="376" t="s">
        <v>389</v>
      </c>
      <c r="M45" s="623"/>
    </row>
    <row r="46" spans="1:14" ht="15.75" customHeight="1" thickTop="1">
      <c r="A46" s="364">
        <v>2001</v>
      </c>
      <c r="B46" s="365">
        <v>14</v>
      </c>
      <c r="C46" s="371">
        <v>1</v>
      </c>
      <c r="D46" s="368">
        <v>2</v>
      </c>
      <c r="E46" s="366">
        <v>1</v>
      </c>
      <c r="G46" s="758"/>
      <c r="H46" s="759"/>
      <c r="I46" s="5"/>
      <c r="M46" s="623"/>
    </row>
    <row r="47" spans="1:14" ht="15.75" customHeight="1">
      <c r="A47" s="362">
        <v>2002</v>
      </c>
      <c r="B47" s="360">
        <v>25</v>
      </c>
      <c r="C47" s="372">
        <v>1</v>
      </c>
      <c r="D47" s="369"/>
      <c r="E47" s="358"/>
      <c r="G47" s="758"/>
      <c r="H47" s="759"/>
      <c r="I47" s="5"/>
      <c r="M47" s="623"/>
    </row>
    <row r="48" spans="1:14" ht="15.75" customHeight="1">
      <c r="A48" s="362">
        <v>2003</v>
      </c>
      <c r="B48" s="360">
        <v>21</v>
      </c>
      <c r="C48" s="372">
        <v>1</v>
      </c>
      <c r="D48" s="369">
        <v>1</v>
      </c>
      <c r="E48" s="358">
        <v>1</v>
      </c>
      <c r="G48" s="758"/>
      <c r="H48" s="759"/>
      <c r="I48" s="5"/>
      <c r="M48" s="623"/>
    </row>
    <row r="49" spans="1:13">
      <c r="A49" s="362">
        <v>2004</v>
      </c>
      <c r="B49" s="360">
        <v>22</v>
      </c>
      <c r="C49" s="372">
        <v>1</v>
      </c>
      <c r="D49" s="369"/>
      <c r="E49" s="358"/>
      <c r="G49" s="758"/>
      <c r="H49" s="759"/>
      <c r="I49" s="5"/>
      <c r="M49" s="623"/>
    </row>
    <row r="50" spans="1:13">
      <c r="A50" s="362">
        <v>2005</v>
      </c>
      <c r="B50" s="360">
        <v>24</v>
      </c>
      <c r="C50" s="372">
        <v>1</v>
      </c>
      <c r="D50" s="369">
        <v>4</v>
      </c>
      <c r="E50" s="358">
        <v>1</v>
      </c>
      <c r="G50" s="758"/>
      <c r="H50" s="759"/>
      <c r="I50" s="5"/>
      <c r="M50" s="623"/>
    </row>
    <row r="51" spans="1:13">
      <c r="A51" s="362">
        <v>2006</v>
      </c>
      <c r="B51" s="360">
        <v>27</v>
      </c>
      <c r="C51" s="372">
        <v>0.57446808510638303</v>
      </c>
      <c r="D51" s="369">
        <v>6</v>
      </c>
      <c r="E51" s="358">
        <v>1</v>
      </c>
      <c r="G51" s="758"/>
      <c r="H51" s="759"/>
      <c r="I51" s="5"/>
      <c r="M51" s="623"/>
    </row>
    <row r="52" spans="1:13">
      <c r="A52" s="362">
        <v>2007</v>
      </c>
      <c r="B52" s="360">
        <v>25</v>
      </c>
      <c r="C52" s="372">
        <v>0.58139534883720922</v>
      </c>
      <c r="D52" s="369">
        <v>3</v>
      </c>
      <c r="E52" s="358">
        <v>1</v>
      </c>
      <c r="G52" s="758"/>
      <c r="H52" s="759"/>
      <c r="I52" s="5"/>
      <c r="M52" s="623"/>
    </row>
    <row r="53" spans="1:13">
      <c r="A53" s="362">
        <v>2008</v>
      </c>
      <c r="B53" s="360">
        <v>24</v>
      </c>
      <c r="C53" s="372">
        <v>0.51063829787234039</v>
      </c>
      <c r="D53" s="369">
        <v>1</v>
      </c>
      <c r="E53" s="358">
        <v>1</v>
      </c>
      <c r="G53" s="758"/>
      <c r="H53" s="759"/>
      <c r="I53" s="5"/>
      <c r="M53" s="623"/>
    </row>
    <row r="54" spans="1:13">
      <c r="A54" s="362">
        <v>2009</v>
      </c>
      <c r="B54" s="360">
        <v>27</v>
      </c>
      <c r="C54" s="372">
        <v>0.69230769230769229</v>
      </c>
      <c r="D54" s="369">
        <v>2</v>
      </c>
      <c r="E54" s="358">
        <v>1</v>
      </c>
      <c r="G54" s="758"/>
      <c r="H54" s="759"/>
      <c r="I54" s="5"/>
      <c r="M54" s="623"/>
    </row>
    <row r="55" spans="1:13">
      <c r="A55" s="362">
        <v>2010</v>
      </c>
      <c r="B55" s="360">
        <v>42</v>
      </c>
      <c r="C55" s="372">
        <v>1</v>
      </c>
      <c r="D55" s="369">
        <v>3</v>
      </c>
      <c r="E55" s="358">
        <v>1</v>
      </c>
      <c r="G55" s="758"/>
      <c r="H55" s="759"/>
      <c r="I55" s="5"/>
      <c r="M55" s="623"/>
    </row>
    <row r="56" spans="1:13">
      <c r="A56" s="362">
        <v>2011</v>
      </c>
      <c r="B56" s="360">
        <v>36</v>
      </c>
      <c r="C56" s="372">
        <v>0.76595744680851074</v>
      </c>
      <c r="D56" s="369">
        <v>8</v>
      </c>
      <c r="E56" s="358">
        <v>1</v>
      </c>
      <c r="G56" s="758"/>
      <c r="H56" s="759"/>
      <c r="I56" s="5"/>
      <c r="M56" s="623"/>
    </row>
    <row r="57" spans="1:13">
      <c r="A57" s="362">
        <v>2012</v>
      </c>
      <c r="B57" s="360">
        <v>41</v>
      </c>
      <c r="C57" s="372">
        <v>0.68333333333333324</v>
      </c>
      <c r="D57" s="369">
        <v>6</v>
      </c>
      <c r="E57" s="358">
        <v>1</v>
      </c>
      <c r="G57" s="758"/>
      <c r="H57" s="759"/>
      <c r="I57" s="5"/>
      <c r="M57" s="623"/>
    </row>
    <row r="58" spans="1:13">
      <c r="A58" s="362">
        <v>2013</v>
      </c>
      <c r="B58" s="360">
        <v>54</v>
      </c>
      <c r="C58" s="372">
        <v>1</v>
      </c>
      <c r="D58" s="369">
        <v>5</v>
      </c>
      <c r="E58" s="358">
        <v>1</v>
      </c>
      <c r="G58" s="758"/>
      <c r="H58" s="759"/>
      <c r="I58" s="5"/>
      <c r="M58" s="623"/>
    </row>
    <row r="59" spans="1:13">
      <c r="A59" s="362">
        <v>2014</v>
      </c>
      <c r="B59" s="360">
        <v>34</v>
      </c>
      <c r="C59" s="372">
        <v>0.72340425531914887</v>
      </c>
      <c r="D59" s="369">
        <v>14</v>
      </c>
      <c r="E59" s="358">
        <v>1</v>
      </c>
      <c r="G59" s="758"/>
      <c r="H59" s="759"/>
      <c r="I59" s="5"/>
      <c r="M59" s="623"/>
    </row>
    <row r="60" spans="1:13">
      <c r="A60" s="563">
        <v>2015</v>
      </c>
      <c r="B60" s="564">
        <v>46</v>
      </c>
      <c r="C60" s="565">
        <v>0.71875</v>
      </c>
      <c r="D60" s="566">
        <v>12</v>
      </c>
      <c r="E60" s="567">
        <v>1</v>
      </c>
      <c r="G60" s="758"/>
      <c r="H60" s="759"/>
      <c r="I60" s="5"/>
      <c r="M60" s="623"/>
    </row>
    <row r="61" spans="1:13" s="618" customFormat="1">
      <c r="A61" s="535">
        <v>2016</v>
      </c>
      <c r="B61" s="515">
        <v>36</v>
      </c>
      <c r="C61" s="538">
        <v>0.48648648648648646</v>
      </c>
      <c r="D61" s="650">
        <v>12</v>
      </c>
      <c r="E61" s="651">
        <v>1</v>
      </c>
      <c r="G61" s="758"/>
      <c r="H61" s="759"/>
      <c r="I61" s="5"/>
      <c r="M61" s="623"/>
    </row>
    <row r="62" spans="1:13" ht="15.75" thickBot="1">
      <c r="A62" s="363">
        <v>2017</v>
      </c>
      <c r="B62" s="361">
        <v>29</v>
      </c>
      <c r="C62" s="373">
        <v>0.28712871287128716</v>
      </c>
      <c r="D62" s="370">
        <v>11</v>
      </c>
      <c r="E62" s="359">
        <v>1</v>
      </c>
      <c r="G62" s="758"/>
      <c r="H62" s="759"/>
      <c r="I62" s="5"/>
      <c r="M62" s="623"/>
    </row>
    <row r="63" spans="1:13" ht="15.75" thickTop="1">
      <c r="A63" s="5"/>
      <c r="G63" s="760"/>
      <c r="H63" s="634"/>
    </row>
    <row r="64" spans="1:13" ht="15.75" customHeight="1">
      <c r="A64" s="623"/>
    </row>
    <row r="65" ht="15.75" customHeight="1"/>
    <row r="66" ht="15.75" customHeight="1"/>
    <row r="67" ht="15.75" customHeight="1"/>
    <row r="68" s="618" customFormat="1" ht="15.75" customHeight="1"/>
    <row r="69" ht="15.75" customHeight="1"/>
    <row r="70" s="618" customFormat="1" ht="15.75" customHeight="1"/>
    <row r="81" spans="1:1" ht="15.75" customHeight="1"/>
    <row r="83" spans="1:1" ht="15.75" customHeight="1"/>
    <row r="84" spans="1:1">
      <c r="A84" s="5"/>
    </row>
    <row r="85" spans="1:1">
      <c r="A85" s="5"/>
    </row>
    <row r="86" spans="1:1" ht="15.75" customHeight="1">
      <c r="A86" s="5"/>
    </row>
  </sheetData>
  <mergeCells count="10">
    <mergeCell ref="B44:C44"/>
    <mergeCell ref="D44:E44"/>
    <mergeCell ref="H2:I2"/>
    <mergeCell ref="B24:C24"/>
    <mergeCell ref="D24:E24"/>
    <mergeCell ref="B2:C2"/>
    <mergeCell ref="D2:E2"/>
    <mergeCell ref="F2:G2"/>
    <mergeCell ref="F24:G24"/>
    <mergeCell ref="H24:I2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8"/>
  <dimension ref="A1:W33"/>
  <sheetViews>
    <sheetView showGridLines="0" zoomScale="80" zoomScaleNormal="80" workbookViewId="0"/>
  </sheetViews>
  <sheetFormatPr defaultRowHeight="15"/>
  <cols>
    <col min="1" max="1" width="2.140625" style="618" customWidth="1"/>
    <col min="2" max="2" width="8.7109375" customWidth="1"/>
    <col min="3" max="16" width="15.7109375" customWidth="1"/>
  </cols>
  <sheetData>
    <row r="1" spans="2:23" ht="24" customHeight="1" thickBot="1">
      <c r="B1" s="1152" t="s">
        <v>1044</v>
      </c>
    </row>
    <row r="2" spans="2:23" ht="114" customHeight="1" thickBot="1">
      <c r="B2" s="1342" t="s">
        <v>74</v>
      </c>
      <c r="C2" s="1343" t="s">
        <v>80</v>
      </c>
      <c r="D2" s="1344" t="s">
        <v>81</v>
      </c>
      <c r="E2" s="1343" t="s">
        <v>97</v>
      </c>
      <c r="F2" s="1344" t="s">
        <v>98</v>
      </c>
      <c r="G2" s="1343" t="s">
        <v>806</v>
      </c>
      <c r="H2" s="1344" t="s">
        <v>809</v>
      </c>
      <c r="I2" s="1343" t="s">
        <v>808</v>
      </c>
      <c r="J2" s="1344" t="s">
        <v>807</v>
      </c>
      <c r="K2" s="1343" t="s">
        <v>810</v>
      </c>
      <c r="L2" s="1344" t="s">
        <v>811</v>
      </c>
      <c r="M2" s="1343" t="s">
        <v>82</v>
      </c>
      <c r="N2" s="1344" t="s">
        <v>83</v>
      </c>
      <c r="O2" s="1343" t="s">
        <v>84</v>
      </c>
      <c r="P2" s="1344" t="s">
        <v>85</v>
      </c>
      <c r="Q2" s="42"/>
      <c r="R2" s="42"/>
      <c r="S2" s="42"/>
      <c r="T2" s="42"/>
      <c r="U2" s="42"/>
      <c r="V2" s="42"/>
      <c r="W2" s="42"/>
    </row>
    <row r="3" spans="2:23" ht="15.75" hidden="1">
      <c r="B3" s="1340">
        <v>2012</v>
      </c>
      <c r="C3" s="1345">
        <f>'Table 3a DATA'!O15</f>
        <v>7509</v>
      </c>
      <c r="D3" s="1346">
        <f>'Table 3a DATA'!I38</f>
        <v>227</v>
      </c>
      <c r="E3" s="1347">
        <f>'Table 3a DATA'!C38/'Table 3a DATA'!$I38</f>
        <v>0.34801762114537443</v>
      </c>
      <c r="F3" s="1348">
        <f>'Table 3a DATA'!D15</f>
        <v>3.6622719403382603E-2</v>
      </c>
      <c r="G3" s="1347">
        <f>'Table 3a DATA'!D38/'Table 3a DATA'!$I38</f>
        <v>0.25550660792951541</v>
      </c>
      <c r="H3" s="1348">
        <f>'Table 3a DATA'!F15</f>
        <v>0.14942069516580103</v>
      </c>
      <c r="I3" s="1347">
        <f>'Table 3a DATA'!E38/'Table 3a DATA'!$I38</f>
        <v>0.19383259911894274</v>
      </c>
      <c r="J3" s="1348">
        <f>'Table 3a DATA'!H15</f>
        <v>0.2313224131042749</v>
      </c>
      <c r="K3" s="1347">
        <f>'Table 3a DATA'!F38/'Table 3a DATA'!$I38</f>
        <v>7.0484581497797363E-2</v>
      </c>
      <c r="L3" s="1348">
        <f>'Table 3a DATA'!J15</f>
        <v>0.14089758955919562</v>
      </c>
      <c r="M3" s="1347">
        <f>'Table 3a DATA'!G38/'Table 3a DATA'!$I38</f>
        <v>5.7268722466960353E-2</v>
      </c>
      <c r="N3" s="1348">
        <f>'Table 3a DATA'!L15</f>
        <v>0.15767745372220002</v>
      </c>
      <c r="O3" s="1347">
        <f>'Table 3a DATA'!H38/'Table 3a DATA'!$I38</f>
        <v>7.4889867841409691E-2</v>
      </c>
      <c r="P3" s="1348">
        <f>'Table 3a DATA'!N15</f>
        <v>0.28405912904514585</v>
      </c>
    </row>
    <row r="4" spans="2:23" ht="15.75">
      <c r="B4" s="1340">
        <v>2013</v>
      </c>
      <c r="C4" s="1345">
        <f>'Table 3a DATA'!O16</f>
        <v>7666</v>
      </c>
      <c r="D4" s="1346">
        <f>'Table 3a DATA'!I39</f>
        <v>217</v>
      </c>
      <c r="E4" s="1347">
        <f>'Table 3a DATA'!C39/'Table 3a DATA'!$I39</f>
        <v>0.35944700460829493</v>
      </c>
      <c r="F4" s="1348">
        <f>'Table 3a DATA'!D16</f>
        <v>3.3524654317766765E-2</v>
      </c>
      <c r="G4" s="1347">
        <f>'Table 3a DATA'!D39/'Table 3a DATA'!$I39</f>
        <v>0.2119815668202765</v>
      </c>
      <c r="H4" s="1348">
        <f>'Table 3a DATA'!F16</f>
        <v>0.11844508218105922</v>
      </c>
      <c r="I4" s="1347">
        <f>'Table 3a DATA'!E39/'Table 3a DATA'!$I39</f>
        <v>0.17511520737327188</v>
      </c>
      <c r="J4" s="1348">
        <f>'Table 3a DATA'!H16</f>
        <v>0.19306026611009652</v>
      </c>
      <c r="K4" s="1347">
        <f>'Table 3a DATA'!F39/'Table 3a DATA'!$I39</f>
        <v>0.1152073732718894</v>
      </c>
      <c r="L4" s="1348">
        <f>'Table 3a DATA'!J16</f>
        <v>0.20988781633185494</v>
      </c>
      <c r="M4" s="1347">
        <f>'Table 3a DATA'!G39/'Table 3a DATA'!$I39</f>
        <v>5.0691244239631339E-2</v>
      </c>
      <c r="N4" s="1348">
        <f>'Table 3a DATA'!L16</f>
        <v>0.12614140360031306</v>
      </c>
      <c r="O4" s="1347">
        <f>'Table 3a DATA'!H39/'Table 3a DATA'!$I39</f>
        <v>8.755760368663594E-2</v>
      </c>
      <c r="P4" s="1348">
        <f>'Table 3a DATA'!N16</f>
        <v>0.31894077745890947</v>
      </c>
    </row>
    <row r="5" spans="2:23" ht="15.75">
      <c r="B5" s="1340">
        <v>2014</v>
      </c>
      <c r="C5" s="1345">
        <f>'Table 3a DATA'!O17</f>
        <v>7823</v>
      </c>
      <c r="D5" s="1346">
        <f>'Table 3a DATA'!I40</f>
        <v>232</v>
      </c>
      <c r="E5" s="1347">
        <f>'Table 3a DATA'!C40/'Table 3a DATA'!$I40</f>
        <v>0.36637931034482757</v>
      </c>
      <c r="F5" s="1348">
        <f>'Table 3a DATA'!D17</f>
        <v>3.6558864885593761E-2</v>
      </c>
      <c r="G5" s="1347">
        <f>'Table 3a DATA'!D40/'Table 3a DATA'!$I40</f>
        <v>0.27155172413793105</v>
      </c>
      <c r="H5" s="1348">
        <f>'Table 3a DATA'!F17</f>
        <v>0.15863479483574078</v>
      </c>
      <c r="I5" s="1347">
        <f>'Table 3a DATA'!E40/'Table 3a DATA'!$I40</f>
        <v>0.1206896551724138</v>
      </c>
      <c r="J5" s="1348">
        <f>'Table 3a DATA'!H17</f>
        <v>0.14035536239294388</v>
      </c>
      <c r="K5" s="1347">
        <f>'Table 3a DATA'!F40/'Table 3a DATA'!$I40</f>
        <v>0.10775862068965517</v>
      </c>
      <c r="L5" s="1348">
        <f>'Table 3a DATA'!J17</f>
        <v>0.21168349737952191</v>
      </c>
      <c r="M5" s="1347">
        <f>'Table 3a DATA'!G40/'Table 3a DATA'!$I40</f>
        <v>6.4655172413793108E-2</v>
      </c>
      <c r="N5" s="1348">
        <f>'Table 3a DATA'!L17</f>
        <v>0.17077847373130514</v>
      </c>
      <c r="O5" s="1347">
        <f>'Table 3a DATA'!H40/'Table 3a DATA'!$I40</f>
        <v>6.8965517241379309E-2</v>
      </c>
      <c r="P5" s="1348">
        <f>'Table 3a DATA'!N17</f>
        <v>0.28198900677489452</v>
      </c>
    </row>
    <row r="6" spans="2:23" ht="15.75">
      <c r="B6" s="1340">
        <v>2015</v>
      </c>
      <c r="C6" s="1345">
        <f>'Table 3a DATA'!O18</f>
        <v>7972</v>
      </c>
      <c r="D6" s="1346">
        <f>'Table 3a DATA'!I41</f>
        <v>231</v>
      </c>
      <c r="E6" s="1347">
        <f>'Table 3a DATA'!C41/'Table 3a DATA'!$I41</f>
        <v>0.39826839826839827</v>
      </c>
      <c r="F6" s="1348">
        <f>'Table 3a DATA'!D18</f>
        <v>4.5408931259407925E-2</v>
      </c>
      <c r="G6" s="1347">
        <f>'Table 3a DATA'!D41/'Table 3a DATA'!$I41</f>
        <v>0.19480519480519481</v>
      </c>
      <c r="H6" s="1348">
        <f>'Table 3a DATA'!F18</f>
        <v>0.11251881585549423</v>
      </c>
      <c r="I6" s="1347">
        <f>'Table 3a DATA'!E41/'Table 3a DATA'!$I41</f>
        <v>0.1774891774891775</v>
      </c>
      <c r="J6" s="1348">
        <f>'Table 3a DATA'!H18</f>
        <v>0.20797792272955345</v>
      </c>
      <c r="K6" s="1347">
        <f>'Table 3a DATA'!F41/'Table 3a DATA'!$I41</f>
        <v>0.11688311688311688</v>
      </c>
      <c r="L6" s="1348">
        <f>'Table 3a DATA'!J18</f>
        <v>0.22992975413948818</v>
      </c>
      <c r="M6" s="1347">
        <f>'Table 3a DATA'!G41/'Table 3a DATA'!$I41</f>
        <v>4.3290043290043288E-2</v>
      </c>
      <c r="N6" s="1348">
        <f>'Table 3a DATA'!L18</f>
        <v>0.10863020572002008</v>
      </c>
      <c r="O6" s="1347">
        <f>'Table 3a DATA'!H41/'Table 3a DATA'!$I41</f>
        <v>6.9264069264069264E-2</v>
      </c>
      <c r="P6" s="1348">
        <f>'Table 3a DATA'!N18</f>
        <v>0.29553437029603613</v>
      </c>
    </row>
    <row r="7" spans="2:23" ht="15.75">
      <c r="B7" s="1340">
        <v>2016</v>
      </c>
      <c r="C7" s="1345">
        <f>'Table 3a DATA'!O19</f>
        <v>7893</v>
      </c>
      <c r="D7" s="1346">
        <f>'Table 3a DATA'!I42</f>
        <v>226</v>
      </c>
      <c r="E7" s="1347">
        <f>'Table 3a DATA'!C42/'Table 3a DATA'!$I42</f>
        <v>0.39380530973451328</v>
      </c>
      <c r="F7" s="1348">
        <f>'Table 3a DATA'!D19</f>
        <v>4.0162169010515648E-2</v>
      </c>
      <c r="G7" s="1347">
        <f>'Table 3a DATA'!D42/'Table 3a DATA'!$I42</f>
        <v>0.16371681415929204</v>
      </c>
      <c r="H7" s="1348">
        <f>'Table 3a DATA'!F19</f>
        <v>9.0333206638793864E-2</v>
      </c>
      <c r="I7" s="1347">
        <f>'Table 3a DATA'!E42/'Table 3a DATA'!$I42</f>
        <v>0.18584070796460178</v>
      </c>
      <c r="J7" s="1348">
        <f>'Table 3a DATA'!H19</f>
        <v>0.21183326998606361</v>
      </c>
      <c r="K7" s="1347">
        <f>'Table 3a DATA'!F42/'Table 3a DATA'!$I42</f>
        <v>0.11504424778761062</v>
      </c>
      <c r="L7" s="1348">
        <f>'Table 3a DATA'!J19</f>
        <v>0.20701887748638031</v>
      </c>
      <c r="M7" s="1347">
        <f>'Table 3a DATA'!G42/'Table 3a DATA'!$I42</f>
        <v>6.1946902654867256E-2</v>
      </c>
      <c r="N7" s="1348">
        <f>'Table 3a DATA'!L19</f>
        <v>0.15621436716077539</v>
      </c>
      <c r="O7" s="1347">
        <f>'Table 3a DATA'!H42/'Table 3a DATA'!$I42</f>
        <v>7.9646017699115043E-2</v>
      </c>
      <c r="P7" s="1348">
        <f>'Table 3a DATA'!N19</f>
        <v>0.2944381097174712</v>
      </c>
    </row>
    <row r="8" spans="2:23" s="618" customFormat="1" ht="16.5" thickBot="1">
      <c r="B8" s="1341">
        <v>2017</v>
      </c>
      <c r="C8" s="1349">
        <f>'Table 3a DATA'!O20</f>
        <v>7786</v>
      </c>
      <c r="D8" s="1350">
        <f>'Table 3a DATA'!I43</f>
        <v>233</v>
      </c>
      <c r="E8" s="1351">
        <f>'Table 3a DATA'!C43/'Table 3a DATA'!$I43</f>
        <v>0.40343347639484978</v>
      </c>
      <c r="F8" s="1352">
        <f>'Table 3a DATA'!D20</f>
        <v>4.2126894425892632E-2</v>
      </c>
      <c r="G8" s="1351">
        <f>'Table 3a DATA'!D43/'Table 3a DATA'!$I43</f>
        <v>0.18025751072961374</v>
      </c>
      <c r="H8" s="1352">
        <f>'Table 3a DATA'!F20</f>
        <v>0.10904187002311842</v>
      </c>
      <c r="I8" s="1351">
        <f>'Table 3a DATA'!E43/'Table 3a DATA'!$I43</f>
        <v>0.15450643776824036</v>
      </c>
      <c r="J8" s="1352">
        <f>'Table 3a DATA'!H20</f>
        <v>0.1777549447726689</v>
      </c>
      <c r="K8" s="1351">
        <f>'Table 3a DATA'!F43/'Table 3a DATA'!$I43</f>
        <v>0.14592274678111589</v>
      </c>
      <c r="L8" s="1352">
        <f>'Table 3a DATA'!J20</f>
        <v>0.27677883380426405</v>
      </c>
      <c r="M8" s="1351">
        <f>'Table 3a DATA'!G43/'Table 3a DATA'!$I43</f>
        <v>4.7210300429184553E-2</v>
      </c>
      <c r="N8" s="1352">
        <f>'Table 3a DATA'!L20</f>
        <v>0.12727973285384023</v>
      </c>
      <c r="O8" s="1351">
        <f>'Table 3a DATA'!H43/'Table 3a DATA'!$I43</f>
        <v>6.8669527896995708E-2</v>
      </c>
      <c r="P8" s="1352">
        <f>'Table 3a DATA'!N20</f>
        <v>0.26701772412021574</v>
      </c>
    </row>
    <row r="10" spans="2:23" ht="15.75">
      <c r="B10" s="1155" t="s">
        <v>73</v>
      </c>
    </row>
    <row r="14" spans="2:23" ht="15.75" customHeight="1">
      <c r="B14" s="608"/>
    </row>
    <row r="15" spans="2:23" ht="15.75" customHeight="1">
      <c r="B15" s="608"/>
    </row>
    <row r="16" spans="2:23">
      <c r="B16" s="608"/>
    </row>
    <row r="17" spans="2:2" ht="15.75" customHeight="1">
      <c r="B17" s="608"/>
    </row>
    <row r="18" spans="2:2">
      <c r="B18" s="608"/>
    </row>
    <row r="19" spans="2:2">
      <c r="B19" s="608"/>
    </row>
    <row r="20" spans="2:2">
      <c r="B20" s="608"/>
    </row>
    <row r="21" spans="2:2">
      <c r="B21" s="608"/>
    </row>
    <row r="22" spans="2:2">
      <c r="B22" s="608"/>
    </row>
    <row r="23" spans="2:2">
      <c r="B23" s="608"/>
    </row>
    <row r="24" spans="2:2">
      <c r="B24" s="608"/>
    </row>
    <row r="25" spans="2:2">
      <c r="B25" s="608"/>
    </row>
    <row r="26" spans="2:2">
      <c r="B26" s="608"/>
    </row>
    <row r="27" spans="2:2">
      <c r="B27" s="608"/>
    </row>
    <row r="28" spans="2:2">
      <c r="B28" s="608"/>
    </row>
    <row r="29" spans="2:2">
      <c r="B29" s="608"/>
    </row>
    <row r="30" spans="2:2">
      <c r="B30" s="608"/>
    </row>
    <row r="31" spans="2:2">
      <c r="B31" s="608"/>
    </row>
    <row r="32" spans="2:2">
      <c r="B32" s="608"/>
    </row>
    <row r="33" spans="2:2" ht="15.75" customHeight="1">
      <c r="B33" s="60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9">
    <tabColor theme="1"/>
  </sheetPr>
  <dimension ref="A1:AH66"/>
  <sheetViews>
    <sheetView workbookViewId="0">
      <selection activeCell="C4" sqref="C4:D20"/>
    </sheetView>
  </sheetViews>
  <sheetFormatPr defaultRowHeight="15"/>
  <sheetData>
    <row r="1" spans="1:34" ht="15.75" customHeight="1" thickBot="1">
      <c r="A1" s="1903" t="s">
        <v>805</v>
      </c>
      <c r="B1" s="1903"/>
      <c r="C1" s="1903"/>
      <c r="D1" s="1903"/>
      <c r="E1" s="1903"/>
      <c r="F1" s="1903"/>
      <c r="G1" s="1903"/>
      <c r="H1" s="1903"/>
      <c r="I1" s="1903"/>
      <c r="J1" s="1903"/>
      <c r="K1" s="1903"/>
      <c r="L1" s="1903"/>
      <c r="M1" s="1903"/>
      <c r="N1" s="1903"/>
      <c r="O1" s="1903"/>
      <c r="P1" s="1903"/>
      <c r="Q1" s="6"/>
      <c r="R1" s="624"/>
    </row>
    <row r="2" spans="1:34" ht="15.75" customHeight="1" thickTop="1">
      <c r="A2" s="1904" t="s">
        <v>0</v>
      </c>
      <c r="B2" s="1905"/>
      <c r="C2" s="1908" t="s">
        <v>780</v>
      </c>
      <c r="D2" s="1909"/>
      <c r="E2" s="1910" t="s">
        <v>781</v>
      </c>
      <c r="F2" s="1909"/>
      <c r="G2" s="1910" t="s">
        <v>782</v>
      </c>
      <c r="H2" s="1909"/>
      <c r="I2" s="1910" t="s">
        <v>783</v>
      </c>
      <c r="J2" s="1909"/>
      <c r="K2" s="1910" t="s">
        <v>75</v>
      </c>
      <c r="L2" s="1909"/>
      <c r="M2" s="1910" t="s">
        <v>76</v>
      </c>
      <c r="N2" s="1909"/>
      <c r="O2" s="1910" t="s">
        <v>21</v>
      </c>
      <c r="P2" s="1911"/>
      <c r="Q2" s="6"/>
      <c r="R2" s="65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</row>
    <row r="3" spans="1:34" ht="49.5" thickBot="1">
      <c r="A3" s="1906"/>
      <c r="B3" s="1907"/>
      <c r="C3" s="7" t="s">
        <v>71</v>
      </c>
      <c r="D3" s="8" t="s">
        <v>72</v>
      </c>
      <c r="E3" s="8" t="s">
        <v>71</v>
      </c>
      <c r="F3" s="8" t="s">
        <v>72</v>
      </c>
      <c r="G3" s="8" t="s">
        <v>71</v>
      </c>
      <c r="H3" s="8" t="s">
        <v>72</v>
      </c>
      <c r="I3" s="8" t="s">
        <v>71</v>
      </c>
      <c r="J3" s="8" t="s">
        <v>72</v>
      </c>
      <c r="K3" s="8" t="s">
        <v>71</v>
      </c>
      <c r="L3" s="8" t="s">
        <v>72</v>
      </c>
      <c r="M3" s="8" t="s">
        <v>71</v>
      </c>
      <c r="N3" s="8" t="s">
        <v>72</v>
      </c>
      <c r="O3" s="8" t="s">
        <v>71</v>
      </c>
      <c r="P3" s="9" t="s">
        <v>72</v>
      </c>
      <c r="Q3" s="6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16"/>
    </row>
    <row r="4" spans="1:34" ht="15.75" customHeight="1" thickTop="1">
      <c r="A4" s="1899" t="s">
        <v>3</v>
      </c>
      <c r="B4" s="23" t="s">
        <v>4</v>
      </c>
      <c r="C4" s="24">
        <v>178</v>
      </c>
      <c r="D4" s="25">
        <v>4.2190092438966584E-2</v>
      </c>
      <c r="E4" s="26">
        <v>1271</v>
      </c>
      <c r="F4" s="25">
        <v>0.3012562218535198</v>
      </c>
      <c r="G4" s="26">
        <v>1417</v>
      </c>
      <c r="H4" s="25">
        <v>0.3358615785731216</v>
      </c>
      <c r="I4" s="26">
        <v>1084</v>
      </c>
      <c r="J4" s="25">
        <v>0.25693292249348187</v>
      </c>
      <c r="K4" s="26">
        <v>269</v>
      </c>
      <c r="L4" s="25">
        <v>6.3759184640910169E-2</v>
      </c>
      <c r="M4" s="27" t="s">
        <v>0</v>
      </c>
      <c r="N4" s="27" t="s">
        <v>0</v>
      </c>
      <c r="O4" s="26">
        <v>4219</v>
      </c>
      <c r="P4" s="28">
        <v>1</v>
      </c>
      <c r="Q4" s="6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16"/>
    </row>
    <row r="5" spans="1:34">
      <c r="A5" s="1900"/>
      <c r="B5" s="29" t="s">
        <v>5</v>
      </c>
      <c r="C5" s="30">
        <v>161</v>
      </c>
      <c r="D5" s="31">
        <v>3.7572928821470244E-2</v>
      </c>
      <c r="E5" s="32">
        <v>1296</v>
      </c>
      <c r="F5" s="31">
        <v>0.30245040840140025</v>
      </c>
      <c r="G5" s="32">
        <v>1246</v>
      </c>
      <c r="H5" s="31">
        <v>0.29078179696616102</v>
      </c>
      <c r="I5" s="32">
        <v>1046</v>
      </c>
      <c r="J5" s="31">
        <v>0.24410735122520422</v>
      </c>
      <c r="K5" s="32">
        <v>434</v>
      </c>
      <c r="L5" s="31">
        <v>0.10128354725787631</v>
      </c>
      <c r="M5" s="32">
        <v>102</v>
      </c>
      <c r="N5" s="31">
        <v>2.3803967327887983E-2</v>
      </c>
      <c r="O5" s="32">
        <v>4285</v>
      </c>
      <c r="P5" s="33">
        <v>1</v>
      </c>
      <c r="Q5" s="6"/>
      <c r="R5" s="661"/>
      <c r="S5" s="661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55"/>
      <c r="AF5" s="655"/>
      <c r="AG5" s="655"/>
      <c r="AH5" s="16"/>
    </row>
    <row r="6" spans="1:34">
      <c r="A6" s="1900"/>
      <c r="B6" s="29" t="s">
        <v>6</v>
      </c>
      <c r="C6" s="30">
        <v>128</v>
      </c>
      <c r="D6" s="31">
        <v>2.7332906256673072E-2</v>
      </c>
      <c r="E6" s="32">
        <v>1283</v>
      </c>
      <c r="F6" s="31">
        <v>0.27396967755712148</v>
      </c>
      <c r="G6" s="32">
        <v>1592</v>
      </c>
      <c r="H6" s="31">
        <v>0.33995302156737134</v>
      </c>
      <c r="I6" s="32">
        <v>1337</v>
      </c>
      <c r="J6" s="31">
        <v>0.28550074738415548</v>
      </c>
      <c r="K6" s="32">
        <v>164</v>
      </c>
      <c r="L6" s="31">
        <v>3.5020286141362378E-2</v>
      </c>
      <c r="M6" s="32">
        <v>179</v>
      </c>
      <c r="N6" s="31">
        <v>3.8223361093316248E-2</v>
      </c>
      <c r="O6" s="32">
        <v>4683</v>
      </c>
      <c r="P6" s="33">
        <v>1</v>
      </c>
      <c r="Q6" s="6"/>
      <c r="R6" s="662"/>
      <c r="S6" s="656"/>
      <c r="T6" s="657"/>
      <c r="U6" s="658"/>
      <c r="V6" s="657"/>
      <c r="W6" s="658"/>
      <c r="X6" s="657"/>
      <c r="Y6" s="658"/>
      <c r="Z6" s="657"/>
      <c r="AA6" s="658"/>
      <c r="AB6" s="657"/>
      <c r="AC6" s="658"/>
      <c r="AD6" s="659"/>
      <c r="AE6" s="659"/>
      <c r="AF6" s="657"/>
      <c r="AG6" s="658"/>
      <c r="AH6" s="16"/>
    </row>
    <row r="7" spans="1:34">
      <c r="A7" s="1900"/>
      <c r="B7" s="29" t="s">
        <v>7</v>
      </c>
      <c r="C7" s="30">
        <v>143</v>
      </c>
      <c r="D7" s="31">
        <v>2.7924233548135131E-2</v>
      </c>
      <c r="E7" s="32">
        <v>1139</v>
      </c>
      <c r="F7" s="31">
        <v>0.22241749658269869</v>
      </c>
      <c r="G7" s="32">
        <v>1579</v>
      </c>
      <c r="H7" s="31">
        <v>0.30833821519234528</v>
      </c>
      <c r="I7" s="32">
        <v>1469</v>
      </c>
      <c r="J7" s="31">
        <v>0.28685803553993361</v>
      </c>
      <c r="K7" s="32">
        <v>446</v>
      </c>
      <c r="L7" s="31">
        <v>8.7092364772505371E-2</v>
      </c>
      <c r="M7" s="32">
        <v>345</v>
      </c>
      <c r="N7" s="31">
        <v>6.7369654364381956E-2</v>
      </c>
      <c r="O7" s="32">
        <v>5121</v>
      </c>
      <c r="P7" s="33">
        <v>1</v>
      </c>
      <c r="Q7" s="6"/>
      <c r="R7" s="662"/>
      <c r="S7" s="656"/>
      <c r="T7" s="657"/>
      <c r="U7" s="658"/>
      <c r="V7" s="657"/>
      <c r="W7" s="658"/>
      <c r="X7" s="657"/>
      <c r="Y7" s="658"/>
      <c r="Z7" s="657"/>
      <c r="AA7" s="658"/>
      <c r="AB7" s="657"/>
      <c r="AC7" s="658"/>
      <c r="AD7" s="657"/>
      <c r="AE7" s="658"/>
      <c r="AF7" s="657"/>
      <c r="AG7" s="658"/>
      <c r="AH7" s="16"/>
    </row>
    <row r="8" spans="1:34">
      <c r="A8" s="1900"/>
      <c r="B8" s="29" t="s">
        <v>8</v>
      </c>
      <c r="C8" s="30">
        <v>188</v>
      </c>
      <c r="D8" s="31">
        <v>3.1815874090370622E-2</v>
      </c>
      <c r="E8" s="32">
        <v>897</v>
      </c>
      <c r="F8" s="31">
        <v>0.15180233542054494</v>
      </c>
      <c r="G8" s="32">
        <v>1783</v>
      </c>
      <c r="H8" s="31">
        <v>0.30174310374005753</v>
      </c>
      <c r="I8" s="32">
        <v>1867</v>
      </c>
      <c r="J8" s="31">
        <v>0.31595870705703161</v>
      </c>
      <c r="K8" s="32">
        <v>451</v>
      </c>
      <c r="L8" s="31">
        <v>7.6324251142325272E-2</v>
      </c>
      <c r="M8" s="32">
        <v>723</v>
      </c>
      <c r="N8" s="31">
        <v>0.12235572854967</v>
      </c>
      <c r="O8" s="32">
        <v>5909</v>
      </c>
      <c r="P8" s="33">
        <v>1</v>
      </c>
      <c r="Q8" s="6"/>
      <c r="R8" s="662"/>
      <c r="S8" s="656"/>
      <c r="T8" s="657"/>
      <c r="U8" s="658"/>
      <c r="V8" s="657"/>
      <c r="W8" s="658"/>
      <c r="X8" s="657"/>
      <c r="Y8" s="658"/>
      <c r="Z8" s="657"/>
      <c r="AA8" s="658"/>
      <c r="AB8" s="657"/>
      <c r="AC8" s="658"/>
      <c r="AD8" s="657"/>
      <c r="AE8" s="658"/>
      <c r="AF8" s="657"/>
      <c r="AG8" s="658"/>
      <c r="AH8" s="16"/>
    </row>
    <row r="9" spans="1:34">
      <c r="A9" s="1900"/>
      <c r="B9" s="29" t="s">
        <v>9</v>
      </c>
      <c r="C9" s="30">
        <v>186</v>
      </c>
      <c r="D9" s="31">
        <v>2.7819323960514505E-2</v>
      </c>
      <c r="E9" s="32">
        <v>991</v>
      </c>
      <c r="F9" s="31">
        <v>0.14822016153155848</v>
      </c>
      <c r="G9" s="32">
        <v>1653</v>
      </c>
      <c r="H9" s="31">
        <v>0.24723302422973376</v>
      </c>
      <c r="I9" s="32">
        <v>2038</v>
      </c>
      <c r="J9" s="31">
        <v>0.30481603350284175</v>
      </c>
      <c r="K9" s="32">
        <v>382</v>
      </c>
      <c r="L9" s="31">
        <v>5.7134310499551297E-2</v>
      </c>
      <c r="M9" s="32">
        <v>1436</v>
      </c>
      <c r="N9" s="31">
        <v>0.21477714627580016</v>
      </c>
      <c r="O9" s="32">
        <v>6686</v>
      </c>
      <c r="P9" s="33">
        <v>1</v>
      </c>
      <c r="Q9" s="6"/>
      <c r="R9" s="662"/>
      <c r="S9" s="656"/>
      <c r="T9" s="657"/>
      <c r="U9" s="658"/>
      <c r="V9" s="657"/>
      <c r="W9" s="658"/>
      <c r="X9" s="657"/>
      <c r="Y9" s="658"/>
      <c r="Z9" s="657"/>
      <c r="AA9" s="658"/>
      <c r="AB9" s="657"/>
      <c r="AC9" s="658"/>
      <c r="AD9" s="657"/>
      <c r="AE9" s="658"/>
      <c r="AF9" s="657"/>
      <c r="AG9" s="658"/>
      <c r="AH9" s="16"/>
    </row>
    <row r="10" spans="1:34">
      <c r="A10" s="1900"/>
      <c r="B10" s="29" t="s">
        <v>10</v>
      </c>
      <c r="C10" s="30">
        <v>225</v>
      </c>
      <c r="D10" s="31">
        <v>3.4314473082202229E-2</v>
      </c>
      <c r="E10" s="32">
        <v>1167</v>
      </c>
      <c r="F10" s="31">
        <v>0.17797773371968886</v>
      </c>
      <c r="G10" s="32">
        <v>1801</v>
      </c>
      <c r="H10" s="31">
        <v>0.27466829342687205</v>
      </c>
      <c r="I10" s="32">
        <v>1182</v>
      </c>
      <c r="J10" s="31">
        <v>0.18026536525850237</v>
      </c>
      <c r="K10" s="32">
        <v>706</v>
      </c>
      <c r="L10" s="31">
        <v>0.10767119109348787</v>
      </c>
      <c r="M10" s="32">
        <v>1476</v>
      </c>
      <c r="N10" s="31">
        <v>0.22510294341924658</v>
      </c>
      <c r="O10" s="32">
        <v>6557</v>
      </c>
      <c r="P10" s="33">
        <v>1</v>
      </c>
      <c r="Q10" s="6"/>
      <c r="R10" s="662"/>
      <c r="S10" s="656"/>
      <c r="T10" s="657"/>
      <c r="U10" s="658"/>
      <c r="V10" s="657"/>
      <c r="W10" s="658"/>
      <c r="X10" s="657"/>
      <c r="Y10" s="658"/>
      <c r="Z10" s="657"/>
      <c r="AA10" s="658"/>
      <c r="AB10" s="657"/>
      <c r="AC10" s="658"/>
      <c r="AD10" s="657"/>
      <c r="AE10" s="658"/>
      <c r="AF10" s="657"/>
      <c r="AG10" s="658"/>
      <c r="AH10" s="16"/>
    </row>
    <row r="11" spans="1:34">
      <c r="A11" s="1900"/>
      <c r="B11" s="29" t="s">
        <v>11</v>
      </c>
      <c r="C11" s="30">
        <v>326</v>
      </c>
      <c r="D11" s="31">
        <v>4.7962336324849197E-2</v>
      </c>
      <c r="E11" s="32">
        <v>1004</v>
      </c>
      <c r="F11" s="31">
        <v>0.14771222598205092</v>
      </c>
      <c r="G11" s="32">
        <v>1645</v>
      </c>
      <c r="H11" s="31">
        <v>0.24201853759011327</v>
      </c>
      <c r="I11" s="32">
        <v>1429</v>
      </c>
      <c r="J11" s="31">
        <v>0.21023981168162426</v>
      </c>
      <c r="K11" s="32">
        <v>898</v>
      </c>
      <c r="L11" s="31">
        <v>0.13211711048992203</v>
      </c>
      <c r="M11" s="32">
        <v>1495</v>
      </c>
      <c r="N11" s="31">
        <v>0.21994997793144033</v>
      </c>
      <c r="O11" s="32">
        <v>6797</v>
      </c>
      <c r="P11" s="33">
        <v>1</v>
      </c>
      <c r="Q11" s="6"/>
      <c r="R11" s="662"/>
      <c r="S11" s="656"/>
      <c r="T11" s="657"/>
      <c r="U11" s="658"/>
      <c r="V11" s="657"/>
      <c r="W11" s="658"/>
      <c r="X11" s="657"/>
      <c r="Y11" s="658"/>
      <c r="Z11" s="657"/>
      <c r="AA11" s="658"/>
      <c r="AB11" s="657"/>
      <c r="AC11" s="658"/>
      <c r="AD11" s="657"/>
      <c r="AE11" s="658"/>
      <c r="AF11" s="657"/>
      <c r="AG11" s="658"/>
      <c r="AH11" s="16"/>
    </row>
    <row r="12" spans="1:34">
      <c r="A12" s="1900"/>
      <c r="B12" s="29" t="s">
        <v>12</v>
      </c>
      <c r="C12" s="30">
        <v>278</v>
      </c>
      <c r="D12" s="31">
        <v>3.8778072255544707E-2</v>
      </c>
      <c r="E12" s="32">
        <v>1074</v>
      </c>
      <c r="F12" s="31">
        <v>0.14981168921746407</v>
      </c>
      <c r="G12" s="32">
        <v>1673</v>
      </c>
      <c r="H12" s="31">
        <v>0.23336588087599386</v>
      </c>
      <c r="I12" s="32">
        <v>1401</v>
      </c>
      <c r="J12" s="31">
        <v>0.19542474543171992</v>
      </c>
      <c r="K12" s="32">
        <v>972</v>
      </c>
      <c r="L12" s="31">
        <v>0.13558376342586134</v>
      </c>
      <c r="M12" s="32">
        <v>1771</v>
      </c>
      <c r="N12" s="31">
        <v>0.24703584879341609</v>
      </c>
      <c r="O12" s="32">
        <v>7169</v>
      </c>
      <c r="P12" s="33">
        <v>1</v>
      </c>
      <c r="Q12" s="6"/>
      <c r="R12" s="662"/>
      <c r="S12" s="656"/>
      <c r="T12" s="657"/>
      <c r="U12" s="658"/>
      <c r="V12" s="657"/>
      <c r="W12" s="658"/>
      <c r="X12" s="657"/>
      <c r="Y12" s="658"/>
      <c r="Z12" s="657"/>
      <c r="AA12" s="658"/>
      <c r="AB12" s="657"/>
      <c r="AC12" s="658"/>
      <c r="AD12" s="657"/>
      <c r="AE12" s="658"/>
      <c r="AF12" s="657"/>
      <c r="AG12" s="658"/>
      <c r="AH12" s="16"/>
    </row>
    <row r="13" spans="1:34">
      <c r="A13" s="1900"/>
      <c r="B13" s="29" t="s">
        <v>13</v>
      </c>
      <c r="C13" s="30">
        <v>306</v>
      </c>
      <c r="D13" s="31">
        <v>4.4162216770096699E-2</v>
      </c>
      <c r="E13" s="32">
        <v>1039</v>
      </c>
      <c r="F13" s="31">
        <v>0.14994948766055707</v>
      </c>
      <c r="G13" s="32">
        <v>1538</v>
      </c>
      <c r="H13" s="31">
        <v>0.2219656516091788</v>
      </c>
      <c r="I13" s="32">
        <v>1661</v>
      </c>
      <c r="J13" s="31">
        <v>0.23971713089911964</v>
      </c>
      <c r="K13" s="32">
        <v>620</v>
      </c>
      <c r="L13" s="31">
        <v>8.9479001298888736E-2</v>
      </c>
      <c r="M13" s="32">
        <v>1765</v>
      </c>
      <c r="N13" s="31">
        <v>0.25472651176215905</v>
      </c>
      <c r="O13" s="32">
        <v>6929</v>
      </c>
      <c r="P13" s="33">
        <v>1</v>
      </c>
      <c r="Q13" s="6"/>
      <c r="R13" s="662"/>
      <c r="S13" s="656"/>
      <c r="T13" s="657"/>
      <c r="U13" s="658"/>
      <c r="V13" s="657"/>
      <c r="W13" s="658"/>
      <c r="X13" s="657"/>
      <c r="Y13" s="658"/>
      <c r="Z13" s="657"/>
      <c r="AA13" s="658"/>
      <c r="AB13" s="657"/>
      <c r="AC13" s="658"/>
      <c r="AD13" s="657"/>
      <c r="AE13" s="658"/>
      <c r="AF13" s="657"/>
      <c r="AG13" s="658"/>
      <c r="AH13" s="16"/>
    </row>
    <row r="14" spans="1:34">
      <c r="A14" s="1900"/>
      <c r="B14" s="572" t="s">
        <v>14</v>
      </c>
      <c r="C14" s="573">
        <v>306</v>
      </c>
      <c r="D14" s="574">
        <v>4.2265193370165745E-2</v>
      </c>
      <c r="E14" s="575">
        <v>1138</v>
      </c>
      <c r="F14" s="574">
        <v>0.15718232044198896</v>
      </c>
      <c r="G14" s="575">
        <v>1544</v>
      </c>
      <c r="H14" s="574">
        <v>0.21325966850828729</v>
      </c>
      <c r="I14" s="575">
        <v>1515</v>
      </c>
      <c r="J14" s="574">
        <v>0.20925414364640882</v>
      </c>
      <c r="K14" s="575">
        <v>715</v>
      </c>
      <c r="L14" s="574">
        <v>9.8756906077348064E-2</v>
      </c>
      <c r="M14" s="575">
        <v>2022</v>
      </c>
      <c r="N14" s="574">
        <v>0.27928176795580112</v>
      </c>
      <c r="O14" s="575">
        <v>7240</v>
      </c>
      <c r="P14" s="576">
        <v>1</v>
      </c>
      <c r="Q14" s="6"/>
      <c r="R14" s="662"/>
      <c r="S14" s="656"/>
      <c r="T14" s="657"/>
      <c r="U14" s="658"/>
      <c r="V14" s="657"/>
      <c r="W14" s="658"/>
      <c r="X14" s="657"/>
      <c r="Y14" s="658"/>
      <c r="Z14" s="657"/>
      <c r="AA14" s="658"/>
      <c r="AB14" s="657"/>
      <c r="AC14" s="658"/>
      <c r="AD14" s="657"/>
      <c r="AE14" s="658"/>
      <c r="AF14" s="657"/>
      <c r="AG14" s="658"/>
      <c r="AH14" s="16"/>
    </row>
    <row r="15" spans="1:34">
      <c r="A15" s="1900"/>
      <c r="B15" s="29" t="s">
        <v>15</v>
      </c>
      <c r="C15" s="30">
        <v>275</v>
      </c>
      <c r="D15" s="31">
        <v>3.6622719403382603E-2</v>
      </c>
      <c r="E15" s="32">
        <v>1122</v>
      </c>
      <c r="F15" s="31">
        <v>0.14942069516580103</v>
      </c>
      <c r="G15" s="32">
        <v>1737</v>
      </c>
      <c r="H15" s="31">
        <v>0.2313224131042749</v>
      </c>
      <c r="I15" s="32">
        <v>1058</v>
      </c>
      <c r="J15" s="31">
        <v>0.14089758955919562</v>
      </c>
      <c r="K15" s="32">
        <v>1184</v>
      </c>
      <c r="L15" s="31">
        <v>0.15767745372220002</v>
      </c>
      <c r="M15" s="32">
        <v>2133</v>
      </c>
      <c r="N15" s="31">
        <v>0.28405912904514585</v>
      </c>
      <c r="O15" s="32">
        <v>7509</v>
      </c>
      <c r="P15" s="33">
        <v>1</v>
      </c>
      <c r="Q15" s="6"/>
      <c r="R15" s="662"/>
      <c r="S15" s="656"/>
      <c r="T15" s="657"/>
      <c r="U15" s="658"/>
      <c r="V15" s="657"/>
      <c r="W15" s="658"/>
      <c r="X15" s="657"/>
      <c r="Y15" s="658"/>
      <c r="Z15" s="657"/>
      <c r="AA15" s="658"/>
      <c r="AB15" s="657"/>
      <c r="AC15" s="658"/>
      <c r="AD15" s="657"/>
      <c r="AE15" s="658"/>
      <c r="AF15" s="657"/>
      <c r="AG15" s="658"/>
      <c r="AH15" s="16"/>
    </row>
    <row r="16" spans="1:34">
      <c r="A16" s="1900"/>
      <c r="B16" s="10" t="s">
        <v>16</v>
      </c>
      <c r="C16" s="11">
        <v>257</v>
      </c>
      <c r="D16" s="12">
        <v>3.3524654317766765E-2</v>
      </c>
      <c r="E16" s="13">
        <v>908</v>
      </c>
      <c r="F16" s="12">
        <v>0.11844508218105922</v>
      </c>
      <c r="G16" s="13">
        <v>1480</v>
      </c>
      <c r="H16" s="12">
        <v>0.19306026611009652</v>
      </c>
      <c r="I16" s="13">
        <v>1609</v>
      </c>
      <c r="J16" s="12">
        <v>0.20988781633185494</v>
      </c>
      <c r="K16" s="13">
        <v>967</v>
      </c>
      <c r="L16" s="12">
        <v>0.12614140360031306</v>
      </c>
      <c r="M16" s="13">
        <v>2445</v>
      </c>
      <c r="N16" s="12">
        <v>0.31894077745890947</v>
      </c>
      <c r="O16" s="13">
        <v>7666</v>
      </c>
      <c r="P16" s="14">
        <v>1</v>
      </c>
      <c r="Q16" s="6"/>
      <c r="R16" s="662"/>
      <c r="S16" s="656"/>
      <c r="T16" s="657"/>
      <c r="U16" s="658"/>
      <c r="V16" s="657"/>
      <c r="W16" s="658"/>
      <c r="X16" s="657"/>
      <c r="Y16" s="658"/>
      <c r="Z16" s="657"/>
      <c r="AA16" s="658"/>
      <c r="AB16" s="657"/>
      <c r="AC16" s="658"/>
      <c r="AD16" s="657"/>
      <c r="AE16" s="658"/>
      <c r="AF16" s="657"/>
      <c r="AG16" s="658"/>
      <c r="AH16" s="16"/>
    </row>
    <row r="17" spans="1:34">
      <c r="A17" s="1900"/>
      <c r="B17" s="10" t="s">
        <v>17</v>
      </c>
      <c r="C17" s="11">
        <v>286</v>
      </c>
      <c r="D17" s="12">
        <v>3.6558864885593761E-2</v>
      </c>
      <c r="E17" s="13">
        <v>1241</v>
      </c>
      <c r="F17" s="12">
        <v>0.15863479483574078</v>
      </c>
      <c r="G17" s="13">
        <v>1098</v>
      </c>
      <c r="H17" s="12">
        <v>0.14035536239294388</v>
      </c>
      <c r="I17" s="13">
        <v>1656</v>
      </c>
      <c r="J17" s="12">
        <v>0.21168349737952191</v>
      </c>
      <c r="K17" s="13">
        <v>1336</v>
      </c>
      <c r="L17" s="12">
        <v>0.17077847373130514</v>
      </c>
      <c r="M17" s="13">
        <v>2206</v>
      </c>
      <c r="N17" s="12">
        <v>0.28198900677489452</v>
      </c>
      <c r="O17" s="13">
        <v>7823</v>
      </c>
      <c r="P17" s="14">
        <v>1</v>
      </c>
      <c r="Q17" s="6"/>
      <c r="R17" s="662"/>
      <c r="S17" s="656"/>
      <c r="T17" s="657"/>
      <c r="U17" s="658"/>
      <c r="V17" s="657"/>
      <c r="W17" s="658"/>
      <c r="X17" s="657"/>
      <c r="Y17" s="658"/>
      <c r="Z17" s="657"/>
      <c r="AA17" s="658"/>
      <c r="AB17" s="657"/>
      <c r="AC17" s="658"/>
      <c r="AD17" s="657"/>
      <c r="AE17" s="658"/>
      <c r="AF17" s="657"/>
      <c r="AG17" s="658"/>
      <c r="AH17" s="16"/>
    </row>
    <row r="18" spans="1:34" s="570" customFormat="1">
      <c r="A18" s="1900"/>
      <c r="B18" s="10" t="s">
        <v>18</v>
      </c>
      <c r="C18" s="11">
        <v>362</v>
      </c>
      <c r="D18" s="12">
        <v>4.5408931259407925E-2</v>
      </c>
      <c r="E18" s="13">
        <v>897</v>
      </c>
      <c r="F18" s="12">
        <v>0.11251881585549423</v>
      </c>
      <c r="G18" s="13">
        <v>1658</v>
      </c>
      <c r="H18" s="12">
        <v>0.20797792272955345</v>
      </c>
      <c r="I18" s="13">
        <v>1833</v>
      </c>
      <c r="J18" s="12">
        <v>0.22992975413948818</v>
      </c>
      <c r="K18" s="13">
        <v>866</v>
      </c>
      <c r="L18" s="12">
        <v>0.10863020572002008</v>
      </c>
      <c r="M18" s="13">
        <v>2356</v>
      </c>
      <c r="N18" s="12">
        <v>0.29553437029603613</v>
      </c>
      <c r="O18" s="13">
        <v>7972</v>
      </c>
      <c r="P18" s="14">
        <v>1</v>
      </c>
      <c r="Q18" s="6"/>
      <c r="R18" s="662"/>
      <c r="S18" s="656"/>
      <c r="T18" s="657"/>
      <c r="U18" s="658"/>
      <c r="V18" s="657"/>
      <c r="W18" s="658"/>
      <c r="X18" s="657"/>
      <c r="Y18" s="658"/>
      <c r="Z18" s="657"/>
      <c r="AA18" s="658"/>
      <c r="AB18" s="657"/>
      <c r="AC18" s="658"/>
      <c r="AD18" s="657"/>
      <c r="AE18" s="658"/>
      <c r="AF18" s="657"/>
      <c r="AG18" s="658"/>
      <c r="AH18" s="16"/>
    </row>
    <row r="19" spans="1:34" s="618" customFormat="1">
      <c r="A19" s="1900"/>
      <c r="B19" s="10" t="s">
        <v>755</v>
      </c>
      <c r="C19" s="11">
        <v>317</v>
      </c>
      <c r="D19" s="12">
        <v>4.0162169010515648E-2</v>
      </c>
      <c r="E19" s="13">
        <v>713</v>
      </c>
      <c r="F19" s="12">
        <v>9.0333206638793864E-2</v>
      </c>
      <c r="G19" s="13">
        <v>1672</v>
      </c>
      <c r="H19" s="12">
        <v>0.21183326998606361</v>
      </c>
      <c r="I19" s="13">
        <v>1634</v>
      </c>
      <c r="J19" s="12">
        <v>0.20701887748638031</v>
      </c>
      <c r="K19" s="13">
        <v>1233</v>
      </c>
      <c r="L19" s="12">
        <v>0.15621436716077539</v>
      </c>
      <c r="M19" s="13">
        <v>2324</v>
      </c>
      <c r="N19" s="12">
        <v>0.2944381097174712</v>
      </c>
      <c r="O19" s="13">
        <v>7893</v>
      </c>
      <c r="P19" s="14">
        <v>1</v>
      </c>
      <c r="Q19" s="6"/>
      <c r="R19" s="662"/>
      <c r="S19" s="656"/>
      <c r="T19" s="657"/>
      <c r="U19" s="658"/>
      <c r="V19" s="657"/>
      <c r="W19" s="658"/>
      <c r="X19" s="657"/>
      <c r="Y19" s="658"/>
      <c r="Z19" s="657"/>
      <c r="AA19" s="658"/>
      <c r="AB19" s="657"/>
      <c r="AC19" s="658"/>
      <c r="AD19" s="657"/>
      <c r="AE19" s="658"/>
      <c r="AF19" s="657"/>
      <c r="AG19" s="658"/>
      <c r="AH19" s="16"/>
    </row>
    <row r="20" spans="1:34" ht="15.75" thickBot="1">
      <c r="A20" s="1901"/>
      <c r="B20" s="10" t="s">
        <v>818</v>
      </c>
      <c r="C20" s="652">
        <v>328</v>
      </c>
      <c r="D20" s="663">
        <v>4.2126894425892632E-2</v>
      </c>
      <c r="E20" s="653">
        <v>849</v>
      </c>
      <c r="F20" s="663">
        <v>0.10904187002311842</v>
      </c>
      <c r="G20" s="653">
        <v>1384</v>
      </c>
      <c r="H20" s="663">
        <v>0.1777549447726689</v>
      </c>
      <c r="I20" s="653">
        <v>2155</v>
      </c>
      <c r="J20" s="663">
        <v>0.27677883380426405</v>
      </c>
      <c r="K20" s="653">
        <v>991</v>
      </c>
      <c r="L20" s="663">
        <v>0.12727973285384023</v>
      </c>
      <c r="M20" s="653">
        <v>2079</v>
      </c>
      <c r="N20" s="663">
        <v>0.26701772412021574</v>
      </c>
      <c r="O20" s="653">
        <v>7786</v>
      </c>
      <c r="P20" s="664">
        <v>1</v>
      </c>
      <c r="Q20" s="6"/>
      <c r="R20" s="662"/>
      <c r="S20" s="656"/>
      <c r="T20" s="657"/>
      <c r="U20" s="658"/>
      <c r="V20" s="657"/>
      <c r="W20" s="658"/>
      <c r="X20" s="657"/>
      <c r="Y20" s="658"/>
      <c r="Z20" s="657"/>
      <c r="AA20" s="658"/>
      <c r="AB20" s="657"/>
      <c r="AC20" s="658"/>
      <c r="AD20" s="657"/>
      <c r="AE20" s="658"/>
      <c r="AF20" s="657"/>
      <c r="AG20" s="658"/>
      <c r="AH20" s="16"/>
    </row>
    <row r="21" spans="1:34" ht="15.75" customHeight="1" thickTop="1">
      <c r="A21" s="1902" t="s">
        <v>73</v>
      </c>
      <c r="B21" s="1902"/>
      <c r="C21" s="1902"/>
      <c r="D21" s="1902"/>
      <c r="E21" s="1902"/>
      <c r="F21" s="1902"/>
      <c r="G21" s="1902"/>
      <c r="H21" s="1902"/>
      <c r="I21" s="1902"/>
      <c r="J21" s="1902"/>
      <c r="K21" s="1902"/>
      <c r="L21" s="1902"/>
      <c r="M21" s="1902"/>
      <c r="N21" s="1902"/>
      <c r="O21" s="1902"/>
      <c r="P21" s="1902"/>
      <c r="Q21" s="6"/>
      <c r="R21" s="662"/>
      <c r="S21" s="656"/>
      <c r="T21" s="657"/>
      <c r="U21" s="658"/>
      <c r="V21" s="657"/>
      <c r="W21" s="658"/>
      <c r="X21" s="657"/>
      <c r="Y21" s="658"/>
      <c r="Z21" s="657"/>
      <c r="AA21" s="658"/>
      <c r="AB21" s="657"/>
      <c r="AC21" s="658"/>
      <c r="AD21" s="657"/>
      <c r="AE21" s="658"/>
      <c r="AF21" s="657"/>
      <c r="AG21" s="658"/>
      <c r="AH21" s="16"/>
    </row>
    <row r="22" spans="1:34">
      <c r="R22" s="662"/>
      <c r="S22" s="656"/>
      <c r="T22" s="657"/>
      <c r="U22" s="658"/>
      <c r="V22" s="657"/>
      <c r="W22" s="658"/>
      <c r="X22" s="657"/>
      <c r="Y22" s="658"/>
      <c r="Z22" s="657"/>
      <c r="AA22" s="658"/>
      <c r="AB22" s="657"/>
      <c r="AC22" s="658"/>
      <c r="AD22" s="657"/>
      <c r="AE22" s="658"/>
      <c r="AF22" s="657"/>
      <c r="AG22" s="658"/>
      <c r="AH22" s="16"/>
    </row>
    <row r="23" spans="1:34" ht="15" customHeight="1">
      <c r="A23" s="1914" t="s">
        <v>77</v>
      </c>
      <c r="B23" s="1914"/>
      <c r="C23" s="1914"/>
      <c r="D23" s="1914"/>
      <c r="E23" s="1914"/>
      <c r="F23" s="1914"/>
      <c r="G23" s="1914"/>
      <c r="H23" s="1914"/>
      <c r="I23" s="1914"/>
      <c r="J23" s="618"/>
      <c r="K23" s="618"/>
      <c r="L23" s="618"/>
      <c r="M23" s="618"/>
      <c r="N23" s="618"/>
      <c r="O23" s="618"/>
      <c r="P23" s="618"/>
      <c r="Q23" s="618"/>
      <c r="R23" s="1896"/>
      <c r="S23" s="1896"/>
      <c r="T23" s="1896"/>
      <c r="U23" s="1896"/>
      <c r="V23" s="1896"/>
      <c r="W23" s="1896"/>
      <c r="X23" s="1896"/>
      <c r="Y23" s="1896"/>
      <c r="Z23" s="1896"/>
      <c r="AA23" s="1896"/>
      <c r="AB23" s="1896"/>
      <c r="AC23" s="1896"/>
      <c r="AD23" s="1896"/>
      <c r="AE23" s="1896"/>
      <c r="AF23" s="1896"/>
      <c r="AG23" s="1896"/>
      <c r="AH23" s="16"/>
    </row>
    <row r="24" spans="1:34" ht="15.75" thickBot="1">
      <c r="A24" s="15" t="s">
        <v>78</v>
      </c>
      <c r="B24" s="16"/>
      <c r="C24" s="16"/>
      <c r="D24" s="16"/>
      <c r="E24" s="16"/>
      <c r="F24" s="16"/>
      <c r="G24" s="16"/>
      <c r="H24" s="16"/>
      <c r="I24" s="16"/>
    </row>
    <row r="25" spans="1:34" ht="15.75" thickTop="1">
      <c r="A25" s="1915" t="s">
        <v>0</v>
      </c>
      <c r="B25" s="1916"/>
      <c r="C25" s="1919" t="s">
        <v>79</v>
      </c>
      <c r="D25" s="1920"/>
      <c r="E25" s="1920"/>
      <c r="F25" s="1920"/>
      <c r="G25" s="1920"/>
      <c r="H25" s="1920"/>
      <c r="I25" s="1921" t="s">
        <v>21</v>
      </c>
    </row>
    <row r="26" spans="1:34" ht="49.5" thickBot="1">
      <c r="A26" s="1917"/>
      <c r="B26" s="1918"/>
      <c r="C26" s="17" t="s">
        <v>780</v>
      </c>
      <c r="D26" s="18" t="s">
        <v>781</v>
      </c>
      <c r="E26" s="18" t="s">
        <v>782</v>
      </c>
      <c r="F26" s="18" t="s">
        <v>783</v>
      </c>
      <c r="G26" s="18" t="s">
        <v>75</v>
      </c>
      <c r="H26" s="18" t="s">
        <v>76</v>
      </c>
      <c r="I26" s="1922"/>
    </row>
    <row r="27" spans="1:34" ht="15.75" customHeight="1" thickTop="1">
      <c r="A27" s="1897" t="s">
        <v>3</v>
      </c>
      <c r="B27" s="34" t="s">
        <v>4</v>
      </c>
      <c r="C27" s="35">
        <v>32</v>
      </c>
      <c r="D27" s="36">
        <v>61</v>
      </c>
      <c r="E27" s="36">
        <v>35</v>
      </c>
      <c r="F27" s="36">
        <v>18</v>
      </c>
      <c r="G27" s="36">
        <v>3</v>
      </c>
      <c r="H27" s="36">
        <v>0</v>
      </c>
      <c r="I27" s="37">
        <v>149</v>
      </c>
      <c r="L27" s="634"/>
      <c r="M27" s="634"/>
      <c r="N27" s="634"/>
      <c r="O27" s="634"/>
      <c r="P27" s="634"/>
      <c r="Q27" s="634"/>
      <c r="R27" s="634"/>
      <c r="S27" s="634"/>
    </row>
    <row r="28" spans="1:34">
      <c r="A28" s="1898"/>
      <c r="B28" s="38" t="s">
        <v>5</v>
      </c>
      <c r="C28" s="39">
        <v>30</v>
      </c>
      <c r="D28" s="40">
        <v>63</v>
      </c>
      <c r="E28" s="40">
        <v>33</v>
      </c>
      <c r="F28" s="40">
        <v>17</v>
      </c>
      <c r="G28" s="40">
        <v>5</v>
      </c>
      <c r="H28" s="40">
        <v>1</v>
      </c>
      <c r="I28" s="41">
        <v>149</v>
      </c>
      <c r="L28" s="657"/>
      <c r="M28" s="657"/>
      <c r="N28" s="657"/>
      <c r="O28" s="657"/>
      <c r="P28" s="657"/>
      <c r="Q28" s="657"/>
      <c r="R28" s="657"/>
      <c r="S28" s="634"/>
    </row>
    <row r="29" spans="1:34">
      <c r="A29" s="1898"/>
      <c r="B29" s="38" t="s">
        <v>6</v>
      </c>
      <c r="C29" s="39">
        <v>34</v>
      </c>
      <c r="D29" s="40">
        <v>64</v>
      </c>
      <c r="E29" s="40">
        <v>40</v>
      </c>
      <c r="F29" s="40">
        <v>21</v>
      </c>
      <c r="G29" s="40">
        <v>2</v>
      </c>
      <c r="H29" s="40">
        <v>1</v>
      </c>
      <c r="I29" s="41">
        <v>162</v>
      </c>
      <c r="L29" s="657"/>
      <c r="M29" s="657"/>
      <c r="N29" s="657"/>
      <c r="O29" s="657"/>
      <c r="P29" s="657"/>
      <c r="Q29" s="657"/>
      <c r="R29" s="657"/>
      <c r="S29" s="634"/>
    </row>
    <row r="30" spans="1:34">
      <c r="A30" s="1898"/>
      <c r="B30" s="38" t="s">
        <v>7</v>
      </c>
      <c r="C30" s="39">
        <v>32</v>
      </c>
      <c r="D30" s="40">
        <v>59</v>
      </c>
      <c r="E30" s="40">
        <v>40</v>
      </c>
      <c r="F30" s="40">
        <v>23</v>
      </c>
      <c r="G30" s="40">
        <v>5</v>
      </c>
      <c r="H30" s="40">
        <v>2</v>
      </c>
      <c r="I30" s="41">
        <v>161</v>
      </c>
      <c r="L30" s="657"/>
      <c r="M30" s="657"/>
      <c r="N30" s="657"/>
      <c r="O30" s="657"/>
      <c r="P30" s="657"/>
      <c r="Q30" s="657"/>
      <c r="R30" s="657"/>
      <c r="S30" s="634"/>
    </row>
    <row r="31" spans="1:34">
      <c r="A31" s="1898"/>
      <c r="B31" s="38" t="s">
        <v>8</v>
      </c>
      <c r="C31" s="39">
        <v>47</v>
      </c>
      <c r="D31" s="40">
        <v>44</v>
      </c>
      <c r="E31" s="40">
        <v>45</v>
      </c>
      <c r="F31" s="40">
        <v>30</v>
      </c>
      <c r="G31" s="40">
        <v>5</v>
      </c>
      <c r="H31" s="40">
        <v>5</v>
      </c>
      <c r="I31" s="41">
        <v>176</v>
      </c>
      <c r="L31" s="657"/>
      <c r="M31" s="657"/>
      <c r="N31" s="657"/>
      <c r="O31" s="657"/>
      <c r="P31" s="657"/>
      <c r="Q31" s="657"/>
      <c r="R31" s="657"/>
      <c r="S31" s="634"/>
    </row>
    <row r="32" spans="1:34">
      <c r="A32" s="1898"/>
      <c r="B32" s="38" t="s">
        <v>9</v>
      </c>
      <c r="C32" s="39">
        <v>47</v>
      </c>
      <c r="D32" s="40">
        <v>51</v>
      </c>
      <c r="E32" s="40">
        <v>42</v>
      </c>
      <c r="F32" s="40">
        <v>32</v>
      </c>
      <c r="G32" s="40">
        <v>4</v>
      </c>
      <c r="H32" s="40">
        <v>12</v>
      </c>
      <c r="I32" s="41">
        <v>188</v>
      </c>
      <c r="L32" s="657"/>
      <c r="M32" s="657"/>
      <c r="N32" s="657"/>
      <c r="O32" s="657"/>
      <c r="P32" s="657"/>
      <c r="Q32" s="657"/>
      <c r="R32" s="657"/>
      <c r="S32" s="634"/>
    </row>
    <row r="33" spans="1:19">
      <c r="A33" s="1898"/>
      <c r="B33" s="38" t="s">
        <v>10</v>
      </c>
      <c r="C33" s="39">
        <v>60</v>
      </c>
      <c r="D33" s="40">
        <v>59</v>
      </c>
      <c r="E33" s="40">
        <v>45</v>
      </c>
      <c r="F33" s="40">
        <v>20</v>
      </c>
      <c r="G33" s="40">
        <v>8</v>
      </c>
      <c r="H33" s="40">
        <v>13</v>
      </c>
      <c r="I33" s="41">
        <v>205</v>
      </c>
      <c r="L33" s="657"/>
      <c r="M33" s="657"/>
      <c r="N33" s="657"/>
      <c r="O33" s="657"/>
      <c r="P33" s="657"/>
      <c r="Q33" s="657"/>
      <c r="R33" s="657"/>
      <c r="S33" s="634"/>
    </row>
    <row r="34" spans="1:19">
      <c r="A34" s="1898"/>
      <c r="B34" s="38" t="s">
        <v>11</v>
      </c>
      <c r="C34" s="39">
        <v>67</v>
      </c>
      <c r="D34" s="40">
        <v>50</v>
      </c>
      <c r="E34" s="40">
        <v>43</v>
      </c>
      <c r="F34" s="40">
        <v>22</v>
      </c>
      <c r="G34" s="40">
        <v>10</v>
      </c>
      <c r="H34" s="40">
        <v>13</v>
      </c>
      <c r="I34" s="41">
        <v>205</v>
      </c>
      <c r="L34" s="657"/>
      <c r="M34" s="657"/>
      <c r="N34" s="657"/>
      <c r="O34" s="657"/>
      <c r="P34" s="657"/>
      <c r="Q34" s="657"/>
      <c r="R34" s="657"/>
      <c r="S34" s="634"/>
    </row>
    <row r="35" spans="1:19">
      <c r="A35" s="1898"/>
      <c r="B35" s="38" t="s">
        <v>12</v>
      </c>
      <c r="C35" s="39">
        <v>73</v>
      </c>
      <c r="D35" s="40">
        <v>59</v>
      </c>
      <c r="E35" s="40">
        <v>41</v>
      </c>
      <c r="F35" s="40">
        <v>21</v>
      </c>
      <c r="G35" s="40">
        <v>11</v>
      </c>
      <c r="H35" s="40">
        <v>14</v>
      </c>
      <c r="I35" s="41">
        <v>219</v>
      </c>
      <c r="L35" s="657"/>
      <c r="M35" s="657"/>
      <c r="N35" s="657"/>
      <c r="O35" s="657"/>
      <c r="P35" s="657"/>
      <c r="Q35" s="657"/>
      <c r="R35" s="657"/>
      <c r="S35" s="634"/>
    </row>
    <row r="36" spans="1:19">
      <c r="A36" s="1898"/>
      <c r="B36" s="38" t="s">
        <v>13</v>
      </c>
      <c r="C36" s="39">
        <v>75</v>
      </c>
      <c r="D36" s="40">
        <v>57</v>
      </c>
      <c r="E36" s="40">
        <v>40</v>
      </c>
      <c r="F36" s="40">
        <v>26</v>
      </c>
      <c r="G36" s="40">
        <v>7</v>
      </c>
      <c r="H36" s="40">
        <v>14</v>
      </c>
      <c r="I36" s="41">
        <v>219</v>
      </c>
      <c r="L36" s="657"/>
      <c r="M36" s="657"/>
      <c r="N36" s="657"/>
      <c r="O36" s="657"/>
      <c r="P36" s="657"/>
      <c r="Q36" s="657"/>
      <c r="R36" s="657"/>
      <c r="S36" s="634"/>
    </row>
    <row r="37" spans="1:19">
      <c r="A37" s="1898"/>
      <c r="B37" s="577" t="s">
        <v>14</v>
      </c>
      <c r="C37" s="578">
        <v>79</v>
      </c>
      <c r="D37" s="579">
        <v>57</v>
      </c>
      <c r="E37" s="579">
        <v>38</v>
      </c>
      <c r="F37" s="579">
        <v>23</v>
      </c>
      <c r="G37" s="579">
        <v>8</v>
      </c>
      <c r="H37" s="579">
        <v>16</v>
      </c>
      <c r="I37" s="580">
        <v>221</v>
      </c>
      <c r="L37" s="657"/>
      <c r="M37" s="657"/>
      <c r="N37" s="657"/>
      <c r="O37" s="657"/>
      <c r="P37" s="657"/>
      <c r="Q37" s="657"/>
      <c r="R37" s="657"/>
      <c r="S37" s="634"/>
    </row>
    <row r="38" spans="1:19">
      <c r="A38" s="1898"/>
      <c r="B38" s="38" t="s">
        <v>15</v>
      </c>
      <c r="C38" s="39">
        <v>79</v>
      </c>
      <c r="D38" s="40">
        <v>58</v>
      </c>
      <c r="E38" s="40">
        <v>44</v>
      </c>
      <c r="F38" s="40">
        <v>16</v>
      </c>
      <c r="G38" s="40">
        <v>13</v>
      </c>
      <c r="H38" s="40">
        <v>17</v>
      </c>
      <c r="I38" s="41">
        <v>227</v>
      </c>
      <c r="L38" s="657"/>
      <c r="M38" s="657"/>
      <c r="N38" s="657"/>
      <c r="O38" s="657"/>
      <c r="P38" s="657"/>
      <c r="Q38" s="657"/>
      <c r="R38" s="657"/>
      <c r="S38" s="634"/>
    </row>
    <row r="39" spans="1:19">
      <c r="A39" s="1898"/>
      <c r="B39" s="19" t="s">
        <v>16</v>
      </c>
      <c r="C39" s="20">
        <v>78</v>
      </c>
      <c r="D39" s="21">
        <v>46</v>
      </c>
      <c r="E39" s="21">
        <v>38</v>
      </c>
      <c r="F39" s="21">
        <v>25</v>
      </c>
      <c r="G39" s="21">
        <v>11</v>
      </c>
      <c r="H39" s="21">
        <v>19</v>
      </c>
      <c r="I39" s="22">
        <v>217</v>
      </c>
      <c r="L39" s="657"/>
      <c r="M39" s="657"/>
      <c r="N39" s="657"/>
      <c r="O39" s="657"/>
      <c r="P39" s="657"/>
      <c r="Q39" s="657"/>
      <c r="R39" s="657"/>
      <c r="S39" s="634"/>
    </row>
    <row r="40" spans="1:19">
      <c r="A40" s="1898"/>
      <c r="B40" s="19" t="s">
        <v>17</v>
      </c>
      <c r="C40" s="20">
        <v>85</v>
      </c>
      <c r="D40" s="21">
        <v>63</v>
      </c>
      <c r="E40" s="21">
        <v>28</v>
      </c>
      <c r="F40" s="21">
        <v>25</v>
      </c>
      <c r="G40" s="21">
        <v>15</v>
      </c>
      <c r="H40" s="21">
        <v>16</v>
      </c>
      <c r="I40" s="22">
        <v>232</v>
      </c>
      <c r="L40" s="657"/>
      <c r="M40" s="657"/>
      <c r="N40" s="657"/>
      <c r="O40" s="657"/>
      <c r="P40" s="657"/>
      <c r="Q40" s="657"/>
      <c r="R40" s="657"/>
      <c r="S40" s="634"/>
    </row>
    <row r="41" spans="1:19">
      <c r="A41" s="1898"/>
      <c r="B41" s="19" t="s">
        <v>18</v>
      </c>
      <c r="C41" s="20">
        <v>92</v>
      </c>
      <c r="D41" s="21">
        <v>45</v>
      </c>
      <c r="E41" s="21">
        <v>41</v>
      </c>
      <c r="F41" s="21">
        <v>27</v>
      </c>
      <c r="G41" s="21">
        <v>10</v>
      </c>
      <c r="H41" s="21">
        <v>16</v>
      </c>
      <c r="I41" s="22">
        <v>231</v>
      </c>
      <c r="L41" s="657"/>
      <c r="M41" s="657"/>
      <c r="N41" s="657"/>
      <c r="O41" s="657"/>
      <c r="P41" s="657"/>
      <c r="Q41" s="657"/>
      <c r="R41" s="657"/>
      <c r="S41" s="634"/>
    </row>
    <row r="42" spans="1:19" s="618" customFormat="1">
      <c r="A42" s="1898"/>
      <c r="B42" s="19" t="s">
        <v>755</v>
      </c>
      <c r="C42" s="20">
        <v>89</v>
      </c>
      <c r="D42" s="21">
        <v>37</v>
      </c>
      <c r="E42" s="21">
        <v>42</v>
      </c>
      <c r="F42" s="21">
        <v>26</v>
      </c>
      <c r="G42" s="21">
        <v>14</v>
      </c>
      <c r="H42" s="21">
        <v>18</v>
      </c>
      <c r="I42" s="22">
        <v>226</v>
      </c>
      <c r="L42" s="657"/>
      <c r="M42" s="657"/>
      <c r="N42" s="657"/>
      <c r="O42" s="657"/>
      <c r="P42" s="657"/>
      <c r="Q42" s="657"/>
      <c r="R42" s="657"/>
      <c r="S42" s="634"/>
    </row>
    <row r="43" spans="1:19" s="570" customFormat="1">
      <c r="A43" s="1898"/>
      <c r="B43" s="19" t="s">
        <v>818</v>
      </c>
      <c r="C43" s="665">
        <v>94</v>
      </c>
      <c r="D43" s="666">
        <v>42</v>
      </c>
      <c r="E43" s="666">
        <v>36</v>
      </c>
      <c r="F43" s="666">
        <v>34</v>
      </c>
      <c r="G43" s="666">
        <v>11</v>
      </c>
      <c r="H43" s="666">
        <v>16</v>
      </c>
      <c r="I43" s="667">
        <v>233</v>
      </c>
      <c r="L43" s="657"/>
      <c r="M43" s="657"/>
      <c r="N43" s="657"/>
      <c r="O43" s="657"/>
      <c r="P43" s="657"/>
      <c r="Q43" s="657"/>
      <c r="R43" s="657"/>
      <c r="S43" s="634"/>
    </row>
    <row r="44" spans="1:19" ht="15.75" thickBot="1">
      <c r="A44" s="1912" t="s">
        <v>21</v>
      </c>
      <c r="B44" s="1913"/>
      <c r="C44" s="43">
        <v>1093</v>
      </c>
      <c r="D44" s="44">
        <v>915</v>
      </c>
      <c r="E44" s="44">
        <v>671</v>
      </c>
      <c r="F44" s="44">
        <v>406</v>
      </c>
      <c r="G44" s="44">
        <v>142</v>
      </c>
      <c r="H44" s="44">
        <v>193</v>
      </c>
      <c r="I44" s="45">
        <v>3420</v>
      </c>
      <c r="L44" s="657"/>
      <c r="M44" s="657"/>
      <c r="N44" s="657"/>
      <c r="O44" s="657"/>
      <c r="P44" s="657"/>
      <c r="Q44" s="657"/>
      <c r="R44" s="657"/>
      <c r="S44" s="634"/>
    </row>
    <row r="45" spans="1:19" ht="15.75" thickTop="1">
      <c r="L45" s="657"/>
      <c r="M45" s="657"/>
      <c r="N45" s="657"/>
      <c r="O45" s="657"/>
      <c r="P45" s="657"/>
      <c r="Q45" s="657"/>
      <c r="R45" s="657"/>
      <c r="S45" s="634"/>
    </row>
    <row r="46" spans="1:19">
      <c r="L46" s="634"/>
      <c r="M46" s="634"/>
      <c r="N46" s="634"/>
      <c r="O46" s="634"/>
      <c r="P46" s="634"/>
      <c r="Q46" s="634"/>
      <c r="R46" s="634"/>
      <c r="S46" s="634"/>
    </row>
    <row r="47" spans="1:19" ht="15.75" customHeight="1"/>
    <row r="48" spans="1:19" ht="15.75" customHeight="1"/>
    <row r="50" ht="15.75" customHeight="1"/>
    <row r="51" ht="15.75" customHeight="1"/>
    <row r="66" ht="15.75" customHeight="1"/>
  </sheetData>
  <mergeCells count="18">
    <mergeCell ref="A44:B44"/>
    <mergeCell ref="A23:I23"/>
    <mergeCell ref="A25:B26"/>
    <mergeCell ref="C25:H25"/>
    <mergeCell ref="I25:I26"/>
    <mergeCell ref="R23:AG23"/>
    <mergeCell ref="A27:A43"/>
    <mergeCell ref="A4:A20"/>
    <mergeCell ref="A21:P21"/>
    <mergeCell ref="A1:P1"/>
    <mergeCell ref="A2:B3"/>
    <mergeCell ref="C2:D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0"/>
  <dimension ref="A1:P10"/>
  <sheetViews>
    <sheetView showGridLines="0" zoomScale="80" zoomScaleNormal="80" workbookViewId="0"/>
  </sheetViews>
  <sheetFormatPr defaultRowHeight="15"/>
  <cols>
    <col min="1" max="1" width="2.140625" style="618" customWidth="1"/>
    <col min="2" max="2" width="8.7109375" customWidth="1"/>
    <col min="3" max="16" width="15.7109375" customWidth="1"/>
  </cols>
  <sheetData>
    <row r="1" spans="2:16" ht="24" customHeight="1" thickBot="1">
      <c r="B1" s="1152" t="s">
        <v>1045</v>
      </c>
    </row>
    <row r="2" spans="2:16" ht="114" customHeight="1" thickBot="1">
      <c r="B2" s="1342" t="s">
        <v>74</v>
      </c>
      <c r="C2" s="1343" t="s">
        <v>90</v>
      </c>
      <c r="D2" s="1344" t="s">
        <v>81</v>
      </c>
      <c r="E2" s="1343" t="s">
        <v>97</v>
      </c>
      <c r="F2" s="1344" t="s">
        <v>98</v>
      </c>
      <c r="G2" s="1343" t="s">
        <v>806</v>
      </c>
      <c r="H2" s="1344" t="s">
        <v>809</v>
      </c>
      <c r="I2" s="1343" t="s">
        <v>808</v>
      </c>
      <c r="J2" s="1344" t="s">
        <v>807</v>
      </c>
      <c r="K2" s="1343" t="s">
        <v>810</v>
      </c>
      <c r="L2" s="1344" t="s">
        <v>811</v>
      </c>
      <c r="M2" s="1343" t="s">
        <v>82</v>
      </c>
      <c r="N2" s="1344" t="s">
        <v>83</v>
      </c>
      <c r="O2" s="1343" t="s">
        <v>84</v>
      </c>
      <c r="P2" s="1344" t="s">
        <v>85</v>
      </c>
    </row>
    <row r="3" spans="2:16" ht="15.75" hidden="1">
      <c r="B3" s="1353">
        <v>2012</v>
      </c>
      <c r="C3" s="1354">
        <f>'Table 3b DATA'!O15</f>
        <v>7549</v>
      </c>
      <c r="D3" s="1346">
        <f>'Table 3b DATA'!I38</f>
        <v>209</v>
      </c>
      <c r="E3" s="1347">
        <f>'Table 3b DATA'!C38/'Table 3b DATA'!$I38</f>
        <v>0.26315789473684209</v>
      </c>
      <c r="F3" s="1348">
        <f>'Table 3b DATA'!D15</f>
        <v>2.9275400715326531E-2</v>
      </c>
      <c r="G3" s="1347">
        <f>'Table 3b DATA'!D38/'Table 3b DATA'!$I38</f>
        <v>0.29665071770334928</v>
      </c>
      <c r="H3" s="1348">
        <f>'Table 3b DATA'!F15</f>
        <v>0.18028877997085707</v>
      </c>
      <c r="I3" s="1347">
        <f>'Table 3b DATA'!E38/'Table 3b DATA'!$I38</f>
        <v>0.19138755980861244</v>
      </c>
      <c r="J3" s="1348">
        <f>'Table 3b DATA'!H15</f>
        <v>0.20519274076036559</v>
      </c>
      <c r="K3" s="1347">
        <f>'Table 3b DATA'!F38/'Table 3b DATA'!$I38</f>
        <v>0.13875598086124402</v>
      </c>
      <c r="L3" s="1348">
        <f>'Table 3b DATA'!J15</f>
        <v>0.24162140680884886</v>
      </c>
      <c r="M3" s="1347">
        <f>'Table 3b DATA'!G38/'Table 3b DATA'!$I38</f>
        <v>2.8708133971291867E-2</v>
      </c>
      <c r="N3" s="1348">
        <f>'Table 3b DATA'!L15</f>
        <v>6.7293681282289047E-2</v>
      </c>
      <c r="O3" s="1347">
        <f>'Table 3b DATA'!H38/'Table 3b DATA'!$I38</f>
        <v>8.1339712918660281E-2</v>
      </c>
      <c r="P3" s="1355">
        <f>'Table 3b DATA'!N15</f>
        <v>0.27632799046231288</v>
      </c>
    </row>
    <row r="4" spans="2:16" ht="15.75">
      <c r="B4" s="1353">
        <v>2013</v>
      </c>
      <c r="C4" s="1354">
        <f>'Table 3b DATA'!O16</f>
        <v>7227</v>
      </c>
      <c r="D4" s="1346">
        <f>'Table 3b DATA'!I39</f>
        <v>196</v>
      </c>
      <c r="E4" s="1347">
        <f>'Table 3b DATA'!C39/'Table 3b DATA'!$I39</f>
        <v>0.24489795918367346</v>
      </c>
      <c r="F4" s="1348">
        <f>'Table 3b DATA'!D16</f>
        <v>2.47682302476823E-2</v>
      </c>
      <c r="G4" s="1347">
        <f>'Table 3b DATA'!D39/'Table 3b DATA'!$I39</f>
        <v>0.29591836734693877</v>
      </c>
      <c r="H4" s="1348">
        <f>'Table 3b DATA'!F16</f>
        <v>0.16673585166735852</v>
      </c>
      <c r="I4" s="1347">
        <f>'Table 3b DATA'!E39/'Table 3b DATA'!$I39</f>
        <v>0.19897959183673469</v>
      </c>
      <c r="J4" s="1348">
        <f>'Table 3b DATA'!H16</f>
        <v>0.20990729209907294</v>
      </c>
      <c r="K4" s="1347">
        <f>'Table 3b DATA'!F39/'Table 3b DATA'!$I39</f>
        <v>0.1326530612244898</v>
      </c>
      <c r="L4" s="1348">
        <f>'Table 3b DATA'!J16</f>
        <v>0.23204649232046493</v>
      </c>
      <c r="M4" s="1347">
        <f>'Table 3b DATA'!G39/'Table 3b DATA'!$I39</f>
        <v>7.1428571428571425E-2</v>
      </c>
      <c r="N4" s="1348">
        <f>'Table 3b DATA'!L16</f>
        <v>0.1740694617406946</v>
      </c>
      <c r="O4" s="1347">
        <f>'Table 3b DATA'!H39/'Table 3b DATA'!$I39</f>
        <v>5.6122448979591837E-2</v>
      </c>
      <c r="P4" s="1355">
        <f>'Table 3b DATA'!N16</f>
        <v>0.19247267192472672</v>
      </c>
    </row>
    <row r="5" spans="2:16" ht="15.75">
      <c r="B5" s="1353">
        <v>2014</v>
      </c>
      <c r="C5" s="1354">
        <f>'Table 3b DATA'!O17</f>
        <v>7889</v>
      </c>
      <c r="D5" s="1346">
        <f>'Table 3b DATA'!I40</f>
        <v>201</v>
      </c>
      <c r="E5" s="1347">
        <f>'Table 3b DATA'!C40/'Table 3b DATA'!$I40</f>
        <v>0.21890547263681592</v>
      </c>
      <c r="F5" s="1348">
        <f>'Table 3b DATA'!D17</f>
        <v>2.2689821270122958E-2</v>
      </c>
      <c r="G5" s="1347">
        <f>'Table 3b DATA'!D40/'Table 3b DATA'!$I40</f>
        <v>0.31343283582089554</v>
      </c>
      <c r="H5" s="1348">
        <f>'Table 3b DATA'!F17</f>
        <v>0.16618075801749271</v>
      </c>
      <c r="I5" s="1347">
        <f>'Table 3b DATA'!E40/'Table 3b DATA'!$I40</f>
        <v>0.19402985074626866</v>
      </c>
      <c r="J5" s="1348">
        <f>'Table 3b DATA'!H17</f>
        <v>0.19977183419951833</v>
      </c>
      <c r="K5" s="1347">
        <f>'Table 3b DATA'!F40/'Table 3b DATA'!$I40</f>
        <v>0.13930348258706468</v>
      </c>
      <c r="L5" s="1348">
        <f>'Table 3b DATA'!J17</f>
        <v>0.22094055013309671</v>
      </c>
      <c r="M5" s="1347">
        <f>'Table 3b DATA'!G40/'Table 3b DATA'!$I40</f>
        <v>5.9701492537313432E-2</v>
      </c>
      <c r="N5" s="1348">
        <f>'Table 3b DATA'!L17</f>
        <v>0.13702623906705541</v>
      </c>
      <c r="O5" s="1347">
        <f>'Table 3b DATA'!H40/'Table 3b DATA'!$I40</f>
        <v>7.4626865671641784E-2</v>
      </c>
      <c r="P5" s="1355">
        <f>'Table 3b DATA'!N17</f>
        <v>0.25339079731271391</v>
      </c>
    </row>
    <row r="6" spans="2:16" ht="15.75">
      <c r="B6" s="1353">
        <v>2015</v>
      </c>
      <c r="C6" s="1354">
        <f>'Table 3b DATA'!O18</f>
        <v>7936</v>
      </c>
      <c r="D6" s="1346">
        <f>'Table 3b DATA'!I41</f>
        <v>195</v>
      </c>
      <c r="E6" s="1347">
        <f>'Table 3b DATA'!C41/'Table 3b DATA'!$I41</f>
        <v>0.19487179487179487</v>
      </c>
      <c r="F6" s="1348">
        <f>'Table 3b DATA'!D18</f>
        <v>2.0791330645161289E-2</v>
      </c>
      <c r="G6" s="1347">
        <f>'Table 3b DATA'!D41/'Table 3b DATA'!$I41</f>
        <v>0.30256410256410254</v>
      </c>
      <c r="H6" s="1348">
        <f>'Table 3b DATA'!F18</f>
        <v>0.15498991935483869</v>
      </c>
      <c r="I6" s="1347">
        <f>'Table 3b DATA'!E41/'Table 3b DATA'!$I41</f>
        <v>0.22051282051282051</v>
      </c>
      <c r="J6" s="1348">
        <f>'Table 3b DATA'!H18</f>
        <v>0.21181955645161291</v>
      </c>
      <c r="K6" s="1347">
        <f>'Table 3b DATA'!F41/'Table 3b DATA'!$I41</f>
        <v>0.14358974358974358</v>
      </c>
      <c r="L6" s="1348">
        <f>'Table 3b DATA'!J18</f>
        <v>0.21685987903225809</v>
      </c>
      <c r="M6" s="1347">
        <f>'Table 3b DATA'!G41/'Table 3b DATA'!$I41</f>
        <v>6.1538461538461542E-2</v>
      </c>
      <c r="N6" s="1348">
        <f>'Table 3b DATA'!L18</f>
        <v>0.13319052419354838</v>
      </c>
      <c r="O6" s="1347">
        <f>'Table 3b DATA'!H41/'Table 3b DATA'!$I41</f>
        <v>7.6923076923076927E-2</v>
      </c>
      <c r="P6" s="1355">
        <f>'Table 3b DATA'!N18</f>
        <v>0.26234879032258063</v>
      </c>
    </row>
    <row r="7" spans="2:16" ht="15.75">
      <c r="B7" s="1353">
        <v>2016</v>
      </c>
      <c r="C7" s="1354">
        <f>'Table 3b DATA'!O19</f>
        <v>7612</v>
      </c>
      <c r="D7" s="1346">
        <f>'Table 3b DATA'!I42</f>
        <v>189</v>
      </c>
      <c r="E7" s="1347">
        <f>'Table 3b DATA'!C42/'Table 3b DATA'!$I42</f>
        <v>0.19576719576719576</v>
      </c>
      <c r="F7" s="1348">
        <f>'Table 3b DATA'!D19</f>
        <v>2.1150814503415657E-2</v>
      </c>
      <c r="G7" s="1347">
        <f>'Table 3b DATA'!D42/'Table 3b DATA'!$I42</f>
        <v>0.32804232804232802</v>
      </c>
      <c r="H7" s="1348">
        <f>'Table 3b DATA'!F19</f>
        <v>0.17564372044140833</v>
      </c>
      <c r="I7" s="1347">
        <f>'Table 3b DATA'!E42/'Table 3b DATA'!$I42</f>
        <v>0.18518518518518517</v>
      </c>
      <c r="J7" s="1348">
        <f>'Table 3b DATA'!H19</f>
        <v>0.18497109826589597</v>
      </c>
      <c r="K7" s="1347">
        <f>'Table 3b DATA'!F42/'Table 3b DATA'!$I42</f>
        <v>0.1693121693121693</v>
      </c>
      <c r="L7" s="1348">
        <f>'Table 3b DATA'!J19</f>
        <v>0.27325275880189176</v>
      </c>
      <c r="M7" s="1347">
        <f>'Table 3b DATA'!G42/'Table 3b DATA'!$I42</f>
        <v>5.8201058201058198E-2</v>
      </c>
      <c r="N7" s="1348">
        <f>'Table 3b DATA'!L19</f>
        <v>0.12362059905412506</v>
      </c>
      <c r="O7" s="1347">
        <f>'Table 3b DATA'!H42/'Table 3b DATA'!$I42</f>
        <v>6.3492063492063489E-2</v>
      </c>
      <c r="P7" s="1355">
        <f>'Table 3b DATA'!N19</f>
        <v>0.22136100893326327</v>
      </c>
    </row>
    <row r="8" spans="2:16" s="618" customFormat="1" ht="15.75">
      <c r="B8" s="1353">
        <v>2017</v>
      </c>
      <c r="C8" s="1354">
        <f>'Table 3b DATA'!O20</f>
        <v>7282</v>
      </c>
      <c r="D8" s="1346">
        <f>'Table 3b DATA'!I43</f>
        <v>190</v>
      </c>
      <c r="E8" s="1347">
        <f>'Table 3b DATA'!C43/'Table 3b DATA'!$I43</f>
        <v>0.21052631578947367</v>
      </c>
      <c r="F8" s="1348">
        <f>'Table 3b DATA'!D20</f>
        <v>2.5542433397418293E-2</v>
      </c>
      <c r="G8" s="1347">
        <f>'Table 3b DATA'!D43/'Table 3b DATA'!$I43</f>
        <v>0.31578947368421051</v>
      </c>
      <c r="H8" s="1348">
        <f>'Table 3b DATA'!F20</f>
        <v>0.18593792914034604</v>
      </c>
      <c r="I8" s="1347">
        <f>'Table 3b DATA'!E43/'Table 3b DATA'!$I43</f>
        <v>0.22631578947368422</v>
      </c>
      <c r="J8" s="1348">
        <f>'Table 3b DATA'!H20</f>
        <v>0.23358967316671245</v>
      </c>
      <c r="K8" s="1347">
        <f>'Table 3b DATA'!F43/'Table 3b DATA'!$I43</f>
        <v>0.14736842105263157</v>
      </c>
      <c r="L8" s="1348">
        <f>'Table 3b DATA'!J20</f>
        <v>0.24567426531172754</v>
      </c>
      <c r="M8" s="1347">
        <f>'Table 3b DATA'!G43/'Table 3b DATA'!$I43</f>
        <v>4.2105263157894736E-2</v>
      </c>
      <c r="N8" s="1348">
        <f>'Table 3b DATA'!L20</f>
        <v>0.10368030760780006</v>
      </c>
      <c r="O8" s="1347">
        <f>'Table 3b DATA'!H43/'Table 3b DATA'!$I43</f>
        <v>5.7894736842105263E-2</v>
      </c>
      <c r="P8" s="1355">
        <f>'Table 3b DATA'!N20</f>
        <v>0.20557539137599562</v>
      </c>
    </row>
    <row r="9" spans="2:16">
      <c r="E9" s="2"/>
    </row>
    <row r="10" spans="2:16" ht="15.75">
      <c r="B10" s="1155" t="s">
        <v>73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1">
    <tabColor theme="1"/>
  </sheetPr>
  <dimension ref="A1:AF66"/>
  <sheetViews>
    <sheetView workbookViewId="0">
      <selection activeCell="C4" sqref="C4:D20"/>
    </sheetView>
  </sheetViews>
  <sheetFormatPr defaultRowHeight="15"/>
  <sheetData>
    <row r="1" spans="1:32" ht="15.75" customHeight="1" thickBot="1">
      <c r="A1" s="1923" t="s">
        <v>804</v>
      </c>
      <c r="B1" s="1923"/>
      <c r="C1" s="1923"/>
      <c r="D1" s="1923"/>
      <c r="E1" s="1923"/>
      <c r="F1" s="1923"/>
      <c r="G1" s="1923"/>
      <c r="H1" s="1923"/>
      <c r="I1" s="1923"/>
      <c r="J1" s="1923"/>
      <c r="K1" s="1923"/>
      <c r="L1" s="1923"/>
      <c r="M1" s="1923"/>
      <c r="N1" s="1923"/>
      <c r="O1" s="1923"/>
      <c r="P1" s="1923"/>
      <c r="Q1" s="46"/>
      <c r="R1" s="627"/>
    </row>
    <row r="2" spans="1:32" ht="15.75" customHeight="1" thickTop="1">
      <c r="A2" s="1924" t="s">
        <v>0</v>
      </c>
      <c r="B2" s="1925"/>
      <c r="C2" s="1928" t="s">
        <v>784</v>
      </c>
      <c r="D2" s="1929"/>
      <c r="E2" s="1930" t="s">
        <v>785</v>
      </c>
      <c r="F2" s="1929"/>
      <c r="G2" s="1930" t="s">
        <v>786</v>
      </c>
      <c r="H2" s="1929"/>
      <c r="I2" s="1930" t="s">
        <v>787</v>
      </c>
      <c r="J2" s="1929"/>
      <c r="K2" s="1929" t="s">
        <v>86</v>
      </c>
      <c r="L2" s="1929"/>
      <c r="M2" s="1929" t="s">
        <v>87</v>
      </c>
      <c r="N2" s="1929"/>
      <c r="O2" s="1929" t="s">
        <v>21</v>
      </c>
      <c r="P2" s="1931"/>
      <c r="Q2" s="46"/>
      <c r="R2" s="627"/>
    </row>
    <row r="3" spans="1:32" ht="49.5" thickBot="1">
      <c r="A3" s="1926"/>
      <c r="B3" s="1927"/>
      <c r="C3" s="47" t="s">
        <v>71</v>
      </c>
      <c r="D3" s="48" t="s">
        <v>72</v>
      </c>
      <c r="E3" s="48" t="s">
        <v>71</v>
      </c>
      <c r="F3" s="48" t="s">
        <v>72</v>
      </c>
      <c r="G3" s="48" t="s">
        <v>71</v>
      </c>
      <c r="H3" s="48" t="s">
        <v>72</v>
      </c>
      <c r="I3" s="48" t="s">
        <v>71</v>
      </c>
      <c r="J3" s="48" t="s">
        <v>72</v>
      </c>
      <c r="K3" s="48" t="s">
        <v>71</v>
      </c>
      <c r="L3" s="48" t="s">
        <v>72</v>
      </c>
      <c r="M3" s="48" t="s">
        <v>71</v>
      </c>
      <c r="N3" s="48" t="s">
        <v>72</v>
      </c>
      <c r="O3" s="48" t="s">
        <v>71</v>
      </c>
      <c r="P3" s="49" t="s">
        <v>72</v>
      </c>
      <c r="Q3" s="46"/>
      <c r="R3" s="627"/>
    </row>
    <row r="4" spans="1:32" ht="15.75" customHeight="1" thickTop="1">
      <c r="A4" s="1934" t="s">
        <v>3</v>
      </c>
      <c r="B4" s="62" t="s">
        <v>4</v>
      </c>
      <c r="C4" s="63">
        <v>153</v>
      </c>
      <c r="D4" s="64">
        <v>4.5767274902781929E-2</v>
      </c>
      <c r="E4" s="65">
        <v>1252</v>
      </c>
      <c r="F4" s="64">
        <v>0.37451390966198028</v>
      </c>
      <c r="G4" s="65">
        <v>1011</v>
      </c>
      <c r="H4" s="64">
        <v>0.30242297337720614</v>
      </c>
      <c r="I4" s="65">
        <v>760</v>
      </c>
      <c r="J4" s="64">
        <v>0.22734071193538738</v>
      </c>
      <c r="K4" s="65">
        <v>167</v>
      </c>
      <c r="L4" s="64">
        <v>4.9955130122644326E-2</v>
      </c>
      <c r="M4" s="66" t="s">
        <v>0</v>
      </c>
      <c r="N4" s="66" t="s">
        <v>0</v>
      </c>
      <c r="O4" s="65">
        <v>3343</v>
      </c>
      <c r="P4" s="67">
        <v>1</v>
      </c>
      <c r="Q4" s="46"/>
      <c r="R4" s="668"/>
      <c r="S4" s="670"/>
      <c r="T4" s="668"/>
      <c r="U4" s="670"/>
      <c r="V4" s="668"/>
      <c r="W4" s="670"/>
      <c r="X4" s="668"/>
      <c r="Y4" s="670"/>
      <c r="Z4" s="668"/>
      <c r="AA4" s="670"/>
      <c r="AB4" s="671"/>
      <c r="AC4" s="671"/>
      <c r="AD4" s="668"/>
      <c r="AE4" s="670"/>
      <c r="AF4" s="669"/>
    </row>
    <row r="5" spans="1:32">
      <c r="A5" s="1935"/>
      <c r="B5" s="68" t="s">
        <v>5</v>
      </c>
      <c r="C5" s="69">
        <v>128</v>
      </c>
      <c r="D5" s="70">
        <v>3.7492677211482132E-2</v>
      </c>
      <c r="E5" s="71">
        <v>1394</v>
      </c>
      <c r="F5" s="70">
        <v>0.40831868775629759</v>
      </c>
      <c r="G5" s="71">
        <v>1195</v>
      </c>
      <c r="H5" s="70">
        <v>0.3500292911540715</v>
      </c>
      <c r="I5" s="71">
        <v>523</v>
      </c>
      <c r="J5" s="70">
        <v>0.15319273579379028</v>
      </c>
      <c r="K5" s="71">
        <v>174</v>
      </c>
      <c r="L5" s="70">
        <v>5.0966608084358524E-2</v>
      </c>
      <c r="M5" s="72" t="s">
        <v>0</v>
      </c>
      <c r="N5" s="72" t="s">
        <v>0</v>
      </c>
      <c r="O5" s="71">
        <v>3414</v>
      </c>
      <c r="P5" s="73">
        <v>1</v>
      </c>
      <c r="Q5" s="46"/>
      <c r="R5" s="668"/>
      <c r="S5" s="670"/>
      <c r="T5" s="668"/>
      <c r="U5" s="670"/>
      <c r="V5" s="668"/>
      <c r="W5" s="670"/>
      <c r="X5" s="668"/>
      <c r="Y5" s="670"/>
      <c r="Z5" s="668"/>
      <c r="AA5" s="670"/>
      <c r="AB5" s="671"/>
      <c r="AC5" s="671"/>
      <c r="AD5" s="668"/>
      <c r="AE5" s="670"/>
      <c r="AF5" s="669"/>
    </row>
    <row r="6" spans="1:32">
      <c r="A6" s="1935"/>
      <c r="B6" s="68" t="s">
        <v>6</v>
      </c>
      <c r="C6" s="69">
        <v>152</v>
      </c>
      <c r="D6" s="70">
        <v>4.0350411468011681E-2</v>
      </c>
      <c r="E6" s="71">
        <v>1502</v>
      </c>
      <c r="F6" s="70">
        <v>0.39872577647995755</v>
      </c>
      <c r="G6" s="71">
        <v>986</v>
      </c>
      <c r="H6" s="70">
        <v>0.26174674807539156</v>
      </c>
      <c r="I6" s="71">
        <v>931</v>
      </c>
      <c r="J6" s="70">
        <v>0.24714627024157154</v>
      </c>
      <c r="K6" s="71">
        <v>95</v>
      </c>
      <c r="L6" s="70">
        <v>2.5219007167507298E-2</v>
      </c>
      <c r="M6" s="71">
        <v>101</v>
      </c>
      <c r="N6" s="70">
        <v>2.6811786567560395E-2</v>
      </c>
      <c r="O6" s="71">
        <v>3767</v>
      </c>
      <c r="P6" s="73">
        <v>1</v>
      </c>
      <c r="Q6" s="46"/>
      <c r="R6" s="668"/>
      <c r="S6" s="670"/>
      <c r="T6" s="668"/>
      <c r="U6" s="670"/>
      <c r="V6" s="668"/>
      <c r="W6" s="670"/>
      <c r="X6" s="668"/>
      <c r="Y6" s="670"/>
      <c r="Z6" s="668"/>
      <c r="AA6" s="670"/>
      <c r="AB6" s="668"/>
      <c r="AC6" s="670"/>
      <c r="AD6" s="668"/>
      <c r="AE6" s="670"/>
      <c r="AF6" s="669"/>
    </row>
    <row r="7" spans="1:32">
      <c r="A7" s="1935"/>
      <c r="B7" s="68" t="s">
        <v>7</v>
      </c>
      <c r="C7" s="69">
        <v>180</v>
      </c>
      <c r="D7" s="70">
        <v>4.1322314049586771E-2</v>
      </c>
      <c r="E7" s="71">
        <v>1331</v>
      </c>
      <c r="F7" s="70">
        <v>0.30555555555555558</v>
      </c>
      <c r="G7" s="71">
        <v>1184</v>
      </c>
      <c r="H7" s="70">
        <v>0.27180899908172634</v>
      </c>
      <c r="I7" s="71">
        <v>785</v>
      </c>
      <c r="J7" s="70">
        <v>0.18021120293847567</v>
      </c>
      <c r="K7" s="71">
        <v>534</v>
      </c>
      <c r="L7" s="70">
        <v>0.12258953168044076</v>
      </c>
      <c r="M7" s="71">
        <v>342</v>
      </c>
      <c r="N7" s="70">
        <v>7.8512396694214878E-2</v>
      </c>
      <c r="O7" s="71">
        <v>4356</v>
      </c>
      <c r="P7" s="73">
        <v>1</v>
      </c>
      <c r="Q7" s="46"/>
      <c r="R7" s="668"/>
      <c r="S7" s="670"/>
      <c r="T7" s="668"/>
      <c r="U7" s="670"/>
      <c r="V7" s="668"/>
      <c r="W7" s="670"/>
      <c r="X7" s="668"/>
      <c r="Y7" s="670"/>
      <c r="Z7" s="668"/>
      <c r="AA7" s="670"/>
      <c r="AB7" s="668"/>
      <c r="AC7" s="670"/>
      <c r="AD7" s="668"/>
      <c r="AE7" s="670"/>
      <c r="AF7" s="669"/>
    </row>
    <row r="8" spans="1:32">
      <c r="A8" s="1935"/>
      <c r="B8" s="68" t="s">
        <v>8</v>
      </c>
      <c r="C8" s="69">
        <v>191</v>
      </c>
      <c r="D8" s="70">
        <v>3.6174242424242421E-2</v>
      </c>
      <c r="E8" s="71">
        <v>1298</v>
      </c>
      <c r="F8" s="70">
        <v>0.24583333333333332</v>
      </c>
      <c r="G8" s="71">
        <v>1620</v>
      </c>
      <c r="H8" s="70">
        <v>0.30681818181818182</v>
      </c>
      <c r="I8" s="71">
        <v>1223</v>
      </c>
      <c r="J8" s="70">
        <v>0.23162878787878788</v>
      </c>
      <c r="K8" s="71">
        <v>447</v>
      </c>
      <c r="L8" s="70">
        <v>8.465909090909092E-2</v>
      </c>
      <c r="M8" s="71">
        <v>501</v>
      </c>
      <c r="N8" s="70">
        <v>9.488636363636363E-2</v>
      </c>
      <c r="O8" s="71">
        <v>5280</v>
      </c>
      <c r="P8" s="73">
        <v>1</v>
      </c>
      <c r="Q8" s="46"/>
      <c r="R8" s="668"/>
      <c r="S8" s="670"/>
      <c r="T8" s="668"/>
      <c r="U8" s="670"/>
      <c r="V8" s="668"/>
      <c r="W8" s="670"/>
      <c r="X8" s="668"/>
      <c r="Y8" s="670"/>
      <c r="Z8" s="668"/>
      <c r="AA8" s="670"/>
      <c r="AB8" s="668"/>
      <c r="AC8" s="670"/>
      <c r="AD8" s="668"/>
      <c r="AE8" s="670"/>
      <c r="AF8" s="669"/>
    </row>
    <row r="9" spans="1:32">
      <c r="A9" s="1935"/>
      <c r="B9" s="68" t="s">
        <v>9</v>
      </c>
      <c r="C9" s="69">
        <v>138</v>
      </c>
      <c r="D9" s="70">
        <v>2.2069406684791303E-2</v>
      </c>
      <c r="E9" s="71">
        <v>1348</v>
      </c>
      <c r="F9" s="70">
        <v>0.21557652326883098</v>
      </c>
      <c r="G9" s="71">
        <v>1503</v>
      </c>
      <c r="H9" s="70">
        <v>0.24036462498000957</v>
      </c>
      <c r="I9" s="71">
        <v>1528</v>
      </c>
      <c r="J9" s="70">
        <v>0.24436270590116746</v>
      </c>
      <c r="K9" s="71">
        <v>526</v>
      </c>
      <c r="L9" s="70">
        <v>8.4119622581161041E-2</v>
      </c>
      <c r="M9" s="71">
        <v>1210</v>
      </c>
      <c r="N9" s="70">
        <v>0.19350711658403966</v>
      </c>
      <c r="O9" s="71">
        <v>6253</v>
      </c>
      <c r="P9" s="73">
        <v>1</v>
      </c>
      <c r="Q9" s="46"/>
      <c r="R9" s="668"/>
      <c r="S9" s="670"/>
      <c r="T9" s="668"/>
      <c r="U9" s="670"/>
      <c r="V9" s="668"/>
      <c r="W9" s="670"/>
      <c r="X9" s="668"/>
      <c r="Y9" s="670"/>
      <c r="Z9" s="668"/>
      <c r="AA9" s="670"/>
      <c r="AB9" s="668"/>
      <c r="AC9" s="670"/>
      <c r="AD9" s="668"/>
      <c r="AE9" s="670"/>
      <c r="AF9" s="669"/>
    </row>
    <row r="10" spans="1:32">
      <c r="A10" s="1935"/>
      <c r="B10" s="68" t="s">
        <v>10</v>
      </c>
      <c r="C10" s="69">
        <v>170</v>
      </c>
      <c r="D10" s="70">
        <v>2.7309236947791166E-2</v>
      </c>
      <c r="E10" s="71">
        <v>1218</v>
      </c>
      <c r="F10" s="70">
        <v>0.19566265060240964</v>
      </c>
      <c r="G10" s="71">
        <v>1960</v>
      </c>
      <c r="H10" s="70">
        <v>0.314859437751004</v>
      </c>
      <c r="I10" s="71">
        <v>1157</v>
      </c>
      <c r="J10" s="70">
        <v>0.18586345381526104</v>
      </c>
      <c r="K10" s="71">
        <v>567</v>
      </c>
      <c r="L10" s="70">
        <v>9.1084337349397582E-2</v>
      </c>
      <c r="M10" s="71">
        <v>1153</v>
      </c>
      <c r="N10" s="70">
        <v>0.18522088353413654</v>
      </c>
      <c r="O10" s="71">
        <v>6225</v>
      </c>
      <c r="P10" s="73">
        <v>1</v>
      </c>
      <c r="Q10" s="46"/>
      <c r="R10" s="668"/>
      <c r="S10" s="670"/>
      <c r="T10" s="668"/>
      <c r="U10" s="670"/>
      <c r="V10" s="668"/>
      <c r="W10" s="670"/>
      <c r="X10" s="668"/>
      <c r="Y10" s="670"/>
      <c r="Z10" s="668"/>
      <c r="AA10" s="670"/>
      <c r="AB10" s="668"/>
      <c r="AC10" s="670"/>
      <c r="AD10" s="668"/>
      <c r="AE10" s="670"/>
      <c r="AF10" s="669"/>
    </row>
    <row r="11" spans="1:32">
      <c r="A11" s="1935"/>
      <c r="B11" s="68" t="s">
        <v>11</v>
      </c>
      <c r="C11" s="69">
        <v>185</v>
      </c>
      <c r="D11" s="70">
        <v>2.9120100739807964E-2</v>
      </c>
      <c r="E11" s="71">
        <v>1523</v>
      </c>
      <c r="F11" s="70">
        <v>0.23972926176609477</v>
      </c>
      <c r="G11" s="71">
        <v>1585</v>
      </c>
      <c r="H11" s="70">
        <v>0.24948843066267906</v>
      </c>
      <c r="I11" s="71">
        <v>1054</v>
      </c>
      <c r="J11" s="70">
        <v>0.16590587124193296</v>
      </c>
      <c r="K11" s="71">
        <v>537</v>
      </c>
      <c r="L11" s="70">
        <v>8.4526995120415546E-2</v>
      </c>
      <c r="M11" s="71">
        <v>1469</v>
      </c>
      <c r="N11" s="70">
        <v>0.23122934046906973</v>
      </c>
      <c r="O11" s="71">
        <v>6353</v>
      </c>
      <c r="P11" s="73">
        <v>1</v>
      </c>
      <c r="Q11" s="46"/>
      <c r="R11" s="668"/>
      <c r="S11" s="670"/>
      <c r="T11" s="668"/>
      <c r="U11" s="670"/>
      <c r="V11" s="668"/>
      <c r="W11" s="670"/>
      <c r="X11" s="668"/>
      <c r="Y11" s="670"/>
      <c r="Z11" s="668"/>
      <c r="AA11" s="670"/>
      <c r="AB11" s="668"/>
      <c r="AC11" s="670"/>
      <c r="AD11" s="668"/>
      <c r="AE11" s="670"/>
      <c r="AF11" s="669"/>
    </row>
    <row r="12" spans="1:32">
      <c r="A12" s="1935"/>
      <c r="B12" s="68" t="s">
        <v>12</v>
      </c>
      <c r="C12" s="69">
        <v>224</v>
      </c>
      <c r="D12" s="70">
        <v>3.2468473691839396E-2</v>
      </c>
      <c r="E12" s="71">
        <v>1308</v>
      </c>
      <c r="F12" s="70">
        <v>0.18959269459341932</v>
      </c>
      <c r="G12" s="71">
        <v>1979</v>
      </c>
      <c r="H12" s="70">
        <v>0.28685316712567038</v>
      </c>
      <c r="I12" s="71">
        <v>1282</v>
      </c>
      <c r="J12" s="70">
        <v>0.1858240324684737</v>
      </c>
      <c r="K12" s="71">
        <v>730</v>
      </c>
      <c r="L12" s="70">
        <v>0.10581243658501233</v>
      </c>
      <c r="M12" s="71">
        <v>1376</v>
      </c>
      <c r="N12" s="70">
        <v>0.19944919553558488</v>
      </c>
      <c r="O12" s="71">
        <v>6899</v>
      </c>
      <c r="P12" s="73">
        <v>1</v>
      </c>
      <c r="Q12" s="46"/>
      <c r="R12" s="668"/>
      <c r="S12" s="670"/>
      <c r="T12" s="668"/>
      <c r="U12" s="670"/>
      <c r="V12" s="668"/>
      <c r="W12" s="670"/>
      <c r="X12" s="668"/>
      <c r="Y12" s="670"/>
      <c r="Z12" s="668"/>
      <c r="AA12" s="670"/>
      <c r="AB12" s="668"/>
      <c r="AC12" s="670"/>
      <c r="AD12" s="668"/>
      <c r="AE12" s="670"/>
      <c r="AF12" s="669"/>
    </row>
    <row r="13" spans="1:32">
      <c r="A13" s="1935"/>
      <c r="B13" s="68" t="s">
        <v>13</v>
      </c>
      <c r="C13" s="69">
        <v>203</v>
      </c>
      <c r="D13" s="70">
        <v>3.0485057816488963E-2</v>
      </c>
      <c r="E13" s="71">
        <v>1423</v>
      </c>
      <c r="F13" s="70">
        <v>0.21369575011262953</v>
      </c>
      <c r="G13" s="71">
        <v>1777</v>
      </c>
      <c r="H13" s="70">
        <v>0.26685688541823099</v>
      </c>
      <c r="I13" s="71">
        <v>1379</v>
      </c>
      <c r="J13" s="70">
        <v>0.20708815137408021</v>
      </c>
      <c r="K13" s="71">
        <v>439</v>
      </c>
      <c r="L13" s="70">
        <v>6.5925814686889919E-2</v>
      </c>
      <c r="M13" s="71">
        <v>1438</v>
      </c>
      <c r="N13" s="70">
        <v>0.21594834059168044</v>
      </c>
      <c r="O13" s="71">
        <v>6659</v>
      </c>
      <c r="P13" s="73">
        <v>1</v>
      </c>
      <c r="Q13" s="46"/>
      <c r="R13" s="668"/>
      <c r="S13" s="670"/>
      <c r="T13" s="668"/>
      <c r="U13" s="670"/>
      <c r="V13" s="668"/>
      <c r="W13" s="670"/>
      <c r="X13" s="668"/>
      <c r="Y13" s="670"/>
      <c r="Z13" s="668"/>
      <c r="AA13" s="670"/>
      <c r="AB13" s="668"/>
      <c r="AC13" s="670"/>
      <c r="AD13" s="668"/>
      <c r="AE13" s="670"/>
      <c r="AF13" s="669"/>
    </row>
    <row r="14" spans="1:32">
      <c r="A14" s="1935"/>
      <c r="B14" s="581" t="s">
        <v>14</v>
      </c>
      <c r="C14" s="582">
        <v>199</v>
      </c>
      <c r="D14" s="583">
        <v>2.9264705882352939E-2</v>
      </c>
      <c r="E14" s="584">
        <v>1493</v>
      </c>
      <c r="F14" s="583">
        <v>0.21955882352941178</v>
      </c>
      <c r="G14" s="584">
        <v>1277</v>
      </c>
      <c r="H14" s="583">
        <v>0.18779411764705883</v>
      </c>
      <c r="I14" s="584">
        <v>1940</v>
      </c>
      <c r="J14" s="583">
        <v>0.28529411764705886</v>
      </c>
      <c r="K14" s="584">
        <v>539</v>
      </c>
      <c r="L14" s="583">
        <v>7.9264705882352945E-2</v>
      </c>
      <c r="M14" s="584">
        <v>1352</v>
      </c>
      <c r="N14" s="583">
        <v>0.1988235294117647</v>
      </c>
      <c r="O14" s="584">
        <v>6800</v>
      </c>
      <c r="P14" s="585">
        <v>1</v>
      </c>
      <c r="Q14" s="46"/>
      <c r="R14" s="668"/>
      <c r="S14" s="670"/>
      <c r="T14" s="668"/>
      <c r="U14" s="670"/>
      <c r="V14" s="668"/>
      <c r="W14" s="670"/>
      <c r="X14" s="668"/>
      <c r="Y14" s="670"/>
      <c r="Z14" s="668"/>
      <c r="AA14" s="670"/>
      <c r="AB14" s="668"/>
      <c r="AC14" s="670"/>
      <c r="AD14" s="668"/>
      <c r="AE14" s="670"/>
      <c r="AF14" s="669"/>
    </row>
    <row r="15" spans="1:32">
      <c r="A15" s="1935"/>
      <c r="B15" s="68" t="s">
        <v>15</v>
      </c>
      <c r="C15" s="69">
        <v>221</v>
      </c>
      <c r="D15" s="70">
        <v>2.9275400715326531E-2</v>
      </c>
      <c r="E15" s="71">
        <v>1361</v>
      </c>
      <c r="F15" s="70">
        <v>0.18028877997085707</v>
      </c>
      <c r="G15" s="71">
        <v>1549</v>
      </c>
      <c r="H15" s="70">
        <v>0.20519274076036559</v>
      </c>
      <c r="I15" s="71">
        <v>1824</v>
      </c>
      <c r="J15" s="70">
        <v>0.24162140680884886</v>
      </c>
      <c r="K15" s="71">
        <v>508</v>
      </c>
      <c r="L15" s="70">
        <v>6.7293681282289047E-2</v>
      </c>
      <c r="M15" s="71">
        <v>2086</v>
      </c>
      <c r="N15" s="70">
        <v>0.27632799046231288</v>
      </c>
      <c r="O15" s="71">
        <v>7549</v>
      </c>
      <c r="P15" s="73">
        <v>1</v>
      </c>
      <c r="Q15" s="46"/>
      <c r="R15" s="668"/>
      <c r="S15" s="670"/>
      <c r="T15" s="668"/>
      <c r="U15" s="670"/>
      <c r="V15" s="668"/>
      <c r="W15" s="670"/>
      <c r="X15" s="668"/>
      <c r="Y15" s="670"/>
      <c r="Z15" s="668"/>
      <c r="AA15" s="670"/>
      <c r="AB15" s="668"/>
      <c r="AC15" s="670"/>
      <c r="AD15" s="668"/>
      <c r="AE15" s="670"/>
      <c r="AF15" s="669"/>
    </row>
    <row r="16" spans="1:32">
      <c r="A16" s="1935"/>
      <c r="B16" s="50" t="s">
        <v>16</v>
      </c>
      <c r="C16" s="51">
        <v>179</v>
      </c>
      <c r="D16" s="52">
        <v>2.47682302476823E-2</v>
      </c>
      <c r="E16" s="53">
        <v>1205</v>
      </c>
      <c r="F16" s="52">
        <v>0.16673585166735852</v>
      </c>
      <c r="G16" s="53">
        <v>1517</v>
      </c>
      <c r="H16" s="52">
        <v>0.20990729209907294</v>
      </c>
      <c r="I16" s="53">
        <v>1677</v>
      </c>
      <c r="J16" s="52">
        <v>0.23204649232046493</v>
      </c>
      <c r="K16" s="53">
        <v>1258</v>
      </c>
      <c r="L16" s="52">
        <v>0.1740694617406946</v>
      </c>
      <c r="M16" s="53">
        <v>1391</v>
      </c>
      <c r="N16" s="52">
        <v>0.19247267192472672</v>
      </c>
      <c r="O16" s="53">
        <v>7227</v>
      </c>
      <c r="P16" s="54">
        <v>1</v>
      </c>
      <c r="Q16" s="46"/>
      <c r="R16" s="668"/>
      <c r="S16" s="670"/>
      <c r="T16" s="668"/>
      <c r="U16" s="670"/>
      <c r="V16" s="668"/>
      <c r="W16" s="670"/>
      <c r="X16" s="668"/>
      <c r="Y16" s="670"/>
      <c r="Z16" s="668"/>
      <c r="AA16" s="670"/>
      <c r="AB16" s="668"/>
      <c r="AC16" s="670"/>
      <c r="AD16" s="668"/>
      <c r="AE16" s="670"/>
      <c r="AF16" s="669"/>
    </row>
    <row r="17" spans="1:32">
      <c r="A17" s="1935"/>
      <c r="B17" s="50" t="s">
        <v>17</v>
      </c>
      <c r="C17" s="51">
        <v>179</v>
      </c>
      <c r="D17" s="52">
        <v>2.2689821270122958E-2</v>
      </c>
      <c r="E17" s="53">
        <v>1311</v>
      </c>
      <c r="F17" s="52">
        <v>0.16618075801749271</v>
      </c>
      <c r="G17" s="53">
        <v>1576</v>
      </c>
      <c r="H17" s="52">
        <v>0.19977183419951833</v>
      </c>
      <c r="I17" s="53">
        <v>1743</v>
      </c>
      <c r="J17" s="52">
        <v>0.22094055013309671</v>
      </c>
      <c r="K17" s="53">
        <v>1081</v>
      </c>
      <c r="L17" s="52">
        <v>0.13702623906705541</v>
      </c>
      <c r="M17" s="53">
        <v>1999</v>
      </c>
      <c r="N17" s="52">
        <v>0.25339079731271391</v>
      </c>
      <c r="O17" s="53">
        <v>7889</v>
      </c>
      <c r="P17" s="54">
        <v>1</v>
      </c>
      <c r="Q17" s="46"/>
      <c r="R17" s="668"/>
      <c r="S17" s="670"/>
      <c r="T17" s="668"/>
      <c r="U17" s="670"/>
      <c r="V17" s="668"/>
      <c r="W17" s="670"/>
      <c r="X17" s="668"/>
      <c r="Y17" s="670"/>
      <c r="Z17" s="668"/>
      <c r="AA17" s="670"/>
      <c r="AB17" s="668"/>
      <c r="AC17" s="670"/>
      <c r="AD17" s="668"/>
      <c r="AE17" s="670"/>
      <c r="AF17" s="669"/>
    </row>
    <row r="18" spans="1:32" s="571" customFormat="1">
      <c r="A18" s="1935"/>
      <c r="B18" s="50" t="s">
        <v>18</v>
      </c>
      <c r="C18" s="51">
        <v>165</v>
      </c>
      <c r="D18" s="52">
        <v>2.0791330645161289E-2</v>
      </c>
      <c r="E18" s="53">
        <v>1230</v>
      </c>
      <c r="F18" s="52">
        <v>0.15498991935483869</v>
      </c>
      <c r="G18" s="53">
        <v>1681</v>
      </c>
      <c r="H18" s="52">
        <v>0.21181955645161291</v>
      </c>
      <c r="I18" s="53">
        <v>1721</v>
      </c>
      <c r="J18" s="52">
        <v>0.21685987903225809</v>
      </c>
      <c r="K18" s="53">
        <v>1057</v>
      </c>
      <c r="L18" s="52">
        <v>0.13319052419354838</v>
      </c>
      <c r="M18" s="53">
        <v>2082</v>
      </c>
      <c r="N18" s="52">
        <v>0.26234879032258063</v>
      </c>
      <c r="O18" s="53">
        <v>7936</v>
      </c>
      <c r="P18" s="54">
        <v>1</v>
      </c>
      <c r="Q18" s="46"/>
      <c r="R18" s="668"/>
      <c r="S18" s="670"/>
      <c r="T18" s="668"/>
      <c r="U18" s="670"/>
      <c r="V18" s="668"/>
      <c r="W18" s="670"/>
      <c r="X18" s="668"/>
      <c r="Y18" s="670"/>
      <c r="Z18" s="668"/>
      <c r="AA18" s="670"/>
      <c r="AB18" s="668"/>
      <c r="AC18" s="670"/>
      <c r="AD18" s="668"/>
      <c r="AE18" s="670"/>
      <c r="AF18" s="669"/>
    </row>
    <row r="19" spans="1:32" s="618" customFormat="1">
      <c r="A19" s="1935"/>
      <c r="B19" s="50" t="s">
        <v>755</v>
      </c>
      <c r="C19" s="51">
        <v>161</v>
      </c>
      <c r="D19" s="52">
        <v>2.1150814503415657E-2</v>
      </c>
      <c r="E19" s="53">
        <v>1337</v>
      </c>
      <c r="F19" s="52">
        <v>0.17564372044140833</v>
      </c>
      <c r="G19" s="53">
        <v>1408</v>
      </c>
      <c r="H19" s="52">
        <v>0.18497109826589597</v>
      </c>
      <c r="I19" s="53">
        <v>2080</v>
      </c>
      <c r="J19" s="52">
        <v>0.27325275880189176</v>
      </c>
      <c r="K19" s="53">
        <v>941</v>
      </c>
      <c r="L19" s="52">
        <v>0.12362059905412506</v>
      </c>
      <c r="M19" s="53">
        <v>1685</v>
      </c>
      <c r="N19" s="52">
        <v>0.22136100893326327</v>
      </c>
      <c r="O19" s="53">
        <v>7612</v>
      </c>
      <c r="P19" s="54">
        <v>1</v>
      </c>
      <c r="Q19" s="46"/>
      <c r="R19" s="668"/>
      <c r="S19" s="670"/>
      <c r="T19" s="668"/>
      <c r="U19" s="670"/>
      <c r="V19" s="668"/>
      <c r="W19" s="670"/>
      <c r="X19" s="668"/>
      <c r="Y19" s="670"/>
      <c r="Z19" s="668"/>
      <c r="AA19" s="670"/>
      <c r="AB19" s="668"/>
      <c r="AC19" s="670"/>
      <c r="AD19" s="668"/>
      <c r="AE19" s="670"/>
      <c r="AF19" s="669"/>
    </row>
    <row r="20" spans="1:32" ht="15.75" thickBot="1">
      <c r="A20" s="1936"/>
      <c r="B20" s="55" t="s">
        <v>818</v>
      </c>
      <c r="C20" s="56">
        <v>186</v>
      </c>
      <c r="D20" s="57">
        <v>2.5542433397418293E-2</v>
      </c>
      <c r="E20" s="58">
        <v>1354</v>
      </c>
      <c r="F20" s="57">
        <v>0.18593792914034604</v>
      </c>
      <c r="G20" s="58">
        <v>1701</v>
      </c>
      <c r="H20" s="57">
        <v>0.23358967316671245</v>
      </c>
      <c r="I20" s="58">
        <v>1789</v>
      </c>
      <c r="J20" s="57">
        <v>0.24567426531172754</v>
      </c>
      <c r="K20" s="58">
        <v>755</v>
      </c>
      <c r="L20" s="57">
        <v>0.10368030760780006</v>
      </c>
      <c r="M20" s="58">
        <v>1497</v>
      </c>
      <c r="N20" s="57">
        <v>0.20557539137599562</v>
      </c>
      <c r="O20" s="58">
        <v>7282</v>
      </c>
      <c r="P20" s="59">
        <v>1</v>
      </c>
      <c r="Q20" s="46"/>
      <c r="R20" s="668"/>
      <c r="S20" s="670"/>
      <c r="T20" s="668"/>
      <c r="U20" s="670"/>
      <c r="V20" s="668"/>
      <c r="W20" s="670"/>
      <c r="X20" s="668"/>
      <c r="Y20" s="670"/>
      <c r="Z20" s="668"/>
      <c r="AA20" s="670"/>
      <c r="AB20" s="668"/>
      <c r="AC20" s="670"/>
      <c r="AD20" s="668"/>
      <c r="AE20" s="670"/>
      <c r="AF20" s="669"/>
    </row>
    <row r="21" spans="1:32" ht="15.75" customHeight="1" thickTop="1">
      <c r="A21" s="1937" t="s">
        <v>73</v>
      </c>
      <c r="B21" s="1937"/>
      <c r="C21" s="1937"/>
      <c r="D21" s="1937"/>
      <c r="E21" s="1937"/>
      <c r="F21" s="1937"/>
      <c r="G21" s="1937"/>
      <c r="H21" s="1937"/>
      <c r="I21" s="1937"/>
      <c r="J21" s="1937"/>
      <c r="K21" s="1937"/>
      <c r="L21" s="1937"/>
      <c r="M21" s="1937"/>
      <c r="N21" s="1937"/>
      <c r="O21" s="1937"/>
      <c r="P21" s="1937"/>
      <c r="Q21" s="46"/>
      <c r="R21" s="627"/>
    </row>
    <row r="23" spans="1:32" ht="15" customHeight="1">
      <c r="A23" s="1923" t="s">
        <v>88</v>
      </c>
      <c r="B23" s="1923"/>
      <c r="C23" s="1923"/>
      <c r="D23" s="1923"/>
      <c r="E23" s="1923"/>
      <c r="F23" s="1923"/>
      <c r="G23" s="1923"/>
      <c r="H23" s="1923"/>
      <c r="I23" s="1923"/>
    </row>
    <row r="24" spans="1:32" ht="15.75" thickBot="1">
      <c r="A24" s="60" t="s">
        <v>78</v>
      </c>
      <c r="B24" s="46"/>
      <c r="C24" s="46"/>
      <c r="D24" s="46"/>
      <c r="E24" s="46"/>
      <c r="F24" s="46"/>
      <c r="G24" s="46"/>
      <c r="H24" s="46"/>
      <c r="I24" s="46"/>
    </row>
    <row r="25" spans="1:32" ht="15.75" thickTop="1">
      <c r="A25" s="1924" t="s">
        <v>0</v>
      </c>
      <c r="B25" s="1925"/>
      <c r="C25" s="1938" t="s">
        <v>89</v>
      </c>
      <c r="D25" s="1929"/>
      <c r="E25" s="1929"/>
      <c r="F25" s="1929"/>
      <c r="G25" s="1929"/>
      <c r="H25" s="1929"/>
      <c r="I25" s="1931" t="s">
        <v>21</v>
      </c>
    </row>
    <row r="26" spans="1:32" ht="49.5" thickBot="1">
      <c r="A26" s="1926"/>
      <c r="B26" s="1927"/>
      <c r="C26" s="625" t="s">
        <v>784</v>
      </c>
      <c r="D26" s="626" t="s">
        <v>785</v>
      </c>
      <c r="E26" s="626" t="s">
        <v>786</v>
      </c>
      <c r="F26" s="626" t="s">
        <v>787</v>
      </c>
      <c r="G26" s="48" t="s">
        <v>86</v>
      </c>
      <c r="H26" s="48" t="s">
        <v>87</v>
      </c>
      <c r="I26" s="1939"/>
    </row>
    <row r="27" spans="1:32" ht="15.75" customHeight="1" thickTop="1">
      <c r="A27" s="1934" t="s">
        <v>3</v>
      </c>
      <c r="B27" s="62" t="s">
        <v>4</v>
      </c>
      <c r="C27" s="63">
        <v>33</v>
      </c>
      <c r="D27" s="65">
        <v>62</v>
      </c>
      <c r="E27" s="65">
        <v>27</v>
      </c>
      <c r="F27" s="65">
        <v>12</v>
      </c>
      <c r="G27" s="65">
        <v>2</v>
      </c>
      <c r="H27" s="65">
        <v>0</v>
      </c>
      <c r="I27" s="74">
        <v>136</v>
      </c>
      <c r="L27" s="668"/>
      <c r="M27" s="668"/>
      <c r="N27" s="668"/>
      <c r="O27" s="668"/>
      <c r="P27" s="668"/>
      <c r="Q27" s="668"/>
      <c r="R27" s="668"/>
    </row>
    <row r="28" spans="1:32">
      <c r="A28" s="1935"/>
      <c r="B28" s="68" t="s">
        <v>5</v>
      </c>
      <c r="C28" s="69">
        <v>27</v>
      </c>
      <c r="D28" s="71">
        <v>71</v>
      </c>
      <c r="E28" s="71">
        <v>29</v>
      </c>
      <c r="F28" s="71">
        <v>8</v>
      </c>
      <c r="G28" s="71">
        <v>2</v>
      </c>
      <c r="H28" s="71">
        <v>0</v>
      </c>
      <c r="I28" s="75">
        <v>137</v>
      </c>
      <c r="L28" s="668"/>
      <c r="M28" s="668"/>
      <c r="N28" s="668"/>
      <c r="O28" s="668"/>
      <c r="P28" s="668"/>
      <c r="Q28" s="668"/>
      <c r="R28" s="668"/>
    </row>
    <row r="29" spans="1:32">
      <c r="A29" s="1935"/>
      <c r="B29" s="68" t="s">
        <v>6</v>
      </c>
      <c r="C29" s="69">
        <v>27</v>
      </c>
      <c r="D29" s="71">
        <v>74</v>
      </c>
      <c r="E29" s="71">
        <v>26</v>
      </c>
      <c r="F29" s="71">
        <v>14</v>
      </c>
      <c r="G29" s="71">
        <v>1</v>
      </c>
      <c r="H29" s="71">
        <v>1</v>
      </c>
      <c r="I29" s="75">
        <v>143</v>
      </c>
      <c r="L29" s="668"/>
      <c r="M29" s="668"/>
      <c r="N29" s="668"/>
      <c r="O29" s="668"/>
      <c r="P29" s="668"/>
      <c r="Q29" s="668"/>
      <c r="R29" s="668"/>
    </row>
    <row r="30" spans="1:32">
      <c r="A30" s="1935"/>
      <c r="B30" s="68" t="s">
        <v>7</v>
      </c>
      <c r="C30" s="69">
        <v>33</v>
      </c>
      <c r="D30" s="71">
        <v>66</v>
      </c>
      <c r="E30" s="71">
        <v>32</v>
      </c>
      <c r="F30" s="71">
        <v>13</v>
      </c>
      <c r="G30" s="71">
        <v>6</v>
      </c>
      <c r="H30" s="71">
        <v>2</v>
      </c>
      <c r="I30" s="75">
        <v>152</v>
      </c>
      <c r="L30" s="668"/>
      <c r="M30" s="668"/>
      <c r="N30" s="668"/>
      <c r="O30" s="668"/>
      <c r="P30" s="668"/>
      <c r="Q30" s="668"/>
      <c r="R30" s="668"/>
    </row>
    <row r="31" spans="1:32">
      <c r="A31" s="1935"/>
      <c r="B31" s="68" t="s">
        <v>8</v>
      </c>
      <c r="C31" s="69">
        <v>38</v>
      </c>
      <c r="D31" s="71">
        <v>62</v>
      </c>
      <c r="E31" s="71">
        <v>42</v>
      </c>
      <c r="F31" s="71">
        <v>20</v>
      </c>
      <c r="G31" s="71">
        <v>5</v>
      </c>
      <c r="H31" s="71">
        <v>3</v>
      </c>
      <c r="I31" s="75">
        <v>170</v>
      </c>
      <c r="L31" s="668"/>
      <c r="M31" s="668"/>
      <c r="N31" s="668"/>
      <c r="O31" s="668"/>
      <c r="P31" s="668"/>
      <c r="Q31" s="668"/>
      <c r="R31" s="668"/>
    </row>
    <row r="32" spans="1:32">
      <c r="A32" s="1935"/>
      <c r="B32" s="68" t="s">
        <v>9</v>
      </c>
      <c r="C32" s="69">
        <v>30</v>
      </c>
      <c r="D32" s="71">
        <v>66</v>
      </c>
      <c r="E32" s="71">
        <v>40</v>
      </c>
      <c r="F32" s="71">
        <v>24</v>
      </c>
      <c r="G32" s="71">
        <v>6</v>
      </c>
      <c r="H32" s="71">
        <v>9</v>
      </c>
      <c r="I32" s="75">
        <v>175</v>
      </c>
      <c r="L32" s="668"/>
      <c r="M32" s="668"/>
      <c r="N32" s="668"/>
      <c r="O32" s="668"/>
      <c r="P32" s="668"/>
      <c r="Q32" s="668"/>
      <c r="R32" s="668"/>
    </row>
    <row r="33" spans="1:18">
      <c r="A33" s="1935"/>
      <c r="B33" s="68" t="s">
        <v>10</v>
      </c>
      <c r="C33" s="69">
        <v>38</v>
      </c>
      <c r="D33" s="71">
        <v>63</v>
      </c>
      <c r="E33" s="71">
        <v>52</v>
      </c>
      <c r="F33" s="71">
        <v>19</v>
      </c>
      <c r="G33" s="71">
        <v>6</v>
      </c>
      <c r="H33" s="71">
        <v>8</v>
      </c>
      <c r="I33" s="75">
        <v>186</v>
      </c>
      <c r="L33" s="668"/>
      <c r="M33" s="668"/>
      <c r="N33" s="668"/>
      <c r="O33" s="668"/>
      <c r="P33" s="668"/>
      <c r="Q33" s="668"/>
      <c r="R33" s="668"/>
    </row>
    <row r="34" spans="1:18">
      <c r="A34" s="1935"/>
      <c r="B34" s="68" t="s">
        <v>11</v>
      </c>
      <c r="C34" s="69">
        <v>36</v>
      </c>
      <c r="D34" s="71">
        <v>72</v>
      </c>
      <c r="E34" s="71">
        <v>41</v>
      </c>
      <c r="F34" s="71">
        <v>17</v>
      </c>
      <c r="G34" s="71">
        <v>6</v>
      </c>
      <c r="H34" s="71">
        <v>12</v>
      </c>
      <c r="I34" s="75">
        <v>184</v>
      </c>
      <c r="L34" s="668"/>
      <c r="M34" s="668"/>
      <c r="N34" s="668"/>
      <c r="O34" s="668"/>
      <c r="P34" s="668"/>
      <c r="Q34" s="668"/>
      <c r="R34" s="668"/>
    </row>
    <row r="35" spans="1:18">
      <c r="A35" s="1935"/>
      <c r="B35" s="68" t="s">
        <v>12</v>
      </c>
      <c r="C35" s="69">
        <v>48</v>
      </c>
      <c r="D35" s="71">
        <v>63</v>
      </c>
      <c r="E35" s="71">
        <v>50</v>
      </c>
      <c r="F35" s="71">
        <v>20</v>
      </c>
      <c r="G35" s="71">
        <v>8</v>
      </c>
      <c r="H35" s="71">
        <v>11</v>
      </c>
      <c r="I35" s="75">
        <v>200</v>
      </c>
      <c r="L35" s="668"/>
      <c r="M35" s="668"/>
      <c r="N35" s="668"/>
      <c r="O35" s="668"/>
      <c r="P35" s="668"/>
      <c r="Q35" s="668"/>
      <c r="R35" s="668"/>
    </row>
    <row r="36" spans="1:18">
      <c r="A36" s="1935"/>
      <c r="B36" s="68" t="s">
        <v>13</v>
      </c>
      <c r="C36" s="69">
        <v>48</v>
      </c>
      <c r="D36" s="71">
        <v>73</v>
      </c>
      <c r="E36" s="71">
        <v>44</v>
      </c>
      <c r="F36" s="71">
        <v>22</v>
      </c>
      <c r="G36" s="71">
        <v>5</v>
      </c>
      <c r="H36" s="71">
        <v>11</v>
      </c>
      <c r="I36" s="75">
        <v>203</v>
      </c>
      <c r="L36" s="668"/>
      <c r="M36" s="668"/>
      <c r="N36" s="668"/>
      <c r="O36" s="668"/>
      <c r="P36" s="668"/>
      <c r="Q36" s="668"/>
      <c r="R36" s="668"/>
    </row>
    <row r="37" spans="1:18">
      <c r="A37" s="1935"/>
      <c r="B37" s="581" t="s">
        <v>14</v>
      </c>
      <c r="C37" s="582">
        <v>42</v>
      </c>
      <c r="D37" s="584">
        <v>76</v>
      </c>
      <c r="E37" s="584">
        <v>33</v>
      </c>
      <c r="F37" s="584">
        <v>31</v>
      </c>
      <c r="G37" s="584">
        <v>6</v>
      </c>
      <c r="H37" s="584">
        <v>11</v>
      </c>
      <c r="I37" s="586">
        <v>199</v>
      </c>
      <c r="L37" s="668"/>
      <c r="M37" s="668"/>
      <c r="N37" s="668"/>
      <c r="O37" s="668"/>
      <c r="P37" s="668"/>
      <c r="Q37" s="668"/>
      <c r="R37" s="668"/>
    </row>
    <row r="38" spans="1:18">
      <c r="A38" s="1935"/>
      <c r="B38" s="68" t="s">
        <v>15</v>
      </c>
      <c r="C38" s="69">
        <v>55</v>
      </c>
      <c r="D38" s="71">
        <v>62</v>
      </c>
      <c r="E38" s="71">
        <v>40</v>
      </c>
      <c r="F38" s="71">
        <v>29</v>
      </c>
      <c r="G38" s="71">
        <v>6</v>
      </c>
      <c r="H38" s="71">
        <v>17</v>
      </c>
      <c r="I38" s="75">
        <v>209</v>
      </c>
      <c r="L38" s="668"/>
      <c r="M38" s="668"/>
      <c r="N38" s="668"/>
      <c r="O38" s="668"/>
      <c r="P38" s="668"/>
      <c r="Q38" s="668"/>
      <c r="R38" s="668"/>
    </row>
    <row r="39" spans="1:18">
      <c r="A39" s="1935"/>
      <c r="B39" s="50" t="s">
        <v>16</v>
      </c>
      <c r="C39" s="51">
        <v>48</v>
      </c>
      <c r="D39" s="53">
        <v>58</v>
      </c>
      <c r="E39" s="53">
        <v>39</v>
      </c>
      <c r="F39" s="53">
        <v>26</v>
      </c>
      <c r="G39" s="53">
        <v>14</v>
      </c>
      <c r="H39" s="53">
        <v>11</v>
      </c>
      <c r="I39" s="61">
        <v>196</v>
      </c>
      <c r="L39" s="668"/>
      <c r="M39" s="668"/>
      <c r="N39" s="668"/>
      <c r="O39" s="668"/>
      <c r="P39" s="668"/>
      <c r="Q39" s="668"/>
      <c r="R39" s="668"/>
    </row>
    <row r="40" spans="1:18">
      <c r="A40" s="1935"/>
      <c r="B40" s="50" t="s">
        <v>17</v>
      </c>
      <c r="C40" s="51">
        <v>44</v>
      </c>
      <c r="D40" s="53">
        <v>63</v>
      </c>
      <c r="E40" s="53">
        <v>39</v>
      </c>
      <c r="F40" s="53">
        <v>28</v>
      </c>
      <c r="G40" s="53">
        <v>12</v>
      </c>
      <c r="H40" s="53">
        <v>15</v>
      </c>
      <c r="I40" s="61">
        <v>201</v>
      </c>
      <c r="L40" s="668"/>
      <c r="M40" s="668"/>
      <c r="N40" s="668"/>
      <c r="O40" s="668"/>
      <c r="P40" s="668"/>
      <c r="Q40" s="668"/>
      <c r="R40" s="668"/>
    </row>
    <row r="41" spans="1:18">
      <c r="A41" s="1935"/>
      <c r="B41" s="50" t="s">
        <v>18</v>
      </c>
      <c r="C41" s="51">
        <v>38</v>
      </c>
      <c r="D41" s="53">
        <v>59</v>
      </c>
      <c r="E41" s="53">
        <v>43</v>
      </c>
      <c r="F41" s="53">
        <v>28</v>
      </c>
      <c r="G41" s="53">
        <v>12</v>
      </c>
      <c r="H41" s="53">
        <v>15</v>
      </c>
      <c r="I41" s="61">
        <v>195</v>
      </c>
      <c r="L41" s="668"/>
      <c r="M41" s="668"/>
      <c r="N41" s="668"/>
      <c r="O41" s="668"/>
      <c r="P41" s="668"/>
      <c r="Q41" s="668"/>
      <c r="R41" s="668"/>
    </row>
    <row r="42" spans="1:18" s="618" customFormat="1">
      <c r="A42" s="1935"/>
      <c r="B42" s="50" t="s">
        <v>755</v>
      </c>
      <c r="C42" s="51">
        <v>37</v>
      </c>
      <c r="D42" s="53">
        <v>62</v>
      </c>
      <c r="E42" s="53">
        <v>35</v>
      </c>
      <c r="F42" s="53">
        <v>32</v>
      </c>
      <c r="G42" s="53">
        <v>11</v>
      </c>
      <c r="H42" s="53">
        <v>12</v>
      </c>
      <c r="I42" s="61">
        <v>189</v>
      </c>
      <c r="L42" s="668"/>
      <c r="M42" s="668"/>
      <c r="N42" s="668"/>
      <c r="O42" s="668"/>
      <c r="P42" s="668"/>
      <c r="Q42" s="668"/>
      <c r="R42" s="668"/>
    </row>
    <row r="43" spans="1:18" s="571" customFormat="1">
      <c r="A43" s="1935"/>
      <c r="B43" s="50" t="s">
        <v>818</v>
      </c>
      <c r="C43" s="51">
        <v>40</v>
      </c>
      <c r="D43" s="53">
        <v>60</v>
      </c>
      <c r="E43" s="53">
        <v>43</v>
      </c>
      <c r="F43" s="53">
        <v>28</v>
      </c>
      <c r="G43" s="53">
        <v>8</v>
      </c>
      <c r="H43" s="53">
        <v>11</v>
      </c>
      <c r="I43" s="61">
        <v>190</v>
      </c>
      <c r="L43" s="668"/>
      <c r="M43" s="668"/>
      <c r="N43" s="668"/>
      <c r="O43" s="668"/>
      <c r="P43" s="668"/>
      <c r="Q43" s="668"/>
      <c r="R43" s="668"/>
    </row>
    <row r="44" spans="1:18" ht="15.75" thickBot="1">
      <c r="A44" s="1932" t="s">
        <v>21</v>
      </c>
      <c r="B44" s="1933"/>
      <c r="C44" s="76">
        <v>662</v>
      </c>
      <c r="D44" s="77">
        <v>1112</v>
      </c>
      <c r="E44" s="77">
        <v>655</v>
      </c>
      <c r="F44" s="77">
        <v>371</v>
      </c>
      <c r="G44" s="77">
        <v>116</v>
      </c>
      <c r="H44" s="77">
        <v>149</v>
      </c>
      <c r="I44" s="78">
        <v>3065</v>
      </c>
      <c r="L44" s="668"/>
      <c r="M44" s="668"/>
      <c r="N44" s="668"/>
      <c r="O44" s="668"/>
      <c r="P44" s="668"/>
      <c r="Q44" s="668"/>
      <c r="R44" s="668"/>
    </row>
    <row r="45" spans="1:18" ht="15.75" thickTop="1"/>
    <row r="47" spans="1:18" ht="15.75" customHeight="1"/>
    <row r="48" spans="1:18" ht="15.75" customHeight="1"/>
    <row r="50" ht="15.75" customHeight="1"/>
    <row r="51" ht="15.75" customHeight="1"/>
    <row r="66" ht="15.75" customHeight="1"/>
  </sheetData>
  <mergeCells count="17">
    <mergeCell ref="A44:B44"/>
    <mergeCell ref="A4:A20"/>
    <mergeCell ref="A21:P21"/>
    <mergeCell ref="A23:I23"/>
    <mergeCell ref="A25:B26"/>
    <mergeCell ref="C25:H25"/>
    <mergeCell ref="I25:I26"/>
    <mergeCell ref="A27:A43"/>
    <mergeCell ref="A1:P1"/>
    <mergeCell ref="A2:B3"/>
    <mergeCell ref="C2:D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60"/>
  <dimension ref="A1:P10"/>
  <sheetViews>
    <sheetView showGridLines="0" zoomScale="80" zoomScaleNormal="80" workbookViewId="0"/>
  </sheetViews>
  <sheetFormatPr defaultRowHeight="15"/>
  <cols>
    <col min="1" max="1" width="2.28515625" style="618" customWidth="1"/>
    <col min="2" max="2" width="8.7109375" style="571" customWidth="1"/>
    <col min="3" max="16" width="15.7109375" style="571" customWidth="1"/>
    <col min="17" max="16384" width="9.140625" style="571"/>
  </cols>
  <sheetData>
    <row r="1" spans="2:16" ht="24" customHeight="1" thickBot="1">
      <c r="B1" s="1152" t="s">
        <v>1046</v>
      </c>
    </row>
    <row r="2" spans="2:16" ht="114" customHeight="1" thickBot="1">
      <c r="B2" s="1342" t="s">
        <v>74</v>
      </c>
      <c r="C2" s="1343" t="s">
        <v>749</v>
      </c>
      <c r="D2" s="1344" t="s">
        <v>81</v>
      </c>
      <c r="E2" s="1343" t="s">
        <v>97</v>
      </c>
      <c r="F2" s="1344" t="s">
        <v>98</v>
      </c>
      <c r="G2" s="1343" t="s">
        <v>806</v>
      </c>
      <c r="H2" s="1344" t="s">
        <v>809</v>
      </c>
      <c r="I2" s="1343" t="s">
        <v>808</v>
      </c>
      <c r="J2" s="1344" t="s">
        <v>807</v>
      </c>
      <c r="K2" s="1343" t="s">
        <v>810</v>
      </c>
      <c r="L2" s="1344" t="s">
        <v>811</v>
      </c>
      <c r="M2" s="1343" t="s">
        <v>82</v>
      </c>
      <c r="N2" s="1344" t="s">
        <v>83</v>
      </c>
      <c r="O2" s="1343" t="s">
        <v>84</v>
      </c>
      <c r="P2" s="1344" t="s">
        <v>85</v>
      </c>
    </row>
    <row r="3" spans="2:16" ht="15.75" hidden="1">
      <c r="B3" s="1353">
        <v>2012</v>
      </c>
      <c r="C3" s="1354">
        <f>'Table 3c DATA'!O15</f>
        <v>439</v>
      </c>
      <c r="D3" s="1346">
        <f>'Table 3c DATA'!I38</f>
        <v>92</v>
      </c>
      <c r="E3" s="1347">
        <f>'Table 3c DATA'!C38/'Table 3c DATA'!$I38</f>
        <v>0.88043478260869568</v>
      </c>
      <c r="F3" s="1348">
        <f>'Table 3c DATA'!D15</f>
        <v>0.52391799544419138</v>
      </c>
      <c r="G3" s="1347">
        <f>'Table 3c DATA'!D38/'Table 3c DATA'!$I38</f>
        <v>0.11956521739130435</v>
      </c>
      <c r="H3" s="1348">
        <f>'Table 3c DATA'!F15</f>
        <v>0.47608200455580862</v>
      </c>
      <c r="I3" s="1347">
        <f>'Table 3c DATA'!E38/'Table 3c DATA'!$I38</f>
        <v>0</v>
      </c>
      <c r="J3" s="1348" t="str">
        <f>'Table 3c DATA'!H15</f>
        <v/>
      </c>
      <c r="K3" s="1347">
        <f>'Table 3c DATA'!F38/'Table 3c DATA'!$I38</f>
        <v>0</v>
      </c>
      <c r="L3" s="1348">
        <f>'Table 3c DATA'!J15</f>
        <v>0</v>
      </c>
      <c r="M3" s="1347">
        <f>'Table 3c DATA'!G38/'Table 3c DATA'!$I38</f>
        <v>0</v>
      </c>
      <c r="N3" s="1348">
        <f>'Table 3c DATA'!L15</f>
        <v>0</v>
      </c>
      <c r="O3" s="1347">
        <f>'Table 3c DATA'!H38/'Table 3c DATA'!$I38</f>
        <v>0</v>
      </c>
      <c r="P3" s="1355">
        <f>'Table 3c DATA'!N15</f>
        <v>0</v>
      </c>
    </row>
    <row r="4" spans="2:16" ht="15.75">
      <c r="B4" s="1353">
        <v>2013</v>
      </c>
      <c r="C4" s="1354">
        <f>'Table 3c DATA'!O16</f>
        <v>442</v>
      </c>
      <c r="D4" s="1346">
        <f>'Table 3c DATA'!I39</f>
        <v>85</v>
      </c>
      <c r="E4" s="1347">
        <f>'Table 3c DATA'!C39/'Table 3c DATA'!$I39</f>
        <v>0.87058823529411766</v>
      </c>
      <c r="F4" s="1348">
        <f>'Table 3c DATA'!D16</f>
        <v>0.52714932126696834</v>
      </c>
      <c r="G4" s="1347">
        <f>'Table 3c DATA'!D39/'Table 3c DATA'!$I39</f>
        <v>0.11764705882352941</v>
      </c>
      <c r="H4" s="1348">
        <f>'Table 3c DATA'!F16</f>
        <v>0.38235294117647056</v>
      </c>
      <c r="I4" s="1347">
        <f>'Table 3c DATA'!E39/'Table 3c DATA'!$I39</f>
        <v>1.1764705882352941E-2</v>
      </c>
      <c r="J4" s="1348">
        <f>'Table 3c DATA'!H16</f>
        <v>9.0497737556561084E-2</v>
      </c>
      <c r="K4" s="1347">
        <f>'Table 3c DATA'!F39/'Table 3c DATA'!$I39</f>
        <v>0</v>
      </c>
      <c r="L4" s="1348">
        <f>'Table 3c DATA'!J16</f>
        <v>0</v>
      </c>
      <c r="M4" s="1347">
        <f>'Table 3c DATA'!G39/'Table 3c DATA'!$I39</f>
        <v>0</v>
      </c>
      <c r="N4" s="1348">
        <f>'Table 3c DATA'!L16</f>
        <v>0</v>
      </c>
      <c r="O4" s="1347">
        <f>'Table 3c DATA'!H39/'Table 3c DATA'!$I39</f>
        <v>0</v>
      </c>
      <c r="P4" s="1355">
        <f>'Table 3c DATA'!N16</f>
        <v>0</v>
      </c>
    </row>
    <row r="5" spans="2:16" ht="15.75">
      <c r="B5" s="1353">
        <v>2014</v>
      </c>
      <c r="C5" s="1354">
        <f>'Table 3c DATA'!O17</f>
        <v>472</v>
      </c>
      <c r="D5" s="1346">
        <f>'Table 3c DATA'!I40</f>
        <v>95</v>
      </c>
      <c r="E5" s="1347">
        <f>'Table 3c DATA'!C40/'Table 3c DATA'!$I40</f>
        <v>0.85263157894736841</v>
      </c>
      <c r="F5" s="1348">
        <f>'Table 3c DATA'!D17</f>
        <v>0.46610169491525427</v>
      </c>
      <c r="G5" s="1347">
        <f>'Table 3c DATA'!D40/'Table 3c DATA'!$I40</f>
        <v>0.12631578947368421</v>
      </c>
      <c r="H5" s="1348">
        <f>'Table 3c DATA'!F17</f>
        <v>0.38771186440677963</v>
      </c>
      <c r="I5" s="1347">
        <f>'Table 3c DATA'!E40/'Table 3c DATA'!$I40</f>
        <v>2.1052631578947368E-2</v>
      </c>
      <c r="J5" s="1348">
        <f>'Table 3c DATA'!H17</f>
        <v>0.1461864406779661</v>
      </c>
      <c r="K5" s="1347">
        <f>'Table 3c DATA'!F40/'Table 3c DATA'!$I40</f>
        <v>0</v>
      </c>
      <c r="L5" s="1348">
        <f>'Table 3c DATA'!J17</f>
        <v>0</v>
      </c>
      <c r="M5" s="1347">
        <f>'Table 3c DATA'!G40/'Table 3c DATA'!$I40</f>
        <v>0</v>
      </c>
      <c r="N5" s="1348">
        <f>'Table 3c DATA'!L17</f>
        <v>0</v>
      </c>
      <c r="O5" s="1347">
        <f>'Table 3c DATA'!H40/'Table 3c DATA'!$I40</f>
        <v>0</v>
      </c>
      <c r="P5" s="1355">
        <f>'Table 3c DATA'!N17</f>
        <v>0</v>
      </c>
    </row>
    <row r="6" spans="2:16" ht="15.75">
      <c r="B6" s="1353">
        <v>2015</v>
      </c>
      <c r="C6" s="1354">
        <f>'Table 3c DATA'!O18</f>
        <v>462</v>
      </c>
      <c r="D6" s="1346">
        <f>'Table 3c DATA'!I41</f>
        <v>91</v>
      </c>
      <c r="E6" s="1347">
        <f>'Table 3c DATA'!C41/'Table 3c DATA'!$I41</f>
        <v>0.8571428571428571</v>
      </c>
      <c r="F6" s="1348">
        <f>'Table 3c DATA'!D18</f>
        <v>0.44805194805194803</v>
      </c>
      <c r="G6" s="1347">
        <f>'Table 3c DATA'!D41/'Table 3c DATA'!$I41</f>
        <v>0.12087912087912088</v>
      </c>
      <c r="H6" s="1348">
        <f>'Table 3c DATA'!F18</f>
        <v>0.40476190476190477</v>
      </c>
      <c r="I6" s="1347">
        <f>'Table 3c DATA'!E41/'Table 3c DATA'!$I41</f>
        <v>2.197802197802198E-2</v>
      </c>
      <c r="J6" s="1348">
        <f>'Table 3c DATA'!H18</f>
        <v>0.1471861471861472</v>
      </c>
      <c r="K6" s="1347">
        <f>'Table 3c DATA'!F41/'Table 3c DATA'!$I41</f>
        <v>0</v>
      </c>
      <c r="L6" s="1348">
        <f>'Table 3c DATA'!J18</f>
        <v>0</v>
      </c>
      <c r="M6" s="1347">
        <f>'Table 3c DATA'!G41/'Table 3c DATA'!$I41</f>
        <v>0</v>
      </c>
      <c r="N6" s="1348">
        <f>'Table 3c DATA'!L18</f>
        <v>0</v>
      </c>
      <c r="O6" s="1347">
        <f>'Table 3c DATA'!H41/'Table 3c DATA'!$I41</f>
        <v>0</v>
      </c>
      <c r="P6" s="1355">
        <f>'Table 3c DATA'!N18</f>
        <v>0</v>
      </c>
    </row>
    <row r="7" spans="2:16" ht="15.75">
      <c r="B7" s="1353">
        <v>2016</v>
      </c>
      <c r="C7" s="1354">
        <f>'Table 3c DATA'!O19</f>
        <v>449</v>
      </c>
      <c r="D7" s="1346">
        <f>'Table 3c DATA'!I42</f>
        <v>88</v>
      </c>
      <c r="E7" s="1347">
        <f>'Table 3c DATA'!C42/'Table 3c DATA'!$I42</f>
        <v>0.86363636363636365</v>
      </c>
      <c r="F7" s="1348">
        <f>'Table 3c DATA'!D19</f>
        <v>0.51002227171492209</v>
      </c>
      <c r="G7" s="1347">
        <f>'Table 3c DATA'!D42/'Table 3c DATA'!$I42</f>
        <v>0.13636363636363635</v>
      </c>
      <c r="H7" s="1348">
        <f>'Table 3c DATA'!F19</f>
        <v>0.48997772828507791</v>
      </c>
      <c r="I7" s="1347">
        <f>'Table 3c DATA'!E42/'Table 3c DATA'!$I42</f>
        <v>0</v>
      </c>
      <c r="J7" s="1348">
        <v>0</v>
      </c>
      <c r="K7" s="1347">
        <f>'Table 3c DATA'!F42/'Table 3c DATA'!$I42</f>
        <v>0</v>
      </c>
      <c r="L7" s="1348">
        <f>'Table 3c DATA'!J19</f>
        <v>0</v>
      </c>
      <c r="M7" s="1347">
        <f>'Table 3c DATA'!G42/'Table 3c DATA'!$I42</f>
        <v>0</v>
      </c>
      <c r="N7" s="1348">
        <f>'Table 3c DATA'!L19</f>
        <v>0</v>
      </c>
      <c r="O7" s="1347">
        <f>'Table 3c DATA'!H42/'Table 3c DATA'!$I42</f>
        <v>0</v>
      </c>
      <c r="P7" s="1355">
        <f>'Table 3c DATA'!N19</f>
        <v>0</v>
      </c>
    </row>
    <row r="8" spans="2:16" ht="15.75">
      <c r="B8" s="1353">
        <v>2017</v>
      </c>
      <c r="C8" s="1354">
        <f>'Table 3c DATA'!O20</f>
        <v>458</v>
      </c>
      <c r="D8" s="1346">
        <f>'Table 3c DATA'!I43</f>
        <v>90</v>
      </c>
      <c r="E8" s="1347">
        <f>'Table 3c DATA'!C43/'Table 3c DATA'!$I43</f>
        <v>0.83333333333333337</v>
      </c>
      <c r="F8" s="1348">
        <f>'Table 3c DATA'!D20</f>
        <v>0.46724890829694327</v>
      </c>
      <c r="G8" s="1347">
        <f>'Table 3c DATA'!D43/'Table 3c DATA'!$I43</f>
        <v>0.16666666666666666</v>
      </c>
      <c r="H8" s="1348">
        <f>'Table 3c DATA'!F20</f>
        <v>0.53275109170305679</v>
      </c>
      <c r="I8" s="1347">
        <f>'Table 3c DATA'!E43/'Table 3c DATA'!$I43</f>
        <v>0</v>
      </c>
      <c r="J8" s="1348">
        <v>0</v>
      </c>
      <c r="K8" s="1347">
        <f>'Table 3c DATA'!F43/'Table 3c DATA'!$I43</f>
        <v>0</v>
      </c>
      <c r="L8" s="1348">
        <f>'Table 3c DATA'!J20</f>
        <v>0</v>
      </c>
      <c r="M8" s="1347">
        <f>'Table 3c DATA'!G43/'Table 3c DATA'!$I43</f>
        <v>0</v>
      </c>
      <c r="N8" s="1348">
        <f>'Table 3c DATA'!L20</f>
        <v>0</v>
      </c>
      <c r="O8" s="1347">
        <f>'Table 3c DATA'!H43/'Table 3c DATA'!$I43</f>
        <v>0</v>
      </c>
      <c r="P8" s="1355">
        <f>'Table 3c DATA'!N20</f>
        <v>0</v>
      </c>
    </row>
    <row r="9" spans="2:16" s="618" customFormat="1">
      <c r="B9" s="1356"/>
      <c r="C9" s="1357"/>
      <c r="D9" s="1358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2:16" ht="18">
      <c r="B10" s="1359" t="s">
        <v>73</v>
      </c>
    </row>
  </sheetData>
  <pageMargins left="0.7" right="0.7" top="0.75" bottom="0.75" header="0.3" footer="0.3"/>
  <pageSetup paperSize="9" orientation="portrait" r:id="rId1"/>
  <ignoredErrors>
    <ignoredError sqref="J7:J8" calculatedColumn="1"/>
  </ignoredErrors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61">
    <tabColor theme="1"/>
  </sheetPr>
  <dimension ref="A1:X66"/>
  <sheetViews>
    <sheetView workbookViewId="0">
      <selection activeCell="A21" sqref="A21:P21"/>
    </sheetView>
  </sheetViews>
  <sheetFormatPr defaultRowHeight="15"/>
  <cols>
    <col min="1" max="16384" width="9.140625" style="571"/>
  </cols>
  <sheetData>
    <row r="1" spans="1:24" ht="15.75" customHeight="1" thickBot="1">
      <c r="A1" s="1923" t="s">
        <v>756</v>
      </c>
      <c r="B1" s="1923"/>
      <c r="C1" s="1923"/>
      <c r="D1" s="1923"/>
      <c r="E1" s="1923"/>
      <c r="F1" s="1923"/>
      <c r="G1" s="1923"/>
      <c r="H1" s="1923"/>
      <c r="I1" s="1923"/>
      <c r="J1" s="1923"/>
      <c r="K1" s="1923"/>
      <c r="L1" s="1923"/>
      <c r="M1" s="1923"/>
      <c r="N1" s="1923"/>
      <c r="O1" s="1923"/>
      <c r="P1" s="1923"/>
      <c r="Q1" s="46"/>
      <c r="R1" s="587"/>
    </row>
    <row r="2" spans="1:24" ht="15.75" customHeight="1" thickTop="1">
      <c r="A2" s="1924" t="s">
        <v>0</v>
      </c>
      <c r="B2" s="1925"/>
      <c r="C2" s="1928" t="s">
        <v>790</v>
      </c>
      <c r="D2" s="1929"/>
      <c r="E2" s="1930" t="s">
        <v>791</v>
      </c>
      <c r="F2" s="1929"/>
      <c r="G2" s="1930" t="s">
        <v>792</v>
      </c>
      <c r="H2" s="1929"/>
      <c r="I2" s="1930" t="s">
        <v>812</v>
      </c>
      <c r="J2" s="1929"/>
      <c r="K2" s="1930" t="s">
        <v>813</v>
      </c>
      <c r="L2" s="1929"/>
      <c r="M2" s="1930" t="s">
        <v>814</v>
      </c>
      <c r="N2" s="1929"/>
      <c r="O2" s="1929" t="s">
        <v>21</v>
      </c>
      <c r="P2" s="1931"/>
      <c r="Q2" s="46"/>
      <c r="R2" s="587"/>
    </row>
    <row r="3" spans="1:24" ht="49.5" thickBot="1">
      <c r="A3" s="1926"/>
      <c r="B3" s="1927"/>
      <c r="C3" s="47" t="s">
        <v>71</v>
      </c>
      <c r="D3" s="48" t="s">
        <v>72</v>
      </c>
      <c r="E3" s="48" t="s">
        <v>71</v>
      </c>
      <c r="F3" s="48" t="s">
        <v>72</v>
      </c>
      <c r="G3" s="48" t="s">
        <v>71</v>
      </c>
      <c r="H3" s="48" t="s">
        <v>72</v>
      </c>
      <c r="I3" s="48" t="s">
        <v>71</v>
      </c>
      <c r="J3" s="48" t="s">
        <v>72</v>
      </c>
      <c r="K3" s="48" t="s">
        <v>71</v>
      </c>
      <c r="L3" s="48" t="s">
        <v>72</v>
      </c>
      <c r="M3" s="48" t="s">
        <v>71</v>
      </c>
      <c r="N3" s="48" t="s">
        <v>72</v>
      </c>
      <c r="O3" s="48" t="s">
        <v>71</v>
      </c>
      <c r="P3" s="568" t="s">
        <v>72</v>
      </c>
      <c r="Q3" s="46"/>
      <c r="R3" s="587"/>
    </row>
    <row r="4" spans="1:24" ht="15.75" customHeight="1" thickTop="1">
      <c r="A4" s="1934" t="s">
        <v>3</v>
      </c>
      <c r="B4" s="62" t="s">
        <v>4</v>
      </c>
      <c r="C4" s="63">
        <v>153</v>
      </c>
      <c r="D4" s="64">
        <v>0.65384615384615385</v>
      </c>
      <c r="E4" s="65">
        <v>50</v>
      </c>
      <c r="F4" s="64">
        <v>0.21367521367521367</v>
      </c>
      <c r="G4" s="65">
        <v>31</v>
      </c>
      <c r="H4" s="64">
        <v>0.13247863247863248</v>
      </c>
      <c r="I4" s="65"/>
      <c r="J4" s="64"/>
      <c r="K4" s="65"/>
      <c r="L4" s="64"/>
      <c r="M4" s="66"/>
      <c r="N4" s="66"/>
      <c r="O4" s="65">
        <v>234</v>
      </c>
      <c r="P4" s="67">
        <v>1</v>
      </c>
      <c r="Q4" s="46"/>
      <c r="R4" s="672"/>
      <c r="S4" s="674"/>
      <c r="T4" s="673"/>
      <c r="U4" s="674"/>
      <c r="V4" s="672"/>
      <c r="W4" s="674"/>
      <c r="X4" s="675"/>
    </row>
    <row r="5" spans="1:24">
      <c r="A5" s="1935"/>
      <c r="B5" s="68" t="s">
        <v>5</v>
      </c>
      <c r="C5" s="69">
        <v>141</v>
      </c>
      <c r="D5" s="70">
        <v>0.70149253731343275</v>
      </c>
      <c r="E5" s="71">
        <v>28</v>
      </c>
      <c r="F5" s="70">
        <v>0.13930348258706468</v>
      </c>
      <c r="G5" s="71">
        <v>32</v>
      </c>
      <c r="H5" s="70">
        <v>0.15920398009950248</v>
      </c>
      <c r="I5" s="71"/>
      <c r="J5" s="70"/>
      <c r="K5" s="71"/>
      <c r="L5" s="70"/>
      <c r="M5" s="72"/>
      <c r="N5" s="72"/>
      <c r="O5" s="71">
        <v>201</v>
      </c>
      <c r="P5" s="73">
        <v>1</v>
      </c>
      <c r="Q5" s="46"/>
      <c r="R5" s="672"/>
      <c r="S5" s="674"/>
      <c r="T5" s="673"/>
      <c r="U5" s="674"/>
      <c r="V5" s="672"/>
      <c r="W5" s="674"/>
      <c r="X5" s="675"/>
    </row>
    <row r="6" spans="1:24">
      <c r="A6" s="1935"/>
      <c r="B6" s="68" t="s">
        <v>6</v>
      </c>
      <c r="C6" s="69">
        <v>148</v>
      </c>
      <c r="D6" s="70">
        <v>0.65198237885462562</v>
      </c>
      <c r="E6" s="71">
        <v>79</v>
      </c>
      <c r="F6" s="70">
        <v>0.34801762114537449</v>
      </c>
      <c r="G6" s="71" t="s">
        <v>0</v>
      </c>
      <c r="H6" s="754" t="s">
        <v>0</v>
      </c>
      <c r="I6" s="71"/>
      <c r="J6" s="70"/>
      <c r="K6" s="71"/>
      <c r="L6" s="70"/>
      <c r="M6" s="71"/>
      <c r="N6" s="70"/>
      <c r="O6" s="71">
        <v>227</v>
      </c>
      <c r="P6" s="73">
        <v>1</v>
      </c>
      <c r="Q6" s="46"/>
      <c r="R6" s="672"/>
      <c r="S6" s="674"/>
      <c r="T6" s="673"/>
      <c r="U6" s="674"/>
      <c r="V6" s="676"/>
      <c r="W6" s="676"/>
      <c r="X6" s="675"/>
    </row>
    <row r="7" spans="1:24">
      <c r="A7" s="1935"/>
      <c r="B7" s="68" t="s">
        <v>7</v>
      </c>
      <c r="C7" s="69">
        <v>138</v>
      </c>
      <c r="D7" s="70">
        <v>0.6133333333333334</v>
      </c>
      <c r="E7" s="71">
        <v>87</v>
      </c>
      <c r="F7" s="70">
        <v>0.38666666666666666</v>
      </c>
      <c r="G7" s="71" t="s">
        <v>0</v>
      </c>
      <c r="H7" s="754" t="s">
        <v>0</v>
      </c>
      <c r="I7" s="71"/>
      <c r="J7" s="70"/>
      <c r="K7" s="71"/>
      <c r="L7" s="70"/>
      <c r="M7" s="71"/>
      <c r="N7" s="70"/>
      <c r="O7" s="71">
        <v>225</v>
      </c>
      <c r="P7" s="73">
        <v>1</v>
      </c>
      <c r="Q7" s="46"/>
      <c r="R7" s="672"/>
      <c r="S7" s="674"/>
      <c r="T7" s="673"/>
      <c r="U7" s="674"/>
      <c r="V7" s="676"/>
      <c r="W7" s="676"/>
      <c r="X7" s="675"/>
    </row>
    <row r="8" spans="1:24">
      <c r="A8" s="1935"/>
      <c r="B8" s="68" t="s">
        <v>8</v>
      </c>
      <c r="C8" s="69">
        <v>197</v>
      </c>
      <c r="D8" s="70">
        <v>0.72426470588235292</v>
      </c>
      <c r="E8" s="71">
        <v>75</v>
      </c>
      <c r="F8" s="70">
        <v>0.27573529411764708</v>
      </c>
      <c r="G8" s="71" t="s">
        <v>0</v>
      </c>
      <c r="H8" s="754" t="s">
        <v>0</v>
      </c>
      <c r="I8" s="71"/>
      <c r="J8" s="70"/>
      <c r="K8" s="71"/>
      <c r="L8" s="70"/>
      <c r="M8" s="71"/>
      <c r="N8" s="70"/>
      <c r="O8" s="71">
        <v>272</v>
      </c>
      <c r="P8" s="73">
        <v>1</v>
      </c>
      <c r="Q8" s="46"/>
      <c r="R8" s="672"/>
      <c r="S8" s="674"/>
      <c r="T8" s="673"/>
      <c r="U8" s="674"/>
      <c r="V8" s="676"/>
      <c r="W8" s="676"/>
      <c r="X8" s="675"/>
    </row>
    <row r="9" spans="1:24">
      <c r="A9" s="1935"/>
      <c r="B9" s="68" t="s">
        <v>9</v>
      </c>
      <c r="C9" s="69">
        <v>193</v>
      </c>
      <c r="D9" s="70">
        <v>0.55942028985507253</v>
      </c>
      <c r="E9" s="71">
        <v>152</v>
      </c>
      <c r="F9" s="70">
        <v>0.44057971014492753</v>
      </c>
      <c r="G9" s="71" t="s">
        <v>0</v>
      </c>
      <c r="H9" s="754" t="s">
        <v>0</v>
      </c>
      <c r="I9" s="71"/>
      <c r="J9" s="70"/>
      <c r="K9" s="71"/>
      <c r="L9" s="70"/>
      <c r="M9" s="71"/>
      <c r="N9" s="70"/>
      <c r="O9" s="71">
        <v>345</v>
      </c>
      <c r="P9" s="73">
        <v>1</v>
      </c>
      <c r="Q9" s="46"/>
      <c r="R9" s="672"/>
      <c r="S9" s="674"/>
      <c r="T9" s="673"/>
      <c r="U9" s="674"/>
      <c r="V9" s="676"/>
      <c r="W9" s="676"/>
      <c r="X9" s="675"/>
    </row>
    <row r="10" spans="1:24">
      <c r="A10" s="1935"/>
      <c r="B10" s="68" t="s">
        <v>10</v>
      </c>
      <c r="C10" s="69">
        <v>201</v>
      </c>
      <c r="D10" s="70">
        <v>0.54768392370572205</v>
      </c>
      <c r="E10" s="71">
        <v>166</v>
      </c>
      <c r="F10" s="70">
        <v>0.45231607629427795</v>
      </c>
      <c r="G10" s="71" t="s">
        <v>0</v>
      </c>
      <c r="H10" s="754" t="s">
        <v>0</v>
      </c>
      <c r="I10" s="71"/>
      <c r="J10" s="70"/>
      <c r="K10" s="71"/>
      <c r="L10" s="70"/>
      <c r="M10" s="71"/>
      <c r="N10" s="70"/>
      <c r="O10" s="71">
        <v>367</v>
      </c>
      <c r="P10" s="73">
        <v>1</v>
      </c>
      <c r="Q10" s="46"/>
      <c r="R10" s="672"/>
      <c r="S10" s="674"/>
      <c r="T10" s="673"/>
      <c r="U10" s="674"/>
      <c r="V10" s="676"/>
      <c r="W10" s="676"/>
      <c r="X10" s="675"/>
    </row>
    <row r="11" spans="1:24">
      <c r="A11" s="1935"/>
      <c r="B11" s="68" t="s">
        <v>11</v>
      </c>
      <c r="C11" s="69">
        <v>183</v>
      </c>
      <c r="D11" s="70">
        <v>0.47532467532467537</v>
      </c>
      <c r="E11" s="71">
        <v>202</v>
      </c>
      <c r="F11" s="70">
        <v>0.52467532467532463</v>
      </c>
      <c r="G11" s="71" t="s">
        <v>0</v>
      </c>
      <c r="H11" s="754" t="s">
        <v>0</v>
      </c>
      <c r="I11" s="71"/>
      <c r="J11" s="70"/>
      <c r="K11" s="71"/>
      <c r="L11" s="70"/>
      <c r="M11" s="71"/>
      <c r="N11" s="70"/>
      <c r="O11" s="71">
        <v>385</v>
      </c>
      <c r="P11" s="73">
        <v>1</v>
      </c>
      <c r="Q11" s="46"/>
      <c r="R11" s="672"/>
      <c r="S11" s="674"/>
      <c r="T11" s="673"/>
      <c r="U11" s="674"/>
      <c r="V11" s="676"/>
      <c r="W11" s="676"/>
      <c r="X11" s="675"/>
    </row>
    <row r="12" spans="1:24">
      <c r="A12" s="1935"/>
      <c r="B12" s="68" t="s">
        <v>12</v>
      </c>
      <c r="C12" s="69">
        <v>223</v>
      </c>
      <c r="D12" s="70">
        <v>0.55198019801980192</v>
      </c>
      <c r="E12" s="71">
        <v>145</v>
      </c>
      <c r="F12" s="70">
        <v>0.3589108910891089</v>
      </c>
      <c r="G12" s="71">
        <v>36</v>
      </c>
      <c r="H12" s="70">
        <v>8.9108910891089119E-2</v>
      </c>
      <c r="I12" s="71"/>
      <c r="J12" s="70"/>
      <c r="K12" s="71"/>
      <c r="L12" s="70"/>
      <c r="M12" s="71"/>
      <c r="N12" s="70"/>
      <c r="O12" s="71">
        <v>404</v>
      </c>
      <c r="P12" s="73">
        <v>1</v>
      </c>
      <c r="Q12" s="46"/>
      <c r="R12" s="672"/>
      <c r="S12" s="674"/>
      <c r="T12" s="673"/>
      <c r="U12" s="674"/>
      <c r="V12" s="672"/>
      <c r="W12" s="674"/>
      <c r="X12" s="675"/>
    </row>
    <row r="13" spans="1:24">
      <c r="A13" s="1935"/>
      <c r="B13" s="68" t="s">
        <v>13</v>
      </c>
      <c r="C13" s="69">
        <v>229</v>
      </c>
      <c r="D13" s="70">
        <v>0.57537688442211055</v>
      </c>
      <c r="E13" s="71">
        <v>169</v>
      </c>
      <c r="F13" s="70">
        <v>0.42462311557788945</v>
      </c>
      <c r="G13" s="71" t="s">
        <v>0</v>
      </c>
      <c r="H13" s="70" t="s">
        <v>0</v>
      </c>
      <c r="I13" s="71"/>
      <c r="J13" s="70"/>
      <c r="K13" s="71"/>
      <c r="L13" s="70"/>
      <c r="M13" s="71"/>
      <c r="N13" s="70"/>
      <c r="O13" s="71">
        <v>398</v>
      </c>
      <c r="P13" s="73">
        <v>1</v>
      </c>
      <c r="Q13" s="46"/>
      <c r="R13" s="672"/>
      <c r="S13" s="674"/>
      <c r="T13" s="673"/>
      <c r="U13" s="674"/>
      <c r="V13" s="676"/>
      <c r="W13" s="676"/>
      <c r="X13" s="675"/>
    </row>
    <row r="14" spans="1:24">
      <c r="A14" s="1935"/>
      <c r="B14" s="581" t="s">
        <v>14</v>
      </c>
      <c r="C14" s="582">
        <v>246</v>
      </c>
      <c r="D14" s="583">
        <v>0.61809045226130654</v>
      </c>
      <c r="E14" s="584">
        <v>120</v>
      </c>
      <c r="F14" s="583">
        <v>0.30150753768844224</v>
      </c>
      <c r="G14" s="584">
        <v>32</v>
      </c>
      <c r="H14" s="583">
        <v>8.0402010050251244E-2</v>
      </c>
      <c r="I14" s="584"/>
      <c r="J14" s="583"/>
      <c r="K14" s="584"/>
      <c r="L14" s="583"/>
      <c r="M14" s="584"/>
      <c r="N14" s="583"/>
      <c r="O14" s="584">
        <v>398</v>
      </c>
      <c r="P14" s="585">
        <v>1</v>
      </c>
      <c r="Q14" s="46"/>
      <c r="R14" s="672"/>
      <c r="S14" s="674"/>
      <c r="T14" s="673"/>
      <c r="U14" s="674"/>
      <c r="V14" s="672"/>
      <c r="W14" s="674"/>
      <c r="X14" s="675"/>
    </row>
    <row r="15" spans="1:24">
      <c r="A15" s="1935"/>
      <c r="B15" s="68" t="s">
        <v>15</v>
      </c>
      <c r="C15" s="69">
        <v>230</v>
      </c>
      <c r="D15" s="70">
        <v>0.52391799544419138</v>
      </c>
      <c r="E15" s="71">
        <v>209</v>
      </c>
      <c r="F15" s="70">
        <v>0.47608200455580862</v>
      </c>
      <c r="G15" s="71" t="s">
        <v>0</v>
      </c>
      <c r="H15" s="70" t="s">
        <v>0</v>
      </c>
      <c r="I15" s="71"/>
      <c r="J15" s="70"/>
      <c r="K15" s="71"/>
      <c r="L15" s="70"/>
      <c r="M15" s="71"/>
      <c r="N15" s="70"/>
      <c r="O15" s="71">
        <v>439</v>
      </c>
      <c r="P15" s="73">
        <v>1</v>
      </c>
      <c r="Q15" s="46"/>
      <c r="R15" s="672"/>
      <c r="S15" s="674"/>
      <c r="T15" s="673"/>
      <c r="U15" s="674"/>
      <c r="V15" s="676"/>
      <c r="W15" s="676"/>
      <c r="X15" s="675"/>
    </row>
    <row r="16" spans="1:24">
      <c r="A16" s="1935"/>
      <c r="B16" s="50" t="s">
        <v>16</v>
      </c>
      <c r="C16" s="51">
        <v>233</v>
      </c>
      <c r="D16" s="52">
        <v>0.52714932126696834</v>
      </c>
      <c r="E16" s="53">
        <v>169</v>
      </c>
      <c r="F16" s="52">
        <v>0.38235294117647056</v>
      </c>
      <c r="G16" s="53">
        <v>40</v>
      </c>
      <c r="H16" s="52">
        <v>9.0497737556561084E-2</v>
      </c>
      <c r="I16" s="53"/>
      <c r="J16" s="52"/>
      <c r="K16" s="53"/>
      <c r="L16" s="52"/>
      <c r="M16" s="53"/>
      <c r="N16" s="52"/>
      <c r="O16" s="53">
        <v>442</v>
      </c>
      <c r="P16" s="54">
        <v>1</v>
      </c>
      <c r="Q16" s="46"/>
      <c r="R16" s="672"/>
      <c r="S16" s="674"/>
      <c r="T16" s="673"/>
      <c r="U16" s="674"/>
      <c r="V16" s="672"/>
      <c r="W16" s="674"/>
      <c r="X16" s="675"/>
    </row>
    <row r="17" spans="1:24">
      <c r="A17" s="1935"/>
      <c r="B17" s="50" t="s">
        <v>17</v>
      </c>
      <c r="C17" s="51">
        <v>220</v>
      </c>
      <c r="D17" s="52">
        <v>0.46610169491525427</v>
      </c>
      <c r="E17" s="53">
        <v>183</v>
      </c>
      <c r="F17" s="52">
        <v>0.38771186440677963</v>
      </c>
      <c r="G17" s="53">
        <v>69</v>
      </c>
      <c r="H17" s="52">
        <v>0.1461864406779661</v>
      </c>
      <c r="I17" s="53"/>
      <c r="J17" s="52"/>
      <c r="K17" s="53"/>
      <c r="L17" s="52"/>
      <c r="M17" s="53"/>
      <c r="N17" s="52"/>
      <c r="O17" s="53">
        <v>472</v>
      </c>
      <c r="P17" s="54">
        <v>1</v>
      </c>
      <c r="Q17" s="46"/>
      <c r="R17" s="672"/>
      <c r="S17" s="674"/>
      <c r="T17" s="673"/>
      <c r="U17" s="674"/>
      <c r="V17" s="672"/>
      <c r="W17" s="674"/>
      <c r="X17" s="675"/>
    </row>
    <row r="18" spans="1:24">
      <c r="A18" s="1935"/>
      <c r="B18" s="50" t="s">
        <v>18</v>
      </c>
      <c r="C18" s="51">
        <v>207</v>
      </c>
      <c r="D18" s="52">
        <v>0.44805194805194803</v>
      </c>
      <c r="E18" s="53">
        <v>187</v>
      </c>
      <c r="F18" s="52">
        <v>0.40476190476190477</v>
      </c>
      <c r="G18" s="53">
        <v>68</v>
      </c>
      <c r="H18" s="52">
        <v>0.1471861471861472</v>
      </c>
      <c r="I18" s="53"/>
      <c r="J18" s="52"/>
      <c r="K18" s="53"/>
      <c r="L18" s="52"/>
      <c r="M18" s="53"/>
      <c r="N18" s="52"/>
      <c r="O18" s="53">
        <v>462</v>
      </c>
      <c r="P18" s="54">
        <v>1</v>
      </c>
      <c r="Q18" s="46"/>
      <c r="R18" s="672"/>
      <c r="S18" s="674"/>
      <c r="T18" s="673"/>
      <c r="U18" s="674"/>
      <c r="V18" s="672"/>
      <c r="W18" s="674"/>
      <c r="X18" s="675"/>
    </row>
    <row r="19" spans="1:24" s="618" customFormat="1">
      <c r="A19" s="1935"/>
      <c r="B19" s="50" t="s">
        <v>755</v>
      </c>
      <c r="C19" s="51">
        <v>229</v>
      </c>
      <c r="D19" s="52">
        <v>0.51002227171492209</v>
      </c>
      <c r="E19" s="53">
        <v>220</v>
      </c>
      <c r="F19" s="52">
        <v>0.48997772828507791</v>
      </c>
      <c r="G19" s="53" t="s">
        <v>0</v>
      </c>
      <c r="H19" s="52" t="s">
        <v>0</v>
      </c>
      <c r="I19" s="53"/>
      <c r="J19" s="52"/>
      <c r="K19" s="53"/>
      <c r="L19" s="52"/>
      <c r="M19" s="53"/>
      <c r="N19" s="52"/>
      <c r="O19" s="53">
        <v>449</v>
      </c>
      <c r="P19" s="54">
        <v>1</v>
      </c>
      <c r="Q19" s="46"/>
      <c r="R19" s="672"/>
      <c r="S19" s="674"/>
      <c r="T19" s="673"/>
      <c r="U19" s="674"/>
      <c r="V19" s="676"/>
      <c r="W19" s="676"/>
      <c r="X19" s="675"/>
    </row>
    <row r="20" spans="1:24" ht="15.75" thickBot="1">
      <c r="A20" s="1936"/>
      <c r="B20" s="55" t="s">
        <v>818</v>
      </c>
      <c r="C20" s="56">
        <v>214</v>
      </c>
      <c r="D20" s="57">
        <v>0.46724890829694327</v>
      </c>
      <c r="E20" s="58">
        <v>244</v>
      </c>
      <c r="F20" s="57">
        <v>0.53275109170305679</v>
      </c>
      <c r="G20" s="58" t="s">
        <v>0</v>
      </c>
      <c r="H20" s="57" t="s">
        <v>0</v>
      </c>
      <c r="I20" s="58"/>
      <c r="J20" s="57"/>
      <c r="K20" s="58"/>
      <c r="L20" s="57"/>
      <c r="M20" s="58"/>
      <c r="N20" s="57"/>
      <c r="O20" s="58">
        <v>458</v>
      </c>
      <c r="P20" s="59">
        <v>1</v>
      </c>
      <c r="Q20" s="46"/>
      <c r="R20" s="672"/>
      <c r="S20" s="674"/>
      <c r="T20" s="673"/>
      <c r="U20" s="674"/>
      <c r="V20" s="676"/>
      <c r="W20" s="676"/>
      <c r="X20" s="675"/>
    </row>
    <row r="21" spans="1:24" ht="15.75" customHeight="1" thickTop="1">
      <c r="A21" s="1937" t="s">
        <v>73</v>
      </c>
      <c r="B21" s="1937"/>
      <c r="C21" s="1937"/>
      <c r="D21" s="1937"/>
      <c r="E21" s="1937"/>
      <c r="F21" s="1937"/>
      <c r="G21" s="1937"/>
      <c r="H21" s="1937"/>
      <c r="I21" s="1937"/>
      <c r="J21" s="1937"/>
      <c r="K21" s="1937"/>
      <c r="L21" s="1937"/>
      <c r="M21" s="1937"/>
      <c r="N21" s="1937"/>
      <c r="O21" s="1937"/>
      <c r="P21" s="1937"/>
      <c r="Q21" s="46"/>
      <c r="R21" s="587"/>
    </row>
    <row r="23" spans="1:24" ht="15" customHeight="1">
      <c r="A23" s="1923" t="s">
        <v>757</v>
      </c>
      <c r="B23" s="1923"/>
      <c r="C23" s="1923"/>
      <c r="D23" s="1923"/>
      <c r="E23" s="1923"/>
      <c r="F23" s="1923"/>
      <c r="G23" s="1923"/>
      <c r="H23" s="1923"/>
      <c r="I23" s="1923"/>
      <c r="K23" s="587"/>
    </row>
    <row r="24" spans="1:24" ht="16.5" customHeight="1" thickBot="1">
      <c r="A24" s="60" t="s">
        <v>78</v>
      </c>
      <c r="B24" s="46"/>
      <c r="C24" s="46"/>
      <c r="D24" s="46"/>
      <c r="E24" s="46"/>
      <c r="F24" s="46"/>
      <c r="G24" s="46"/>
      <c r="H24" s="46"/>
      <c r="I24" s="46"/>
      <c r="K24" s="587"/>
    </row>
    <row r="25" spans="1:24" ht="15.75" customHeight="1" thickTop="1">
      <c r="A25" s="1924" t="s">
        <v>0</v>
      </c>
      <c r="B25" s="1925"/>
      <c r="C25" s="1938" t="s">
        <v>89</v>
      </c>
      <c r="D25" s="1929"/>
      <c r="E25" s="1929"/>
      <c r="F25" s="1929"/>
      <c r="G25" s="1929"/>
      <c r="H25" s="1929"/>
      <c r="I25" s="1931" t="s">
        <v>21</v>
      </c>
      <c r="K25" s="587"/>
    </row>
    <row r="26" spans="1:24" ht="49.5" thickBot="1">
      <c r="A26" s="1926"/>
      <c r="B26" s="1927"/>
      <c r="C26" s="625" t="s">
        <v>784</v>
      </c>
      <c r="D26" s="626" t="s">
        <v>785</v>
      </c>
      <c r="E26" s="626" t="s">
        <v>786</v>
      </c>
      <c r="F26" s="626" t="s">
        <v>787</v>
      </c>
      <c r="G26" s="48" t="s">
        <v>86</v>
      </c>
      <c r="H26" s="48" t="s">
        <v>87</v>
      </c>
      <c r="I26" s="1939"/>
      <c r="K26" s="587"/>
    </row>
    <row r="27" spans="1:24" ht="15.75" customHeight="1" thickTop="1">
      <c r="A27" s="1934" t="s">
        <v>3</v>
      </c>
      <c r="B27" s="62" t="s">
        <v>4</v>
      </c>
      <c r="C27" s="63">
        <v>60</v>
      </c>
      <c r="D27" s="65">
        <v>4</v>
      </c>
      <c r="E27" s="65">
        <v>1</v>
      </c>
      <c r="F27" s="65"/>
      <c r="G27" s="65"/>
      <c r="H27" s="65"/>
      <c r="I27" s="74">
        <v>65</v>
      </c>
      <c r="K27" s="587"/>
      <c r="L27" s="672"/>
      <c r="M27" s="672"/>
      <c r="N27" s="672"/>
    </row>
    <row r="28" spans="1:24">
      <c r="A28" s="1935"/>
      <c r="B28" s="68" t="s">
        <v>5</v>
      </c>
      <c r="C28" s="69">
        <v>58</v>
      </c>
      <c r="D28" s="71">
        <v>2</v>
      </c>
      <c r="E28" s="71">
        <v>1</v>
      </c>
      <c r="F28" s="71"/>
      <c r="G28" s="71"/>
      <c r="H28" s="71"/>
      <c r="I28" s="75">
        <v>61</v>
      </c>
      <c r="K28" s="587"/>
      <c r="L28" s="672"/>
      <c r="M28" s="672"/>
      <c r="N28" s="672"/>
    </row>
    <row r="29" spans="1:24">
      <c r="A29" s="1935"/>
      <c r="B29" s="68" t="s">
        <v>6</v>
      </c>
      <c r="C29" s="69">
        <v>55</v>
      </c>
      <c r="D29" s="71">
        <v>5</v>
      </c>
      <c r="E29" s="71">
        <v>0</v>
      </c>
      <c r="F29" s="71"/>
      <c r="G29" s="71"/>
      <c r="H29" s="71"/>
      <c r="I29" s="75">
        <v>60</v>
      </c>
      <c r="K29" s="587"/>
      <c r="L29" s="672"/>
      <c r="M29" s="672"/>
      <c r="N29" s="672"/>
    </row>
    <row r="30" spans="1:24">
      <c r="A30" s="1935"/>
      <c r="B30" s="68" t="s">
        <v>7</v>
      </c>
      <c r="C30" s="69">
        <v>59</v>
      </c>
      <c r="D30" s="71">
        <v>7</v>
      </c>
      <c r="E30" s="71">
        <v>0</v>
      </c>
      <c r="F30" s="71"/>
      <c r="G30" s="71"/>
      <c r="H30" s="71"/>
      <c r="I30" s="75">
        <v>66</v>
      </c>
      <c r="K30" s="587"/>
      <c r="L30" s="672"/>
      <c r="M30" s="672"/>
      <c r="N30" s="672"/>
    </row>
    <row r="31" spans="1:24">
      <c r="A31" s="1935"/>
      <c r="B31" s="68" t="s">
        <v>8</v>
      </c>
      <c r="C31" s="69">
        <v>69</v>
      </c>
      <c r="D31" s="71">
        <v>5</v>
      </c>
      <c r="E31" s="71">
        <v>0</v>
      </c>
      <c r="F31" s="71"/>
      <c r="G31" s="71"/>
      <c r="H31" s="71"/>
      <c r="I31" s="75">
        <v>74</v>
      </c>
      <c r="K31" s="587"/>
      <c r="L31" s="672"/>
      <c r="M31" s="672"/>
      <c r="N31" s="672"/>
    </row>
    <row r="32" spans="1:24">
      <c r="A32" s="1935"/>
      <c r="B32" s="68" t="s">
        <v>9</v>
      </c>
      <c r="C32" s="69">
        <v>79</v>
      </c>
      <c r="D32" s="71">
        <v>8</v>
      </c>
      <c r="E32" s="71">
        <v>0</v>
      </c>
      <c r="F32" s="71"/>
      <c r="G32" s="71"/>
      <c r="H32" s="71"/>
      <c r="I32" s="75">
        <v>87</v>
      </c>
      <c r="K32" s="587"/>
      <c r="L32" s="672"/>
      <c r="M32" s="672"/>
      <c r="N32" s="672"/>
    </row>
    <row r="33" spans="1:14">
      <c r="A33" s="1935"/>
      <c r="B33" s="68" t="s">
        <v>10</v>
      </c>
      <c r="C33" s="69">
        <v>79</v>
      </c>
      <c r="D33" s="71">
        <v>10</v>
      </c>
      <c r="E33" s="71">
        <v>0</v>
      </c>
      <c r="F33" s="71"/>
      <c r="G33" s="71"/>
      <c r="H33" s="71"/>
      <c r="I33" s="75">
        <v>89</v>
      </c>
      <c r="K33" s="587"/>
      <c r="L33" s="672"/>
      <c r="M33" s="672"/>
      <c r="N33" s="672"/>
    </row>
    <row r="34" spans="1:14">
      <c r="A34" s="1935"/>
      <c r="B34" s="68" t="s">
        <v>11</v>
      </c>
      <c r="C34" s="69">
        <v>78</v>
      </c>
      <c r="D34" s="71">
        <v>13</v>
      </c>
      <c r="E34" s="71">
        <v>0</v>
      </c>
      <c r="F34" s="71"/>
      <c r="G34" s="71"/>
      <c r="H34" s="71"/>
      <c r="I34" s="75">
        <v>91</v>
      </c>
      <c r="K34" s="587"/>
      <c r="L34" s="672"/>
      <c r="M34" s="672"/>
      <c r="N34" s="672"/>
    </row>
    <row r="35" spans="1:14">
      <c r="A35" s="1935"/>
      <c r="B35" s="68" t="s">
        <v>12</v>
      </c>
      <c r="C35" s="69">
        <v>91</v>
      </c>
      <c r="D35" s="71">
        <v>9</v>
      </c>
      <c r="E35" s="71">
        <v>1</v>
      </c>
      <c r="F35" s="71"/>
      <c r="G35" s="71"/>
      <c r="H35" s="71"/>
      <c r="I35" s="75">
        <v>101</v>
      </c>
      <c r="K35" s="587"/>
      <c r="L35" s="672"/>
      <c r="M35" s="672"/>
      <c r="N35" s="672"/>
    </row>
    <row r="36" spans="1:14">
      <c r="A36" s="1935"/>
      <c r="B36" s="68" t="s">
        <v>13</v>
      </c>
      <c r="C36" s="69">
        <v>89</v>
      </c>
      <c r="D36" s="71">
        <v>9</v>
      </c>
      <c r="E36" s="71">
        <v>0</v>
      </c>
      <c r="F36" s="71"/>
      <c r="G36" s="71"/>
      <c r="H36" s="71"/>
      <c r="I36" s="75">
        <v>98</v>
      </c>
      <c r="K36" s="587"/>
      <c r="L36" s="672"/>
      <c r="M36" s="672"/>
      <c r="N36" s="672"/>
    </row>
    <row r="37" spans="1:14">
      <c r="A37" s="1935"/>
      <c r="B37" s="581" t="s">
        <v>14</v>
      </c>
      <c r="C37" s="582">
        <v>90</v>
      </c>
      <c r="D37" s="584">
        <v>8</v>
      </c>
      <c r="E37" s="584">
        <v>1</v>
      </c>
      <c r="F37" s="584"/>
      <c r="G37" s="584"/>
      <c r="H37" s="584"/>
      <c r="I37" s="586">
        <v>99</v>
      </c>
      <c r="K37" s="587"/>
      <c r="L37" s="672"/>
      <c r="M37" s="672"/>
      <c r="N37" s="672"/>
    </row>
    <row r="38" spans="1:14">
      <c r="A38" s="1935"/>
      <c r="B38" s="68" t="s">
        <v>15</v>
      </c>
      <c r="C38" s="69">
        <v>81</v>
      </c>
      <c r="D38" s="71">
        <v>11</v>
      </c>
      <c r="E38" s="71">
        <v>0</v>
      </c>
      <c r="F38" s="71"/>
      <c r="G38" s="71"/>
      <c r="H38" s="71"/>
      <c r="I38" s="75">
        <v>92</v>
      </c>
      <c r="K38" s="587"/>
      <c r="L38" s="672"/>
      <c r="M38" s="672"/>
      <c r="N38" s="672"/>
    </row>
    <row r="39" spans="1:14">
      <c r="A39" s="1935"/>
      <c r="B39" s="50" t="s">
        <v>16</v>
      </c>
      <c r="C39" s="51">
        <v>74</v>
      </c>
      <c r="D39" s="53">
        <v>10</v>
      </c>
      <c r="E39" s="53">
        <v>1</v>
      </c>
      <c r="F39" s="53"/>
      <c r="G39" s="53"/>
      <c r="H39" s="53"/>
      <c r="I39" s="61">
        <v>85</v>
      </c>
      <c r="K39" s="587"/>
      <c r="L39" s="672"/>
      <c r="M39" s="672"/>
      <c r="N39" s="672"/>
    </row>
    <row r="40" spans="1:14">
      <c r="A40" s="1935"/>
      <c r="B40" s="50" t="s">
        <v>17</v>
      </c>
      <c r="C40" s="51">
        <v>81</v>
      </c>
      <c r="D40" s="53">
        <v>12</v>
      </c>
      <c r="E40" s="53">
        <v>2</v>
      </c>
      <c r="F40" s="53"/>
      <c r="G40" s="53"/>
      <c r="H40" s="53"/>
      <c r="I40" s="61">
        <v>95</v>
      </c>
      <c r="K40" s="587"/>
      <c r="L40" s="672"/>
      <c r="M40" s="672"/>
      <c r="N40" s="672"/>
    </row>
    <row r="41" spans="1:14">
      <c r="A41" s="1935"/>
      <c r="B41" s="50" t="s">
        <v>18</v>
      </c>
      <c r="C41" s="51">
        <v>78</v>
      </c>
      <c r="D41" s="53">
        <v>11</v>
      </c>
      <c r="E41" s="53">
        <v>2</v>
      </c>
      <c r="F41" s="53"/>
      <c r="G41" s="53"/>
      <c r="H41" s="53"/>
      <c r="I41" s="61">
        <v>91</v>
      </c>
      <c r="K41" s="587"/>
      <c r="L41" s="672"/>
      <c r="M41" s="672"/>
      <c r="N41" s="672"/>
    </row>
    <row r="42" spans="1:14" s="618" customFormat="1">
      <c r="A42" s="1935"/>
      <c r="B42" s="50" t="s">
        <v>755</v>
      </c>
      <c r="C42" s="51">
        <v>76</v>
      </c>
      <c r="D42" s="53">
        <v>12</v>
      </c>
      <c r="E42" s="53">
        <v>0</v>
      </c>
      <c r="F42" s="53"/>
      <c r="G42" s="53"/>
      <c r="H42" s="53"/>
      <c r="I42" s="61">
        <v>88</v>
      </c>
      <c r="K42" s="587"/>
      <c r="L42" s="672"/>
      <c r="M42" s="672"/>
      <c r="N42" s="672"/>
    </row>
    <row r="43" spans="1:14" ht="15.75" customHeight="1">
      <c r="A43" s="1935"/>
      <c r="B43" s="50" t="s">
        <v>818</v>
      </c>
      <c r="C43" s="665">
        <v>75</v>
      </c>
      <c r="D43" s="666">
        <v>15</v>
      </c>
      <c r="E43" s="666">
        <v>0</v>
      </c>
      <c r="F43" s="666"/>
      <c r="G43" s="666"/>
      <c r="H43" s="666"/>
      <c r="I43" s="667">
        <v>90</v>
      </c>
      <c r="K43" s="587"/>
      <c r="L43" s="672"/>
      <c r="M43" s="672"/>
      <c r="N43" s="672"/>
    </row>
    <row r="44" spans="1:14" ht="15.75" thickBot="1">
      <c r="A44" s="1932" t="s">
        <v>21</v>
      </c>
      <c r="B44" s="1933"/>
      <c r="C44" s="76">
        <v>1272</v>
      </c>
      <c r="D44" s="77">
        <v>151</v>
      </c>
      <c r="E44" s="77">
        <v>9</v>
      </c>
      <c r="F44" s="77"/>
      <c r="G44" s="77"/>
      <c r="H44" s="77"/>
      <c r="I44" s="78">
        <v>1432</v>
      </c>
      <c r="K44" s="587"/>
      <c r="L44" s="672"/>
      <c r="M44" s="672"/>
      <c r="N44" s="672"/>
    </row>
    <row r="45" spans="1:14" ht="15.75" thickTop="1"/>
    <row r="46" spans="1:14" ht="15" customHeight="1"/>
    <row r="47" spans="1:14" ht="15.75" customHeight="1"/>
    <row r="48" spans="1:14" ht="15.75" customHeight="1"/>
    <row r="50" ht="15.75" customHeight="1"/>
    <row r="66" ht="15.75" customHeight="1"/>
  </sheetData>
  <mergeCells count="17">
    <mergeCell ref="A44:B44"/>
    <mergeCell ref="A4:A20"/>
    <mergeCell ref="A21:P21"/>
    <mergeCell ref="A23:I23"/>
    <mergeCell ref="A25:B26"/>
    <mergeCell ref="C25:H25"/>
    <mergeCell ref="I25:I26"/>
    <mergeCell ref="A27:A43"/>
    <mergeCell ref="A1:P1"/>
    <mergeCell ref="A2:B3"/>
    <mergeCell ref="C2:D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J21"/>
  <sheetViews>
    <sheetView showGridLines="0" zoomScale="85" zoomScaleNormal="85" workbookViewId="0"/>
  </sheetViews>
  <sheetFormatPr defaultRowHeight="12.75"/>
  <cols>
    <col min="1" max="1" width="3.5703125" style="332" customWidth="1"/>
    <col min="2" max="2" width="15.85546875" style="332" customWidth="1"/>
    <col min="3" max="3" width="6.85546875" style="332" customWidth="1"/>
    <col min="4" max="8" width="15.7109375" style="332" customWidth="1"/>
    <col min="9" max="9" width="12.42578125" style="332" customWidth="1"/>
    <col min="10" max="13" width="12.140625" style="332" customWidth="1"/>
    <col min="14" max="14" width="12.5703125" style="332" customWidth="1"/>
    <col min="15" max="16384" width="9.140625" style="332"/>
  </cols>
  <sheetData>
    <row r="1" spans="2:10" ht="30.75" customHeight="1" thickBot="1">
      <c r="B1" s="1870" t="s">
        <v>1036</v>
      </c>
      <c r="C1" s="1870"/>
      <c r="D1" s="1870"/>
      <c r="E1" s="1870"/>
      <c r="F1" s="1870"/>
      <c r="G1" s="1870"/>
      <c r="H1" s="1870"/>
      <c r="I1" s="1870"/>
      <c r="J1" s="1870"/>
    </row>
    <row r="2" spans="2:10" ht="30.75" customHeight="1" thickBot="1">
      <c r="B2" s="1865" t="s">
        <v>0</v>
      </c>
      <c r="C2" s="1865"/>
      <c r="D2" s="1119" t="s">
        <v>1</v>
      </c>
      <c r="E2" s="1120" t="s">
        <v>2</v>
      </c>
      <c r="F2" s="1120" t="s">
        <v>50</v>
      </c>
      <c r="G2" s="1120" t="s">
        <v>59</v>
      </c>
      <c r="H2" s="1121" t="s">
        <v>61</v>
      </c>
    </row>
    <row r="3" spans="2:10" ht="15" customHeight="1" thickTop="1">
      <c r="B3" s="1866" t="s">
        <v>3</v>
      </c>
      <c r="C3" s="1129">
        <v>2001</v>
      </c>
      <c r="D3" s="1122">
        <v>4219</v>
      </c>
      <c r="E3" s="1117">
        <v>3343</v>
      </c>
      <c r="F3" s="1117">
        <v>234</v>
      </c>
      <c r="G3" s="1117">
        <v>53</v>
      </c>
      <c r="H3" s="1123">
        <v>14</v>
      </c>
    </row>
    <row r="4" spans="2:10" ht="15" customHeight="1">
      <c r="B4" s="1867"/>
      <c r="C4" s="1130">
        <v>2002</v>
      </c>
      <c r="D4" s="1124">
        <v>4285</v>
      </c>
      <c r="E4" s="1118">
        <v>3414</v>
      </c>
      <c r="F4" s="1118">
        <v>201</v>
      </c>
      <c r="G4" s="1118">
        <v>60</v>
      </c>
      <c r="H4" s="1125">
        <v>25</v>
      </c>
    </row>
    <row r="5" spans="2:10" ht="15" customHeight="1">
      <c r="B5" s="1867"/>
      <c r="C5" s="1130">
        <v>2003</v>
      </c>
      <c r="D5" s="1124">
        <v>4683</v>
      </c>
      <c r="E5" s="1118">
        <v>3767</v>
      </c>
      <c r="F5" s="1118">
        <v>227</v>
      </c>
      <c r="G5" s="1118">
        <v>53</v>
      </c>
      <c r="H5" s="1125">
        <v>21</v>
      </c>
    </row>
    <row r="6" spans="2:10" ht="15" customHeight="1">
      <c r="B6" s="1867"/>
      <c r="C6" s="1130">
        <v>2004</v>
      </c>
      <c r="D6" s="1124">
        <v>5121</v>
      </c>
      <c r="E6" s="1118">
        <v>4356</v>
      </c>
      <c r="F6" s="1118">
        <v>225</v>
      </c>
      <c r="G6" s="1118">
        <v>73</v>
      </c>
      <c r="H6" s="1125">
        <v>22</v>
      </c>
    </row>
    <row r="7" spans="2:10" ht="15" customHeight="1">
      <c r="B7" s="1867"/>
      <c r="C7" s="1130">
        <v>2005</v>
      </c>
      <c r="D7" s="1124">
        <v>5909</v>
      </c>
      <c r="E7" s="1118">
        <v>5280</v>
      </c>
      <c r="F7" s="1118">
        <v>272</v>
      </c>
      <c r="G7" s="1118">
        <v>68</v>
      </c>
      <c r="H7" s="1125">
        <v>24</v>
      </c>
    </row>
    <row r="8" spans="2:10" ht="15" customHeight="1">
      <c r="B8" s="1867"/>
      <c r="C8" s="1130">
        <v>2006</v>
      </c>
      <c r="D8" s="1124">
        <v>6686</v>
      </c>
      <c r="E8" s="1118">
        <v>6253</v>
      </c>
      <c r="F8" s="1118">
        <v>345</v>
      </c>
      <c r="G8" s="1118">
        <v>83</v>
      </c>
      <c r="H8" s="1125">
        <v>47</v>
      </c>
    </row>
    <row r="9" spans="2:10" ht="15" customHeight="1">
      <c r="B9" s="1867"/>
      <c r="C9" s="1130">
        <v>2007</v>
      </c>
      <c r="D9" s="1124">
        <v>6557</v>
      </c>
      <c r="E9" s="1118">
        <v>6225</v>
      </c>
      <c r="F9" s="1118">
        <v>367</v>
      </c>
      <c r="G9" s="1118">
        <v>60</v>
      </c>
      <c r="H9" s="1125">
        <v>43</v>
      </c>
    </row>
    <row r="10" spans="2:10" ht="15" customHeight="1">
      <c r="B10" s="1867"/>
      <c r="C10" s="1130">
        <v>2008</v>
      </c>
      <c r="D10" s="1124">
        <v>6797</v>
      </c>
      <c r="E10" s="1118">
        <v>6353</v>
      </c>
      <c r="F10" s="1118">
        <v>385</v>
      </c>
      <c r="G10" s="1118">
        <v>52</v>
      </c>
      <c r="H10" s="1125">
        <v>47</v>
      </c>
    </row>
    <row r="11" spans="2:10" ht="15" customHeight="1">
      <c r="B11" s="1867"/>
      <c r="C11" s="1130">
        <v>2009</v>
      </c>
      <c r="D11" s="1124">
        <v>7169</v>
      </c>
      <c r="E11" s="1118">
        <v>6899</v>
      </c>
      <c r="F11" s="1118">
        <v>404</v>
      </c>
      <c r="G11" s="1118">
        <v>64</v>
      </c>
      <c r="H11" s="1125">
        <v>39</v>
      </c>
    </row>
    <row r="12" spans="2:10" ht="15" customHeight="1">
      <c r="B12" s="1867"/>
      <c r="C12" s="1130">
        <v>2010</v>
      </c>
      <c r="D12" s="1124">
        <v>6929</v>
      </c>
      <c r="E12" s="1118">
        <v>6659</v>
      </c>
      <c r="F12" s="1118">
        <v>398</v>
      </c>
      <c r="G12" s="1118">
        <v>42</v>
      </c>
      <c r="H12" s="1125">
        <v>42</v>
      </c>
    </row>
    <row r="13" spans="2:10" ht="15" customHeight="1">
      <c r="B13" s="1867"/>
      <c r="C13" s="1130">
        <v>2011</v>
      </c>
      <c r="D13" s="1124">
        <v>7240</v>
      </c>
      <c r="E13" s="1118">
        <v>6800</v>
      </c>
      <c r="F13" s="1118">
        <v>398</v>
      </c>
      <c r="G13" s="1118">
        <v>45</v>
      </c>
      <c r="H13" s="1125">
        <v>47</v>
      </c>
    </row>
    <row r="14" spans="2:10" ht="15" customHeight="1">
      <c r="B14" s="1867"/>
      <c r="C14" s="1130">
        <v>2012</v>
      </c>
      <c r="D14" s="1124">
        <v>7509</v>
      </c>
      <c r="E14" s="1118">
        <v>7549</v>
      </c>
      <c r="F14" s="1118">
        <v>439</v>
      </c>
      <c r="G14" s="1118">
        <v>57</v>
      </c>
      <c r="H14" s="1125">
        <v>60</v>
      </c>
    </row>
    <row r="15" spans="2:10" ht="15" customHeight="1">
      <c r="B15" s="1867"/>
      <c r="C15" s="1130">
        <v>2013</v>
      </c>
      <c r="D15" s="1124">
        <v>7666</v>
      </c>
      <c r="E15" s="1118">
        <v>7227</v>
      </c>
      <c r="F15" s="1118">
        <v>442</v>
      </c>
      <c r="G15" s="1118">
        <v>62</v>
      </c>
      <c r="H15" s="1125">
        <v>54</v>
      </c>
    </row>
    <row r="16" spans="2:10" ht="15" customHeight="1">
      <c r="B16" s="1867"/>
      <c r="C16" s="1130">
        <v>2014</v>
      </c>
      <c r="D16" s="1124">
        <v>7823</v>
      </c>
      <c r="E16" s="1118">
        <v>7889</v>
      </c>
      <c r="F16" s="1118">
        <v>472</v>
      </c>
      <c r="G16" s="1118">
        <v>53</v>
      </c>
      <c r="H16" s="1125">
        <v>47</v>
      </c>
    </row>
    <row r="17" spans="2:8" ht="15" customHeight="1">
      <c r="B17" s="1867"/>
      <c r="C17" s="1130">
        <v>2015</v>
      </c>
      <c r="D17" s="1124">
        <v>7972</v>
      </c>
      <c r="E17" s="1118">
        <v>7936</v>
      </c>
      <c r="F17" s="1118">
        <v>462</v>
      </c>
      <c r="G17" s="1118">
        <v>59</v>
      </c>
      <c r="H17" s="1125">
        <v>64</v>
      </c>
    </row>
    <row r="18" spans="2:8" ht="15" customHeight="1">
      <c r="B18" s="1867"/>
      <c r="C18" s="1130">
        <v>2016</v>
      </c>
      <c r="D18" s="1124">
        <v>7893</v>
      </c>
      <c r="E18" s="1118">
        <v>7612</v>
      </c>
      <c r="F18" s="1118">
        <v>449</v>
      </c>
      <c r="G18" s="1118">
        <v>44</v>
      </c>
      <c r="H18" s="1125">
        <v>74</v>
      </c>
    </row>
    <row r="19" spans="2:8" ht="15" customHeight="1" thickBot="1">
      <c r="B19" s="1868"/>
      <c r="C19" s="1131">
        <v>2017</v>
      </c>
      <c r="D19" s="1126">
        <v>7786</v>
      </c>
      <c r="E19" s="1127">
        <v>7282</v>
      </c>
      <c r="F19" s="1127">
        <v>458</v>
      </c>
      <c r="G19" s="1127">
        <v>49</v>
      </c>
      <c r="H19" s="1128">
        <v>101</v>
      </c>
    </row>
    <row r="21" spans="2:8" ht="36" customHeight="1">
      <c r="B21" s="1869" t="s">
        <v>73</v>
      </c>
      <c r="C21" s="1869"/>
      <c r="D21" s="1869"/>
      <c r="E21" s="1869"/>
      <c r="F21" s="1869"/>
      <c r="G21" s="1869"/>
      <c r="H21" s="1869"/>
    </row>
  </sheetData>
  <mergeCells count="4">
    <mergeCell ref="B2:C2"/>
    <mergeCell ref="B3:B19"/>
    <mergeCell ref="B21:H21"/>
    <mergeCell ref="B1:J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2"/>
  <dimension ref="A1:J10"/>
  <sheetViews>
    <sheetView showGridLines="0" zoomScale="80" zoomScaleNormal="80" workbookViewId="0"/>
  </sheetViews>
  <sheetFormatPr defaultRowHeight="15"/>
  <cols>
    <col min="1" max="1" width="4.140625" style="618" customWidth="1"/>
    <col min="2" max="2" width="8.7109375" customWidth="1"/>
    <col min="3" max="10" width="15.7109375" customWidth="1"/>
  </cols>
  <sheetData>
    <row r="1" spans="2:10" s="1360" customFormat="1" ht="24" customHeight="1" thickBot="1">
      <c r="B1" s="1152" t="s">
        <v>1047</v>
      </c>
    </row>
    <row r="2" spans="2:10" ht="114" customHeight="1" thickBot="1">
      <c r="B2" s="1362" t="s">
        <v>74</v>
      </c>
      <c r="C2" s="1363" t="s">
        <v>96</v>
      </c>
      <c r="D2" s="1364" t="s">
        <v>81</v>
      </c>
      <c r="E2" s="1363" t="s">
        <v>97</v>
      </c>
      <c r="F2" s="1364" t="s">
        <v>98</v>
      </c>
      <c r="G2" s="1363" t="s">
        <v>99</v>
      </c>
      <c r="H2" s="1364" t="s">
        <v>100</v>
      </c>
      <c r="I2" s="1363" t="s">
        <v>101</v>
      </c>
      <c r="J2" s="1364" t="s">
        <v>102</v>
      </c>
    </row>
    <row r="3" spans="2:10" ht="15.75" hidden="1">
      <c r="B3" s="1361">
        <v>2012</v>
      </c>
      <c r="C3" s="1354">
        <f>'Table 3d DATA'!I15</f>
        <v>951</v>
      </c>
      <c r="D3" s="1365">
        <f>'Table 3d DATA'!F38</f>
        <v>148</v>
      </c>
      <c r="E3" s="1347">
        <f>'Table 3d DATA'!C38/'Table 3d DATA'!$F38</f>
        <v>0.81081081081081086</v>
      </c>
      <c r="F3" s="1348">
        <f>'Table 3d DATA'!D15</f>
        <v>0.3827549947423764</v>
      </c>
      <c r="G3" s="1347">
        <f>'Table 3d DATA'!D38/'Table 3d DATA'!$F38</f>
        <v>0.10810810810810811</v>
      </c>
      <c r="H3" s="1348">
        <f>'Table 3d DATA'!F15</f>
        <v>0.25026288117770767</v>
      </c>
      <c r="I3" s="1347">
        <f>'Table 3d DATA'!E38/'Table 3d DATA'!$F38</f>
        <v>8.1081081081081086E-2</v>
      </c>
      <c r="J3" s="1348">
        <f>'Table 3d DATA'!H15</f>
        <v>0.36698212407991593</v>
      </c>
    </row>
    <row r="4" spans="2:10" ht="15.75">
      <c r="B4" s="1361">
        <v>2013</v>
      </c>
      <c r="C4" s="1354">
        <f>'Table 3d DATA'!I16</f>
        <v>963</v>
      </c>
      <c r="D4" s="1365">
        <f>'Table 3d DATA'!F39</f>
        <v>152</v>
      </c>
      <c r="E4" s="1347">
        <f>'Table 3d DATA'!C39/'Table 3d DATA'!$F39</f>
        <v>0.80921052631578949</v>
      </c>
      <c r="F4" s="1348">
        <f>'Table 3d DATA'!D16</f>
        <v>0.39667705088265831</v>
      </c>
      <c r="G4" s="1347">
        <f>'Table 3d DATA'!D39/'Table 3d DATA'!$F39</f>
        <v>0.1118421052631579</v>
      </c>
      <c r="H4" s="1348">
        <f>'Table 3d DATA'!F16</f>
        <v>0.26479750778816202</v>
      </c>
      <c r="I4" s="1347">
        <f>'Table 3d DATA'!E39/'Table 3d DATA'!$F39</f>
        <v>7.8947368421052627E-2</v>
      </c>
      <c r="J4" s="1348">
        <f>'Table 3d DATA'!H16</f>
        <v>0.33852544132917961</v>
      </c>
    </row>
    <row r="5" spans="2:10" ht="15.75">
      <c r="B5" s="1361">
        <v>2014</v>
      </c>
      <c r="C5" s="1354">
        <f>'Table 3d DATA'!I17</f>
        <v>848</v>
      </c>
      <c r="D5" s="1365">
        <f>'Table 3d DATA'!F40</f>
        <v>138</v>
      </c>
      <c r="E5" s="1347">
        <f>'Table 3d DATA'!C40/'Table 3d DATA'!$F40</f>
        <v>0.78260869565217395</v>
      </c>
      <c r="F5" s="1348">
        <f>'Table 3d DATA'!D17</f>
        <v>0.30424528301886794</v>
      </c>
      <c r="G5" s="1347">
        <f>'Table 3d DATA'!D40/'Table 3d DATA'!$F40</f>
        <v>0.15942028985507245</v>
      </c>
      <c r="H5" s="1348">
        <f>'Table 3d DATA'!F17</f>
        <v>0.40919811320754718</v>
      </c>
      <c r="I5" s="1347">
        <f>'Table 3d DATA'!E40/'Table 3d DATA'!$F40</f>
        <v>5.7971014492753624E-2</v>
      </c>
      <c r="J5" s="1348">
        <f>'Table 3d DATA'!H17</f>
        <v>0.28655660377358488</v>
      </c>
    </row>
    <row r="6" spans="2:10" ht="15.75">
      <c r="B6" s="1361">
        <v>2015</v>
      </c>
      <c r="C6" s="1354">
        <f>'Table 3d DATA'!I18</f>
        <v>833</v>
      </c>
      <c r="D6" s="1365">
        <f>'Table 3d DATA'!F41</f>
        <v>148</v>
      </c>
      <c r="E6" s="1347">
        <f>'Table 3d DATA'!C41/'Table 3d DATA'!$F41</f>
        <v>0.82432432432432434</v>
      </c>
      <c r="F6" s="1348">
        <f>'Table 3d DATA'!D18</f>
        <v>0.39375750300120044</v>
      </c>
      <c r="G6" s="1347">
        <f>'Table 3d DATA'!D41/'Table 3d DATA'!$F41</f>
        <v>0.12162162162162163</v>
      </c>
      <c r="H6" s="1348">
        <f>'Table 3d DATA'!F18</f>
        <v>0.32893157262905165</v>
      </c>
      <c r="I6" s="1347">
        <f>'Table 3d DATA'!E41/'Table 3d DATA'!$F41</f>
        <v>5.4054054054054057E-2</v>
      </c>
      <c r="J6" s="1348">
        <f>'Table 3d DATA'!H18</f>
        <v>0.27731092436974791</v>
      </c>
    </row>
    <row r="7" spans="2:10" ht="15.75">
      <c r="B7" s="1361">
        <v>2016</v>
      </c>
      <c r="C7" s="1354">
        <f>'Table 3d DATA'!I19</f>
        <v>786</v>
      </c>
      <c r="D7" s="1365">
        <f>'Table 3d DATA'!F42</f>
        <v>140</v>
      </c>
      <c r="E7" s="1347">
        <f>'Table 3d DATA'!C42/'Table 3d DATA'!$F42</f>
        <v>0.81428571428571428</v>
      </c>
      <c r="F7" s="1348">
        <f>'Table 3d DATA'!D19</f>
        <v>0.4020356234096692</v>
      </c>
      <c r="G7" s="1347">
        <f>'Table 3d DATA'!D42/'Table 3d DATA'!$F42</f>
        <v>0.12142857142857143</v>
      </c>
      <c r="H7" s="1348">
        <f>'Table 3d DATA'!F19</f>
        <v>0.29643765903307889</v>
      </c>
      <c r="I7" s="1347">
        <f>'Table 3d DATA'!E42/'Table 3d DATA'!$F42</f>
        <v>6.4285714285714279E-2</v>
      </c>
      <c r="J7" s="1348">
        <f>'Table 3d DATA'!H19</f>
        <v>0.30152671755725191</v>
      </c>
    </row>
    <row r="8" spans="2:10" ht="15.75">
      <c r="B8" s="1361">
        <v>2017</v>
      </c>
      <c r="C8" s="1354">
        <f>'Table 3d DATA'!I20</f>
        <v>777</v>
      </c>
      <c r="D8" s="1365">
        <f>'Table 3d DATA'!F43</f>
        <v>135</v>
      </c>
      <c r="E8" s="1347">
        <f>'Table 3d DATA'!C43/'Table 3d DATA'!$F43</f>
        <v>0.82222222222222219</v>
      </c>
      <c r="F8" s="1348">
        <f>'Table 3d DATA'!D20</f>
        <v>0.44144144144144143</v>
      </c>
      <c r="G8" s="1347">
        <f>'Table 3d DATA'!D43/'Table 3d DATA'!$F43</f>
        <v>0.12592592592592591</v>
      </c>
      <c r="H8" s="1348">
        <f>'Table 3d DATA'!F20</f>
        <v>0.31145431145431146</v>
      </c>
      <c r="I8" s="1347">
        <f>'Table 3d DATA'!E43/'Table 3d DATA'!$F43</f>
        <v>5.185185185185185E-2</v>
      </c>
      <c r="J8" s="1348">
        <f>'Table 3d DATA'!H20</f>
        <v>0.24710424710424711</v>
      </c>
    </row>
    <row r="9" spans="2:10" s="618" customFormat="1">
      <c r="B9" s="755"/>
      <c r="C9" s="756"/>
      <c r="D9" s="756"/>
      <c r="E9" s="753"/>
      <c r="F9" s="753"/>
      <c r="G9" s="753"/>
      <c r="H9" s="753"/>
      <c r="I9" s="753"/>
      <c r="J9" s="753"/>
    </row>
    <row r="10" spans="2:10" ht="15.75">
      <c r="B10" s="1155" t="s">
        <v>73</v>
      </c>
    </row>
  </sheetData>
  <pageMargins left="0.7" right="0.7" top="0.75" bottom="0.75" header="0.3" footer="0.3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3">
    <tabColor theme="1"/>
  </sheetPr>
  <dimension ref="A1:L65"/>
  <sheetViews>
    <sheetView workbookViewId="0">
      <selection activeCell="C4" sqref="C4:D20"/>
    </sheetView>
  </sheetViews>
  <sheetFormatPr defaultRowHeight="15"/>
  <sheetData>
    <row r="1" spans="1:12" ht="15.75" customHeight="1" thickBot="1">
      <c r="A1" s="1942" t="s">
        <v>830</v>
      </c>
      <c r="B1" s="1942"/>
      <c r="C1" s="1942"/>
      <c r="D1" s="1942"/>
      <c r="E1" s="1942"/>
      <c r="F1" s="1942"/>
      <c r="G1" s="1942"/>
      <c r="H1" s="1942"/>
      <c r="I1" s="1942"/>
      <c r="J1" s="1942"/>
      <c r="K1" s="609"/>
      <c r="L1" s="588"/>
    </row>
    <row r="2" spans="1:12" ht="15.75" customHeight="1" thickTop="1">
      <c r="A2" s="1943" t="s">
        <v>0</v>
      </c>
      <c r="B2" s="1944"/>
      <c r="C2" s="1947" t="s">
        <v>91</v>
      </c>
      <c r="D2" s="1948"/>
      <c r="E2" s="1948" t="s">
        <v>92</v>
      </c>
      <c r="F2" s="1948"/>
      <c r="G2" s="1948" t="s">
        <v>93</v>
      </c>
      <c r="H2" s="1948"/>
      <c r="I2" s="1948" t="s">
        <v>21</v>
      </c>
      <c r="J2" s="1949"/>
      <c r="K2" s="609"/>
      <c r="L2" s="588"/>
    </row>
    <row r="3" spans="1:12" ht="49.5" thickBot="1">
      <c r="A3" s="1945"/>
      <c r="B3" s="1946"/>
      <c r="C3" s="678" t="s">
        <v>71</v>
      </c>
      <c r="D3" s="679" t="s">
        <v>72</v>
      </c>
      <c r="E3" s="679" t="s">
        <v>71</v>
      </c>
      <c r="F3" s="679" t="s">
        <v>72</v>
      </c>
      <c r="G3" s="679" t="s">
        <v>71</v>
      </c>
      <c r="H3" s="679" t="s">
        <v>72</v>
      </c>
      <c r="I3" s="679" t="s">
        <v>71</v>
      </c>
      <c r="J3" s="697" t="s">
        <v>72</v>
      </c>
      <c r="K3" s="609"/>
      <c r="L3" s="588"/>
    </row>
    <row r="4" spans="1:12" ht="15.75" customHeight="1" thickTop="1">
      <c r="A4" s="1950" t="s">
        <v>3</v>
      </c>
      <c r="B4" s="686" t="s">
        <v>4</v>
      </c>
      <c r="C4" s="687">
        <v>347</v>
      </c>
      <c r="D4" s="703">
        <v>0.43979721166032953</v>
      </c>
      <c r="E4" s="688">
        <v>163</v>
      </c>
      <c r="F4" s="703">
        <v>0.20659062103929024</v>
      </c>
      <c r="G4" s="688">
        <v>279</v>
      </c>
      <c r="H4" s="703">
        <v>0.35361216730038025</v>
      </c>
      <c r="I4" s="688">
        <v>789</v>
      </c>
      <c r="J4" s="704">
        <v>1</v>
      </c>
      <c r="K4" s="609"/>
      <c r="L4" s="588"/>
    </row>
    <row r="5" spans="1:12">
      <c r="A5" s="1951"/>
      <c r="B5" s="690" t="s">
        <v>5</v>
      </c>
      <c r="C5" s="691">
        <v>350</v>
      </c>
      <c r="D5" s="705">
        <v>0.45336787564766839</v>
      </c>
      <c r="E5" s="692">
        <v>283</v>
      </c>
      <c r="F5" s="705">
        <v>0.36658031088082899</v>
      </c>
      <c r="G5" s="692">
        <v>139</v>
      </c>
      <c r="H5" s="705">
        <v>0.18005181347150259</v>
      </c>
      <c r="I5" s="692">
        <v>772</v>
      </c>
      <c r="J5" s="706">
        <v>1</v>
      </c>
      <c r="K5" s="609"/>
      <c r="L5" s="588"/>
    </row>
    <row r="6" spans="1:12">
      <c r="A6" s="1951"/>
      <c r="B6" s="690" t="s">
        <v>6</v>
      </c>
      <c r="C6" s="691">
        <v>310</v>
      </c>
      <c r="D6" s="705">
        <v>0.43539325842696625</v>
      </c>
      <c r="E6" s="692">
        <v>215</v>
      </c>
      <c r="F6" s="705">
        <v>0.30196629213483145</v>
      </c>
      <c r="G6" s="692">
        <v>187</v>
      </c>
      <c r="H6" s="705">
        <v>0.26264044943820225</v>
      </c>
      <c r="I6" s="692">
        <v>712</v>
      </c>
      <c r="J6" s="706">
        <v>1</v>
      </c>
      <c r="K6" s="609"/>
      <c r="L6" s="588"/>
    </row>
    <row r="7" spans="1:12">
      <c r="A7" s="1951"/>
      <c r="B7" s="690" t="s">
        <v>7</v>
      </c>
      <c r="C7" s="691">
        <v>319</v>
      </c>
      <c r="D7" s="705">
        <v>0.39726027397260277</v>
      </c>
      <c r="E7" s="692">
        <v>237</v>
      </c>
      <c r="F7" s="705">
        <v>0.29514321295143214</v>
      </c>
      <c r="G7" s="692">
        <v>247</v>
      </c>
      <c r="H7" s="705">
        <v>0.30759651307596514</v>
      </c>
      <c r="I7" s="692">
        <v>803</v>
      </c>
      <c r="J7" s="706">
        <v>1</v>
      </c>
      <c r="K7" s="609"/>
      <c r="L7" s="588"/>
    </row>
    <row r="8" spans="1:12">
      <c r="A8" s="1951"/>
      <c r="B8" s="690" t="s">
        <v>8</v>
      </c>
      <c r="C8" s="691">
        <v>264</v>
      </c>
      <c r="D8" s="705">
        <v>0.35388739946380698</v>
      </c>
      <c r="E8" s="692">
        <v>262</v>
      </c>
      <c r="F8" s="705">
        <v>0.35120643431635384</v>
      </c>
      <c r="G8" s="692">
        <v>220</v>
      </c>
      <c r="H8" s="705">
        <v>0.29490616621983912</v>
      </c>
      <c r="I8" s="692">
        <v>746</v>
      </c>
      <c r="J8" s="706">
        <v>1</v>
      </c>
      <c r="K8" s="609"/>
      <c r="L8" s="588"/>
    </row>
    <row r="9" spans="1:12">
      <c r="A9" s="1951"/>
      <c r="B9" s="690" t="s">
        <v>9</v>
      </c>
      <c r="C9" s="691">
        <v>320</v>
      </c>
      <c r="D9" s="705">
        <v>0.378698224852071</v>
      </c>
      <c r="E9" s="692">
        <v>294</v>
      </c>
      <c r="F9" s="705">
        <v>0.34792899408284023</v>
      </c>
      <c r="G9" s="692">
        <v>231</v>
      </c>
      <c r="H9" s="705">
        <v>0.27337278106508878</v>
      </c>
      <c r="I9" s="692">
        <v>845</v>
      </c>
      <c r="J9" s="706">
        <v>1</v>
      </c>
      <c r="K9" s="609"/>
      <c r="L9" s="588"/>
    </row>
    <row r="10" spans="1:12">
      <c r="A10" s="1951"/>
      <c r="B10" s="690" t="s">
        <v>10</v>
      </c>
      <c r="C10" s="691">
        <v>316</v>
      </c>
      <c r="D10" s="705">
        <v>0.34801762114537449</v>
      </c>
      <c r="E10" s="692">
        <v>256</v>
      </c>
      <c r="F10" s="705">
        <v>0.2819383259911894</v>
      </c>
      <c r="G10" s="692">
        <v>336</v>
      </c>
      <c r="H10" s="705">
        <v>0.37004405286343611</v>
      </c>
      <c r="I10" s="692">
        <v>908</v>
      </c>
      <c r="J10" s="706">
        <v>1</v>
      </c>
      <c r="K10" s="609"/>
      <c r="L10" s="588"/>
    </row>
    <row r="11" spans="1:12">
      <c r="A11" s="1951"/>
      <c r="B11" s="690" t="s">
        <v>11</v>
      </c>
      <c r="C11" s="691">
        <v>332</v>
      </c>
      <c r="D11" s="705">
        <v>0.36284153005464481</v>
      </c>
      <c r="E11" s="692">
        <v>332</v>
      </c>
      <c r="F11" s="705">
        <v>0.36284153005464481</v>
      </c>
      <c r="G11" s="692">
        <v>251</v>
      </c>
      <c r="H11" s="705">
        <v>0.27431693989071038</v>
      </c>
      <c r="I11" s="692">
        <v>915</v>
      </c>
      <c r="J11" s="706">
        <v>1</v>
      </c>
      <c r="K11" s="609"/>
      <c r="L11" s="588"/>
    </row>
    <row r="12" spans="1:12">
      <c r="A12" s="1951"/>
      <c r="B12" s="690" t="s">
        <v>12</v>
      </c>
      <c r="C12" s="691">
        <v>370</v>
      </c>
      <c r="D12" s="705">
        <v>0.37525354969574037</v>
      </c>
      <c r="E12" s="692">
        <v>310</v>
      </c>
      <c r="F12" s="705">
        <v>0.31440162271805272</v>
      </c>
      <c r="G12" s="692">
        <v>306</v>
      </c>
      <c r="H12" s="705">
        <v>0.31034482758620691</v>
      </c>
      <c r="I12" s="692">
        <v>986</v>
      </c>
      <c r="J12" s="706">
        <v>1</v>
      </c>
      <c r="K12" s="609"/>
      <c r="L12" s="588"/>
    </row>
    <row r="13" spans="1:12">
      <c r="A13" s="1951"/>
      <c r="B13" s="690" t="s">
        <v>13</v>
      </c>
      <c r="C13" s="691">
        <v>343</v>
      </c>
      <c r="D13" s="705">
        <v>0.4049586776859504</v>
      </c>
      <c r="E13" s="692">
        <v>266</v>
      </c>
      <c r="F13" s="705">
        <v>0.31404958677685951</v>
      </c>
      <c r="G13" s="692">
        <v>238</v>
      </c>
      <c r="H13" s="705">
        <v>0.28099173553719009</v>
      </c>
      <c r="I13" s="692">
        <v>847</v>
      </c>
      <c r="J13" s="706">
        <v>1</v>
      </c>
      <c r="K13" s="609"/>
      <c r="L13" s="588"/>
    </row>
    <row r="14" spans="1:12">
      <c r="A14" s="1951"/>
      <c r="B14" s="690" t="s">
        <v>14</v>
      </c>
      <c r="C14" s="691">
        <v>358</v>
      </c>
      <c r="D14" s="705">
        <v>0.40134529147982062</v>
      </c>
      <c r="E14" s="692">
        <v>263</v>
      </c>
      <c r="F14" s="705">
        <v>0.29484304932735428</v>
      </c>
      <c r="G14" s="692">
        <v>271</v>
      </c>
      <c r="H14" s="705">
        <v>0.3038116591928251</v>
      </c>
      <c r="I14" s="692">
        <v>892</v>
      </c>
      <c r="J14" s="706">
        <v>1</v>
      </c>
      <c r="K14" s="609"/>
      <c r="L14" s="588"/>
    </row>
    <row r="15" spans="1:12">
      <c r="A15" s="1951"/>
      <c r="B15" s="690" t="s">
        <v>15</v>
      </c>
      <c r="C15" s="691">
        <v>364</v>
      </c>
      <c r="D15" s="705">
        <v>0.3827549947423764</v>
      </c>
      <c r="E15" s="692">
        <v>238</v>
      </c>
      <c r="F15" s="705">
        <v>0.25026288117770767</v>
      </c>
      <c r="G15" s="692">
        <v>349</v>
      </c>
      <c r="H15" s="705">
        <v>0.36698212407991593</v>
      </c>
      <c r="I15" s="692">
        <v>951</v>
      </c>
      <c r="J15" s="706">
        <v>1</v>
      </c>
      <c r="K15" s="609"/>
      <c r="L15" s="588"/>
    </row>
    <row r="16" spans="1:12">
      <c r="A16" s="1951"/>
      <c r="B16" s="680" t="s">
        <v>16</v>
      </c>
      <c r="C16" s="681">
        <v>382</v>
      </c>
      <c r="D16" s="698">
        <v>0.39667705088265831</v>
      </c>
      <c r="E16" s="682">
        <v>255</v>
      </c>
      <c r="F16" s="698">
        <v>0.26479750778816202</v>
      </c>
      <c r="G16" s="682">
        <v>326</v>
      </c>
      <c r="H16" s="698">
        <v>0.33852544132917961</v>
      </c>
      <c r="I16" s="682">
        <v>963</v>
      </c>
      <c r="J16" s="699">
        <v>1</v>
      </c>
      <c r="K16" s="609"/>
      <c r="L16" s="588"/>
    </row>
    <row r="17" spans="1:12">
      <c r="A17" s="1951"/>
      <c r="B17" s="680" t="s">
        <v>17</v>
      </c>
      <c r="C17" s="681">
        <v>258</v>
      </c>
      <c r="D17" s="698">
        <v>0.30424528301886794</v>
      </c>
      <c r="E17" s="682">
        <v>347</v>
      </c>
      <c r="F17" s="698">
        <v>0.40919811320754718</v>
      </c>
      <c r="G17" s="682">
        <v>243</v>
      </c>
      <c r="H17" s="698">
        <v>0.28655660377358488</v>
      </c>
      <c r="I17" s="682">
        <v>848</v>
      </c>
      <c r="J17" s="699">
        <v>1</v>
      </c>
      <c r="K17" s="609"/>
      <c r="L17" s="588"/>
    </row>
    <row r="18" spans="1:12" s="571" customFormat="1">
      <c r="A18" s="1951"/>
      <c r="B18" s="680" t="s">
        <v>18</v>
      </c>
      <c r="C18" s="681">
        <v>328</v>
      </c>
      <c r="D18" s="698">
        <v>0.39375750300120044</v>
      </c>
      <c r="E18" s="682">
        <v>274</v>
      </c>
      <c r="F18" s="698">
        <v>0.32893157262905165</v>
      </c>
      <c r="G18" s="682">
        <v>231</v>
      </c>
      <c r="H18" s="698">
        <v>0.27731092436974791</v>
      </c>
      <c r="I18" s="682">
        <v>833</v>
      </c>
      <c r="J18" s="699">
        <v>1</v>
      </c>
      <c r="K18" s="609"/>
      <c r="L18" s="588"/>
    </row>
    <row r="19" spans="1:12" s="618" customFormat="1">
      <c r="A19" s="1951"/>
      <c r="B19" s="680" t="s">
        <v>755</v>
      </c>
      <c r="C19" s="681">
        <v>316</v>
      </c>
      <c r="D19" s="698">
        <v>0.4020356234096692</v>
      </c>
      <c r="E19" s="682">
        <v>233</v>
      </c>
      <c r="F19" s="698">
        <v>0.29643765903307889</v>
      </c>
      <c r="G19" s="682">
        <v>237</v>
      </c>
      <c r="H19" s="698">
        <v>0.30152671755725191</v>
      </c>
      <c r="I19" s="682">
        <v>786</v>
      </c>
      <c r="J19" s="699">
        <v>1</v>
      </c>
      <c r="K19" s="609"/>
      <c r="L19" s="588"/>
    </row>
    <row r="20" spans="1:12" ht="15.75" thickBot="1">
      <c r="A20" s="1952"/>
      <c r="B20" s="700" t="s">
        <v>818</v>
      </c>
      <c r="C20" s="684">
        <v>343</v>
      </c>
      <c r="D20" s="701">
        <v>0.44144144144144143</v>
      </c>
      <c r="E20" s="685">
        <v>242</v>
      </c>
      <c r="F20" s="701">
        <v>0.31145431145431146</v>
      </c>
      <c r="G20" s="685">
        <v>192</v>
      </c>
      <c r="H20" s="701">
        <v>0.24710424710424711</v>
      </c>
      <c r="I20" s="685">
        <v>777</v>
      </c>
      <c r="J20" s="702">
        <v>1</v>
      </c>
      <c r="K20" s="609"/>
      <c r="L20" s="588"/>
    </row>
    <row r="21" spans="1:12" ht="15.75" customHeight="1" thickTop="1">
      <c r="A21" s="1953" t="s">
        <v>73</v>
      </c>
      <c r="B21" s="1953"/>
      <c r="C21" s="1953"/>
      <c r="D21" s="1953"/>
      <c r="E21" s="1953"/>
      <c r="F21" s="1953"/>
      <c r="G21" s="1953"/>
      <c r="H21" s="1953"/>
      <c r="I21" s="1953"/>
      <c r="J21" s="1953"/>
      <c r="K21" s="609"/>
      <c r="L21" s="588"/>
    </row>
    <row r="23" spans="1:12" ht="15" customHeight="1">
      <c r="A23" s="1942" t="s">
        <v>94</v>
      </c>
      <c r="B23" s="1942"/>
      <c r="C23" s="1942"/>
      <c r="D23" s="1942"/>
      <c r="E23" s="1942"/>
      <c r="F23" s="1942"/>
      <c r="G23" s="609"/>
      <c r="I23" s="588"/>
    </row>
    <row r="24" spans="1:12" ht="15.75" thickBot="1">
      <c r="A24" s="677" t="s">
        <v>78</v>
      </c>
      <c r="B24" s="609"/>
      <c r="C24" s="609"/>
      <c r="D24" s="609"/>
      <c r="E24" s="609"/>
      <c r="F24" s="609"/>
      <c r="G24" s="609"/>
      <c r="I24" s="588"/>
    </row>
    <row r="25" spans="1:12" ht="15.75" customHeight="1" thickTop="1">
      <c r="A25" s="1943" t="s">
        <v>0</v>
      </c>
      <c r="B25" s="1944"/>
      <c r="C25" s="1947" t="s">
        <v>95</v>
      </c>
      <c r="D25" s="1948"/>
      <c r="E25" s="1948"/>
      <c r="F25" s="1949" t="s">
        <v>21</v>
      </c>
      <c r="G25" s="609"/>
      <c r="I25" s="588"/>
    </row>
    <row r="26" spans="1:12" ht="37.5" thickBot="1">
      <c r="A26" s="1945"/>
      <c r="B26" s="1946"/>
      <c r="C26" s="678" t="s">
        <v>91</v>
      </c>
      <c r="D26" s="679" t="s">
        <v>92</v>
      </c>
      <c r="E26" s="679" t="s">
        <v>93</v>
      </c>
      <c r="F26" s="1954"/>
      <c r="G26" s="609"/>
      <c r="I26" s="588"/>
    </row>
    <row r="27" spans="1:12" ht="15.75" customHeight="1" thickTop="1">
      <c r="A27" s="1950" t="s">
        <v>3</v>
      </c>
      <c r="B27" s="686" t="s">
        <v>4</v>
      </c>
      <c r="C27" s="687">
        <v>96</v>
      </c>
      <c r="D27" s="688">
        <v>12</v>
      </c>
      <c r="E27" s="688">
        <v>10</v>
      </c>
      <c r="F27" s="689">
        <v>118</v>
      </c>
      <c r="G27" s="609"/>
      <c r="I27" s="588"/>
    </row>
    <row r="28" spans="1:12">
      <c r="A28" s="1951"/>
      <c r="B28" s="690" t="s">
        <v>5</v>
      </c>
      <c r="C28" s="691">
        <v>95</v>
      </c>
      <c r="D28" s="692">
        <v>19</v>
      </c>
      <c r="E28" s="692">
        <v>5</v>
      </c>
      <c r="F28" s="693">
        <v>119</v>
      </c>
      <c r="G28" s="609"/>
      <c r="I28" s="588"/>
    </row>
    <row r="29" spans="1:12">
      <c r="A29" s="1951"/>
      <c r="B29" s="690" t="s">
        <v>6</v>
      </c>
      <c r="C29" s="691">
        <v>92</v>
      </c>
      <c r="D29" s="692">
        <v>15</v>
      </c>
      <c r="E29" s="692">
        <v>7</v>
      </c>
      <c r="F29" s="693">
        <v>114</v>
      </c>
      <c r="G29" s="609"/>
      <c r="I29" s="588"/>
    </row>
    <row r="30" spans="1:12">
      <c r="A30" s="1951"/>
      <c r="B30" s="690" t="s">
        <v>7</v>
      </c>
      <c r="C30" s="691">
        <v>103</v>
      </c>
      <c r="D30" s="692">
        <v>17</v>
      </c>
      <c r="E30" s="692">
        <v>9</v>
      </c>
      <c r="F30" s="693">
        <v>129</v>
      </c>
      <c r="G30" s="609"/>
      <c r="I30" s="588"/>
    </row>
    <row r="31" spans="1:12">
      <c r="A31" s="1951"/>
      <c r="B31" s="690" t="s">
        <v>8</v>
      </c>
      <c r="C31" s="691">
        <v>90</v>
      </c>
      <c r="D31" s="692">
        <v>18</v>
      </c>
      <c r="E31" s="692">
        <v>8</v>
      </c>
      <c r="F31" s="693">
        <v>116</v>
      </c>
      <c r="G31" s="609"/>
      <c r="I31" s="588"/>
    </row>
    <row r="32" spans="1:12">
      <c r="A32" s="1951"/>
      <c r="B32" s="690" t="s">
        <v>9</v>
      </c>
      <c r="C32" s="691">
        <v>103</v>
      </c>
      <c r="D32" s="692">
        <v>19</v>
      </c>
      <c r="E32" s="692">
        <v>7</v>
      </c>
      <c r="F32" s="693">
        <v>129</v>
      </c>
      <c r="G32" s="609"/>
      <c r="I32" s="588"/>
    </row>
    <row r="33" spans="1:9">
      <c r="A33" s="1951"/>
      <c r="B33" s="690" t="s">
        <v>10</v>
      </c>
      <c r="C33" s="691">
        <v>115</v>
      </c>
      <c r="D33" s="692">
        <v>17</v>
      </c>
      <c r="E33" s="692">
        <v>12</v>
      </c>
      <c r="F33" s="693">
        <v>144</v>
      </c>
      <c r="G33" s="609"/>
      <c r="I33" s="588"/>
    </row>
    <row r="34" spans="1:9">
      <c r="A34" s="1951"/>
      <c r="B34" s="690" t="s">
        <v>11</v>
      </c>
      <c r="C34" s="691">
        <v>110</v>
      </c>
      <c r="D34" s="692">
        <v>22</v>
      </c>
      <c r="E34" s="692">
        <v>8</v>
      </c>
      <c r="F34" s="693">
        <v>140</v>
      </c>
      <c r="G34" s="609"/>
      <c r="I34" s="588"/>
    </row>
    <row r="35" spans="1:9">
      <c r="A35" s="1951"/>
      <c r="B35" s="690" t="s">
        <v>12</v>
      </c>
      <c r="C35" s="691">
        <v>117</v>
      </c>
      <c r="D35" s="692">
        <v>20</v>
      </c>
      <c r="E35" s="692">
        <v>10</v>
      </c>
      <c r="F35" s="693">
        <v>147</v>
      </c>
      <c r="G35" s="609"/>
      <c r="I35" s="588"/>
    </row>
    <row r="36" spans="1:9">
      <c r="A36" s="1951"/>
      <c r="B36" s="690" t="s">
        <v>13</v>
      </c>
      <c r="C36" s="691">
        <v>110</v>
      </c>
      <c r="D36" s="692">
        <v>19</v>
      </c>
      <c r="E36" s="692">
        <v>8</v>
      </c>
      <c r="F36" s="693">
        <v>137</v>
      </c>
      <c r="G36" s="609"/>
      <c r="I36" s="588"/>
    </row>
    <row r="37" spans="1:9">
      <c r="A37" s="1951"/>
      <c r="B37" s="690" t="s">
        <v>14</v>
      </c>
      <c r="C37" s="691">
        <v>112</v>
      </c>
      <c r="D37" s="692">
        <v>18</v>
      </c>
      <c r="E37" s="692">
        <v>9</v>
      </c>
      <c r="F37" s="693">
        <v>139</v>
      </c>
      <c r="G37" s="609"/>
      <c r="I37" s="588"/>
    </row>
    <row r="38" spans="1:9">
      <c r="A38" s="1951"/>
      <c r="B38" s="690" t="s">
        <v>15</v>
      </c>
      <c r="C38" s="691">
        <v>120</v>
      </c>
      <c r="D38" s="692">
        <v>16</v>
      </c>
      <c r="E38" s="692">
        <v>12</v>
      </c>
      <c r="F38" s="693">
        <v>148</v>
      </c>
      <c r="G38" s="609"/>
      <c r="I38" s="588"/>
    </row>
    <row r="39" spans="1:9">
      <c r="A39" s="1951"/>
      <c r="B39" s="680" t="s">
        <v>16</v>
      </c>
      <c r="C39" s="681">
        <v>123</v>
      </c>
      <c r="D39" s="682">
        <v>17</v>
      </c>
      <c r="E39" s="682">
        <v>12</v>
      </c>
      <c r="F39" s="683">
        <v>152</v>
      </c>
      <c r="G39" s="609"/>
      <c r="I39" s="588"/>
    </row>
    <row r="40" spans="1:9">
      <c r="A40" s="1951"/>
      <c r="B40" s="680" t="s">
        <v>17</v>
      </c>
      <c r="C40" s="681">
        <v>108</v>
      </c>
      <c r="D40" s="682">
        <v>22</v>
      </c>
      <c r="E40" s="682">
        <v>8</v>
      </c>
      <c r="F40" s="683">
        <v>138</v>
      </c>
      <c r="G40" s="609"/>
      <c r="I40" s="588"/>
    </row>
    <row r="41" spans="1:9" s="571" customFormat="1">
      <c r="A41" s="1951"/>
      <c r="B41" s="680" t="s">
        <v>18</v>
      </c>
      <c r="C41" s="681">
        <v>122</v>
      </c>
      <c r="D41" s="682">
        <v>18</v>
      </c>
      <c r="E41" s="682">
        <v>8</v>
      </c>
      <c r="F41" s="683">
        <v>148</v>
      </c>
      <c r="G41" s="609"/>
      <c r="I41" s="588"/>
    </row>
    <row r="42" spans="1:9">
      <c r="A42" s="1951"/>
      <c r="B42" s="680" t="s">
        <v>755</v>
      </c>
      <c r="C42" s="681">
        <v>114</v>
      </c>
      <c r="D42" s="682">
        <v>17</v>
      </c>
      <c r="E42" s="682">
        <v>9</v>
      </c>
      <c r="F42" s="683">
        <v>140</v>
      </c>
      <c r="G42" s="609"/>
      <c r="I42" s="588"/>
    </row>
    <row r="43" spans="1:9">
      <c r="A43" s="1951"/>
      <c r="B43" s="680" t="s">
        <v>818</v>
      </c>
      <c r="C43" s="681">
        <v>111</v>
      </c>
      <c r="D43" s="682">
        <v>17</v>
      </c>
      <c r="E43" s="682">
        <v>7</v>
      </c>
      <c r="F43" s="683">
        <v>135</v>
      </c>
      <c r="G43" s="609"/>
      <c r="I43" s="588"/>
    </row>
    <row r="44" spans="1:9" ht="15.75" thickBot="1">
      <c r="A44" s="1940" t="s">
        <v>21</v>
      </c>
      <c r="B44" s="1941"/>
      <c r="C44" s="694">
        <v>1841</v>
      </c>
      <c r="D44" s="695">
        <v>303</v>
      </c>
      <c r="E44" s="695">
        <v>149</v>
      </c>
      <c r="F44" s="696">
        <v>2293</v>
      </c>
      <c r="G44" s="609"/>
    </row>
    <row r="45" spans="1:9" ht="15" customHeight="1" thickTop="1">
      <c r="A45" s="609"/>
    </row>
    <row r="46" spans="1:9" ht="15.75" customHeight="1">
      <c r="A46" s="609"/>
    </row>
    <row r="47" spans="1:9" ht="15.75" customHeight="1">
      <c r="A47" s="609"/>
    </row>
    <row r="48" spans="1:9">
      <c r="A48" s="609"/>
    </row>
    <row r="49" spans="1:1" ht="15.75" customHeight="1">
      <c r="A49" s="609"/>
    </row>
    <row r="50" spans="1:1">
      <c r="A50" s="609"/>
    </row>
    <row r="51" spans="1:1">
      <c r="A51" s="609"/>
    </row>
    <row r="52" spans="1:1">
      <c r="A52" s="609"/>
    </row>
    <row r="53" spans="1:1">
      <c r="A53" s="609"/>
    </row>
    <row r="54" spans="1:1">
      <c r="A54" s="609"/>
    </row>
    <row r="55" spans="1:1">
      <c r="A55" s="609"/>
    </row>
    <row r="56" spans="1:1">
      <c r="A56" s="609"/>
    </row>
    <row r="57" spans="1:1">
      <c r="A57" s="609"/>
    </row>
    <row r="58" spans="1:1">
      <c r="A58" s="609"/>
    </row>
    <row r="59" spans="1:1">
      <c r="A59" s="609"/>
    </row>
    <row r="60" spans="1:1">
      <c r="A60" s="609"/>
    </row>
    <row r="61" spans="1:1">
      <c r="A61" s="609"/>
    </row>
    <row r="62" spans="1:1">
      <c r="A62" s="609"/>
    </row>
    <row r="63" spans="1:1">
      <c r="A63" s="609"/>
    </row>
    <row r="64" spans="1:1">
      <c r="A64" s="609"/>
    </row>
    <row r="65" spans="1:1" ht="15.75" customHeight="1">
      <c r="A65" s="609"/>
    </row>
  </sheetData>
  <mergeCells count="14">
    <mergeCell ref="A44:B44"/>
    <mergeCell ref="A1:J1"/>
    <mergeCell ref="A2:B3"/>
    <mergeCell ref="C2:D2"/>
    <mergeCell ref="E2:F2"/>
    <mergeCell ref="G2:H2"/>
    <mergeCell ref="I2:J2"/>
    <mergeCell ref="A4:A20"/>
    <mergeCell ref="A21:J21"/>
    <mergeCell ref="A23:F23"/>
    <mergeCell ref="A25:B26"/>
    <mergeCell ref="C25:E25"/>
    <mergeCell ref="F25:F26"/>
    <mergeCell ref="A27:A4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62"/>
  <dimension ref="A1:J10"/>
  <sheetViews>
    <sheetView showGridLines="0" zoomScale="80" zoomScaleNormal="80" workbookViewId="0"/>
  </sheetViews>
  <sheetFormatPr defaultRowHeight="15"/>
  <cols>
    <col min="1" max="1" width="2.140625" style="618" customWidth="1"/>
    <col min="2" max="2" width="8.7109375" style="571" customWidth="1"/>
    <col min="3" max="10" width="15.7109375" style="571" customWidth="1"/>
    <col min="11" max="16384" width="9.140625" style="571"/>
  </cols>
  <sheetData>
    <row r="1" spans="2:10" ht="24" customHeight="1" thickBot="1">
      <c r="B1" s="1152" t="s">
        <v>1048</v>
      </c>
    </row>
    <row r="2" spans="2:10" ht="114.75" customHeight="1" thickBot="1">
      <c r="B2" s="1362" t="s">
        <v>74</v>
      </c>
      <c r="C2" s="1363" t="s">
        <v>390</v>
      </c>
      <c r="D2" s="1364" t="s">
        <v>81</v>
      </c>
      <c r="E2" s="1363" t="s">
        <v>97</v>
      </c>
      <c r="F2" s="1364" t="s">
        <v>98</v>
      </c>
      <c r="G2" s="1363" t="s">
        <v>99</v>
      </c>
      <c r="H2" s="1364" t="s">
        <v>100</v>
      </c>
      <c r="I2" s="1363" t="s">
        <v>101</v>
      </c>
      <c r="J2" s="1364" t="s">
        <v>102</v>
      </c>
    </row>
    <row r="3" spans="2:10" ht="15.75" hidden="1">
      <c r="B3" s="1361">
        <v>2012</v>
      </c>
      <c r="C3" s="1354">
        <f>'Table 3e DATA'!I15</f>
        <v>444</v>
      </c>
      <c r="D3" s="1365">
        <f>'Table 3e DATA'!F38</f>
        <v>101</v>
      </c>
      <c r="E3" s="1347">
        <f>'Table 3e DATA'!C38/'Table 3e DATA'!$F38</f>
        <v>0.92079207920792083</v>
      </c>
      <c r="F3" s="1348">
        <f>'Table 3e DATA'!D15</f>
        <v>0.71621621621621623</v>
      </c>
      <c r="G3" s="1347">
        <f>'Table 3e DATA'!D38/'Table 3e DATA'!$F38</f>
        <v>5.9405940594059403E-2</v>
      </c>
      <c r="H3" s="1348">
        <f>'Table 3e DATA'!F15</f>
        <v>0.18243243243243243</v>
      </c>
      <c r="I3" s="1347">
        <f>'Table 3e DATA'!E38/'Table 3e DATA'!$F38</f>
        <v>1.9801980198019802E-2</v>
      </c>
      <c r="J3" s="1348">
        <f>'Table 3e DATA'!H15</f>
        <v>0.10135135135135136</v>
      </c>
    </row>
    <row r="4" spans="2:10" ht="15.75">
      <c r="B4" s="1361">
        <v>2013</v>
      </c>
      <c r="C4" s="1354">
        <f>'Table 3e DATA'!I16</f>
        <v>472</v>
      </c>
      <c r="D4" s="1365">
        <f>'Table 3e DATA'!F39</f>
        <v>103</v>
      </c>
      <c r="E4" s="1347">
        <f>'Table 3e DATA'!C39/'Table 3e DATA'!$F39</f>
        <v>0.84466019417475724</v>
      </c>
      <c r="F4" s="1348">
        <f>'Table 3e DATA'!D16</f>
        <v>0.50635593220338981</v>
      </c>
      <c r="G4" s="1347">
        <f>'Table 3e DATA'!D39/'Table 3e DATA'!$F39</f>
        <v>0.12621359223300971</v>
      </c>
      <c r="H4" s="1348">
        <f>'Table 3e DATA'!F16</f>
        <v>0.34533898305084748</v>
      </c>
      <c r="I4" s="1347">
        <f>'Table 3e DATA'!E39/'Table 3e DATA'!$F39</f>
        <v>2.9126213592233011E-2</v>
      </c>
      <c r="J4" s="1348">
        <f>'Table 3e DATA'!H16</f>
        <v>0.14830508474576271</v>
      </c>
    </row>
    <row r="5" spans="2:10" ht="15.75">
      <c r="B5" s="1361">
        <v>2014</v>
      </c>
      <c r="C5" s="1354">
        <f>'Table 3e DATA'!I17</f>
        <v>478</v>
      </c>
      <c r="D5" s="1365">
        <f>'Table 3e DATA'!F40</f>
        <v>101</v>
      </c>
      <c r="E5" s="1347">
        <f>'Table 3e DATA'!C40/'Table 3e DATA'!$F40</f>
        <v>0.88118811881188119</v>
      </c>
      <c r="F5" s="1348">
        <f>'Table 3e DATA'!D17</f>
        <v>0.58158995815899583</v>
      </c>
      <c r="G5" s="1347">
        <f>'Table 3e DATA'!D40/'Table 3e DATA'!$F40</f>
        <v>9.9009900990099015E-2</v>
      </c>
      <c r="H5" s="1348">
        <f>'Table 3e DATA'!F17</f>
        <v>0.31589958158995818</v>
      </c>
      <c r="I5" s="1347">
        <f>'Table 3e DATA'!E40/'Table 3e DATA'!$F40</f>
        <v>1.9801980198019802E-2</v>
      </c>
      <c r="J5" s="1348">
        <f>'Table 3e DATA'!H17</f>
        <v>0.10251046025104603</v>
      </c>
    </row>
    <row r="6" spans="2:10" ht="15.75">
      <c r="B6" s="1361">
        <v>2015</v>
      </c>
      <c r="C6" s="1354">
        <f>'Table 3e DATA'!I18</f>
        <v>477</v>
      </c>
      <c r="D6" s="1365">
        <f>'Table 3e DATA'!F41</f>
        <v>94</v>
      </c>
      <c r="E6" s="1347">
        <f>'Table 3e DATA'!C41/'Table 3e DATA'!$F41</f>
        <v>0.87234042553191493</v>
      </c>
      <c r="F6" s="1348">
        <f>'Table 3e DATA'!D18</f>
        <v>0.55555555555555558</v>
      </c>
      <c r="G6" s="1347">
        <f>'Table 3e DATA'!D41/'Table 3e DATA'!$F41</f>
        <v>0.11702127659574468</v>
      </c>
      <c r="H6" s="1348">
        <f>'Table 3e DATA'!F18</f>
        <v>0.37316561844863733</v>
      </c>
      <c r="I6" s="1347">
        <f>'Table 3e DATA'!E41/'Table 3e DATA'!$F41</f>
        <v>1.0638297872340425E-2</v>
      </c>
      <c r="J6" s="1348">
        <f>'Table 3e DATA'!H18</f>
        <v>7.1278825995807121E-2</v>
      </c>
    </row>
    <row r="7" spans="2:10" ht="15.75">
      <c r="B7" s="1361">
        <v>2016</v>
      </c>
      <c r="C7" s="1354">
        <f>'Table 3e DATA'!I19</f>
        <v>468</v>
      </c>
      <c r="D7" s="1365">
        <f>'Table 3e DATA'!F42</f>
        <v>93</v>
      </c>
      <c r="E7" s="1347">
        <f>'Table 3e DATA'!C42/'Table 3e DATA'!$F42</f>
        <v>0.86021505376344087</v>
      </c>
      <c r="F7" s="1348">
        <f>'Table 3e DATA'!D19</f>
        <v>0.52777777777777779</v>
      </c>
      <c r="G7" s="1347">
        <f>'Table 3e DATA'!D42/'Table 3e DATA'!$F42</f>
        <v>9.6774193548387094E-2</v>
      </c>
      <c r="H7" s="1348">
        <f>'Table 3e DATA'!F19</f>
        <v>0.28418803418803418</v>
      </c>
      <c r="I7" s="1347">
        <f>'Table 3e DATA'!E42/'Table 3e DATA'!$F42</f>
        <v>4.3010752688172046E-2</v>
      </c>
      <c r="J7" s="1348">
        <f>'Table 3e DATA'!H19</f>
        <v>0.18803418803418803</v>
      </c>
    </row>
    <row r="8" spans="2:10" ht="15.75">
      <c r="B8" s="1361">
        <v>2017</v>
      </c>
      <c r="C8" s="1354">
        <f>'Table 3e DATA'!I20</f>
        <v>463</v>
      </c>
      <c r="D8" s="1365">
        <f>'Table 3e DATA'!F43</f>
        <v>96</v>
      </c>
      <c r="E8" s="1347">
        <f>'Table 3e DATA'!C43/'Table 3e DATA'!$F43</f>
        <v>0.85416666666666663</v>
      </c>
      <c r="F8" s="1348">
        <f>'Table 3e DATA'!D20</f>
        <v>0.4427645788336933</v>
      </c>
      <c r="G8" s="1347">
        <f>'Table 3e DATA'!D43/'Table 3e DATA'!$F43</f>
        <v>0.11458333333333333</v>
      </c>
      <c r="H8" s="1348">
        <f>'Table 3e DATA'!F20</f>
        <v>0.36933045356371486</v>
      </c>
      <c r="I8" s="1347">
        <f>'Table 3e DATA'!E43/'Table 3e DATA'!$F43</f>
        <v>3.125E-2</v>
      </c>
      <c r="J8" s="1348">
        <f>'Table 3e DATA'!H20</f>
        <v>0.18790496760259182</v>
      </c>
    </row>
    <row r="9" spans="2:10" s="618" customFormat="1">
      <c r="B9" s="755"/>
      <c r="C9" s="756"/>
      <c r="D9" s="756"/>
      <c r="E9" s="753"/>
      <c r="F9" s="753"/>
      <c r="G9" s="753"/>
      <c r="H9" s="753"/>
      <c r="I9" s="753"/>
      <c r="J9" s="753"/>
    </row>
    <row r="10" spans="2:10" ht="15.75">
      <c r="B10" s="1155" t="s">
        <v>73</v>
      </c>
    </row>
  </sheetData>
  <pageMargins left="0.7" right="0.7" top="0.75" bottom="0.75" header="0.3" footer="0.3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63">
    <tabColor theme="1"/>
  </sheetPr>
  <dimension ref="A1:L65"/>
  <sheetViews>
    <sheetView topLeftCell="A19" workbookViewId="0">
      <selection activeCell="C4" sqref="C4:D20"/>
    </sheetView>
  </sheetViews>
  <sheetFormatPr defaultRowHeight="15"/>
  <cols>
    <col min="1" max="16384" width="9.140625" style="571"/>
  </cols>
  <sheetData>
    <row r="1" spans="1:12" ht="15.75" customHeight="1" thickBot="1">
      <c r="A1" s="1957" t="s">
        <v>815</v>
      </c>
      <c r="B1" s="1957"/>
      <c r="C1" s="1957"/>
      <c r="D1" s="1957"/>
      <c r="E1" s="1957"/>
      <c r="F1" s="1957"/>
      <c r="G1" s="1957"/>
      <c r="H1" s="1957"/>
      <c r="I1" s="1957"/>
      <c r="J1" s="1957"/>
      <c r="K1" s="610"/>
      <c r="L1" s="595"/>
    </row>
    <row r="2" spans="1:12" ht="15.75" customHeight="1" thickTop="1">
      <c r="A2" s="1958" t="s">
        <v>0</v>
      </c>
      <c r="B2" s="1959"/>
      <c r="C2" s="1962" t="s">
        <v>788</v>
      </c>
      <c r="D2" s="1963"/>
      <c r="E2" s="1963" t="s">
        <v>789</v>
      </c>
      <c r="F2" s="1963"/>
      <c r="G2" s="1963" t="s">
        <v>103</v>
      </c>
      <c r="H2" s="1963"/>
      <c r="I2" s="1963" t="s">
        <v>21</v>
      </c>
      <c r="J2" s="1964"/>
      <c r="K2" s="610"/>
      <c r="L2" s="595"/>
    </row>
    <row r="3" spans="1:12" ht="49.5" thickBot="1">
      <c r="A3" s="1960"/>
      <c r="B3" s="1961"/>
      <c r="C3" s="708" t="s">
        <v>71</v>
      </c>
      <c r="D3" s="709" t="s">
        <v>72</v>
      </c>
      <c r="E3" s="709" t="s">
        <v>71</v>
      </c>
      <c r="F3" s="709" t="s">
        <v>72</v>
      </c>
      <c r="G3" s="709" t="s">
        <v>71</v>
      </c>
      <c r="H3" s="709" t="s">
        <v>72</v>
      </c>
      <c r="I3" s="709" t="s">
        <v>71</v>
      </c>
      <c r="J3" s="727" t="s">
        <v>72</v>
      </c>
      <c r="K3" s="610"/>
      <c r="L3" s="595"/>
    </row>
    <row r="4" spans="1:12" ht="15.75" customHeight="1" thickTop="1">
      <c r="A4" s="1965" t="s">
        <v>3</v>
      </c>
      <c r="B4" s="716" t="s">
        <v>4</v>
      </c>
      <c r="C4" s="717">
        <v>196</v>
      </c>
      <c r="D4" s="733">
        <v>0.78714859437751006</v>
      </c>
      <c r="E4" s="718">
        <v>53</v>
      </c>
      <c r="F4" s="733">
        <v>0.21285140562248997</v>
      </c>
      <c r="G4" s="734" t="s">
        <v>0</v>
      </c>
      <c r="H4" s="734" t="s">
        <v>0</v>
      </c>
      <c r="I4" s="718">
        <v>249</v>
      </c>
      <c r="J4" s="735">
        <v>1</v>
      </c>
      <c r="K4" s="610"/>
      <c r="L4" s="595"/>
    </row>
    <row r="5" spans="1:12">
      <c r="A5" s="1966"/>
      <c r="B5" s="720" t="s">
        <v>5</v>
      </c>
      <c r="C5" s="721">
        <v>236</v>
      </c>
      <c r="D5" s="736">
        <v>0.79461279461279455</v>
      </c>
      <c r="E5" s="722">
        <v>40</v>
      </c>
      <c r="F5" s="736">
        <v>0.13468013468013468</v>
      </c>
      <c r="G5" s="722">
        <v>21</v>
      </c>
      <c r="H5" s="736">
        <v>7.0707070707070704E-2</v>
      </c>
      <c r="I5" s="722">
        <v>297</v>
      </c>
      <c r="J5" s="737">
        <v>1</v>
      </c>
      <c r="K5" s="610"/>
      <c r="L5" s="595"/>
    </row>
    <row r="6" spans="1:12">
      <c r="A6" s="1966"/>
      <c r="B6" s="720" t="s">
        <v>6</v>
      </c>
      <c r="C6" s="721">
        <v>233</v>
      </c>
      <c r="D6" s="736">
        <v>0.82624113475177308</v>
      </c>
      <c r="E6" s="722">
        <v>26</v>
      </c>
      <c r="F6" s="736">
        <v>9.2198581560283696E-2</v>
      </c>
      <c r="G6" s="722">
        <v>23</v>
      </c>
      <c r="H6" s="736">
        <v>8.1560283687943255E-2</v>
      </c>
      <c r="I6" s="722">
        <v>282</v>
      </c>
      <c r="J6" s="737">
        <v>1</v>
      </c>
      <c r="K6" s="610"/>
      <c r="L6" s="595"/>
    </row>
    <row r="7" spans="1:12">
      <c r="A7" s="1966"/>
      <c r="B7" s="720" t="s">
        <v>7</v>
      </c>
      <c r="C7" s="721">
        <v>214</v>
      </c>
      <c r="D7" s="736">
        <v>0.68152866242038213</v>
      </c>
      <c r="E7" s="722">
        <v>100</v>
      </c>
      <c r="F7" s="736">
        <v>0.31847133757961782</v>
      </c>
      <c r="G7" s="738" t="s">
        <v>0</v>
      </c>
      <c r="H7" s="738" t="s">
        <v>0</v>
      </c>
      <c r="I7" s="722">
        <v>314</v>
      </c>
      <c r="J7" s="737">
        <v>1</v>
      </c>
      <c r="K7" s="610"/>
      <c r="L7" s="595"/>
    </row>
    <row r="8" spans="1:12">
      <c r="A8" s="1966"/>
      <c r="B8" s="720" t="s">
        <v>8</v>
      </c>
      <c r="C8" s="721">
        <v>259</v>
      </c>
      <c r="D8" s="736">
        <v>0.78247734138972813</v>
      </c>
      <c r="E8" s="722">
        <v>40</v>
      </c>
      <c r="F8" s="736">
        <v>0.12084592145015106</v>
      </c>
      <c r="G8" s="722">
        <v>32</v>
      </c>
      <c r="H8" s="736">
        <v>9.6676737160120846E-2</v>
      </c>
      <c r="I8" s="722">
        <v>331</v>
      </c>
      <c r="J8" s="737">
        <v>1</v>
      </c>
      <c r="K8" s="610"/>
      <c r="L8" s="595"/>
    </row>
    <row r="9" spans="1:12">
      <c r="A9" s="1966"/>
      <c r="B9" s="720" t="s">
        <v>9</v>
      </c>
      <c r="C9" s="721">
        <v>255</v>
      </c>
      <c r="D9" s="736">
        <v>0.62962962962962965</v>
      </c>
      <c r="E9" s="722">
        <v>99</v>
      </c>
      <c r="F9" s="736">
        <v>0.24444444444444444</v>
      </c>
      <c r="G9" s="722">
        <v>51</v>
      </c>
      <c r="H9" s="736">
        <v>0.12592592592592594</v>
      </c>
      <c r="I9" s="722">
        <v>405</v>
      </c>
      <c r="J9" s="737">
        <v>1</v>
      </c>
      <c r="K9" s="610"/>
      <c r="L9" s="595"/>
    </row>
    <row r="10" spans="1:12">
      <c r="A10" s="1966"/>
      <c r="B10" s="720" t="s">
        <v>10</v>
      </c>
      <c r="C10" s="721">
        <v>265</v>
      </c>
      <c r="D10" s="736">
        <v>0.69010416666666674</v>
      </c>
      <c r="E10" s="722">
        <v>96</v>
      </c>
      <c r="F10" s="736">
        <v>0.25</v>
      </c>
      <c r="G10" s="722">
        <v>23</v>
      </c>
      <c r="H10" s="736">
        <v>5.9895833333333329E-2</v>
      </c>
      <c r="I10" s="722">
        <v>384</v>
      </c>
      <c r="J10" s="737">
        <v>1</v>
      </c>
      <c r="K10" s="610"/>
      <c r="L10" s="595"/>
    </row>
    <row r="11" spans="1:12">
      <c r="A11" s="1966"/>
      <c r="B11" s="720" t="s">
        <v>11</v>
      </c>
      <c r="C11" s="721">
        <v>312</v>
      </c>
      <c r="D11" s="736">
        <v>0.66952789699570814</v>
      </c>
      <c r="E11" s="722">
        <v>72</v>
      </c>
      <c r="F11" s="736">
        <v>0.15450643776824033</v>
      </c>
      <c r="G11" s="722">
        <v>82</v>
      </c>
      <c r="H11" s="736">
        <v>0.17596566523605151</v>
      </c>
      <c r="I11" s="722">
        <v>466</v>
      </c>
      <c r="J11" s="737">
        <v>1</v>
      </c>
      <c r="K11" s="610"/>
      <c r="L11" s="595"/>
    </row>
    <row r="12" spans="1:12">
      <c r="A12" s="1966"/>
      <c r="B12" s="720" t="s">
        <v>12</v>
      </c>
      <c r="C12" s="721">
        <v>276</v>
      </c>
      <c r="D12" s="736">
        <v>0.48677248677248675</v>
      </c>
      <c r="E12" s="722">
        <v>204</v>
      </c>
      <c r="F12" s="736">
        <v>0.35978835978835982</v>
      </c>
      <c r="G12" s="722">
        <v>87</v>
      </c>
      <c r="H12" s="736">
        <v>0.15343915343915343</v>
      </c>
      <c r="I12" s="722">
        <v>567</v>
      </c>
      <c r="J12" s="737">
        <v>1</v>
      </c>
      <c r="K12" s="610"/>
      <c r="L12" s="595"/>
    </row>
    <row r="13" spans="1:12">
      <c r="A13" s="1966"/>
      <c r="B13" s="720" t="s">
        <v>13</v>
      </c>
      <c r="C13" s="721">
        <v>318</v>
      </c>
      <c r="D13" s="736">
        <v>0.59217877094972071</v>
      </c>
      <c r="E13" s="722">
        <v>153</v>
      </c>
      <c r="F13" s="736">
        <v>0.28491620111731847</v>
      </c>
      <c r="G13" s="722">
        <v>66</v>
      </c>
      <c r="H13" s="736">
        <v>0.1229050279329609</v>
      </c>
      <c r="I13" s="722">
        <v>537</v>
      </c>
      <c r="J13" s="737">
        <v>1</v>
      </c>
      <c r="K13" s="610"/>
      <c r="L13" s="595"/>
    </row>
    <row r="14" spans="1:12">
      <c r="A14" s="1966"/>
      <c r="B14" s="720" t="s">
        <v>14</v>
      </c>
      <c r="C14" s="721">
        <v>249</v>
      </c>
      <c r="D14" s="736">
        <v>0.49015748031496065</v>
      </c>
      <c r="E14" s="722">
        <v>150</v>
      </c>
      <c r="F14" s="736">
        <v>0.29527559055118113</v>
      </c>
      <c r="G14" s="722">
        <v>109</v>
      </c>
      <c r="H14" s="736">
        <v>0.21456692913385825</v>
      </c>
      <c r="I14" s="722">
        <v>508</v>
      </c>
      <c r="J14" s="737">
        <v>1</v>
      </c>
      <c r="K14" s="610"/>
      <c r="L14" s="595"/>
    </row>
    <row r="15" spans="1:12">
      <c r="A15" s="1966"/>
      <c r="B15" s="720" t="s">
        <v>15</v>
      </c>
      <c r="C15" s="721">
        <v>318</v>
      </c>
      <c r="D15" s="736">
        <v>0.71621621621621623</v>
      </c>
      <c r="E15" s="722">
        <v>81</v>
      </c>
      <c r="F15" s="736">
        <v>0.18243243243243243</v>
      </c>
      <c r="G15" s="722">
        <v>45</v>
      </c>
      <c r="H15" s="736">
        <v>0.10135135135135136</v>
      </c>
      <c r="I15" s="722">
        <v>444</v>
      </c>
      <c r="J15" s="737">
        <v>1</v>
      </c>
      <c r="K15" s="610"/>
      <c r="L15" s="595"/>
    </row>
    <row r="16" spans="1:12">
      <c r="A16" s="1966"/>
      <c r="B16" s="710" t="s">
        <v>16</v>
      </c>
      <c r="C16" s="711">
        <v>239</v>
      </c>
      <c r="D16" s="728">
        <v>0.50635593220338981</v>
      </c>
      <c r="E16" s="712">
        <v>163</v>
      </c>
      <c r="F16" s="728">
        <v>0.34533898305084748</v>
      </c>
      <c r="G16" s="712">
        <v>70</v>
      </c>
      <c r="H16" s="728">
        <v>0.14830508474576271</v>
      </c>
      <c r="I16" s="712">
        <v>472</v>
      </c>
      <c r="J16" s="729">
        <v>1</v>
      </c>
      <c r="K16" s="610"/>
      <c r="L16" s="595"/>
    </row>
    <row r="17" spans="1:12">
      <c r="A17" s="1966"/>
      <c r="B17" s="710" t="s">
        <v>17</v>
      </c>
      <c r="C17" s="711">
        <v>278</v>
      </c>
      <c r="D17" s="728">
        <v>0.58158995815899583</v>
      </c>
      <c r="E17" s="712">
        <v>151</v>
      </c>
      <c r="F17" s="728">
        <v>0.31589958158995818</v>
      </c>
      <c r="G17" s="712">
        <v>49</v>
      </c>
      <c r="H17" s="728">
        <v>0.10251046025104603</v>
      </c>
      <c r="I17" s="712">
        <v>478</v>
      </c>
      <c r="J17" s="729">
        <v>1</v>
      </c>
      <c r="K17" s="610"/>
      <c r="L17" s="595"/>
    </row>
    <row r="18" spans="1:12">
      <c r="A18" s="1966"/>
      <c r="B18" s="710" t="s">
        <v>18</v>
      </c>
      <c r="C18" s="711">
        <v>265</v>
      </c>
      <c r="D18" s="728">
        <v>0.55555555555555558</v>
      </c>
      <c r="E18" s="712">
        <v>178</v>
      </c>
      <c r="F18" s="728">
        <v>0.37316561844863733</v>
      </c>
      <c r="G18" s="712">
        <v>34</v>
      </c>
      <c r="H18" s="728">
        <v>7.1278825995807121E-2</v>
      </c>
      <c r="I18" s="712">
        <v>477</v>
      </c>
      <c r="J18" s="729">
        <v>1</v>
      </c>
      <c r="K18" s="610"/>
      <c r="L18" s="595"/>
    </row>
    <row r="19" spans="1:12">
      <c r="A19" s="1966"/>
      <c r="B19" s="710" t="s">
        <v>755</v>
      </c>
      <c r="C19" s="711">
        <v>247</v>
      </c>
      <c r="D19" s="728">
        <v>0.52777777777777779</v>
      </c>
      <c r="E19" s="712">
        <v>133</v>
      </c>
      <c r="F19" s="728">
        <v>0.28418803418803418</v>
      </c>
      <c r="G19" s="712">
        <v>88</v>
      </c>
      <c r="H19" s="728">
        <v>0.18803418803418803</v>
      </c>
      <c r="I19" s="712">
        <v>468</v>
      </c>
      <c r="J19" s="729">
        <v>1</v>
      </c>
      <c r="K19" s="610"/>
      <c r="L19" s="595"/>
    </row>
    <row r="20" spans="1:12" ht="15.75" customHeight="1" thickBot="1">
      <c r="A20" s="1967"/>
      <c r="B20" s="730" t="s">
        <v>818</v>
      </c>
      <c r="C20" s="714">
        <v>205</v>
      </c>
      <c r="D20" s="731">
        <v>0.4427645788336933</v>
      </c>
      <c r="E20" s="715">
        <v>171</v>
      </c>
      <c r="F20" s="731">
        <v>0.36933045356371486</v>
      </c>
      <c r="G20" s="715">
        <v>87</v>
      </c>
      <c r="H20" s="731">
        <v>0.18790496760259182</v>
      </c>
      <c r="I20" s="715">
        <v>463</v>
      </c>
      <c r="J20" s="732">
        <v>1</v>
      </c>
      <c r="K20" s="610"/>
      <c r="L20" s="595"/>
    </row>
    <row r="21" spans="1:12" ht="15.75" thickTop="1">
      <c r="A21" s="1968" t="s">
        <v>73</v>
      </c>
      <c r="B21" s="1968"/>
      <c r="C21" s="1968"/>
      <c r="D21" s="1968"/>
      <c r="E21" s="1968"/>
      <c r="F21" s="1968"/>
      <c r="G21" s="1968"/>
      <c r="H21" s="1968"/>
      <c r="I21" s="1968"/>
      <c r="J21" s="1968"/>
      <c r="K21" s="610"/>
    </row>
    <row r="22" spans="1:12" s="618" customFormat="1">
      <c r="A22" s="739"/>
      <c r="B22" s="739"/>
      <c r="C22" s="739"/>
      <c r="D22" s="739"/>
      <c r="E22" s="739"/>
      <c r="F22" s="739"/>
      <c r="G22" s="739"/>
      <c r="H22" s="739"/>
      <c r="I22" s="739"/>
      <c r="J22" s="739"/>
      <c r="K22" s="610"/>
    </row>
    <row r="23" spans="1:12" ht="15" customHeight="1">
      <c r="A23" s="1957" t="s">
        <v>104</v>
      </c>
      <c r="B23" s="1957"/>
      <c r="C23" s="1957"/>
      <c r="D23" s="1957"/>
      <c r="E23" s="1957"/>
      <c r="F23" s="1957"/>
      <c r="G23" s="610"/>
      <c r="H23" s="595"/>
    </row>
    <row r="24" spans="1:12" ht="15.75" thickBot="1">
      <c r="A24" s="707" t="s">
        <v>78</v>
      </c>
      <c r="B24" s="610"/>
      <c r="C24" s="610"/>
      <c r="D24" s="610"/>
      <c r="E24" s="610"/>
      <c r="F24" s="610"/>
      <c r="G24" s="610"/>
      <c r="H24" s="595"/>
    </row>
    <row r="25" spans="1:12" ht="15.75" customHeight="1" thickTop="1">
      <c r="A25" s="1958" t="s">
        <v>0</v>
      </c>
      <c r="B25" s="1959"/>
      <c r="C25" s="1962" t="s">
        <v>105</v>
      </c>
      <c r="D25" s="1963"/>
      <c r="E25" s="1963"/>
      <c r="F25" s="1964" t="s">
        <v>21</v>
      </c>
      <c r="G25" s="610"/>
      <c r="H25" s="595"/>
    </row>
    <row r="26" spans="1:12" ht="49.5" thickBot="1">
      <c r="A26" s="1960"/>
      <c r="B26" s="1961"/>
      <c r="C26" s="708" t="s">
        <v>788</v>
      </c>
      <c r="D26" s="709" t="s">
        <v>789</v>
      </c>
      <c r="E26" s="709" t="s">
        <v>103</v>
      </c>
      <c r="F26" s="1969"/>
      <c r="G26" s="610"/>
      <c r="H26" s="595"/>
    </row>
    <row r="27" spans="1:12" ht="15.75" customHeight="1" thickTop="1">
      <c r="A27" s="1965" t="s">
        <v>3</v>
      </c>
      <c r="B27" s="716" t="s">
        <v>4</v>
      </c>
      <c r="C27" s="717">
        <v>77</v>
      </c>
      <c r="D27" s="718">
        <v>4</v>
      </c>
      <c r="E27" s="718">
        <v>0</v>
      </c>
      <c r="F27" s="719">
        <v>81</v>
      </c>
      <c r="G27" s="610"/>
      <c r="H27" s="595"/>
    </row>
    <row r="28" spans="1:12">
      <c r="A28" s="1966"/>
      <c r="B28" s="720" t="s">
        <v>5</v>
      </c>
      <c r="C28" s="721">
        <v>80</v>
      </c>
      <c r="D28" s="722">
        <v>3</v>
      </c>
      <c r="E28" s="722">
        <v>1</v>
      </c>
      <c r="F28" s="723">
        <v>84</v>
      </c>
      <c r="G28" s="610"/>
      <c r="H28" s="595"/>
    </row>
    <row r="29" spans="1:12">
      <c r="A29" s="1966"/>
      <c r="B29" s="720" t="s">
        <v>6</v>
      </c>
      <c r="C29" s="721">
        <v>80</v>
      </c>
      <c r="D29" s="722">
        <v>2</v>
      </c>
      <c r="E29" s="722">
        <v>1</v>
      </c>
      <c r="F29" s="723">
        <v>83</v>
      </c>
      <c r="G29" s="610"/>
      <c r="H29" s="595"/>
    </row>
    <row r="30" spans="1:12">
      <c r="A30" s="1966"/>
      <c r="B30" s="720" t="s">
        <v>7</v>
      </c>
      <c r="C30" s="721">
        <v>85</v>
      </c>
      <c r="D30" s="722">
        <v>7</v>
      </c>
      <c r="E30" s="722">
        <v>0</v>
      </c>
      <c r="F30" s="723">
        <v>92</v>
      </c>
      <c r="G30" s="610"/>
      <c r="H30" s="595"/>
    </row>
    <row r="31" spans="1:12">
      <c r="A31" s="1966"/>
      <c r="B31" s="720" t="s">
        <v>8</v>
      </c>
      <c r="C31" s="721">
        <v>83</v>
      </c>
      <c r="D31" s="722">
        <v>3</v>
      </c>
      <c r="E31" s="722">
        <v>1</v>
      </c>
      <c r="F31" s="723">
        <v>87</v>
      </c>
      <c r="G31" s="610"/>
      <c r="H31" s="595"/>
    </row>
    <row r="32" spans="1:12">
      <c r="A32" s="1966"/>
      <c r="B32" s="720" t="s">
        <v>9</v>
      </c>
      <c r="C32" s="721">
        <v>90</v>
      </c>
      <c r="D32" s="722">
        <v>7</v>
      </c>
      <c r="E32" s="722">
        <v>2</v>
      </c>
      <c r="F32" s="723">
        <v>99</v>
      </c>
      <c r="G32" s="610"/>
      <c r="H32" s="595"/>
    </row>
    <row r="33" spans="1:8">
      <c r="A33" s="1966"/>
      <c r="B33" s="720" t="s">
        <v>10</v>
      </c>
      <c r="C33" s="721">
        <v>96</v>
      </c>
      <c r="D33" s="722">
        <v>7</v>
      </c>
      <c r="E33" s="722">
        <v>1</v>
      </c>
      <c r="F33" s="723">
        <v>104</v>
      </c>
      <c r="G33" s="610"/>
      <c r="H33" s="595"/>
    </row>
    <row r="34" spans="1:8">
      <c r="A34" s="1966"/>
      <c r="B34" s="720" t="s">
        <v>11</v>
      </c>
      <c r="C34" s="721">
        <v>97</v>
      </c>
      <c r="D34" s="722">
        <v>5</v>
      </c>
      <c r="E34" s="722">
        <v>3</v>
      </c>
      <c r="F34" s="723">
        <v>105</v>
      </c>
      <c r="G34" s="610"/>
      <c r="H34" s="595"/>
    </row>
    <row r="35" spans="1:8">
      <c r="A35" s="1966"/>
      <c r="B35" s="720" t="s">
        <v>12</v>
      </c>
      <c r="C35" s="721">
        <v>91</v>
      </c>
      <c r="D35" s="722">
        <v>15</v>
      </c>
      <c r="E35" s="722">
        <v>3</v>
      </c>
      <c r="F35" s="723">
        <v>109</v>
      </c>
      <c r="G35" s="610"/>
      <c r="H35" s="595"/>
    </row>
    <row r="36" spans="1:8">
      <c r="A36" s="1966"/>
      <c r="B36" s="720" t="s">
        <v>13</v>
      </c>
      <c r="C36" s="721">
        <v>85</v>
      </c>
      <c r="D36" s="722">
        <v>10</v>
      </c>
      <c r="E36" s="722">
        <v>2</v>
      </c>
      <c r="F36" s="723">
        <v>97</v>
      </c>
      <c r="G36" s="610"/>
      <c r="H36" s="595"/>
    </row>
    <row r="37" spans="1:8">
      <c r="A37" s="1966"/>
      <c r="B37" s="720" t="s">
        <v>14</v>
      </c>
      <c r="C37" s="721">
        <v>88</v>
      </c>
      <c r="D37" s="722">
        <v>11</v>
      </c>
      <c r="E37" s="722">
        <v>4</v>
      </c>
      <c r="F37" s="723">
        <v>103</v>
      </c>
      <c r="G37" s="610"/>
      <c r="H37" s="595"/>
    </row>
    <row r="38" spans="1:8">
      <c r="A38" s="1966"/>
      <c r="B38" s="720" t="s">
        <v>15</v>
      </c>
      <c r="C38" s="721">
        <v>93</v>
      </c>
      <c r="D38" s="722">
        <v>6</v>
      </c>
      <c r="E38" s="722">
        <v>2</v>
      </c>
      <c r="F38" s="723">
        <v>101</v>
      </c>
      <c r="G38" s="610"/>
      <c r="H38" s="595"/>
    </row>
    <row r="39" spans="1:8">
      <c r="A39" s="1966"/>
      <c r="B39" s="710" t="s">
        <v>16</v>
      </c>
      <c r="C39" s="711">
        <v>87</v>
      </c>
      <c r="D39" s="712">
        <v>13</v>
      </c>
      <c r="E39" s="712">
        <v>3</v>
      </c>
      <c r="F39" s="713">
        <v>103</v>
      </c>
      <c r="G39" s="610"/>
      <c r="H39" s="595"/>
    </row>
    <row r="40" spans="1:8">
      <c r="A40" s="1966"/>
      <c r="B40" s="710" t="s">
        <v>17</v>
      </c>
      <c r="C40" s="711">
        <v>89</v>
      </c>
      <c r="D40" s="712">
        <v>10</v>
      </c>
      <c r="E40" s="712">
        <v>2</v>
      </c>
      <c r="F40" s="713">
        <v>101</v>
      </c>
      <c r="G40" s="610"/>
      <c r="H40" s="595"/>
    </row>
    <row r="41" spans="1:8">
      <c r="A41" s="1966"/>
      <c r="B41" s="710" t="s">
        <v>18</v>
      </c>
      <c r="C41" s="711">
        <v>82</v>
      </c>
      <c r="D41" s="712">
        <v>11</v>
      </c>
      <c r="E41" s="712">
        <v>1</v>
      </c>
      <c r="F41" s="713">
        <v>94</v>
      </c>
      <c r="G41" s="610"/>
      <c r="H41" s="595"/>
    </row>
    <row r="42" spans="1:8">
      <c r="A42" s="1966"/>
      <c r="B42" s="710" t="s">
        <v>755</v>
      </c>
      <c r="C42" s="711">
        <v>80</v>
      </c>
      <c r="D42" s="712">
        <v>9</v>
      </c>
      <c r="E42" s="712">
        <v>4</v>
      </c>
      <c r="F42" s="713">
        <v>93</v>
      </c>
      <c r="G42" s="610"/>
      <c r="H42" s="595"/>
    </row>
    <row r="43" spans="1:8">
      <c r="A43" s="1966"/>
      <c r="B43" s="710" t="s">
        <v>818</v>
      </c>
      <c r="C43" s="711">
        <v>82</v>
      </c>
      <c r="D43" s="712">
        <v>11</v>
      </c>
      <c r="E43" s="712">
        <v>3</v>
      </c>
      <c r="F43" s="713">
        <v>96</v>
      </c>
      <c r="G43" s="610"/>
      <c r="H43" s="595"/>
    </row>
    <row r="44" spans="1:8" ht="15.75" thickBot="1">
      <c r="A44" s="1955" t="s">
        <v>21</v>
      </c>
      <c r="B44" s="1956"/>
      <c r="C44" s="724">
        <v>1465</v>
      </c>
      <c r="D44" s="725">
        <v>134</v>
      </c>
      <c r="E44" s="725">
        <v>33</v>
      </c>
      <c r="F44" s="726">
        <v>1632</v>
      </c>
      <c r="G44" s="610"/>
    </row>
    <row r="45" spans="1:8" ht="15.75" customHeight="1" thickTop="1">
      <c r="A45" s="610"/>
    </row>
    <row r="46" spans="1:8" ht="15.75" customHeight="1">
      <c r="A46" s="610"/>
    </row>
    <row r="47" spans="1:8" ht="15.75" customHeight="1">
      <c r="A47" s="610"/>
    </row>
    <row r="48" spans="1:8" ht="15.75" customHeight="1">
      <c r="A48" s="610"/>
    </row>
    <row r="49" spans="1:1" ht="15.75" customHeight="1">
      <c r="A49" s="610"/>
    </row>
    <row r="50" spans="1:1">
      <c r="A50" s="610"/>
    </row>
    <row r="51" spans="1:1">
      <c r="A51" s="610"/>
    </row>
    <row r="52" spans="1:1">
      <c r="A52" s="610"/>
    </row>
    <row r="53" spans="1:1">
      <c r="A53" s="610"/>
    </row>
    <row r="54" spans="1:1">
      <c r="A54" s="610"/>
    </row>
    <row r="55" spans="1:1">
      <c r="A55" s="610"/>
    </row>
    <row r="56" spans="1:1">
      <c r="A56" s="610"/>
    </row>
    <row r="57" spans="1:1">
      <c r="A57" s="610"/>
    </row>
    <row r="58" spans="1:1">
      <c r="A58" s="610"/>
    </row>
    <row r="59" spans="1:1">
      <c r="A59" s="610"/>
    </row>
    <row r="60" spans="1:1">
      <c r="A60" s="610"/>
    </row>
    <row r="61" spans="1:1">
      <c r="A61" s="610"/>
    </row>
    <row r="62" spans="1:1">
      <c r="A62" s="610"/>
    </row>
    <row r="63" spans="1:1">
      <c r="A63" s="610"/>
    </row>
    <row r="64" spans="1:1" ht="15.75" customHeight="1">
      <c r="A64" s="610"/>
    </row>
    <row r="65" spans="1:1">
      <c r="A65" s="610"/>
    </row>
  </sheetData>
  <mergeCells count="14">
    <mergeCell ref="A44:B44"/>
    <mergeCell ref="A1:J1"/>
    <mergeCell ref="A2:B3"/>
    <mergeCell ref="C2:D2"/>
    <mergeCell ref="E2:F2"/>
    <mergeCell ref="G2:H2"/>
    <mergeCell ref="I2:J2"/>
    <mergeCell ref="A4:A20"/>
    <mergeCell ref="A21:J21"/>
    <mergeCell ref="A23:F23"/>
    <mergeCell ref="A25:B26"/>
    <mergeCell ref="C25:E25"/>
    <mergeCell ref="F25:F26"/>
    <mergeCell ref="A27:A4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64"/>
  <dimension ref="A1:J10"/>
  <sheetViews>
    <sheetView showGridLines="0" zoomScale="80" zoomScaleNormal="80" workbookViewId="0"/>
  </sheetViews>
  <sheetFormatPr defaultRowHeight="15"/>
  <cols>
    <col min="1" max="1" width="2.28515625" style="618" customWidth="1"/>
    <col min="2" max="2" width="8.7109375" style="571" customWidth="1"/>
    <col min="3" max="10" width="15.7109375" style="571" customWidth="1"/>
    <col min="11" max="16384" width="9.140625" style="571"/>
  </cols>
  <sheetData>
    <row r="1" spans="2:10" ht="24" customHeight="1" thickBot="1">
      <c r="B1" s="1152" t="s">
        <v>1049</v>
      </c>
    </row>
    <row r="2" spans="2:10" ht="114.75" customHeight="1" thickBot="1">
      <c r="B2" s="1362" t="s">
        <v>74</v>
      </c>
      <c r="C2" s="1363" t="s">
        <v>753</v>
      </c>
      <c r="D2" s="1364" t="s">
        <v>81</v>
      </c>
      <c r="E2" s="1363" t="s">
        <v>97</v>
      </c>
      <c r="F2" s="1364" t="s">
        <v>98</v>
      </c>
      <c r="G2" s="1363" t="s">
        <v>99</v>
      </c>
      <c r="H2" s="1364" t="s">
        <v>100</v>
      </c>
      <c r="I2" s="1363" t="s">
        <v>101</v>
      </c>
      <c r="J2" s="1364" t="s">
        <v>102</v>
      </c>
    </row>
    <row r="3" spans="2:10" ht="15.75" hidden="1">
      <c r="B3" s="1361">
        <v>2012</v>
      </c>
      <c r="C3" s="1354">
        <f>'Table 3f DATA'!I15</f>
        <v>30</v>
      </c>
      <c r="D3" s="1365">
        <f>'Table 3f DATA'!F38</f>
        <v>16</v>
      </c>
      <c r="E3" s="1347">
        <f>'Table 3f DATA'!C38/'Table 3f DATA'!$F38</f>
        <v>1</v>
      </c>
      <c r="F3" s="1348">
        <f>'Table 3f DATA'!D15</f>
        <v>1</v>
      </c>
      <c r="G3" s="1347">
        <f>'Table 3f DATA'!D38/'Table 3f DATA'!$F38</f>
        <v>0</v>
      </c>
      <c r="H3" s="1348">
        <f>'Table 3f DATA'!F15</f>
        <v>0</v>
      </c>
      <c r="I3" s="1347">
        <f>'Table 3f DATA'!E38/'Table 3f DATA'!$F38</f>
        <v>0</v>
      </c>
      <c r="J3" s="1348">
        <f>'Table 3f DATA'!H15</f>
        <v>0</v>
      </c>
    </row>
    <row r="4" spans="2:10" ht="15.75">
      <c r="B4" s="1361">
        <v>2013</v>
      </c>
      <c r="C4" s="1354">
        <f>'Table 3f DATA'!I16</f>
        <v>25</v>
      </c>
      <c r="D4" s="1365">
        <f>'Table 3f DATA'!F39</f>
        <v>15</v>
      </c>
      <c r="E4" s="1347">
        <f>'Table 3f DATA'!C39/'Table 3f DATA'!$F39</f>
        <v>1</v>
      </c>
      <c r="F4" s="1348">
        <f>'Table 3f DATA'!D16</f>
        <v>1</v>
      </c>
      <c r="G4" s="1347">
        <f>'Table 3f DATA'!D39/'Table 3f DATA'!$F39</f>
        <v>0</v>
      </c>
      <c r="H4" s="1348">
        <f>'Table 3f DATA'!F16</f>
        <v>0</v>
      </c>
      <c r="I4" s="1347">
        <f>'Table 3f DATA'!E39/'Table 3f DATA'!$F39</f>
        <v>0</v>
      </c>
      <c r="J4" s="1348">
        <f>'Table 3f DATA'!H16</f>
        <v>0</v>
      </c>
    </row>
    <row r="5" spans="2:10" ht="15.75">
      <c r="B5" s="1361">
        <v>2014</v>
      </c>
      <c r="C5" s="1354">
        <f>'Table 3f DATA'!I17</f>
        <v>45</v>
      </c>
      <c r="D5" s="1365">
        <f>'Table 3f DATA'!F40</f>
        <v>25</v>
      </c>
      <c r="E5" s="1347">
        <f>'Table 3f DATA'!C40/'Table 3f DATA'!$F40</f>
        <v>1</v>
      </c>
      <c r="F5" s="1348">
        <f>'Table 3f DATA'!D17</f>
        <v>1</v>
      </c>
      <c r="G5" s="1347">
        <f>'Table 3f DATA'!D40/'Table 3f DATA'!$F40</f>
        <v>0</v>
      </c>
      <c r="H5" s="1348">
        <f>'Table 3f DATA'!F17</f>
        <v>0</v>
      </c>
      <c r="I5" s="1347">
        <f>'Table 3f DATA'!E40/'Table 3f DATA'!$F40</f>
        <v>0</v>
      </c>
      <c r="J5" s="1348">
        <f>'Table 3f DATA'!H17</f>
        <v>0</v>
      </c>
    </row>
    <row r="6" spans="2:10" ht="15.75">
      <c r="B6" s="1361">
        <v>2015</v>
      </c>
      <c r="C6" s="1354">
        <f>'Table 3f DATA'!I18</f>
        <v>40</v>
      </c>
      <c r="D6" s="1365">
        <f>'Table 3f DATA'!F41</f>
        <v>18</v>
      </c>
      <c r="E6" s="1347">
        <f>'Table 3f DATA'!C41/'Table 3f DATA'!$F41</f>
        <v>1</v>
      </c>
      <c r="F6" s="1348">
        <f>'Table 3f DATA'!D18</f>
        <v>1</v>
      </c>
      <c r="G6" s="1347">
        <f>'Table 3f DATA'!D41/'Table 3f DATA'!$F41</f>
        <v>0</v>
      </c>
      <c r="H6" s="1348">
        <f>'Table 3f DATA'!F18</f>
        <v>0</v>
      </c>
      <c r="I6" s="1347">
        <f>'Table 3f DATA'!E41/'Table 3f DATA'!$F41</f>
        <v>0</v>
      </c>
      <c r="J6" s="1348">
        <f>'Table 3f DATA'!H18</f>
        <v>0</v>
      </c>
    </row>
    <row r="7" spans="2:10" ht="15.75">
      <c r="B7" s="1361">
        <v>2016</v>
      </c>
      <c r="C7" s="1354">
        <f>'Table 3f DATA'!I19</f>
        <v>42</v>
      </c>
      <c r="D7" s="1365">
        <f>'Table 3f DATA'!F42</f>
        <v>20</v>
      </c>
      <c r="E7" s="1347">
        <f>'Table 3f DATA'!C42/'Table 3f DATA'!$F42</f>
        <v>1</v>
      </c>
      <c r="F7" s="1348">
        <f>'Table 3f DATA'!D19</f>
        <v>1</v>
      </c>
      <c r="G7" s="1347">
        <f>'Table 3f DATA'!D42/'Table 3f DATA'!$F42</f>
        <v>0</v>
      </c>
      <c r="H7" s="1348">
        <f>'Table 3f DATA'!F19</f>
        <v>0</v>
      </c>
      <c r="I7" s="1347">
        <f>'Table 3f DATA'!E42/'Table 3f DATA'!$F42</f>
        <v>0</v>
      </c>
      <c r="J7" s="1348">
        <f>'Table 3f DATA'!H19</f>
        <v>0</v>
      </c>
    </row>
    <row r="8" spans="2:10" ht="15.75">
      <c r="B8" s="1361">
        <v>2017</v>
      </c>
      <c r="C8" s="1354">
        <f>'Table 3f DATA'!I20</f>
        <v>42</v>
      </c>
      <c r="D8" s="1365">
        <f>'Table 3f DATA'!F43</f>
        <v>25</v>
      </c>
      <c r="E8" s="1347">
        <f>'Table 3f DATA'!C43/'Table 3f DATA'!$F43</f>
        <v>1</v>
      </c>
      <c r="F8" s="1348">
        <f>'Table 3f DATA'!D20</f>
        <v>1</v>
      </c>
      <c r="G8" s="1347">
        <f>'Table 3f DATA'!D43/'Table 3f DATA'!$F43</f>
        <v>0</v>
      </c>
      <c r="H8" s="1348">
        <f>'Table 3f DATA'!F20</f>
        <v>0</v>
      </c>
      <c r="I8" s="1347">
        <f>'Table 3f DATA'!E43/'Table 3f DATA'!$F43</f>
        <v>0</v>
      </c>
      <c r="J8" s="1348">
        <f>'Table 3f DATA'!H20</f>
        <v>0</v>
      </c>
    </row>
    <row r="9" spans="2:10" s="618" customFormat="1"/>
    <row r="10" spans="2:10" ht="15.75">
      <c r="B10" s="1155" t="s">
        <v>73</v>
      </c>
    </row>
  </sheetData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65">
    <tabColor theme="1"/>
  </sheetPr>
  <dimension ref="A1:N65"/>
  <sheetViews>
    <sheetView workbookViewId="0">
      <selection activeCell="C4" sqref="C4:D20"/>
    </sheetView>
  </sheetViews>
  <sheetFormatPr defaultRowHeight="15"/>
  <cols>
    <col min="1" max="16384" width="9.140625" style="571"/>
  </cols>
  <sheetData>
    <row r="1" spans="1:14" ht="15.75" customHeight="1" thickBot="1">
      <c r="A1" s="1970" t="s">
        <v>817</v>
      </c>
      <c r="B1" s="1970"/>
      <c r="C1" s="1970"/>
      <c r="D1" s="1970"/>
      <c r="E1" s="1970"/>
      <c r="F1" s="1970"/>
      <c r="G1" s="1970"/>
      <c r="H1" s="1970"/>
      <c r="I1" s="1970"/>
      <c r="J1" s="1970"/>
      <c r="K1" s="80"/>
      <c r="L1" s="598"/>
      <c r="M1" s="598"/>
    </row>
    <row r="2" spans="1:14" ht="15.75" customHeight="1" thickTop="1">
      <c r="A2" s="1971" t="s">
        <v>0</v>
      </c>
      <c r="B2" s="1972"/>
      <c r="C2" s="1975" t="s">
        <v>793</v>
      </c>
      <c r="D2" s="1976"/>
      <c r="E2" s="1977" t="s">
        <v>816</v>
      </c>
      <c r="F2" s="1978"/>
      <c r="G2" s="1977" t="s">
        <v>751</v>
      </c>
      <c r="H2" s="1978"/>
      <c r="I2" s="1978" t="s">
        <v>21</v>
      </c>
      <c r="J2" s="1979"/>
      <c r="K2" s="80"/>
      <c r="L2" s="598"/>
      <c r="M2" s="598"/>
    </row>
    <row r="3" spans="1:14" ht="49.5" thickBot="1">
      <c r="A3" s="1973"/>
      <c r="B3" s="1974"/>
      <c r="C3" s="107" t="s">
        <v>71</v>
      </c>
      <c r="D3" s="108" t="s">
        <v>72</v>
      </c>
      <c r="E3" s="108" t="s">
        <v>71</v>
      </c>
      <c r="F3" s="108" t="s">
        <v>72</v>
      </c>
      <c r="G3" s="108" t="s">
        <v>71</v>
      </c>
      <c r="H3" s="108" t="s">
        <v>72</v>
      </c>
      <c r="I3" s="108" t="s">
        <v>71</v>
      </c>
      <c r="J3" s="569" t="s">
        <v>72</v>
      </c>
      <c r="K3" s="80"/>
      <c r="L3" s="598"/>
      <c r="M3" s="598"/>
    </row>
    <row r="4" spans="1:14" ht="15.75" customHeight="1" thickTop="1">
      <c r="A4" s="1980" t="s">
        <v>3</v>
      </c>
      <c r="B4" s="93" t="s">
        <v>4</v>
      </c>
      <c r="C4" s="94">
        <v>6</v>
      </c>
      <c r="D4" s="95">
        <v>1</v>
      </c>
      <c r="E4" s="96"/>
      <c r="F4" s="95"/>
      <c r="G4" s="96"/>
      <c r="H4" s="95"/>
      <c r="I4" s="96">
        <v>6</v>
      </c>
      <c r="J4" s="97">
        <v>1</v>
      </c>
      <c r="K4" s="80"/>
      <c r="L4" s="747"/>
      <c r="M4" s="751"/>
      <c r="N4" s="740"/>
    </row>
    <row r="5" spans="1:14">
      <c r="A5" s="1981"/>
      <c r="B5" s="98" t="s">
        <v>5</v>
      </c>
      <c r="C5" s="99">
        <v>12</v>
      </c>
      <c r="D5" s="100">
        <v>1</v>
      </c>
      <c r="E5" s="101"/>
      <c r="F5" s="100"/>
      <c r="G5" s="101"/>
      <c r="H5" s="100"/>
      <c r="I5" s="101">
        <v>12</v>
      </c>
      <c r="J5" s="102">
        <v>1</v>
      </c>
      <c r="K5" s="80"/>
      <c r="L5" s="747"/>
      <c r="M5" s="751"/>
      <c r="N5" s="740"/>
    </row>
    <row r="6" spans="1:14">
      <c r="A6" s="1981"/>
      <c r="B6" s="98" t="s">
        <v>6</v>
      </c>
      <c r="C6" s="99">
        <v>22</v>
      </c>
      <c r="D6" s="100">
        <v>1</v>
      </c>
      <c r="E6" s="101"/>
      <c r="F6" s="100"/>
      <c r="G6" s="101"/>
      <c r="H6" s="100"/>
      <c r="I6" s="101">
        <v>22</v>
      </c>
      <c r="J6" s="102">
        <v>1</v>
      </c>
      <c r="K6" s="80"/>
      <c r="L6" s="747"/>
      <c r="M6" s="751"/>
      <c r="N6" s="740"/>
    </row>
    <row r="7" spans="1:14">
      <c r="A7" s="1981"/>
      <c r="B7" s="98" t="s">
        <v>7</v>
      </c>
      <c r="C7" s="99">
        <v>16</v>
      </c>
      <c r="D7" s="100">
        <v>1</v>
      </c>
      <c r="E7" s="101"/>
      <c r="F7" s="100"/>
      <c r="G7" s="101"/>
      <c r="H7" s="100"/>
      <c r="I7" s="101">
        <v>16</v>
      </c>
      <c r="J7" s="102">
        <v>1</v>
      </c>
      <c r="K7" s="80"/>
      <c r="L7" s="747"/>
      <c r="M7" s="751"/>
      <c r="N7" s="740"/>
    </row>
    <row r="8" spans="1:14">
      <c r="A8" s="1981"/>
      <c r="B8" s="98" t="s">
        <v>8</v>
      </c>
      <c r="C8" s="99">
        <v>13</v>
      </c>
      <c r="D8" s="100">
        <v>1</v>
      </c>
      <c r="E8" s="101"/>
      <c r="F8" s="100"/>
      <c r="G8" s="101"/>
      <c r="H8" s="100"/>
      <c r="I8" s="101">
        <v>13</v>
      </c>
      <c r="J8" s="102">
        <v>1</v>
      </c>
      <c r="K8" s="80"/>
      <c r="L8" s="747"/>
      <c r="M8" s="751"/>
      <c r="N8" s="740"/>
    </row>
    <row r="9" spans="1:14">
      <c r="A9" s="1981"/>
      <c r="B9" s="98" t="s">
        <v>9</v>
      </c>
      <c r="C9" s="99">
        <v>15</v>
      </c>
      <c r="D9" s="100">
        <v>1</v>
      </c>
      <c r="E9" s="101"/>
      <c r="F9" s="100"/>
      <c r="G9" s="101"/>
      <c r="H9" s="100"/>
      <c r="I9" s="101">
        <v>15</v>
      </c>
      <c r="J9" s="102">
        <v>1</v>
      </c>
      <c r="K9" s="80"/>
      <c r="L9" s="747"/>
      <c r="M9" s="751"/>
      <c r="N9" s="740"/>
    </row>
    <row r="10" spans="1:14">
      <c r="A10" s="1981"/>
      <c r="B10" s="98" t="s">
        <v>10</v>
      </c>
      <c r="C10" s="99">
        <v>24</v>
      </c>
      <c r="D10" s="100">
        <v>1</v>
      </c>
      <c r="E10" s="101"/>
      <c r="F10" s="100"/>
      <c r="G10" s="101"/>
      <c r="H10" s="100"/>
      <c r="I10" s="101">
        <v>24</v>
      </c>
      <c r="J10" s="102">
        <v>1</v>
      </c>
      <c r="K10" s="80"/>
      <c r="L10" s="747"/>
      <c r="M10" s="751"/>
      <c r="N10" s="740"/>
    </row>
    <row r="11" spans="1:14">
      <c r="A11" s="1981"/>
      <c r="B11" s="98" t="s">
        <v>11</v>
      </c>
      <c r="C11" s="99">
        <v>15</v>
      </c>
      <c r="D11" s="100">
        <v>1</v>
      </c>
      <c r="E11" s="101"/>
      <c r="F11" s="100"/>
      <c r="G11" s="101"/>
      <c r="H11" s="100"/>
      <c r="I11" s="101">
        <v>15</v>
      </c>
      <c r="J11" s="102">
        <v>1</v>
      </c>
      <c r="K11" s="80"/>
      <c r="L11" s="747"/>
      <c r="M11" s="751"/>
      <c r="N11" s="740"/>
    </row>
    <row r="12" spans="1:14">
      <c r="A12" s="1981"/>
      <c r="B12" s="98" t="s">
        <v>12</v>
      </c>
      <c r="C12" s="99">
        <v>25</v>
      </c>
      <c r="D12" s="100">
        <v>1</v>
      </c>
      <c r="E12" s="101"/>
      <c r="F12" s="100"/>
      <c r="G12" s="101"/>
      <c r="H12" s="100"/>
      <c r="I12" s="101">
        <v>25</v>
      </c>
      <c r="J12" s="102">
        <v>1</v>
      </c>
      <c r="K12" s="80"/>
      <c r="L12" s="747"/>
      <c r="M12" s="751"/>
      <c r="N12" s="740"/>
    </row>
    <row r="13" spans="1:14">
      <c r="A13" s="1981"/>
      <c r="B13" s="98" t="s">
        <v>13</v>
      </c>
      <c r="C13" s="99">
        <v>22</v>
      </c>
      <c r="D13" s="100">
        <v>1</v>
      </c>
      <c r="E13" s="101"/>
      <c r="F13" s="100"/>
      <c r="G13" s="101"/>
      <c r="H13" s="100"/>
      <c r="I13" s="101">
        <v>22</v>
      </c>
      <c r="J13" s="102">
        <v>1</v>
      </c>
      <c r="K13" s="80"/>
      <c r="L13" s="747"/>
      <c r="M13" s="751"/>
      <c r="N13" s="740"/>
    </row>
    <row r="14" spans="1:14">
      <c r="A14" s="1981"/>
      <c r="B14" s="589" t="s">
        <v>14</v>
      </c>
      <c r="C14" s="590">
        <v>29</v>
      </c>
      <c r="D14" s="591">
        <v>1</v>
      </c>
      <c r="E14" s="592"/>
      <c r="F14" s="591"/>
      <c r="G14" s="592"/>
      <c r="H14" s="591"/>
      <c r="I14" s="592">
        <v>29</v>
      </c>
      <c r="J14" s="593">
        <v>1</v>
      </c>
      <c r="K14" s="80"/>
      <c r="L14" s="747"/>
      <c r="M14" s="751"/>
      <c r="N14" s="740"/>
    </row>
    <row r="15" spans="1:14">
      <c r="A15" s="1981"/>
      <c r="B15" s="98" t="s">
        <v>15</v>
      </c>
      <c r="C15" s="99">
        <v>30</v>
      </c>
      <c r="D15" s="100">
        <v>1</v>
      </c>
      <c r="E15" s="101"/>
      <c r="F15" s="100"/>
      <c r="G15" s="101"/>
      <c r="H15" s="100"/>
      <c r="I15" s="101">
        <v>30</v>
      </c>
      <c r="J15" s="102">
        <v>1</v>
      </c>
      <c r="K15" s="80"/>
      <c r="L15" s="747"/>
      <c r="M15" s="751"/>
      <c r="N15" s="740"/>
    </row>
    <row r="16" spans="1:14">
      <c r="A16" s="1981"/>
      <c r="B16" s="81" t="s">
        <v>16</v>
      </c>
      <c r="C16" s="82">
        <v>25</v>
      </c>
      <c r="D16" s="83">
        <v>1</v>
      </c>
      <c r="E16" s="84"/>
      <c r="F16" s="83"/>
      <c r="G16" s="84"/>
      <c r="H16" s="83"/>
      <c r="I16" s="84">
        <v>25</v>
      </c>
      <c r="J16" s="85">
        <v>1</v>
      </c>
      <c r="K16" s="80"/>
      <c r="L16" s="747"/>
      <c r="M16" s="751"/>
      <c r="N16" s="740"/>
    </row>
    <row r="17" spans="1:14">
      <c r="A17" s="1981"/>
      <c r="B17" s="81" t="s">
        <v>17</v>
      </c>
      <c r="C17" s="82">
        <v>45</v>
      </c>
      <c r="D17" s="83">
        <v>1</v>
      </c>
      <c r="E17" s="84"/>
      <c r="F17" s="83"/>
      <c r="G17" s="84"/>
      <c r="H17" s="83"/>
      <c r="I17" s="84">
        <v>45</v>
      </c>
      <c r="J17" s="85">
        <v>1</v>
      </c>
      <c r="K17" s="80"/>
      <c r="L17" s="747"/>
      <c r="M17" s="751"/>
      <c r="N17" s="740"/>
    </row>
    <row r="18" spans="1:14">
      <c r="A18" s="1981"/>
      <c r="B18" s="81" t="s">
        <v>18</v>
      </c>
      <c r="C18" s="82">
        <v>40</v>
      </c>
      <c r="D18" s="83">
        <v>1</v>
      </c>
      <c r="E18" s="84"/>
      <c r="F18" s="83"/>
      <c r="G18" s="84"/>
      <c r="H18" s="83"/>
      <c r="I18" s="84">
        <v>40</v>
      </c>
      <c r="J18" s="85">
        <v>1</v>
      </c>
      <c r="K18" s="80"/>
      <c r="L18" s="747"/>
      <c r="M18" s="751"/>
      <c r="N18" s="740"/>
    </row>
    <row r="19" spans="1:14" s="618" customFormat="1">
      <c r="A19" s="1981"/>
      <c r="B19" s="81" t="s">
        <v>755</v>
      </c>
      <c r="C19" s="82">
        <v>42</v>
      </c>
      <c r="D19" s="83">
        <v>1</v>
      </c>
      <c r="E19" s="84"/>
      <c r="F19" s="83"/>
      <c r="G19" s="84"/>
      <c r="H19" s="83"/>
      <c r="I19" s="84">
        <v>42</v>
      </c>
      <c r="J19" s="85">
        <v>1</v>
      </c>
      <c r="K19" s="80"/>
      <c r="L19" s="747"/>
      <c r="M19" s="751"/>
      <c r="N19" s="740"/>
    </row>
    <row r="20" spans="1:14" ht="15.75" thickBot="1">
      <c r="A20" s="1984"/>
      <c r="B20" s="86" t="s">
        <v>818</v>
      </c>
      <c r="C20" s="87">
        <v>42</v>
      </c>
      <c r="D20" s="88">
        <v>1</v>
      </c>
      <c r="E20" s="89"/>
      <c r="F20" s="88"/>
      <c r="G20" s="89"/>
      <c r="H20" s="88"/>
      <c r="I20" s="89">
        <v>42</v>
      </c>
      <c r="J20" s="90">
        <v>1</v>
      </c>
      <c r="K20" s="80"/>
      <c r="L20" s="747"/>
      <c r="M20" s="751"/>
      <c r="N20" s="740"/>
    </row>
    <row r="21" spans="1:14" ht="15.75" customHeight="1" thickTop="1">
      <c r="A21" s="1985" t="s">
        <v>73</v>
      </c>
      <c r="B21" s="1985"/>
      <c r="C21" s="1985"/>
      <c r="D21" s="1985"/>
      <c r="E21" s="1985"/>
      <c r="F21" s="1985"/>
      <c r="G21" s="1985"/>
      <c r="H21" s="1985"/>
      <c r="I21" s="1985"/>
      <c r="J21" s="1985"/>
      <c r="K21" s="80"/>
      <c r="L21" s="752"/>
      <c r="M21" s="752"/>
    </row>
    <row r="23" spans="1:14" ht="15" customHeight="1">
      <c r="A23" s="1986" t="s">
        <v>750</v>
      </c>
      <c r="B23" s="1986"/>
      <c r="C23" s="1986"/>
      <c r="D23" s="1986"/>
      <c r="E23" s="1986"/>
      <c r="F23" s="1986"/>
      <c r="G23" s="80"/>
      <c r="H23" s="598"/>
    </row>
    <row r="24" spans="1:14" ht="15.75" thickBot="1">
      <c r="A24" s="91" t="s">
        <v>78</v>
      </c>
      <c r="B24" s="80"/>
      <c r="C24" s="80"/>
      <c r="D24" s="80"/>
      <c r="E24" s="80"/>
      <c r="F24" s="80"/>
      <c r="G24" s="80"/>
      <c r="H24" s="598"/>
      <c r="J24" s="618"/>
      <c r="K24" s="618"/>
      <c r="L24" s="618"/>
      <c r="M24" s="618"/>
    </row>
    <row r="25" spans="1:14" ht="15.75" customHeight="1" thickTop="1">
      <c r="A25" s="1971" t="s">
        <v>0</v>
      </c>
      <c r="B25" s="1972"/>
      <c r="C25" s="1987" t="s">
        <v>752</v>
      </c>
      <c r="D25" s="1978"/>
      <c r="E25" s="1978"/>
      <c r="F25" s="1979" t="s">
        <v>21</v>
      </c>
      <c r="G25" s="80"/>
      <c r="H25" s="598"/>
      <c r="J25" s="748"/>
      <c r="K25" s="748"/>
      <c r="L25" s="748"/>
      <c r="M25" s="748"/>
      <c r="N25" s="740"/>
    </row>
    <row r="26" spans="1:14" ht="49.5" thickBot="1">
      <c r="A26" s="1973"/>
      <c r="B26" s="1974"/>
      <c r="C26" s="596" t="s">
        <v>793</v>
      </c>
      <c r="D26" s="597" t="s">
        <v>816</v>
      </c>
      <c r="E26" s="597" t="s">
        <v>751</v>
      </c>
      <c r="F26" s="1988"/>
      <c r="G26" s="80"/>
      <c r="H26" s="598"/>
      <c r="J26" s="741"/>
      <c r="K26" s="742"/>
      <c r="L26" s="742"/>
      <c r="M26" s="742"/>
      <c r="N26" s="740"/>
    </row>
    <row r="27" spans="1:14" ht="15.75" customHeight="1" thickTop="1">
      <c r="A27" s="1980" t="s">
        <v>3</v>
      </c>
      <c r="B27" s="93" t="s">
        <v>4</v>
      </c>
      <c r="C27" s="94">
        <v>5</v>
      </c>
      <c r="D27" s="96">
        <v>0</v>
      </c>
      <c r="E27" s="96">
        <v>0</v>
      </c>
      <c r="F27" s="103">
        <v>5</v>
      </c>
      <c r="G27" s="80"/>
      <c r="H27" s="598"/>
      <c r="J27" s="743"/>
      <c r="K27" s="743"/>
      <c r="L27" s="744"/>
      <c r="M27" s="743"/>
      <c r="N27" s="740"/>
    </row>
    <row r="28" spans="1:14">
      <c r="A28" s="1981"/>
      <c r="B28" s="98" t="s">
        <v>5</v>
      </c>
      <c r="C28" s="99">
        <v>8</v>
      </c>
      <c r="D28" s="101">
        <v>0</v>
      </c>
      <c r="E28" s="101">
        <v>0</v>
      </c>
      <c r="F28" s="104">
        <v>8</v>
      </c>
      <c r="G28" s="80"/>
      <c r="H28" s="598"/>
      <c r="J28" s="743"/>
      <c r="K28" s="743"/>
      <c r="L28" s="744"/>
      <c r="M28" s="743"/>
      <c r="N28" s="740"/>
    </row>
    <row r="29" spans="1:14">
      <c r="A29" s="1981"/>
      <c r="B29" s="98" t="s">
        <v>6</v>
      </c>
      <c r="C29" s="99">
        <v>14</v>
      </c>
      <c r="D29" s="101">
        <v>0</v>
      </c>
      <c r="E29" s="101">
        <v>0</v>
      </c>
      <c r="F29" s="104">
        <v>14</v>
      </c>
      <c r="G29" s="80"/>
      <c r="H29" s="598"/>
      <c r="J29" s="745"/>
      <c r="K29" s="746"/>
      <c r="L29" s="747"/>
      <c r="M29" s="747"/>
      <c r="N29" s="740"/>
    </row>
    <row r="30" spans="1:14">
      <c r="A30" s="1981"/>
      <c r="B30" s="98" t="s">
        <v>7</v>
      </c>
      <c r="C30" s="99">
        <v>10</v>
      </c>
      <c r="D30" s="101">
        <v>0</v>
      </c>
      <c r="E30" s="101">
        <v>0</v>
      </c>
      <c r="F30" s="104">
        <v>10</v>
      </c>
      <c r="G30" s="80"/>
      <c r="H30" s="598"/>
      <c r="J30" s="745"/>
      <c r="K30" s="746"/>
      <c r="L30" s="747"/>
      <c r="M30" s="747"/>
      <c r="N30" s="740"/>
    </row>
    <row r="31" spans="1:14">
      <c r="A31" s="1981"/>
      <c r="B31" s="98" t="s">
        <v>8</v>
      </c>
      <c r="C31" s="99">
        <v>9</v>
      </c>
      <c r="D31" s="101">
        <v>0</v>
      </c>
      <c r="E31" s="101">
        <v>0</v>
      </c>
      <c r="F31" s="104">
        <v>9</v>
      </c>
      <c r="G31" s="80"/>
      <c r="H31" s="598"/>
      <c r="J31" s="745"/>
      <c r="K31" s="746"/>
      <c r="L31" s="747"/>
      <c r="M31" s="747"/>
      <c r="N31" s="740"/>
    </row>
    <row r="32" spans="1:14">
      <c r="A32" s="1981"/>
      <c r="B32" s="98" t="s">
        <v>9</v>
      </c>
      <c r="C32" s="99">
        <v>9</v>
      </c>
      <c r="D32" s="101">
        <v>0</v>
      </c>
      <c r="E32" s="101">
        <v>0</v>
      </c>
      <c r="F32" s="104">
        <v>9</v>
      </c>
      <c r="G32" s="80"/>
      <c r="H32" s="598"/>
      <c r="J32" s="745"/>
      <c r="K32" s="746"/>
      <c r="L32" s="747"/>
      <c r="M32" s="747"/>
      <c r="N32" s="740"/>
    </row>
    <row r="33" spans="1:14">
      <c r="A33" s="1981"/>
      <c r="B33" s="98" t="s">
        <v>10</v>
      </c>
      <c r="C33" s="99">
        <v>14</v>
      </c>
      <c r="D33" s="101">
        <v>0</v>
      </c>
      <c r="E33" s="101">
        <v>0</v>
      </c>
      <c r="F33" s="104">
        <v>14</v>
      </c>
      <c r="G33" s="80"/>
      <c r="H33" s="598"/>
      <c r="J33" s="745"/>
      <c r="K33" s="746"/>
      <c r="L33" s="747"/>
      <c r="M33" s="747"/>
      <c r="N33" s="740"/>
    </row>
    <row r="34" spans="1:14">
      <c r="A34" s="1981"/>
      <c r="B34" s="98" t="s">
        <v>11</v>
      </c>
      <c r="C34" s="99">
        <v>14</v>
      </c>
      <c r="D34" s="101">
        <v>0</v>
      </c>
      <c r="E34" s="101">
        <v>0</v>
      </c>
      <c r="F34" s="104">
        <v>14</v>
      </c>
      <c r="G34" s="80"/>
      <c r="H34" s="598"/>
      <c r="J34" s="745"/>
      <c r="K34" s="746"/>
      <c r="L34" s="747"/>
      <c r="M34" s="747"/>
      <c r="N34" s="740"/>
    </row>
    <row r="35" spans="1:14">
      <c r="A35" s="1981"/>
      <c r="B35" s="98" t="s">
        <v>12</v>
      </c>
      <c r="C35" s="99">
        <v>11</v>
      </c>
      <c r="D35" s="101">
        <v>0</v>
      </c>
      <c r="E35" s="101">
        <v>0</v>
      </c>
      <c r="F35" s="104">
        <v>11</v>
      </c>
      <c r="G35" s="80"/>
      <c r="H35" s="598"/>
      <c r="J35" s="745"/>
      <c r="K35" s="746"/>
      <c r="L35" s="747"/>
      <c r="M35" s="747"/>
      <c r="N35" s="740"/>
    </row>
    <row r="36" spans="1:14">
      <c r="A36" s="1981"/>
      <c r="B36" s="98" t="s">
        <v>13</v>
      </c>
      <c r="C36" s="99">
        <v>11</v>
      </c>
      <c r="D36" s="101">
        <v>0</v>
      </c>
      <c r="E36" s="101">
        <v>0</v>
      </c>
      <c r="F36" s="104">
        <v>11</v>
      </c>
      <c r="G36" s="80"/>
      <c r="H36" s="598"/>
      <c r="J36" s="745"/>
      <c r="K36" s="746"/>
      <c r="L36" s="747"/>
      <c r="M36" s="747"/>
      <c r="N36" s="740"/>
    </row>
    <row r="37" spans="1:14">
      <c r="A37" s="1981"/>
      <c r="B37" s="589" t="s">
        <v>14</v>
      </c>
      <c r="C37" s="590">
        <v>16</v>
      </c>
      <c r="D37" s="592">
        <v>0</v>
      </c>
      <c r="E37" s="101">
        <v>0</v>
      </c>
      <c r="F37" s="594">
        <v>16</v>
      </c>
      <c r="G37" s="80"/>
      <c r="H37" s="598"/>
      <c r="J37" s="745"/>
      <c r="K37" s="746"/>
      <c r="L37" s="747"/>
      <c r="M37" s="747"/>
      <c r="N37" s="740"/>
    </row>
    <row r="38" spans="1:14">
      <c r="A38" s="1981"/>
      <c r="B38" s="98" t="s">
        <v>15</v>
      </c>
      <c r="C38" s="99">
        <v>16</v>
      </c>
      <c r="D38" s="101">
        <v>0</v>
      </c>
      <c r="E38" s="101">
        <v>0</v>
      </c>
      <c r="F38" s="104">
        <v>16</v>
      </c>
      <c r="G38" s="80"/>
      <c r="H38" s="598"/>
      <c r="J38" s="745"/>
      <c r="K38" s="746"/>
      <c r="L38" s="747"/>
      <c r="M38" s="747"/>
      <c r="N38" s="740"/>
    </row>
    <row r="39" spans="1:14">
      <c r="A39" s="1981"/>
      <c r="B39" s="81" t="s">
        <v>16</v>
      </c>
      <c r="C39" s="82">
        <v>15</v>
      </c>
      <c r="D39" s="84">
        <v>0</v>
      </c>
      <c r="E39" s="599">
        <v>0</v>
      </c>
      <c r="F39" s="92">
        <v>15</v>
      </c>
      <c r="G39" s="80"/>
      <c r="H39" s="598"/>
      <c r="J39" s="745"/>
      <c r="K39" s="746"/>
      <c r="L39" s="747"/>
      <c r="M39" s="747"/>
      <c r="N39" s="740"/>
    </row>
    <row r="40" spans="1:14">
      <c r="A40" s="1981"/>
      <c r="B40" s="81" t="s">
        <v>17</v>
      </c>
      <c r="C40" s="82">
        <v>25</v>
      </c>
      <c r="D40" s="84">
        <v>0</v>
      </c>
      <c r="E40" s="599">
        <v>0</v>
      </c>
      <c r="F40" s="92">
        <v>25</v>
      </c>
      <c r="G40" s="80"/>
      <c r="H40" s="598"/>
      <c r="J40" s="745"/>
      <c r="K40" s="746"/>
      <c r="L40" s="747"/>
      <c r="M40" s="747"/>
      <c r="N40" s="740"/>
    </row>
    <row r="41" spans="1:14">
      <c r="A41" s="1981"/>
      <c r="B41" s="81" t="s">
        <v>18</v>
      </c>
      <c r="C41" s="82">
        <v>18</v>
      </c>
      <c r="D41" s="84">
        <v>0</v>
      </c>
      <c r="E41" s="599">
        <v>0</v>
      </c>
      <c r="F41" s="92">
        <v>18</v>
      </c>
      <c r="G41" s="80"/>
      <c r="H41" s="598"/>
      <c r="J41" s="745"/>
      <c r="K41" s="746"/>
      <c r="L41" s="747"/>
      <c r="M41" s="747"/>
      <c r="N41" s="740"/>
    </row>
    <row r="42" spans="1:14" s="618" customFormat="1">
      <c r="A42" s="1981"/>
      <c r="B42" s="81" t="s">
        <v>755</v>
      </c>
      <c r="C42" s="82">
        <v>20</v>
      </c>
      <c r="D42" s="84">
        <v>0</v>
      </c>
      <c r="E42" s="599">
        <v>0</v>
      </c>
      <c r="F42" s="92">
        <v>20</v>
      </c>
      <c r="G42" s="80"/>
      <c r="H42" s="598"/>
      <c r="J42" s="745"/>
      <c r="K42" s="746"/>
      <c r="L42" s="747"/>
      <c r="M42" s="747"/>
      <c r="N42" s="740"/>
    </row>
    <row r="43" spans="1:14">
      <c r="A43" s="1981"/>
      <c r="B43" s="81" t="s">
        <v>818</v>
      </c>
      <c r="C43" s="749">
        <v>25</v>
      </c>
      <c r="D43" s="84">
        <v>0</v>
      </c>
      <c r="E43" s="599">
        <v>0</v>
      </c>
      <c r="F43" s="92">
        <v>25</v>
      </c>
      <c r="G43" s="80"/>
      <c r="H43" s="598"/>
      <c r="J43" s="745"/>
      <c r="K43" s="746"/>
      <c r="L43" s="747"/>
      <c r="M43" s="747"/>
      <c r="N43" s="740"/>
    </row>
    <row r="44" spans="1:14" ht="15.75" thickBot="1">
      <c r="A44" s="1982" t="s">
        <v>21</v>
      </c>
      <c r="B44" s="1983"/>
      <c r="C44" s="750">
        <v>240</v>
      </c>
      <c r="D44" s="105">
        <v>0</v>
      </c>
      <c r="E44" s="105">
        <v>0</v>
      </c>
      <c r="F44" s="106">
        <v>240</v>
      </c>
      <c r="G44" s="757"/>
      <c r="H44" s="598"/>
      <c r="J44" s="745"/>
      <c r="K44" s="746"/>
      <c r="L44" s="747"/>
      <c r="M44" s="747"/>
      <c r="N44" s="740"/>
    </row>
    <row r="45" spans="1:14" ht="15.75" thickTop="1">
      <c r="J45" s="745"/>
      <c r="K45" s="746"/>
      <c r="L45" s="747"/>
      <c r="M45" s="747"/>
      <c r="N45" s="740"/>
    </row>
    <row r="46" spans="1:14" ht="15.75" customHeight="1">
      <c r="J46" s="745"/>
      <c r="K46" s="746"/>
      <c r="L46" s="747"/>
      <c r="M46" s="747"/>
      <c r="N46" s="740"/>
    </row>
    <row r="47" spans="1:14" ht="15.75" customHeight="1">
      <c r="J47" s="745"/>
      <c r="K47" s="745"/>
      <c r="L47" s="747"/>
      <c r="M47" s="747"/>
      <c r="N47" s="740"/>
    </row>
    <row r="48" spans="1:14" ht="15.75" customHeight="1"/>
    <row r="49" ht="15.75" customHeight="1"/>
    <row r="50" ht="15.75" customHeight="1"/>
    <row r="65" ht="15.75" customHeight="1"/>
  </sheetData>
  <mergeCells count="14">
    <mergeCell ref="A27:A43"/>
    <mergeCell ref="A44:B44"/>
    <mergeCell ref="A4:A20"/>
    <mergeCell ref="A21:J21"/>
    <mergeCell ref="A23:F23"/>
    <mergeCell ref="A25:B26"/>
    <mergeCell ref="C25:E25"/>
    <mergeCell ref="F25:F26"/>
    <mergeCell ref="A1:J1"/>
    <mergeCell ref="A2:B3"/>
    <mergeCell ref="C2:D2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26"/>
  <dimension ref="A1:B32"/>
  <sheetViews>
    <sheetView showGridLines="0" zoomScale="80" zoomScaleNormal="80" workbookViewId="0"/>
  </sheetViews>
  <sheetFormatPr defaultRowHeight="15"/>
  <cols>
    <col min="1" max="1" width="4.28515625" style="618" customWidth="1"/>
  </cols>
  <sheetData>
    <row r="1" spans="2:2" ht="24" customHeight="1">
      <c r="B1" s="1152" t="s">
        <v>1050</v>
      </c>
    </row>
    <row r="27" spans="2:2" ht="15.75">
      <c r="B27" s="1155" t="s">
        <v>73</v>
      </c>
    </row>
    <row r="32" spans="2:2">
      <c r="B32" s="1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27"/>
  <dimension ref="A1:L78"/>
  <sheetViews>
    <sheetView showGridLines="0" zoomScale="80" zoomScaleNormal="80" workbookViewId="0"/>
  </sheetViews>
  <sheetFormatPr defaultRowHeight="15"/>
  <cols>
    <col min="1" max="1" width="4.28515625" style="618" customWidth="1"/>
    <col min="2" max="12" width="16" customWidth="1"/>
  </cols>
  <sheetData>
    <row r="1" spans="2:12" ht="30.75" customHeight="1" thickBot="1">
      <c r="B1" s="1989" t="s">
        <v>1050</v>
      </c>
      <c r="C1" s="1989"/>
      <c r="D1" s="1989"/>
      <c r="E1" s="1989"/>
      <c r="F1" s="1989"/>
      <c r="G1" s="1989"/>
      <c r="H1" s="1989"/>
      <c r="I1" s="1989"/>
      <c r="J1" s="1989"/>
    </row>
    <row r="2" spans="2:12" ht="33.75" customHeight="1" thickBot="1">
      <c r="B2" s="1383" t="s">
        <v>3</v>
      </c>
      <c r="C2" s="1384" t="s">
        <v>1</v>
      </c>
      <c r="D2" s="1385" t="s">
        <v>19</v>
      </c>
      <c r="E2" s="1385" t="s">
        <v>2</v>
      </c>
      <c r="F2" s="1386" t="s">
        <v>20</v>
      </c>
      <c r="G2" s="1384" t="s">
        <v>50</v>
      </c>
      <c r="H2" s="1387" t="s">
        <v>51</v>
      </c>
      <c r="I2" s="1385" t="s">
        <v>59</v>
      </c>
      <c r="J2" s="1387" t="s">
        <v>60</v>
      </c>
      <c r="K2" s="1385" t="s">
        <v>61</v>
      </c>
      <c r="L2" s="1388" t="s">
        <v>62</v>
      </c>
    </row>
    <row r="3" spans="2:12" ht="15.75" customHeight="1">
      <c r="B3" s="1378">
        <v>2001</v>
      </c>
      <c r="C3" s="1379">
        <v>67.243659634984468</v>
      </c>
      <c r="D3" s="1380">
        <v>69.965779467680647</v>
      </c>
      <c r="E3" s="1380">
        <v>69.239006880047953</v>
      </c>
      <c r="F3" s="1381">
        <v>70.56224899598395</v>
      </c>
      <c r="G3" s="1379">
        <v>66.508547008547097</v>
      </c>
      <c r="H3" s="1380">
        <v>64.833333333333329</v>
      </c>
      <c r="I3" s="1380">
        <v>63.509433962264147</v>
      </c>
      <c r="J3" s="1380">
        <v>62</v>
      </c>
      <c r="K3" s="1380">
        <v>61.285714285714278</v>
      </c>
      <c r="L3" s="1382">
        <v>48</v>
      </c>
    </row>
    <row r="4" spans="2:12" ht="15.75" customHeight="1">
      <c r="B4" s="1367">
        <v>2002</v>
      </c>
      <c r="C4" s="1371">
        <v>67.158226371061843</v>
      </c>
      <c r="D4" s="1366">
        <v>70.427461139896494</v>
      </c>
      <c r="E4" s="1366">
        <v>69.263913298184022</v>
      </c>
      <c r="F4" s="1372">
        <v>69.952861952861952</v>
      </c>
      <c r="G4" s="1371">
        <v>63.542288557213929</v>
      </c>
      <c r="H4" s="1366">
        <v>61.666666666666671</v>
      </c>
      <c r="I4" s="1366">
        <v>62.516666666666673</v>
      </c>
      <c r="J4" s="1366">
        <v>62.555555555555557</v>
      </c>
      <c r="K4" s="1366">
        <v>61.480000000000011</v>
      </c>
      <c r="L4" s="1376" t="e">
        <f>NA()</f>
        <v>#N/A</v>
      </c>
    </row>
    <row r="5" spans="2:12" ht="15.75" customHeight="1">
      <c r="B5" s="1368">
        <v>2003</v>
      </c>
      <c r="C5" s="1371">
        <v>67.04398889600688</v>
      </c>
      <c r="D5" s="1366">
        <v>70.0407303370786</v>
      </c>
      <c r="E5" s="1366">
        <v>69.036899389434694</v>
      </c>
      <c r="F5" s="1372">
        <v>69.886524822695065</v>
      </c>
      <c r="G5" s="1371">
        <v>65.044052863436107</v>
      </c>
      <c r="H5" s="1366">
        <v>60.63636363636364</v>
      </c>
      <c r="I5" s="1366">
        <v>63.622641509433969</v>
      </c>
      <c r="J5" s="1366">
        <v>59.083333333333336</v>
      </c>
      <c r="K5" s="1366">
        <v>64.61904761904762</v>
      </c>
      <c r="L5" s="1376">
        <v>52</v>
      </c>
    </row>
    <row r="6" spans="2:12" ht="15.75" customHeight="1">
      <c r="B6" s="1367">
        <v>2004</v>
      </c>
      <c r="C6" s="1371">
        <v>67.538176137472973</v>
      </c>
      <c r="D6" s="1366">
        <v>70.50809464508086</v>
      </c>
      <c r="E6" s="1366">
        <v>69.219696969696543</v>
      </c>
      <c r="F6" s="1372">
        <v>69.961783439490432</v>
      </c>
      <c r="G6" s="1371">
        <v>66.11999999999999</v>
      </c>
      <c r="H6" s="1366">
        <v>61.437500000000007</v>
      </c>
      <c r="I6" s="1366">
        <v>65.972602739726028</v>
      </c>
      <c r="J6" s="1366">
        <v>56.615384615384613</v>
      </c>
      <c r="K6" s="1366">
        <v>57.409090909090907</v>
      </c>
      <c r="L6" s="1376" t="e">
        <f>NA()</f>
        <v>#N/A</v>
      </c>
    </row>
    <row r="7" spans="2:12" ht="15.75" customHeight="1">
      <c r="B7" s="1368">
        <v>2005</v>
      </c>
      <c r="C7" s="1371">
        <v>66.848197664579203</v>
      </c>
      <c r="D7" s="1366">
        <v>70.075067024128657</v>
      </c>
      <c r="E7" s="1366">
        <v>69.392613636363919</v>
      </c>
      <c r="F7" s="1372">
        <v>69.398791540785481</v>
      </c>
      <c r="G7" s="1371">
        <v>66.474264705882334</v>
      </c>
      <c r="H7" s="1366">
        <v>61.153846153846153</v>
      </c>
      <c r="I7" s="1366">
        <v>62.117647058823543</v>
      </c>
      <c r="J7" s="1366">
        <v>58.666666666666664</v>
      </c>
      <c r="K7" s="1366">
        <v>64.375</v>
      </c>
      <c r="L7" s="1376">
        <v>57.25</v>
      </c>
    </row>
    <row r="8" spans="2:12" ht="15.75" customHeight="1">
      <c r="B8" s="1369">
        <v>2006</v>
      </c>
      <c r="C8" s="1371">
        <v>66.928656895004693</v>
      </c>
      <c r="D8" s="1366">
        <v>69.35739644970414</v>
      </c>
      <c r="E8" s="1366">
        <v>68.999360307052441</v>
      </c>
      <c r="F8" s="1372">
        <v>69.622222222222206</v>
      </c>
      <c r="G8" s="1371">
        <v>67.637681159420254</v>
      </c>
      <c r="H8" s="1366">
        <v>67.666666666666657</v>
      </c>
      <c r="I8" s="1366">
        <v>62.686746987951807</v>
      </c>
      <c r="J8" s="1366">
        <v>61.538461538461547</v>
      </c>
      <c r="K8" s="1366">
        <v>60.404255319148945</v>
      </c>
      <c r="L8" s="1376">
        <v>66</v>
      </c>
    </row>
    <row r="9" spans="2:12" ht="15.75" customHeight="1">
      <c r="B9" s="1369">
        <v>2007</v>
      </c>
      <c r="C9" s="1371">
        <v>67.137562909867356</v>
      </c>
      <c r="D9" s="1366">
        <v>70.216960352422959</v>
      </c>
      <c r="E9" s="1366">
        <v>68.953895582329565</v>
      </c>
      <c r="F9" s="1372">
        <v>69.479166666666629</v>
      </c>
      <c r="G9" s="1371">
        <v>68.891008174386954</v>
      </c>
      <c r="H9" s="1366">
        <v>61.75</v>
      </c>
      <c r="I9" s="1366">
        <v>64.566666666666649</v>
      </c>
      <c r="J9" s="1366">
        <v>61.846153846153847</v>
      </c>
      <c r="K9" s="1366">
        <v>65</v>
      </c>
      <c r="L9" s="1376">
        <v>71.666666666666671</v>
      </c>
    </row>
    <row r="10" spans="2:12" ht="15.75" customHeight="1">
      <c r="B10" s="1369">
        <v>2008</v>
      </c>
      <c r="C10" s="1371">
        <v>67.016919229071533</v>
      </c>
      <c r="D10" s="1366">
        <v>70.613114754098348</v>
      </c>
      <c r="E10" s="1366">
        <v>68.709113804501612</v>
      </c>
      <c r="F10" s="1372">
        <v>70.184549356223272</v>
      </c>
      <c r="G10" s="1371">
        <v>68.171428571428621</v>
      </c>
      <c r="H10" s="1366">
        <v>65.13333333333334</v>
      </c>
      <c r="I10" s="1366">
        <v>63.538461538461533</v>
      </c>
      <c r="J10" s="1366">
        <v>58.714285714285715</v>
      </c>
      <c r="K10" s="1366">
        <v>61.021276595744673</v>
      </c>
      <c r="L10" s="1376">
        <v>66</v>
      </c>
    </row>
    <row r="11" spans="2:12" ht="15.75" customHeight="1">
      <c r="B11" s="1369">
        <v>2009</v>
      </c>
      <c r="C11" s="1371">
        <v>67.142279257916286</v>
      </c>
      <c r="D11" s="1366">
        <v>70.249492900608445</v>
      </c>
      <c r="E11" s="1366">
        <v>68.586026960429038</v>
      </c>
      <c r="F11" s="1372">
        <v>70.042328042328037</v>
      </c>
      <c r="G11" s="1371">
        <v>69.457920792079236</v>
      </c>
      <c r="H11" s="1366">
        <v>66.320000000000007</v>
      </c>
      <c r="I11" s="1366">
        <v>65.843750000000014</v>
      </c>
      <c r="J11" s="1366">
        <v>65.333333333333343</v>
      </c>
      <c r="K11" s="1366">
        <v>64.564102564102555</v>
      </c>
      <c r="L11" s="1376">
        <v>71</v>
      </c>
    </row>
    <row r="12" spans="2:12" ht="15.75" customHeight="1">
      <c r="B12" s="1369">
        <v>2010</v>
      </c>
      <c r="C12" s="1371">
        <v>66.955693462259887</v>
      </c>
      <c r="D12" s="1366">
        <v>69.863046044864234</v>
      </c>
      <c r="E12" s="1366">
        <v>68.363568103318784</v>
      </c>
      <c r="F12" s="1372">
        <v>69.160148975791401</v>
      </c>
      <c r="G12" s="1371">
        <v>68.871859296482398</v>
      </c>
      <c r="H12" s="1366">
        <v>67.454545454545439</v>
      </c>
      <c r="I12" s="1366">
        <v>68.5</v>
      </c>
      <c r="J12" s="1366">
        <v>63.937499999999993</v>
      </c>
      <c r="K12" s="1366">
        <v>63.047619047619051</v>
      </c>
      <c r="L12" s="1376">
        <v>48.333333333333336</v>
      </c>
    </row>
    <row r="13" spans="2:12" ht="15.75" customHeight="1">
      <c r="B13" s="1369">
        <v>2011</v>
      </c>
      <c r="C13" s="1371">
        <v>66.983839779005706</v>
      </c>
      <c r="D13" s="1366">
        <v>69.267937219730996</v>
      </c>
      <c r="E13" s="1366">
        <v>68.398823529412184</v>
      </c>
      <c r="F13" s="1372">
        <v>69.403543307086593</v>
      </c>
      <c r="G13" s="1371">
        <v>68.100502512562841</v>
      </c>
      <c r="H13" s="1366">
        <v>63.689655172413786</v>
      </c>
      <c r="I13" s="1366">
        <v>65.555555555555571</v>
      </c>
      <c r="J13" s="1366">
        <v>62.18181818181818</v>
      </c>
      <c r="K13" s="1366">
        <v>67.340425531914903</v>
      </c>
      <c r="L13" s="1376">
        <v>67.375</v>
      </c>
    </row>
    <row r="14" spans="2:12" ht="15.75" customHeight="1">
      <c r="B14" s="1369">
        <v>2012</v>
      </c>
      <c r="C14" s="1371">
        <v>66.843387934478358</v>
      </c>
      <c r="D14" s="1366">
        <v>69.362776025236528</v>
      </c>
      <c r="E14" s="1366">
        <v>68.320439793349777</v>
      </c>
      <c r="F14" s="1372">
        <v>69.076576576576599</v>
      </c>
      <c r="G14" s="1371">
        <v>68.510250569476099</v>
      </c>
      <c r="H14" s="1366">
        <v>65.333333333333357</v>
      </c>
      <c r="I14" s="1366">
        <v>63.438596491228076</v>
      </c>
      <c r="J14" s="1366">
        <v>64.27272727272728</v>
      </c>
      <c r="K14" s="1366">
        <v>62.583333333333336</v>
      </c>
      <c r="L14" s="1376">
        <v>55.333333333333329</v>
      </c>
    </row>
    <row r="15" spans="2:12" ht="15.75" customHeight="1">
      <c r="B15" s="1369">
        <v>2013</v>
      </c>
      <c r="C15" s="1371">
        <v>67.017479780850636</v>
      </c>
      <c r="D15" s="1366">
        <v>69.683281412253265</v>
      </c>
      <c r="E15" s="1366">
        <v>68.105161201051374</v>
      </c>
      <c r="F15" s="1372">
        <v>67.957627118644126</v>
      </c>
      <c r="G15" s="1371">
        <v>68.957013574660593</v>
      </c>
      <c r="H15" s="1366">
        <v>63.84</v>
      </c>
      <c r="I15" s="1366">
        <v>63.935483870967737</v>
      </c>
      <c r="J15" s="1366">
        <v>64.533333333333331</v>
      </c>
      <c r="K15" s="1366">
        <v>65.759259259259281</v>
      </c>
      <c r="L15" s="1376">
        <v>69.2</v>
      </c>
    </row>
    <row r="16" spans="2:12" ht="15.75" customHeight="1">
      <c r="B16" s="1369">
        <v>2014</v>
      </c>
      <c r="C16" s="1371">
        <v>67.139460565001002</v>
      </c>
      <c r="D16" s="1366">
        <v>70.990566037735888</v>
      </c>
      <c r="E16" s="1366">
        <v>68.19330713651955</v>
      </c>
      <c r="F16" s="1372">
        <v>68.520920502092125</v>
      </c>
      <c r="G16" s="1371">
        <v>69.665254237288124</v>
      </c>
      <c r="H16" s="1366">
        <v>65.400000000000006</v>
      </c>
      <c r="I16" s="1366">
        <v>66.716981132075432</v>
      </c>
      <c r="J16" s="1366">
        <v>65.300000000000011</v>
      </c>
      <c r="K16" s="1366">
        <v>64.680851063829749</v>
      </c>
      <c r="L16" s="1376">
        <v>67.857142857142861</v>
      </c>
    </row>
    <row r="17" spans="1:12" s="571" customFormat="1" ht="15.75" customHeight="1">
      <c r="A17" s="618"/>
      <c r="B17" s="1369">
        <v>2015</v>
      </c>
      <c r="C17" s="1371">
        <v>66.892624184645896</v>
      </c>
      <c r="D17" s="1366">
        <v>70.192076830732276</v>
      </c>
      <c r="E17" s="1366">
        <v>68.113785282258505</v>
      </c>
      <c r="F17" s="1372">
        <v>69.02096436058693</v>
      </c>
      <c r="G17" s="1371">
        <v>69.1233766233766</v>
      </c>
      <c r="H17" s="1366">
        <v>64.075000000000017</v>
      </c>
      <c r="I17" s="1366">
        <v>66.305084745762727</v>
      </c>
      <c r="J17" s="1366">
        <v>60.249999999999993</v>
      </c>
      <c r="K17" s="1366">
        <v>65.140624999999972</v>
      </c>
      <c r="L17" s="1376">
        <v>69.000000000000014</v>
      </c>
    </row>
    <row r="18" spans="1:12" s="618" customFormat="1" ht="15.75" customHeight="1">
      <c r="B18" s="1369">
        <v>2016</v>
      </c>
      <c r="C18" s="1371">
        <v>67.231344229063708</v>
      </c>
      <c r="D18" s="1366">
        <v>70.68320610687033</v>
      </c>
      <c r="E18" s="1366">
        <v>68.26904887020477</v>
      </c>
      <c r="F18" s="1372">
        <v>68.423076923077019</v>
      </c>
      <c r="G18" s="1371">
        <v>69.300668151447709</v>
      </c>
      <c r="H18" s="1366">
        <v>67.047619047619023</v>
      </c>
      <c r="I18" s="1366">
        <v>63.840909090909101</v>
      </c>
      <c r="J18" s="1366">
        <v>71.900000000000006</v>
      </c>
      <c r="K18" s="1366">
        <v>64.418918918918919</v>
      </c>
      <c r="L18" s="1376">
        <v>65.666666666666657</v>
      </c>
    </row>
    <row r="19" spans="1:12" ht="15.75" customHeight="1" thickBot="1">
      <c r="B19" s="1370">
        <v>2017</v>
      </c>
      <c r="C19" s="1373">
        <v>67.286539943488251</v>
      </c>
      <c r="D19" s="1374">
        <v>70.656370656370711</v>
      </c>
      <c r="E19" s="1374">
        <v>68.19458939851701</v>
      </c>
      <c r="F19" s="1375">
        <v>67.91792656587468</v>
      </c>
      <c r="G19" s="1373">
        <v>70.493449781659393</v>
      </c>
      <c r="H19" s="1374">
        <v>67.309523809523824</v>
      </c>
      <c r="I19" s="1374">
        <v>69.693877551020435</v>
      </c>
      <c r="J19" s="1374">
        <v>67</v>
      </c>
      <c r="K19" s="1374">
        <v>66.821782178217816</v>
      </c>
      <c r="L19" s="1377">
        <v>68.180000000000007</v>
      </c>
    </row>
    <row r="20" spans="1:12">
      <c r="C20" s="618"/>
    </row>
    <row r="21" spans="1:12" ht="15.75">
      <c r="B21" s="1155" t="s">
        <v>73</v>
      </c>
    </row>
    <row r="24" spans="1:12" ht="16.5" customHeight="1"/>
    <row r="25" spans="1:12" ht="15.75" customHeight="1"/>
    <row r="26" spans="1:12" s="618" customFormat="1" ht="15.75" customHeight="1"/>
    <row r="27" spans="1:12" ht="15.75" customHeight="1"/>
    <row r="28" spans="1:12" s="618" customFormat="1" ht="15.75" customHeight="1"/>
    <row r="44" ht="15" customHeight="1"/>
    <row r="61" ht="15" customHeight="1"/>
    <row r="78" ht="15" customHeight="1"/>
  </sheetData>
  <mergeCells count="1">
    <mergeCell ref="B1:J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28"/>
  <dimension ref="A1:B29"/>
  <sheetViews>
    <sheetView showGridLines="0" zoomScale="80" zoomScaleNormal="80" workbookViewId="0"/>
  </sheetViews>
  <sheetFormatPr defaultRowHeight="15"/>
  <cols>
    <col min="1" max="1" width="4.42578125" style="618" customWidth="1"/>
  </cols>
  <sheetData>
    <row r="1" spans="2:2" ht="24" customHeight="1">
      <c r="B1" s="1152" t="s">
        <v>1051</v>
      </c>
    </row>
    <row r="29" spans="2:2" ht="15.75">
      <c r="B29" s="1155" t="s">
        <v>73</v>
      </c>
    </row>
  </sheetData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29"/>
  <dimension ref="A1:B29"/>
  <sheetViews>
    <sheetView showGridLines="0" zoomScale="80" zoomScaleNormal="80" workbookViewId="0"/>
  </sheetViews>
  <sheetFormatPr defaultRowHeight="15"/>
  <cols>
    <col min="1" max="1" width="4.28515625" style="618" customWidth="1"/>
  </cols>
  <sheetData>
    <row r="1" spans="2:2" ht="24" customHeight="1">
      <c r="B1" s="1152" t="s">
        <v>1052</v>
      </c>
    </row>
    <row r="29" spans="2:2" ht="15.75">
      <c r="B29" s="1155" t="s">
        <v>73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S41"/>
  <sheetViews>
    <sheetView showGridLines="0" zoomScale="85" zoomScaleNormal="85" workbookViewId="0">
      <selection activeCell="U10" sqref="U10"/>
    </sheetView>
  </sheetViews>
  <sheetFormatPr defaultRowHeight="12.75"/>
  <cols>
    <col min="1" max="1" width="5" style="332" customWidth="1"/>
    <col min="2" max="16384" width="9.140625" style="332"/>
  </cols>
  <sheetData>
    <row r="1" spans="2:2" ht="15.75">
      <c r="B1" s="1185" t="s">
        <v>1040</v>
      </c>
    </row>
    <row r="33" spans="2:19">
      <c r="B33" s="1864" t="s">
        <v>73</v>
      </c>
      <c r="C33" s="1864"/>
      <c r="D33" s="1864"/>
      <c r="E33" s="1864"/>
      <c r="F33" s="1864"/>
      <c r="G33" s="1864"/>
      <c r="H33" s="1864"/>
      <c r="I33" s="1864"/>
      <c r="J33" s="1864"/>
      <c r="K33" s="1864"/>
      <c r="L33" s="1864"/>
      <c r="M33" s="1864"/>
      <c r="N33" s="1864"/>
      <c r="O33" s="1864"/>
      <c r="P33" s="1864"/>
      <c r="Q33" s="1864"/>
      <c r="R33" s="1864"/>
      <c r="S33" s="1864"/>
    </row>
    <row r="34" spans="2:19">
      <c r="B34" s="1864"/>
      <c r="C34" s="1864"/>
      <c r="D34" s="1864"/>
      <c r="E34" s="1864"/>
      <c r="F34" s="1864"/>
      <c r="G34" s="1864"/>
      <c r="H34" s="1864"/>
      <c r="I34" s="1864"/>
      <c r="J34" s="1864"/>
      <c r="K34" s="1864"/>
      <c r="L34" s="1864"/>
      <c r="M34" s="1864"/>
      <c r="N34" s="1864"/>
      <c r="O34" s="1864"/>
      <c r="P34" s="1864"/>
      <c r="Q34" s="1864"/>
      <c r="R34" s="1864"/>
      <c r="S34" s="1864"/>
    </row>
    <row r="41" spans="2:19" ht="15" customHeight="1"/>
  </sheetData>
  <mergeCells count="1">
    <mergeCell ref="B33:S34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0"/>
  <dimension ref="A1:B57"/>
  <sheetViews>
    <sheetView showGridLines="0" zoomScale="80" zoomScaleNormal="80" workbookViewId="0"/>
  </sheetViews>
  <sheetFormatPr defaultRowHeight="15"/>
  <cols>
    <col min="1" max="1" width="4.28515625" style="618" customWidth="1"/>
  </cols>
  <sheetData>
    <row r="1" spans="2:2" ht="24" customHeight="1">
      <c r="B1" s="1152" t="s">
        <v>1053</v>
      </c>
    </row>
    <row r="32" spans="2:2" ht="15.75">
      <c r="B32" s="1155" t="s">
        <v>73</v>
      </c>
    </row>
    <row r="57" spans="2:2">
      <c r="B57" t="s">
        <v>73</v>
      </c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31"/>
  <dimension ref="A1:B47"/>
  <sheetViews>
    <sheetView showGridLines="0" zoomScale="80" zoomScaleNormal="80" workbookViewId="0"/>
  </sheetViews>
  <sheetFormatPr defaultRowHeight="15"/>
  <cols>
    <col min="1" max="1" width="4.42578125" style="618" customWidth="1"/>
  </cols>
  <sheetData>
    <row r="1" spans="2:2" ht="24" customHeight="1">
      <c r="B1" s="1152" t="s">
        <v>1054</v>
      </c>
    </row>
    <row r="47" spans="2:2" ht="15.75">
      <c r="B47" s="1155" t="s">
        <v>73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24"/>
  <dimension ref="A1:B47"/>
  <sheetViews>
    <sheetView showGridLines="0" zoomScale="80" zoomScaleNormal="80" workbookViewId="0"/>
  </sheetViews>
  <sheetFormatPr defaultRowHeight="15"/>
  <cols>
    <col min="1" max="1" width="4.140625" style="618" customWidth="1"/>
    <col min="2" max="16384" width="9.140625" style="571"/>
  </cols>
  <sheetData>
    <row r="1" spans="2:2" ht="24" customHeight="1">
      <c r="B1" s="1188" t="s">
        <v>1055</v>
      </c>
    </row>
    <row r="47" spans="2:2" ht="15.75">
      <c r="B47" s="1155" t="s">
        <v>73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25"/>
  <dimension ref="A1:B22"/>
  <sheetViews>
    <sheetView showGridLines="0" zoomScale="80" zoomScaleNormal="80" workbookViewId="0"/>
  </sheetViews>
  <sheetFormatPr defaultRowHeight="15"/>
  <cols>
    <col min="1" max="1" width="4.140625" style="618" customWidth="1"/>
    <col min="2" max="16384" width="9.140625" style="571"/>
  </cols>
  <sheetData>
    <row r="1" spans="2:2" ht="24" customHeight="1">
      <c r="B1" s="1152" t="s">
        <v>1056</v>
      </c>
    </row>
    <row r="22" spans="2:2" ht="15.75">
      <c r="B22" s="1155" t="s">
        <v>73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32">
    <tabColor theme="1"/>
  </sheetPr>
  <dimension ref="A1:AF223"/>
  <sheetViews>
    <sheetView topLeftCell="B17" workbookViewId="0">
      <selection activeCell="U19" sqref="U19"/>
    </sheetView>
  </sheetViews>
  <sheetFormatPr defaultRowHeight="15"/>
  <cols>
    <col min="1" max="1" width="9.140625" style="764"/>
    <col min="2" max="2" width="12.7109375" style="764" customWidth="1"/>
    <col min="3" max="8" width="9.140625" style="764"/>
    <col min="9" max="9" width="9.140625" style="764" customWidth="1"/>
    <col min="10" max="16384" width="9.140625" style="764"/>
  </cols>
  <sheetData>
    <row r="1" spans="1:29">
      <c r="A1" s="761" t="s">
        <v>299</v>
      </c>
      <c r="B1" s="761"/>
      <c r="C1" s="761"/>
      <c r="D1" s="762"/>
      <c r="E1" s="761"/>
      <c r="F1" s="761"/>
      <c r="G1" s="761"/>
      <c r="H1" s="796" t="s">
        <v>301</v>
      </c>
      <c r="I1" s="761"/>
      <c r="J1" s="761"/>
      <c r="K1" s="761"/>
      <c r="L1" s="762"/>
      <c r="M1" s="761"/>
      <c r="N1" s="761"/>
      <c r="O1" s="761" t="s">
        <v>303</v>
      </c>
      <c r="P1" s="762"/>
      <c r="Q1" s="761"/>
      <c r="R1" s="761"/>
      <c r="S1" s="761"/>
      <c r="T1" s="763"/>
      <c r="U1" s="761"/>
      <c r="V1" s="761"/>
      <c r="W1" s="761"/>
    </row>
    <row r="2" spans="1:29" ht="15.75" thickBot="1">
      <c r="A2" s="1995" t="s">
        <v>106</v>
      </c>
      <c r="B2" s="1995"/>
      <c r="C2" s="1995"/>
      <c r="D2" s="1995"/>
      <c r="E2" s="1995"/>
      <c r="F2" s="1995"/>
      <c r="G2" s="611"/>
      <c r="H2" s="1995" t="s">
        <v>106</v>
      </c>
      <c r="I2" s="1995"/>
      <c r="J2" s="1995"/>
      <c r="K2" s="1995"/>
      <c r="L2" s="1995"/>
      <c r="M2" s="1995"/>
      <c r="N2" s="611"/>
      <c r="O2" s="1995" t="s">
        <v>106</v>
      </c>
      <c r="P2" s="1995"/>
      <c r="Q2" s="1995"/>
      <c r="R2" s="1995"/>
      <c r="S2" s="1995"/>
      <c r="T2" s="1995"/>
      <c r="U2" s="611"/>
      <c r="V2" s="762"/>
      <c r="W2" s="762"/>
    </row>
    <row r="3" spans="1:29" ht="26.25" thickTop="1" thickBot="1">
      <c r="A3" s="1990" t="s">
        <v>0</v>
      </c>
      <c r="B3" s="1991"/>
      <c r="C3" s="781" t="s">
        <v>758</v>
      </c>
      <c r="D3" s="782" t="s">
        <v>831</v>
      </c>
      <c r="E3" s="782" t="s">
        <v>832</v>
      </c>
      <c r="F3" s="783" t="s">
        <v>833</v>
      </c>
      <c r="G3" s="611"/>
      <c r="H3" s="1990" t="s">
        <v>0</v>
      </c>
      <c r="I3" s="1991"/>
      <c r="J3" s="781" t="s">
        <v>758</v>
      </c>
      <c r="K3" s="782" t="s">
        <v>831</v>
      </c>
      <c r="L3" s="782" t="s">
        <v>832</v>
      </c>
      <c r="M3" s="783" t="s">
        <v>833</v>
      </c>
      <c r="N3" s="611"/>
      <c r="O3" s="1990" t="s">
        <v>0</v>
      </c>
      <c r="P3" s="1991"/>
      <c r="Q3" s="781" t="s">
        <v>758</v>
      </c>
      <c r="R3" s="782" t="s">
        <v>831</v>
      </c>
      <c r="S3" s="782" t="s">
        <v>832</v>
      </c>
      <c r="T3" s="783" t="s">
        <v>833</v>
      </c>
      <c r="U3" s="611"/>
      <c r="V3" s="765"/>
      <c r="W3" s="766"/>
    </row>
    <row r="4" spans="1:29" ht="24.75" thickTop="1">
      <c r="A4" s="1992" t="s">
        <v>834</v>
      </c>
      <c r="B4" s="784" t="s">
        <v>55</v>
      </c>
      <c r="C4" s="785">
        <v>82</v>
      </c>
      <c r="D4" s="786">
        <v>1.0531723606473158</v>
      </c>
      <c r="E4" s="786">
        <v>1.0531723606473158</v>
      </c>
      <c r="F4" s="787">
        <v>1.1816080143847931</v>
      </c>
      <c r="G4" s="611">
        <f>D4/100</f>
        <v>1.0531723606473158E-2</v>
      </c>
      <c r="H4" s="1992" t="s">
        <v>834</v>
      </c>
      <c r="I4" s="788" t="s">
        <v>107</v>
      </c>
      <c r="J4" s="789">
        <v>44</v>
      </c>
      <c r="K4" s="797">
        <v>0.60422960725075525</v>
      </c>
      <c r="L4" s="797">
        <v>0.60422960725075525</v>
      </c>
      <c r="M4" s="798">
        <v>0.72782202691568254</v>
      </c>
      <c r="N4" s="611">
        <f>K4/100</f>
        <v>6.0422960725075529E-3</v>
      </c>
      <c r="O4" s="1992" t="s">
        <v>834</v>
      </c>
      <c r="P4" s="784" t="s">
        <v>109</v>
      </c>
      <c r="Q4" s="785">
        <v>14</v>
      </c>
      <c r="R4" s="786">
        <v>3.0567685589519651</v>
      </c>
      <c r="S4" s="786">
        <v>3.0567685589519651</v>
      </c>
      <c r="T4" s="787">
        <v>3.2751091703056767</v>
      </c>
      <c r="U4" s="764">
        <f>R4/100</f>
        <v>3.0567685589519653E-2</v>
      </c>
      <c r="V4" s="765"/>
      <c r="W4" s="765"/>
    </row>
    <row r="5" spans="1:29" ht="36">
      <c r="A5" s="1993"/>
      <c r="B5" s="788" t="s">
        <v>108</v>
      </c>
      <c r="C5" s="789">
        <v>92</v>
      </c>
      <c r="D5" s="790">
        <v>1.1816080143847931</v>
      </c>
      <c r="E5" s="790">
        <v>1.1816080143847931</v>
      </c>
      <c r="F5" s="791">
        <v>2.3632160287695863</v>
      </c>
      <c r="G5" s="611">
        <f t="shared" ref="G5:G8" si="0">D5/100</f>
        <v>1.1816080143847931E-2</v>
      </c>
      <c r="H5" s="1993"/>
      <c r="I5" s="788" t="s">
        <v>55</v>
      </c>
      <c r="J5" s="789">
        <v>73</v>
      </c>
      <c r="K5" s="797">
        <v>1.0024718483932984</v>
      </c>
      <c r="L5" s="797">
        <v>1.0024718483932984</v>
      </c>
      <c r="M5" s="798">
        <v>1.6204339467179347</v>
      </c>
      <c r="N5" s="611">
        <f t="shared" ref="N5:N7" si="1">K5/100</f>
        <v>1.0024718483932984E-2</v>
      </c>
      <c r="O5" s="1993"/>
      <c r="P5" s="788" t="s">
        <v>108</v>
      </c>
      <c r="Q5" s="789">
        <v>50</v>
      </c>
      <c r="R5" s="790">
        <v>10.91703056768559</v>
      </c>
      <c r="S5" s="790">
        <v>10.91703056768559</v>
      </c>
      <c r="T5" s="791">
        <v>14.192139737991265</v>
      </c>
      <c r="U5" s="764">
        <f t="shared" ref="U5:U7" si="2">R5/100</f>
        <v>0.1091703056768559</v>
      </c>
      <c r="V5" s="768"/>
      <c r="W5" s="769"/>
    </row>
    <row r="6" spans="1:29" ht="36">
      <c r="A6" s="1993"/>
      <c r="B6" s="788" t="s">
        <v>109</v>
      </c>
      <c r="C6" s="789">
        <v>127</v>
      </c>
      <c r="D6" s="790">
        <v>1.6311328024659646</v>
      </c>
      <c r="E6" s="790">
        <v>1.6311328024659646</v>
      </c>
      <c r="F6" s="791">
        <v>3.9943488312355511</v>
      </c>
      <c r="G6" s="611">
        <f t="shared" si="0"/>
        <v>1.6311328024659646E-2</v>
      </c>
      <c r="H6" s="1993"/>
      <c r="I6" s="788" t="s">
        <v>108</v>
      </c>
      <c r="J6" s="789">
        <v>88</v>
      </c>
      <c r="K6" s="797">
        <v>1.2084592145015105</v>
      </c>
      <c r="L6" s="797">
        <v>1.2084592145015105</v>
      </c>
      <c r="M6" s="798">
        <v>2.8288931612194452</v>
      </c>
      <c r="N6" s="611">
        <f t="shared" si="1"/>
        <v>1.2084592145015106E-2</v>
      </c>
      <c r="O6" s="1993"/>
      <c r="P6" s="788" t="s">
        <v>107</v>
      </c>
      <c r="Q6" s="789">
        <v>57</v>
      </c>
      <c r="R6" s="790">
        <v>12.445414847161572</v>
      </c>
      <c r="S6" s="790">
        <v>12.445414847161572</v>
      </c>
      <c r="T6" s="791">
        <v>26.637554585152838</v>
      </c>
      <c r="U6" s="764">
        <f t="shared" si="2"/>
        <v>0.12445414847161572</v>
      </c>
      <c r="V6" s="768"/>
      <c r="W6" s="769"/>
    </row>
    <row r="7" spans="1:29" ht="24">
      <c r="A7" s="1993"/>
      <c r="B7" s="788" t="s">
        <v>1033</v>
      </c>
      <c r="C7" s="789">
        <v>140</v>
      </c>
      <c r="D7" s="790">
        <v>1.7980991523246854</v>
      </c>
      <c r="E7" s="790">
        <v>1.7980991523246854</v>
      </c>
      <c r="F7" s="791">
        <v>5.792447983560236</v>
      </c>
      <c r="G7" s="611">
        <f t="shared" si="0"/>
        <v>1.7980991523246854E-2</v>
      </c>
      <c r="H7" s="1993"/>
      <c r="I7" s="788" t="s">
        <v>1032</v>
      </c>
      <c r="J7" s="789">
        <v>7077</v>
      </c>
      <c r="K7" s="797">
        <v>97.17110683878056</v>
      </c>
      <c r="L7" s="797">
        <v>97.17110683878056</v>
      </c>
      <c r="M7" s="791">
        <v>100</v>
      </c>
      <c r="N7" s="611">
        <f t="shared" si="1"/>
        <v>0.97171106838780563</v>
      </c>
      <c r="O7" s="1993"/>
      <c r="P7" s="788" t="s">
        <v>1032</v>
      </c>
      <c r="Q7" s="789">
        <v>147</v>
      </c>
      <c r="R7" s="790">
        <v>32.096069868995635</v>
      </c>
      <c r="S7" s="790">
        <v>32.096069868995635</v>
      </c>
      <c r="T7" s="791">
        <v>58.733624454148469</v>
      </c>
      <c r="U7" s="764">
        <f t="shared" si="2"/>
        <v>0.32096069868995636</v>
      </c>
      <c r="V7" s="767"/>
      <c r="W7" s="769"/>
    </row>
    <row r="8" spans="1:29">
      <c r="A8" s="1993"/>
      <c r="B8" s="788" t="s">
        <v>107</v>
      </c>
      <c r="C8" s="789">
        <v>566</v>
      </c>
      <c r="D8" s="790">
        <v>7.1410223478037498</v>
      </c>
      <c r="E8" s="790">
        <v>7.1410223478037498</v>
      </c>
      <c r="F8" s="791">
        <v>12.933470331363987</v>
      </c>
      <c r="G8" s="611">
        <f t="shared" si="0"/>
        <v>7.1410223478037493E-2</v>
      </c>
      <c r="H8" s="1993"/>
      <c r="I8" s="788" t="s">
        <v>21</v>
      </c>
      <c r="J8" s="789">
        <v>7282</v>
      </c>
      <c r="K8" s="790">
        <v>100</v>
      </c>
      <c r="L8" s="790">
        <v>100</v>
      </c>
      <c r="M8" s="791"/>
      <c r="N8" s="611"/>
      <c r="O8" s="1993"/>
      <c r="P8" s="788" t="s">
        <v>55</v>
      </c>
      <c r="Q8" s="789">
        <v>189</v>
      </c>
      <c r="R8" s="790">
        <v>41.266375545851503</v>
      </c>
      <c r="S8" s="790">
        <v>41.266375545851503</v>
      </c>
      <c r="T8" s="791">
        <v>100</v>
      </c>
      <c r="U8" s="764">
        <f>R8/100</f>
        <v>0.41266375545851502</v>
      </c>
    </row>
    <row r="9" spans="1:29">
      <c r="A9" s="1993"/>
      <c r="B9" s="788" t="s">
        <v>1032</v>
      </c>
      <c r="C9" s="789">
        <v>6779</v>
      </c>
      <c r="D9" s="790">
        <v>87.066529668636008</v>
      </c>
      <c r="E9" s="790">
        <v>87.066529668636008</v>
      </c>
      <c r="F9" s="791">
        <v>100</v>
      </c>
      <c r="G9" s="611">
        <f>D9/100</f>
        <v>0.87066529668636006</v>
      </c>
      <c r="H9" s="1993"/>
      <c r="I9" s="788"/>
      <c r="J9" s="789"/>
      <c r="K9" s="790"/>
      <c r="L9" s="790"/>
      <c r="M9" s="791"/>
      <c r="N9" s="611"/>
      <c r="O9" s="1993"/>
      <c r="P9" s="788" t="s">
        <v>21</v>
      </c>
      <c r="Q9" s="789">
        <v>458</v>
      </c>
      <c r="R9" s="790">
        <v>100</v>
      </c>
      <c r="S9" s="790">
        <v>100</v>
      </c>
      <c r="T9" s="791"/>
      <c r="U9" s="611"/>
      <c r="V9" s="770"/>
    </row>
    <row r="10" spans="1:29" ht="15.75" thickBot="1">
      <c r="A10" s="1993"/>
      <c r="B10" s="788" t="s">
        <v>21</v>
      </c>
      <c r="C10" s="789">
        <v>7786</v>
      </c>
      <c r="D10" s="790">
        <v>100</v>
      </c>
      <c r="E10" s="790">
        <v>100</v>
      </c>
      <c r="F10" s="791"/>
      <c r="G10" s="611"/>
      <c r="H10" s="1993"/>
      <c r="I10" s="792"/>
      <c r="J10" s="793"/>
      <c r="K10" s="794"/>
      <c r="L10" s="794"/>
      <c r="M10" s="795"/>
      <c r="N10" s="611"/>
      <c r="O10" s="1994"/>
      <c r="P10" s="792"/>
      <c r="Q10" s="793"/>
      <c r="R10" s="794"/>
      <c r="S10" s="794"/>
      <c r="T10" s="795"/>
      <c r="U10" s="611"/>
    </row>
    <row r="11" spans="1:29" ht="15.75" thickTop="1">
      <c r="C11" s="771"/>
    </row>
    <row r="14" spans="1:29">
      <c r="A14" s="764" t="s">
        <v>305</v>
      </c>
      <c r="H14" s="764" t="s">
        <v>836</v>
      </c>
      <c r="O14" s="764" t="s">
        <v>837</v>
      </c>
    </row>
    <row r="15" spans="1:29" ht="15.75" thickBot="1">
      <c r="A15" s="1995" t="s">
        <v>110</v>
      </c>
      <c r="B15" s="1995"/>
      <c r="C15" s="1995"/>
      <c r="D15" s="1995"/>
      <c r="E15" s="1995"/>
      <c r="F15" s="1995"/>
      <c r="G15" s="611"/>
      <c r="H15" s="1995" t="s">
        <v>110</v>
      </c>
      <c r="I15" s="1995"/>
      <c r="J15" s="1995"/>
      <c r="K15" s="1995"/>
      <c r="L15" s="1995"/>
      <c r="M15" s="1995"/>
      <c r="N15" s="611"/>
      <c r="O15" s="1995" t="s">
        <v>110</v>
      </c>
      <c r="P15" s="1995"/>
      <c r="Q15" s="1995"/>
      <c r="R15" s="1995"/>
      <c r="S15" s="1995"/>
      <c r="T15" s="1995"/>
      <c r="U15" s="611"/>
      <c r="V15" s="772"/>
      <c r="W15" s="772"/>
      <c r="X15" s="772"/>
      <c r="Z15" s="773"/>
    </row>
    <row r="16" spans="1:29" ht="26.25" thickTop="1" thickBot="1">
      <c r="A16" s="1990" t="s">
        <v>0</v>
      </c>
      <c r="B16" s="1991"/>
      <c r="C16" s="781" t="s">
        <v>758</v>
      </c>
      <c r="D16" s="782" t="s">
        <v>831</v>
      </c>
      <c r="E16" s="782" t="s">
        <v>832</v>
      </c>
      <c r="F16" s="783" t="s">
        <v>833</v>
      </c>
      <c r="G16" s="611"/>
      <c r="H16" s="1990" t="s">
        <v>0</v>
      </c>
      <c r="I16" s="1991"/>
      <c r="J16" s="781" t="s">
        <v>758</v>
      </c>
      <c r="K16" s="782" t="s">
        <v>831</v>
      </c>
      <c r="L16" s="782" t="s">
        <v>832</v>
      </c>
      <c r="M16" s="783" t="s">
        <v>833</v>
      </c>
      <c r="N16" s="611"/>
      <c r="O16" s="1990" t="s">
        <v>0</v>
      </c>
      <c r="P16" s="1991"/>
      <c r="Q16" s="781" t="s">
        <v>758</v>
      </c>
      <c r="R16" s="782" t="s">
        <v>831</v>
      </c>
      <c r="S16" s="782" t="s">
        <v>832</v>
      </c>
      <c r="T16" s="783" t="s">
        <v>833</v>
      </c>
      <c r="U16" s="611"/>
      <c r="V16" s="775"/>
      <c r="W16" s="775"/>
      <c r="AC16" s="773"/>
    </row>
    <row r="17" spans="1:32" ht="60.75" thickTop="1">
      <c r="A17" s="1992" t="s">
        <v>834</v>
      </c>
      <c r="B17" s="784" t="s">
        <v>835</v>
      </c>
      <c r="C17" s="785">
        <v>7</v>
      </c>
      <c r="D17" s="786">
        <v>0.90090090090090091</v>
      </c>
      <c r="E17" s="786">
        <v>0.90090090090090091</v>
      </c>
      <c r="F17" s="800">
        <v>9.3951093951093956</v>
      </c>
      <c r="G17" s="611">
        <f>D17/100</f>
        <v>9.0090090090090089E-3</v>
      </c>
      <c r="H17" s="1992" t="s">
        <v>834</v>
      </c>
      <c r="I17" s="784" t="s">
        <v>120</v>
      </c>
      <c r="J17" s="785">
        <v>11</v>
      </c>
      <c r="K17" s="799">
        <v>2.3758099352051838</v>
      </c>
      <c r="L17" s="799">
        <v>2.3758099352051838</v>
      </c>
      <c r="M17" s="800">
        <v>12.095032397408207</v>
      </c>
      <c r="N17" s="611">
        <f>K17/100</f>
        <v>2.3758099352051837E-2</v>
      </c>
      <c r="O17" s="1992" t="s">
        <v>834</v>
      </c>
      <c r="P17" s="784" t="s">
        <v>55</v>
      </c>
      <c r="Q17" s="785">
        <v>20</v>
      </c>
      <c r="R17" s="799">
        <v>47.6</v>
      </c>
      <c r="S17" s="799">
        <v>47.6</v>
      </c>
      <c r="T17" s="800">
        <v>47.6</v>
      </c>
      <c r="U17" s="611">
        <f>R17/100</f>
        <v>0.47600000000000003</v>
      </c>
      <c r="V17" s="775"/>
      <c r="W17" s="775"/>
      <c r="AC17" s="773"/>
    </row>
    <row r="18" spans="1:32" ht="96">
      <c r="A18" s="1993"/>
      <c r="B18" s="788" t="s">
        <v>119</v>
      </c>
      <c r="C18" s="789">
        <v>8</v>
      </c>
      <c r="D18" s="790">
        <v>1.0296010296010296</v>
      </c>
      <c r="E18" s="790">
        <v>1.0296010296010296</v>
      </c>
      <c r="F18" s="791">
        <v>10.424710424710424</v>
      </c>
      <c r="G18" s="611">
        <f t="shared" ref="G18:G28" si="3">D18/100</f>
        <v>1.0296010296010296E-2</v>
      </c>
      <c r="H18" s="1993"/>
      <c r="I18" s="788" t="s">
        <v>122</v>
      </c>
      <c r="J18" s="789">
        <v>11</v>
      </c>
      <c r="K18" s="790">
        <v>2.3758099352051838</v>
      </c>
      <c r="L18" s="790">
        <v>2.3758099352051838</v>
      </c>
      <c r="M18" s="791">
        <v>14.47084233261339</v>
      </c>
      <c r="N18" s="611">
        <f t="shared" ref="N18:N25" si="4">K18/100</f>
        <v>2.3758099352051837E-2</v>
      </c>
      <c r="O18" s="1993"/>
      <c r="P18" s="788" t="s">
        <v>117</v>
      </c>
      <c r="Q18" s="789">
        <v>22</v>
      </c>
      <c r="R18" s="790">
        <v>52.38095238095238</v>
      </c>
      <c r="S18" s="790">
        <v>52.38095238095238</v>
      </c>
      <c r="T18" s="791">
        <v>100</v>
      </c>
      <c r="U18" s="611">
        <f>R18/100</f>
        <v>0.52380952380952384</v>
      </c>
      <c r="V18" s="779"/>
      <c r="W18" s="780"/>
      <c r="AC18" s="773"/>
    </row>
    <row r="19" spans="1:32" ht="96.75" thickBot="1">
      <c r="A19" s="1993"/>
      <c r="B19" s="788" t="s">
        <v>116</v>
      </c>
      <c r="C19" s="789">
        <v>9</v>
      </c>
      <c r="D19" s="790">
        <v>1.1583011583011582</v>
      </c>
      <c r="E19" s="790">
        <v>1.1583011583011582</v>
      </c>
      <c r="F19" s="791">
        <v>11.583011583011583</v>
      </c>
      <c r="G19" s="611">
        <f t="shared" si="3"/>
        <v>1.1583011583011582E-2</v>
      </c>
      <c r="H19" s="1993"/>
      <c r="I19" s="788" t="s">
        <v>112</v>
      </c>
      <c r="J19" s="789">
        <v>19</v>
      </c>
      <c r="K19" s="790">
        <v>4.1036717062634986</v>
      </c>
      <c r="L19" s="790">
        <v>4.1036717062634986</v>
      </c>
      <c r="M19" s="791">
        <v>18.574514038876888</v>
      </c>
      <c r="N19" s="611">
        <f t="shared" si="4"/>
        <v>4.1036717062634988E-2</v>
      </c>
      <c r="O19" s="1993"/>
      <c r="P19" s="792" t="s">
        <v>21</v>
      </c>
      <c r="Q19" s="793">
        <v>42</v>
      </c>
      <c r="R19" s="794">
        <v>100</v>
      </c>
      <c r="S19" s="794">
        <v>100</v>
      </c>
      <c r="T19" s="795"/>
      <c r="U19" s="611"/>
      <c r="V19" s="1115"/>
      <c r="W19" s="780"/>
      <c r="AC19" s="773"/>
    </row>
    <row r="20" spans="1:32" ht="48.75" thickTop="1">
      <c r="A20" s="1993"/>
      <c r="B20" s="788" t="s">
        <v>122</v>
      </c>
      <c r="C20" s="789">
        <v>10</v>
      </c>
      <c r="D20" s="790">
        <v>1.287001287001287</v>
      </c>
      <c r="E20" s="790">
        <v>1.287001287001287</v>
      </c>
      <c r="F20" s="791">
        <v>12.87001287001287</v>
      </c>
      <c r="G20" s="611">
        <f t="shared" si="3"/>
        <v>1.2870012870012871E-2</v>
      </c>
      <c r="H20" s="1993"/>
      <c r="I20" s="788" t="s">
        <v>114</v>
      </c>
      <c r="J20" s="789">
        <v>23</v>
      </c>
      <c r="K20" s="790">
        <v>4.967602591792657</v>
      </c>
      <c r="L20" s="790">
        <v>4.967602591792657</v>
      </c>
      <c r="M20" s="791">
        <v>23.542116630669547</v>
      </c>
      <c r="N20" s="611">
        <f t="shared" si="4"/>
        <v>4.9676025917926567E-2</v>
      </c>
      <c r="O20" s="1993"/>
      <c r="P20" s="788"/>
      <c r="Q20" s="789"/>
      <c r="R20" s="790"/>
      <c r="S20" s="790"/>
      <c r="T20" s="791"/>
      <c r="U20" s="611"/>
      <c r="V20" s="779"/>
      <c r="W20" s="780"/>
      <c r="AC20" s="773"/>
    </row>
    <row r="21" spans="1:32" ht="60">
      <c r="A21" s="1993"/>
      <c r="B21" s="788" t="s">
        <v>111</v>
      </c>
      <c r="C21" s="789">
        <v>12</v>
      </c>
      <c r="D21" s="790">
        <v>1.5444015444015444</v>
      </c>
      <c r="E21" s="790">
        <v>1.5444015444015444</v>
      </c>
      <c r="F21" s="791">
        <v>14.414414414414415</v>
      </c>
      <c r="G21" s="611">
        <f t="shared" si="3"/>
        <v>1.5444015444015444E-2</v>
      </c>
      <c r="H21" s="1993"/>
      <c r="I21" s="788" t="s">
        <v>121</v>
      </c>
      <c r="J21" s="789">
        <v>35</v>
      </c>
      <c r="K21" s="790">
        <v>7.5593952483801292</v>
      </c>
      <c r="L21" s="790">
        <v>7.5593952483801292</v>
      </c>
      <c r="M21" s="791">
        <v>31.101511879049674</v>
      </c>
      <c r="N21" s="611">
        <f t="shared" si="4"/>
        <v>7.5593952483801297E-2</v>
      </c>
      <c r="O21" s="1993"/>
      <c r="P21" s="788"/>
      <c r="Q21" s="789"/>
      <c r="R21" s="790"/>
      <c r="S21" s="790"/>
      <c r="T21" s="791"/>
      <c r="U21" s="611"/>
      <c r="V21" s="779"/>
      <c r="W21" s="780"/>
      <c r="AF21" s="773"/>
    </row>
    <row r="22" spans="1:32" ht="84">
      <c r="A22" s="1993"/>
      <c r="B22" s="788" t="s">
        <v>113</v>
      </c>
      <c r="C22" s="789">
        <v>20</v>
      </c>
      <c r="D22" s="790">
        <v>2.574002574002574</v>
      </c>
      <c r="E22" s="790">
        <v>2.574002574002574</v>
      </c>
      <c r="F22" s="791">
        <v>16.98841698841699</v>
      </c>
      <c r="G22" s="611">
        <f t="shared" si="3"/>
        <v>2.5740025740025742E-2</v>
      </c>
      <c r="H22" s="1993"/>
      <c r="I22" s="788" t="s">
        <v>118</v>
      </c>
      <c r="J22" s="789">
        <v>38</v>
      </c>
      <c r="K22" s="790">
        <v>8.2073434125269973</v>
      </c>
      <c r="L22" s="790">
        <v>8.2073434125269973</v>
      </c>
      <c r="M22" s="791">
        <v>39.308855291576677</v>
      </c>
      <c r="N22" s="611">
        <f t="shared" si="4"/>
        <v>8.2073434125269976E-2</v>
      </c>
      <c r="O22" s="1993"/>
      <c r="P22" s="788"/>
      <c r="Q22" s="789"/>
      <c r="R22" s="790"/>
      <c r="S22" s="790"/>
      <c r="T22" s="791"/>
      <c r="U22" s="611"/>
      <c r="AF22" s="773"/>
    </row>
    <row r="23" spans="1:32" ht="60">
      <c r="A23" s="1993"/>
      <c r="B23" s="788" t="s">
        <v>118</v>
      </c>
      <c r="C23" s="789">
        <v>24</v>
      </c>
      <c r="D23" s="790">
        <v>3.0888030888030888</v>
      </c>
      <c r="E23" s="790">
        <v>3.0888030888030888</v>
      </c>
      <c r="F23" s="791">
        <v>20.077220077220076</v>
      </c>
      <c r="G23" s="611">
        <f t="shared" si="3"/>
        <v>3.0888030888030889E-2</v>
      </c>
      <c r="H23" s="1993"/>
      <c r="I23" s="788" t="s">
        <v>55</v>
      </c>
      <c r="J23" s="789">
        <v>45</v>
      </c>
      <c r="K23" s="797">
        <v>9.7192224622030228</v>
      </c>
      <c r="L23" s="797">
        <v>9.7192224622030228</v>
      </c>
      <c r="M23" s="791"/>
      <c r="N23" s="611">
        <f t="shared" si="4"/>
        <v>9.7192224622030227E-2</v>
      </c>
      <c r="O23" s="1993"/>
      <c r="P23" s="788"/>
      <c r="Q23" s="789"/>
      <c r="R23" s="790"/>
      <c r="S23" s="790"/>
      <c r="T23" s="791"/>
      <c r="U23" s="611"/>
      <c r="AF23" s="773"/>
    </row>
    <row r="24" spans="1:32" ht="84">
      <c r="A24" s="1993"/>
      <c r="B24" s="788" t="s">
        <v>121</v>
      </c>
      <c r="C24" s="789">
        <v>57</v>
      </c>
      <c r="D24" s="790">
        <v>7.3359073359073363</v>
      </c>
      <c r="E24" s="790">
        <v>7.3359073359073363</v>
      </c>
      <c r="F24" s="791">
        <v>27.413127413127413</v>
      </c>
      <c r="G24" s="611">
        <f t="shared" si="3"/>
        <v>7.3359073359073365E-2</v>
      </c>
      <c r="H24" s="1993"/>
      <c r="I24" s="788" t="s">
        <v>115</v>
      </c>
      <c r="J24" s="789">
        <v>49</v>
      </c>
      <c r="K24" s="790">
        <v>10.583153347732182</v>
      </c>
      <c r="L24" s="790">
        <v>10.583153347732182</v>
      </c>
      <c r="M24" s="791">
        <v>49.892008639308855</v>
      </c>
      <c r="N24" s="611">
        <f t="shared" si="4"/>
        <v>0.10583153347732183</v>
      </c>
      <c r="O24" s="1993"/>
      <c r="P24" s="788"/>
      <c r="Q24" s="789"/>
      <c r="R24" s="790"/>
      <c r="S24" s="790"/>
      <c r="T24" s="791"/>
      <c r="U24" s="611"/>
      <c r="AF24" s="773"/>
    </row>
    <row r="25" spans="1:32" ht="96">
      <c r="A25" s="1993"/>
      <c r="B25" s="788" t="s">
        <v>55</v>
      </c>
      <c r="C25" s="789">
        <v>66</v>
      </c>
      <c r="D25" s="797">
        <v>8.4942084942084985</v>
      </c>
      <c r="E25" s="797">
        <v>8.4942084942084985</v>
      </c>
      <c r="F25" s="791"/>
      <c r="G25" s="611">
        <f t="shared" si="3"/>
        <v>8.4942084942084981E-2</v>
      </c>
      <c r="H25" s="1993"/>
      <c r="I25" s="788" t="s">
        <v>117</v>
      </c>
      <c r="J25" s="789">
        <v>232</v>
      </c>
      <c r="K25" s="790">
        <v>50.107991360691145</v>
      </c>
      <c r="L25" s="790">
        <v>50.107991360691145</v>
      </c>
      <c r="M25" s="791">
        <v>100</v>
      </c>
      <c r="N25" s="611">
        <f t="shared" si="4"/>
        <v>0.5010799136069114</v>
      </c>
      <c r="O25" s="1993"/>
      <c r="P25" s="788"/>
      <c r="Q25" s="789"/>
      <c r="R25" s="790"/>
      <c r="S25" s="790"/>
      <c r="T25" s="791"/>
      <c r="U25" s="611"/>
      <c r="AF25" s="773"/>
    </row>
    <row r="26" spans="1:32" ht="60.75" thickBot="1">
      <c r="A26" s="1993"/>
      <c r="B26" s="788" t="s">
        <v>115</v>
      </c>
      <c r="C26" s="789">
        <v>86</v>
      </c>
      <c r="D26" s="790">
        <v>11.068211068211069</v>
      </c>
      <c r="E26" s="790">
        <v>11.068211068211069</v>
      </c>
      <c r="F26" s="791">
        <v>38.481338481338483</v>
      </c>
      <c r="G26" s="611">
        <f t="shared" si="3"/>
        <v>0.11068211068211069</v>
      </c>
      <c r="H26" s="1993"/>
      <c r="I26" s="792" t="s">
        <v>21</v>
      </c>
      <c r="J26" s="793">
        <v>463</v>
      </c>
      <c r="K26" s="794">
        <v>100</v>
      </c>
      <c r="L26" s="794">
        <v>100</v>
      </c>
      <c r="M26" s="791"/>
      <c r="N26" s="611"/>
      <c r="O26" s="1993"/>
      <c r="P26" s="788"/>
      <c r="Q26" s="789"/>
      <c r="R26" s="790"/>
      <c r="S26" s="790"/>
      <c r="T26" s="791"/>
      <c r="U26" s="611"/>
      <c r="AF26" s="773"/>
    </row>
    <row r="27" spans="1:32" ht="60.75" thickTop="1">
      <c r="A27" s="1993"/>
      <c r="B27" s="788" t="s">
        <v>112</v>
      </c>
      <c r="C27" s="789">
        <v>95</v>
      </c>
      <c r="D27" s="790">
        <v>12.226512226512227</v>
      </c>
      <c r="E27" s="790">
        <v>12.226512226512227</v>
      </c>
      <c r="F27" s="791">
        <v>50.70785070785071</v>
      </c>
      <c r="G27" s="611">
        <f t="shared" si="3"/>
        <v>0.12226512226512228</v>
      </c>
      <c r="H27" s="1993"/>
      <c r="I27" s="788"/>
      <c r="J27" s="789"/>
      <c r="K27" s="797"/>
      <c r="L27" s="797"/>
      <c r="M27" s="791"/>
      <c r="N27" s="611"/>
      <c r="O27" s="1993"/>
      <c r="P27" s="788"/>
      <c r="Q27" s="789"/>
      <c r="R27" s="790"/>
      <c r="S27" s="790"/>
      <c r="T27" s="791"/>
      <c r="U27" s="611"/>
      <c r="AF27" s="773"/>
    </row>
    <row r="28" spans="1:32" ht="48">
      <c r="A28" s="1993"/>
      <c r="B28" s="788" t="s">
        <v>117</v>
      </c>
      <c r="C28" s="789">
        <v>383</v>
      </c>
      <c r="D28" s="790">
        <v>49.29214929214929</v>
      </c>
      <c r="E28" s="790">
        <v>49.29214929214929</v>
      </c>
      <c r="F28" s="791">
        <v>100</v>
      </c>
      <c r="G28" s="611">
        <f t="shared" si="3"/>
        <v>0.4929214929214929</v>
      </c>
      <c r="H28" s="1993"/>
      <c r="I28" s="788"/>
      <c r="J28" s="789"/>
      <c r="K28" s="797"/>
      <c r="L28" s="797"/>
      <c r="M28" s="791"/>
      <c r="N28" s="611"/>
      <c r="O28" s="1993"/>
      <c r="P28" s="788"/>
      <c r="Q28" s="789"/>
      <c r="R28" s="790"/>
      <c r="S28" s="790"/>
      <c r="T28" s="791"/>
      <c r="U28" s="611"/>
      <c r="AF28" s="773"/>
    </row>
    <row r="29" spans="1:32" ht="15.75" thickBot="1">
      <c r="A29" s="1993"/>
      <c r="B29" s="792" t="s">
        <v>21</v>
      </c>
      <c r="C29" s="793">
        <v>777</v>
      </c>
      <c r="D29" s="794">
        <v>100</v>
      </c>
      <c r="E29" s="794">
        <v>100</v>
      </c>
      <c r="F29" s="791"/>
      <c r="G29" s="611"/>
      <c r="H29" s="1993"/>
      <c r="I29" s="788"/>
      <c r="J29" s="789"/>
      <c r="K29" s="797"/>
      <c r="L29" s="797"/>
      <c r="M29" s="791"/>
      <c r="N29" s="611"/>
      <c r="O29" s="1993"/>
      <c r="P29" s="788"/>
      <c r="Q29" s="789"/>
      <c r="R29" s="790"/>
      <c r="S29" s="790"/>
      <c r="T29" s="791"/>
      <c r="U29" s="611"/>
      <c r="AF29" s="773"/>
    </row>
    <row r="30" spans="1:32" ht="16.5" thickTop="1" thickBot="1">
      <c r="A30" s="1993"/>
      <c r="B30" s="788"/>
      <c r="C30" s="789"/>
      <c r="D30" s="797"/>
      <c r="E30" s="797"/>
      <c r="F30" s="791"/>
      <c r="G30" s="611"/>
      <c r="H30" s="1993"/>
      <c r="I30" s="788"/>
      <c r="J30" s="789"/>
      <c r="K30" s="797"/>
      <c r="L30" s="797"/>
      <c r="M30" s="791"/>
      <c r="N30" s="611"/>
      <c r="O30" s="1994"/>
      <c r="U30" s="611"/>
      <c r="AF30" s="773"/>
    </row>
    <row r="31" spans="1:32" ht="15.75" thickTop="1">
      <c r="A31" s="1993"/>
      <c r="B31" s="788"/>
      <c r="C31" s="789"/>
      <c r="D31" s="797"/>
      <c r="E31" s="797"/>
      <c r="F31" s="791"/>
      <c r="G31" s="611"/>
      <c r="H31" s="1993"/>
      <c r="I31" s="788"/>
      <c r="J31" s="789"/>
      <c r="K31" s="797"/>
      <c r="L31" s="797"/>
      <c r="M31" s="791"/>
      <c r="N31" s="611"/>
      <c r="P31" s="774"/>
      <c r="Q31" s="778"/>
      <c r="R31" s="776"/>
      <c r="S31" s="777"/>
      <c r="T31" s="773"/>
    </row>
    <row r="32" spans="1:32">
      <c r="A32" s="1993"/>
      <c r="B32" s="788"/>
      <c r="C32" s="789"/>
      <c r="D32" s="797"/>
      <c r="E32" s="797"/>
      <c r="F32" s="791"/>
      <c r="G32" s="611"/>
      <c r="H32" s="1993"/>
      <c r="I32" s="788"/>
      <c r="J32" s="789"/>
      <c r="K32" s="797"/>
      <c r="L32" s="797"/>
      <c r="M32" s="791"/>
      <c r="N32" s="611"/>
      <c r="O32" s="771"/>
      <c r="P32" s="771"/>
      <c r="Q32" s="771"/>
      <c r="R32" s="771"/>
      <c r="S32" s="777"/>
      <c r="T32" s="773"/>
    </row>
    <row r="33" spans="1:20">
      <c r="A33" s="1993"/>
      <c r="B33" s="788"/>
      <c r="C33" s="789"/>
      <c r="D33" s="797"/>
      <c r="E33" s="797"/>
      <c r="F33" s="791"/>
      <c r="G33" s="611"/>
      <c r="H33" s="1993"/>
      <c r="I33" s="788"/>
      <c r="J33" s="789"/>
      <c r="K33" s="797"/>
      <c r="L33" s="797"/>
      <c r="M33" s="791"/>
      <c r="N33" s="611"/>
      <c r="P33" s="774"/>
      <c r="Q33" s="778"/>
      <c r="R33" s="776"/>
      <c r="S33" s="777"/>
      <c r="T33" s="773"/>
    </row>
    <row r="34" spans="1:20">
      <c r="A34" s="1993"/>
      <c r="B34" s="788"/>
      <c r="C34" s="789"/>
      <c r="D34" s="797"/>
      <c r="E34" s="797"/>
      <c r="F34" s="791"/>
      <c r="G34" s="611"/>
      <c r="H34" s="1993"/>
      <c r="I34" s="788"/>
      <c r="J34" s="789"/>
      <c r="K34" s="797"/>
      <c r="L34" s="797"/>
      <c r="M34" s="791"/>
      <c r="N34" s="611"/>
      <c r="P34" s="774"/>
      <c r="Q34" s="778"/>
      <c r="R34" s="776"/>
      <c r="S34" s="777"/>
      <c r="T34" s="773"/>
    </row>
    <row r="35" spans="1:20">
      <c r="A35" s="1993"/>
      <c r="B35" s="788"/>
      <c r="C35" s="789"/>
      <c r="D35" s="797"/>
      <c r="E35" s="797"/>
      <c r="F35" s="791"/>
      <c r="G35" s="611"/>
      <c r="H35" s="1993"/>
      <c r="I35" s="788"/>
      <c r="J35" s="789"/>
      <c r="K35" s="797"/>
      <c r="L35" s="797"/>
      <c r="M35" s="791"/>
      <c r="N35" s="611"/>
      <c r="P35" s="774"/>
      <c r="T35" s="773"/>
    </row>
    <row r="36" spans="1:20">
      <c r="A36" s="1993"/>
      <c r="B36" s="788"/>
      <c r="C36" s="789"/>
      <c r="D36" s="797"/>
      <c r="E36" s="797"/>
      <c r="F36" s="791"/>
      <c r="G36" s="611"/>
      <c r="H36" s="1993"/>
      <c r="I36" s="788"/>
      <c r="J36" s="789"/>
      <c r="K36" s="797"/>
      <c r="L36" s="797"/>
      <c r="M36" s="798"/>
      <c r="N36" s="611"/>
      <c r="P36" s="774"/>
      <c r="T36" s="773"/>
    </row>
    <row r="37" spans="1:20">
      <c r="A37" s="1993"/>
      <c r="B37" s="788"/>
      <c r="C37" s="789"/>
      <c r="D37" s="797"/>
      <c r="E37" s="797"/>
      <c r="F37" s="791"/>
      <c r="G37" s="611"/>
      <c r="H37" s="1993"/>
      <c r="I37" s="788"/>
      <c r="J37" s="789"/>
      <c r="K37" s="797"/>
      <c r="L37" s="797"/>
      <c r="M37" s="798"/>
      <c r="N37" s="611"/>
      <c r="P37" s="774"/>
      <c r="T37" s="773"/>
    </row>
    <row r="38" spans="1:20">
      <c r="A38" s="1993"/>
      <c r="B38" s="788"/>
      <c r="C38" s="789"/>
      <c r="D38" s="797"/>
      <c r="E38" s="797"/>
      <c r="F38" s="791"/>
      <c r="G38" s="611"/>
      <c r="H38" s="1993"/>
      <c r="I38" s="788"/>
      <c r="J38" s="789"/>
      <c r="K38" s="797"/>
      <c r="L38" s="797"/>
      <c r="M38" s="798"/>
      <c r="N38" s="611"/>
      <c r="P38" s="774"/>
      <c r="T38" s="773"/>
    </row>
    <row r="39" spans="1:20">
      <c r="A39" s="1993"/>
      <c r="B39" s="788"/>
      <c r="C39" s="789"/>
      <c r="D39" s="797"/>
      <c r="E39" s="797"/>
      <c r="F39" s="791"/>
      <c r="G39" s="611"/>
      <c r="H39" s="1993"/>
      <c r="I39" s="788"/>
      <c r="J39" s="789"/>
      <c r="K39" s="797"/>
      <c r="L39" s="797"/>
      <c r="M39" s="798"/>
      <c r="N39" s="611"/>
      <c r="P39" s="774"/>
      <c r="T39" s="773"/>
    </row>
    <row r="40" spans="1:20">
      <c r="A40" s="1993"/>
      <c r="B40" s="788"/>
      <c r="C40" s="789"/>
      <c r="D40" s="797"/>
      <c r="E40" s="797"/>
      <c r="F40" s="791"/>
      <c r="G40" s="611"/>
      <c r="H40" s="1993"/>
      <c r="I40" s="788"/>
      <c r="J40" s="789"/>
      <c r="K40" s="797"/>
      <c r="L40" s="797"/>
      <c r="M40" s="791"/>
      <c r="N40" s="611"/>
      <c r="P40" s="774"/>
      <c r="T40" s="773"/>
    </row>
    <row r="41" spans="1:20">
      <c r="A41" s="1993"/>
      <c r="B41" s="788"/>
      <c r="C41" s="789"/>
      <c r="D41" s="797"/>
      <c r="E41" s="797"/>
      <c r="F41" s="791"/>
      <c r="G41" s="611"/>
      <c r="H41" s="1993"/>
      <c r="I41" s="788"/>
      <c r="J41" s="789"/>
      <c r="K41" s="797"/>
      <c r="L41" s="797"/>
      <c r="M41" s="791"/>
      <c r="N41" s="611"/>
      <c r="P41" s="774"/>
      <c r="T41" s="773"/>
    </row>
    <row r="42" spans="1:20">
      <c r="A42" s="1993"/>
      <c r="B42" s="788"/>
      <c r="C42" s="789"/>
      <c r="D42" s="797"/>
      <c r="E42" s="797"/>
      <c r="F42" s="798"/>
      <c r="G42" s="611"/>
      <c r="H42" s="1993"/>
      <c r="I42" s="788"/>
      <c r="J42" s="789"/>
      <c r="K42" s="797"/>
      <c r="L42" s="797"/>
      <c r="M42" s="791"/>
      <c r="N42" s="611"/>
      <c r="P42" s="774"/>
      <c r="T42" s="773"/>
    </row>
    <row r="43" spans="1:20">
      <c r="A43" s="1993"/>
      <c r="B43" s="788"/>
      <c r="C43" s="789"/>
      <c r="D43" s="797"/>
      <c r="E43" s="797"/>
      <c r="F43" s="798"/>
      <c r="G43" s="611"/>
      <c r="H43" s="1993"/>
      <c r="I43" s="788"/>
      <c r="J43" s="789"/>
      <c r="K43" s="797"/>
      <c r="L43" s="797"/>
      <c r="M43" s="791"/>
      <c r="N43" s="611"/>
      <c r="P43" s="774"/>
      <c r="T43" s="773"/>
    </row>
    <row r="44" spans="1:20">
      <c r="A44" s="1993"/>
      <c r="B44" s="788"/>
      <c r="C44" s="789"/>
      <c r="D44" s="797"/>
      <c r="E44" s="797"/>
      <c r="F44" s="798"/>
      <c r="G44" s="611"/>
      <c r="H44" s="1993"/>
      <c r="I44" s="788"/>
      <c r="J44" s="789"/>
      <c r="K44" s="797"/>
      <c r="L44" s="797"/>
      <c r="M44" s="791"/>
      <c r="N44" s="611"/>
      <c r="P44" s="774"/>
      <c r="T44" s="773"/>
    </row>
    <row r="45" spans="1:20">
      <c r="A45" s="1993"/>
      <c r="B45" s="788"/>
      <c r="C45" s="789"/>
      <c r="D45" s="797"/>
      <c r="E45" s="797"/>
      <c r="F45" s="798"/>
      <c r="G45" s="611"/>
      <c r="H45" s="1993"/>
      <c r="I45" s="788"/>
      <c r="J45" s="789"/>
      <c r="K45" s="797"/>
      <c r="L45" s="797"/>
      <c r="M45" s="791"/>
      <c r="N45" s="611"/>
      <c r="P45" s="774"/>
      <c r="T45" s="773"/>
    </row>
    <row r="46" spans="1:20">
      <c r="A46" s="1993"/>
      <c r="B46" s="788"/>
      <c r="C46" s="789"/>
      <c r="D46" s="797"/>
      <c r="E46" s="797"/>
      <c r="F46" s="798"/>
      <c r="G46" s="611"/>
      <c r="H46" s="1993"/>
      <c r="I46" s="788"/>
      <c r="J46" s="789"/>
      <c r="K46" s="797"/>
      <c r="L46" s="797"/>
      <c r="M46" s="791"/>
      <c r="N46" s="611"/>
      <c r="P46" s="774"/>
      <c r="T46" s="773"/>
    </row>
    <row r="47" spans="1:20">
      <c r="A47" s="1993"/>
      <c r="B47" s="788"/>
      <c r="C47" s="789"/>
      <c r="D47" s="797"/>
      <c r="E47" s="797"/>
      <c r="F47" s="798"/>
      <c r="G47" s="611"/>
      <c r="H47" s="1993"/>
      <c r="I47" s="788"/>
      <c r="J47" s="789"/>
      <c r="K47" s="797"/>
      <c r="L47" s="797"/>
      <c r="M47" s="791"/>
      <c r="N47" s="611"/>
      <c r="P47" s="774"/>
      <c r="T47" s="773"/>
    </row>
    <row r="48" spans="1:20">
      <c r="A48" s="1993"/>
      <c r="B48" s="788"/>
      <c r="C48" s="789"/>
      <c r="D48" s="797"/>
      <c r="E48" s="797"/>
      <c r="F48" s="798"/>
      <c r="G48" s="611"/>
      <c r="H48" s="1993"/>
      <c r="I48" s="788"/>
      <c r="J48" s="789"/>
      <c r="K48" s="797"/>
      <c r="L48" s="797"/>
      <c r="M48" s="791"/>
      <c r="N48" s="611"/>
      <c r="P48" s="774"/>
      <c r="T48" s="773"/>
    </row>
    <row r="49" spans="1:20">
      <c r="A49" s="1993"/>
      <c r="B49" s="788"/>
      <c r="C49" s="789"/>
      <c r="D49" s="797"/>
      <c r="E49" s="797"/>
      <c r="F49" s="791"/>
      <c r="G49" s="611"/>
      <c r="H49" s="1993"/>
      <c r="I49" s="788"/>
      <c r="J49" s="789"/>
      <c r="K49" s="797"/>
      <c r="L49" s="797"/>
      <c r="M49" s="791"/>
      <c r="N49" s="611"/>
      <c r="P49" s="774"/>
      <c r="T49" s="773"/>
    </row>
    <row r="50" spans="1:20">
      <c r="A50" s="1993"/>
      <c r="B50" s="788"/>
      <c r="C50" s="789"/>
      <c r="D50" s="797"/>
      <c r="E50" s="797"/>
      <c r="F50" s="791"/>
      <c r="G50" s="611"/>
      <c r="H50" s="1993"/>
      <c r="I50" s="788"/>
      <c r="J50" s="789"/>
      <c r="K50" s="797"/>
      <c r="L50" s="797"/>
      <c r="M50" s="791"/>
      <c r="N50" s="611"/>
      <c r="P50" s="774"/>
      <c r="T50" s="773"/>
    </row>
    <row r="51" spans="1:20">
      <c r="A51" s="1993"/>
      <c r="B51" s="788"/>
      <c r="C51" s="789"/>
      <c r="D51" s="797"/>
      <c r="E51" s="797"/>
      <c r="F51" s="791"/>
      <c r="G51" s="611"/>
      <c r="H51" s="1993"/>
      <c r="I51" s="788"/>
      <c r="J51" s="789"/>
      <c r="K51" s="797"/>
      <c r="L51" s="797"/>
      <c r="M51" s="791"/>
      <c r="N51" s="611"/>
      <c r="P51" s="774"/>
      <c r="T51" s="773"/>
    </row>
    <row r="52" spans="1:20">
      <c r="A52" s="1993"/>
      <c r="B52" s="788"/>
      <c r="C52" s="789"/>
      <c r="D52" s="797"/>
      <c r="E52" s="797"/>
      <c r="F52" s="791"/>
      <c r="G52" s="611"/>
      <c r="H52" s="1993"/>
      <c r="I52" s="788"/>
      <c r="J52" s="789"/>
      <c r="K52" s="797"/>
      <c r="L52" s="797"/>
      <c r="M52" s="791"/>
      <c r="N52" s="611"/>
      <c r="T52" s="773"/>
    </row>
    <row r="53" spans="1:20">
      <c r="A53" s="1993"/>
      <c r="B53" s="788"/>
      <c r="C53" s="789"/>
      <c r="D53" s="797"/>
      <c r="E53" s="797"/>
      <c r="F53" s="791"/>
      <c r="G53" s="611"/>
      <c r="H53" s="1993"/>
      <c r="I53" s="788"/>
      <c r="J53" s="789"/>
      <c r="K53" s="797"/>
      <c r="L53" s="797"/>
      <c r="M53" s="791"/>
      <c r="N53" s="611"/>
      <c r="T53" s="773"/>
    </row>
    <row r="54" spans="1:20" ht="15.75" thickBot="1">
      <c r="A54" s="1993"/>
      <c r="B54" s="788"/>
      <c r="C54" s="789"/>
      <c r="D54" s="797"/>
      <c r="E54" s="797"/>
      <c r="F54" s="791"/>
      <c r="G54" s="611"/>
      <c r="H54" s="1994"/>
      <c r="M54" s="795"/>
      <c r="N54" s="611"/>
      <c r="T54" s="773"/>
    </row>
    <row r="55" spans="1:20" ht="15.75" thickTop="1">
      <c r="A55" s="1993"/>
      <c r="B55" s="788"/>
      <c r="C55" s="789"/>
      <c r="D55" s="797"/>
      <c r="E55" s="797"/>
      <c r="F55" s="791"/>
      <c r="G55" s="611"/>
      <c r="H55" s="773"/>
    </row>
    <row r="56" spans="1:20">
      <c r="A56" s="1993"/>
      <c r="B56" s="788"/>
      <c r="C56" s="789"/>
      <c r="D56" s="797"/>
      <c r="E56" s="797"/>
      <c r="F56" s="791"/>
      <c r="G56" s="611"/>
      <c r="H56" s="773"/>
    </row>
    <row r="57" spans="1:20">
      <c r="A57" s="1993"/>
      <c r="B57" s="788"/>
      <c r="C57" s="789"/>
      <c r="D57" s="797"/>
      <c r="E57" s="797"/>
      <c r="F57" s="791"/>
      <c r="G57" s="611"/>
      <c r="H57" s="773"/>
    </row>
    <row r="58" spans="1:20">
      <c r="A58" s="1993"/>
      <c r="B58" s="788"/>
      <c r="C58" s="789"/>
      <c r="D58" s="797"/>
      <c r="E58" s="797"/>
      <c r="F58" s="791"/>
      <c r="G58" s="611"/>
      <c r="H58" s="773"/>
    </row>
    <row r="59" spans="1:20">
      <c r="A59" s="1993"/>
      <c r="B59" s="788"/>
      <c r="C59" s="789"/>
      <c r="D59" s="797"/>
      <c r="E59" s="797"/>
      <c r="F59" s="791"/>
      <c r="G59" s="611"/>
      <c r="H59" s="773"/>
    </row>
    <row r="60" spans="1:20">
      <c r="A60" s="1993"/>
      <c r="B60" s="788"/>
      <c r="C60" s="789"/>
      <c r="D60" s="797"/>
      <c r="E60" s="797"/>
      <c r="F60" s="791"/>
      <c r="G60" s="611"/>
      <c r="H60" s="773"/>
    </row>
    <row r="61" spans="1:20">
      <c r="A61" s="1993"/>
      <c r="B61" s="788"/>
      <c r="C61" s="789"/>
      <c r="D61" s="797"/>
      <c r="E61" s="797"/>
      <c r="F61" s="791"/>
      <c r="G61" s="611"/>
      <c r="H61" s="773"/>
    </row>
    <row r="62" spans="1:20">
      <c r="A62" s="1993"/>
      <c r="B62" s="788"/>
      <c r="C62" s="789"/>
      <c r="D62" s="797"/>
      <c r="E62" s="797"/>
      <c r="F62" s="791"/>
      <c r="G62" s="611"/>
      <c r="H62" s="773"/>
    </row>
    <row r="63" spans="1:20">
      <c r="A63" s="1993"/>
      <c r="B63" s="788"/>
      <c r="C63" s="789"/>
      <c r="D63" s="797"/>
      <c r="E63" s="797"/>
      <c r="F63" s="791"/>
      <c r="G63" s="611"/>
      <c r="H63" s="773"/>
    </row>
    <row r="64" spans="1:20">
      <c r="A64" s="1993"/>
      <c r="B64" s="788"/>
      <c r="C64" s="789"/>
      <c r="D64" s="797"/>
      <c r="E64" s="797"/>
      <c r="F64" s="791"/>
      <c r="G64" s="611"/>
      <c r="H64" s="773"/>
    </row>
    <row r="65" spans="1:8">
      <c r="A65" s="1993"/>
      <c r="B65" s="788"/>
      <c r="C65" s="789"/>
      <c r="D65" s="797"/>
      <c r="E65" s="797"/>
      <c r="F65" s="791"/>
      <c r="G65" s="611"/>
      <c r="H65" s="773"/>
    </row>
    <row r="66" spans="1:8">
      <c r="A66" s="1993"/>
      <c r="B66" s="788"/>
      <c r="C66" s="789"/>
      <c r="D66" s="797"/>
      <c r="E66" s="797"/>
      <c r="F66" s="791"/>
      <c r="G66" s="611"/>
      <c r="H66" s="773"/>
    </row>
    <row r="67" spans="1:8">
      <c r="A67" s="1993"/>
      <c r="B67" s="788"/>
      <c r="C67" s="789"/>
      <c r="D67" s="797"/>
      <c r="E67" s="797"/>
      <c r="F67" s="791"/>
      <c r="G67" s="611"/>
    </row>
    <row r="68" spans="1:8">
      <c r="A68" s="1993"/>
      <c r="B68" s="788"/>
      <c r="C68" s="789"/>
      <c r="D68" s="797"/>
      <c r="E68" s="797"/>
      <c r="F68" s="791"/>
      <c r="G68" s="611"/>
    </row>
    <row r="69" spans="1:8" ht="15.75" thickBot="1">
      <c r="A69" s="1994"/>
      <c r="F69" s="795"/>
      <c r="G69" s="611"/>
    </row>
    <row r="70" spans="1:8" ht="15.75" thickTop="1">
      <c r="D70" s="773"/>
    </row>
    <row r="71" spans="1:8">
      <c r="D71" s="773"/>
    </row>
    <row r="72" spans="1:8">
      <c r="D72" s="773"/>
    </row>
    <row r="73" spans="1:8">
      <c r="D73" s="773"/>
    </row>
    <row r="74" spans="1:8">
      <c r="D74" s="773"/>
    </row>
    <row r="75" spans="1:8">
      <c r="D75" s="773"/>
    </row>
    <row r="76" spans="1:8">
      <c r="D76" s="773"/>
    </row>
    <row r="77" spans="1:8">
      <c r="D77" s="773"/>
    </row>
    <row r="78" spans="1:8">
      <c r="D78" s="773"/>
    </row>
    <row r="79" spans="1:8">
      <c r="D79" s="773"/>
    </row>
    <row r="80" spans="1:8">
      <c r="D80" s="773"/>
    </row>
    <row r="81" spans="4:4">
      <c r="D81" s="773"/>
    </row>
    <row r="82" spans="4:4">
      <c r="D82" s="773"/>
    </row>
    <row r="83" spans="4:4">
      <c r="D83" s="773"/>
    </row>
    <row r="84" spans="4:4">
      <c r="D84" s="773"/>
    </row>
    <row r="85" spans="4:4">
      <c r="D85" s="773"/>
    </row>
    <row r="86" spans="4:4">
      <c r="D86" s="773"/>
    </row>
    <row r="87" spans="4:4">
      <c r="D87" s="773"/>
    </row>
    <row r="88" spans="4:4">
      <c r="D88" s="773"/>
    </row>
    <row r="89" spans="4:4">
      <c r="D89" s="773"/>
    </row>
    <row r="90" spans="4:4">
      <c r="D90" s="773"/>
    </row>
    <row r="91" spans="4:4">
      <c r="D91" s="773"/>
    </row>
    <row r="92" spans="4:4">
      <c r="D92" s="773"/>
    </row>
    <row r="93" spans="4:4">
      <c r="D93" s="773"/>
    </row>
    <row r="94" spans="4:4">
      <c r="D94" s="773"/>
    </row>
    <row r="95" spans="4:4">
      <c r="D95" s="773"/>
    </row>
    <row r="96" spans="4:4">
      <c r="D96" s="773"/>
    </row>
    <row r="97" spans="4:4">
      <c r="D97" s="773"/>
    </row>
    <row r="98" spans="4:4">
      <c r="D98" s="773"/>
    </row>
    <row r="99" spans="4:4">
      <c r="D99" s="773"/>
    </row>
    <row r="100" spans="4:4">
      <c r="D100" s="773"/>
    </row>
    <row r="101" spans="4:4">
      <c r="D101" s="773"/>
    </row>
    <row r="102" spans="4:4">
      <c r="D102" s="773"/>
    </row>
    <row r="103" spans="4:4">
      <c r="D103" s="773"/>
    </row>
    <row r="104" spans="4:4">
      <c r="D104" s="773"/>
    </row>
    <row r="105" spans="4:4">
      <c r="D105" s="773"/>
    </row>
    <row r="106" spans="4:4">
      <c r="D106" s="773"/>
    </row>
    <row r="107" spans="4:4">
      <c r="D107" s="773"/>
    </row>
    <row r="108" spans="4:4">
      <c r="D108" s="773"/>
    </row>
    <row r="109" spans="4:4">
      <c r="D109" s="773"/>
    </row>
    <row r="110" spans="4:4">
      <c r="D110" s="773"/>
    </row>
    <row r="111" spans="4:4">
      <c r="D111" s="773"/>
    </row>
    <row r="112" spans="4:4">
      <c r="D112" s="773"/>
    </row>
    <row r="113" spans="4:4">
      <c r="D113" s="773"/>
    </row>
    <row r="114" spans="4:4">
      <c r="D114" s="773"/>
    </row>
    <row r="115" spans="4:4">
      <c r="D115" s="773"/>
    </row>
    <row r="116" spans="4:4">
      <c r="D116" s="773"/>
    </row>
    <row r="117" spans="4:4">
      <c r="D117" s="773"/>
    </row>
    <row r="118" spans="4:4">
      <c r="D118" s="773"/>
    </row>
    <row r="119" spans="4:4">
      <c r="D119" s="773"/>
    </row>
    <row r="120" spans="4:4">
      <c r="D120" s="773"/>
    </row>
    <row r="121" spans="4:4">
      <c r="D121" s="773"/>
    </row>
    <row r="122" spans="4:4">
      <c r="D122" s="773"/>
    </row>
    <row r="123" spans="4:4">
      <c r="D123" s="773"/>
    </row>
    <row r="124" spans="4:4">
      <c r="D124" s="773"/>
    </row>
    <row r="125" spans="4:4">
      <c r="D125" s="773"/>
    </row>
    <row r="126" spans="4:4">
      <c r="D126" s="773"/>
    </row>
    <row r="127" spans="4:4">
      <c r="D127" s="773"/>
    </row>
    <row r="128" spans="4:4">
      <c r="D128" s="773"/>
    </row>
    <row r="129" spans="4:4">
      <c r="D129" s="773"/>
    </row>
    <row r="130" spans="4:4">
      <c r="D130" s="773"/>
    </row>
    <row r="131" spans="4:4">
      <c r="D131" s="773"/>
    </row>
    <row r="132" spans="4:4">
      <c r="D132" s="773"/>
    </row>
    <row r="133" spans="4:4">
      <c r="D133" s="773"/>
    </row>
    <row r="134" spans="4:4">
      <c r="D134" s="773"/>
    </row>
    <row r="135" spans="4:4">
      <c r="D135" s="773"/>
    </row>
    <row r="136" spans="4:4">
      <c r="D136" s="773"/>
    </row>
    <row r="137" spans="4:4">
      <c r="D137" s="773"/>
    </row>
    <row r="138" spans="4:4">
      <c r="D138" s="773"/>
    </row>
    <row r="139" spans="4:4">
      <c r="D139" s="773"/>
    </row>
    <row r="140" spans="4:4">
      <c r="D140" s="773"/>
    </row>
    <row r="141" spans="4:4">
      <c r="D141" s="773"/>
    </row>
    <row r="142" spans="4:4">
      <c r="D142" s="773"/>
    </row>
    <row r="143" spans="4:4">
      <c r="D143" s="773"/>
    </row>
    <row r="144" spans="4:4">
      <c r="D144" s="773"/>
    </row>
    <row r="145" spans="4:4">
      <c r="D145" s="773"/>
    </row>
    <row r="146" spans="4:4">
      <c r="D146" s="773"/>
    </row>
    <row r="147" spans="4:4">
      <c r="D147" s="773"/>
    </row>
    <row r="148" spans="4:4">
      <c r="D148" s="773"/>
    </row>
    <row r="149" spans="4:4">
      <c r="D149" s="773"/>
    </row>
    <row r="150" spans="4:4">
      <c r="D150" s="773"/>
    </row>
    <row r="151" spans="4:4">
      <c r="D151" s="773"/>
    </row>
    <row r="152" spans="4:4">
      <c r="D152" s="773"/>
    </row>
    <row r="153" spans="4:4">
      <c r="D153" s="773"/>
    </row>
    <row r="154" spans="4:4">
      <c r="D154" s="773"/>
    </row>
    <row r="155" spans="4:4">
      <c r="D155" s="773"/>
    </row>
    <row r="156" spans="4:4">
      <c r="D156" s="773"/>
    </row>
    <row r="157" spans="4:4">
      <c r="D157" s="773"/>
    </row>
    <row r="158" spans="4:4">
      <c r="D158" s="773"/>
    </row>
    <row r="159" spans="4:4">
      <c r="D159" s="773"/>
    </row>
    <row r="160" spans="4:4">
      <c r="D160" s="773"/>
    </row>
    <row r="161" spans="4:4">
      <c r="D161" s="773"/>
    </row>
    <row r="162" spans="4:4">
      <c r="D162" s="773"/>
    </row>
    <row r="163" spans="4:4">
      <c r="D163" s="773"/>
    </row>
    <row r="164" spans="4:4">
      <c r="D164" s="773"/>
    </row>
    <row r="165" spans="4:4">
      <c r="D165" s="773"/>
    </row>
    <row r="166" spans="4:4">
      <c r="D166" s="773"/>
    </row>
    <row r="167" spans="4:4">
      <c r="D167" s="773"/>
    </row>
    <row r="168" spans="4:4">
      <c r="D168" s="773"/>
    </row>
    <row r="169" spans="4:4">
      <c r="D169" s="773"/>
    </row>
    <row r="170" spans="4:4">
      <c r="D170" s="773"/>
    </row>
    <row r="171" spans="4:4">
      <c r="D171" s="773"/>
    </row>
    <row r="172" spans="4:4">
      <c r="D172" s="773"/>
    </row>
    <row r="173" spans="4:4">
      <c r="D173" s="773"/>
    </row>
    <row r="174" spans="4:4">
      <c r="D174" s="773"/>
    </row>
    <row r="175" spans="4:4">
      <c r="D175" s="773"/>
    </row>
    <row r="176" spans="4:4">
      <c r="D176" s="773"/>
    </row>
    <row r="177" spans="4:4">
      <c r="D177" s="773"/>
    </row>
    <row r="178" spans="4:4">
      <c r="D178" s="773"/>
    </row>
    <row r="179" spans="4:4">
      <c r="D179" s="773"/>
    </row>
    <row r="180" spans="4:4">
      <c r="D180" s="773"/>
    </row>
    <row r="181" spans="4:4">
      <c r="D181" s="773"/>
    </row>
    <row r="182" spans="4:4">
      <c r="D182" s="773"/>
    </row>
    <row r="183" spans="4:4">
      <c r="D183" s="773"/>
    </row>
    <row r="184" spans="4:4">
      <c r="D184" s="773"/>
    </row>
    <row r="185" spans="4:4">
      <c r="D185" s="773"/>
    </row>
    <row r="186" spans="4:4">
      <c r="D186" s="773"/>
    </row>
    <row r="187" spans="4:4">
      <c r="D187" s="773"/>
    </row>
    <row r="188" spans="4:4">
      <c r="D188" s="773"/>
    </row>
    <row r="189" spans="4:4">
      <c r="D189" s="773"/>
    </row>
    <row r="190" spans="4:4">
      <c r="D190" s="773"/>
    </row>
    <row r="191" spans="4:4">
      <c r="D191" s="773"/>
    </row>
    <row r="192" spans="4:4">
      <c r="D192" s="773"/>
    </row>
    <row r="193" spans="4:4">
      <c r="D193" s="773"/>
    </row>
    <row r="194" spans="4:4">
      <c r="D194" s="773"/>
    </row>
    <row r="195" spans="4:4">
      <c r="D195" s="773"/>
    </row>
    <row r="196" spans="4:4">
      <c r="D196" s="773"/>
    </row>
    <row r="197" spans="4:4">
      <c r="D197" s="773"/>
    </row>
    <row r="198" spans="4:4">
      <c r="D198" s="773"/>
    </row>
    <row r="199" spans="4:4">
      <c r="D199" s="773"/>
    </row>
    <row r="200" spans="4:4">
      <c r="D200" s="773"/>
    </row>
    <row r="201" spans="4:4">
      <c r="D201" s="773"/>
    </row>
    <row r="202" spans="4:4">
      <c r="D202" s="773"/>
    </row>
    <row r="203" spans="4:4">
      <c r="D203" s="773"/>
    </row>
    <row r="204" spans="4:4">
      <c r="D204" s="773"/>
    </row>
    <row r="205" spans="4:4">
      <c r="D205" s="773"/>
    </row>
    <row r="206" spans="4:4">
      <c r="D206" s="773"/>
    </row>
    <row r="207" spans="4:4">
      <c r="D207" s="773"/>
    </row>
    <row r="208" spans="4:4">
      <c r="D208" s="773"/>
    </row>
    <row r="209" spans="4:4">
      <c r="D209" s="773"/>
    </row>
    <row r="210" spans="4:4">
      <c r="D210" s="773"/>
    </row>
    <row r="211" spans="4:4">
      <c r="D211" s="773"/>
    </row>
    <row r="212" spans="4:4">
      <c r="D212" s="773"/>
    </row>
    <row r="213" spans="4:4">
      <c r="D213" s="773"/>
    </row>
    <row r="214" spans="4:4">
      <c r="D214" s="773"/>
    </row>
    <row r="215" spans="4:4">
      <c r="D215" s="773"/>
    </row>
    <row r="216" spans="4:4">
      <c r="D216" s="773"/>
    </row>
    <row r="217" spans="4:4">
      <c r="D217" s="773"/>
    </row>
    <row r="218" spans="4:4">
      <c r="D218" s="773"/>
    </row>
    <row r="219" spans="4:4">
      <c r="D219" s="773"/>
    </row>
    <row r="220" spans="4:4">
      <c r="D220" s="773"/>
    </row>
    <row r="221" spans="4:4">
      <c r="D221" s="773"/>
    </row>
    <row r="222" spans="4:4">
      <c r="D222" s="773"/>
    </row>
    <row r="223" spans="4:4">
      <c r="D223" s="773"/>
    </row>
  </sheetData>
  <sortState ref="P17:T18">
    <sortCondition ref="Q17:Q18"/>
  </sortState>
  <mergeCells count="18">
    <mergeCell ref="A15:F15"/>
    <mergeCell ref="A16:B16"/>
    <mergeCell ref="A17:A69"/>
    <mergeCell ref="H2:M2"/>
    <mergeCell ref="H3:I3"/>
    <mergeCell ref="H4:H10"/>
    <mergeCell ref="A2:F2"/>
    <mergeCell ref="A3:B3"/>
    <mergeCell ref="A4:A10"/>
    <mergeCell ref="H16:I16"/>
    <mergeCell ref="H17:H54"/>
    <mergeCell ref="H15:M15"/>
    <mergeCell ref="O16:P16"/>
    <mergeCell ref="O17:O30"/>
    <mergeCell ref="O2:T2"/>
    <mergeCell ref="O3:P3"/>
    <mergeCell ref="O4:O10"/>
    <mergeCell ref="O15:T1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33"/>
  <dimension ref="A1:B29"/>
  <sheetViews>
    <sheetView showGridLines="0" zoomScale="80" zoomScaleNormal="80" workbookViewId="0"/>
  </sheetViews>
  <sheetFormatPr defaultRowHeight="15"/>
  <cols>
    <col min="1" max="1" width="4.28515625" style="618" customWidth="1"/>
  </cols>
  <sheetData>
    <row r="1" spans="2:2" ht="24" customHeight="1">
      <c r="B1" s="1152" t="s">
        <v>1057</v>
      </c>
    </row>
    <row r="29" spans="2:2" ht="15.75">
      <c r="B29" s="1155" t="s">
        <v>127</v>
      </c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34">
    <tabColor theme="1"/>
  </sheetPr>
  <dimension ref="A1:J77"/>
  <sheetViews>
    <sheetView showGridLines="0" workbookViewId="0">
      <selection activeCell="E18" sqref="E18"/>
    </sheetView>
  </sheetViews>
  <sheetFormatPr defaultRowHeight="15"/>
  <cols>
    <col min="1" max="1" width="9.85546875" customWidth="1"/>
    <col min="2" max="4" width="18.140625" customWidth="1"/>
  </cols>
  <sheetData>
    <row r="1" spans="1:10" ht="30.75" customHeight="1" thickBot="1">
      <c r="A1" s="1998" t="s">
        <v>754</v>
      </c>
      <c r="B1" s="1998"/>
      <c r="C1" s="1998"/>
      <c r="D1" s="1998"/>
      <c r="E1" s="1998"/>
      <c r="F1" s="1998"/>
      <c r="J1" s="604"/>
    </row>
    <row r="2" spans="1:10" ht="30" customHeight="1" thickTop="1" thickBot="1">
      <c r="A2" s="393" t="s">
        <v>3</v>
      </c>
      <c r="B2" s="392" t="s">
        <v>1</v>
      </c>
      <c r="C2" s="603" t="s">
        <v>2</v>
      </c>
      <c r="D2" s="603" t="s">
        <v>50</v>
      </c>
      <c r="J2" s="604"/>
    </row>
    <row r="3" spans="1:10" ht="15.75" customHeight="1" thickTop="1">
      <c r="A3" s="389" t="s">
        <v>4</v>
      </c>
      <c r="B3" s="384">
        <v>10.273233730058243</v>
      </c>
      <c r="C3" s="381">
        <v>10.202121212121211</v>
      </c>
      <c r="D3" s="381">
        <v>6.2181818181818178</v>
      </c>
      <c r="E3" s="109"/>
      <c r="F3" s="803"/>
      <c r="J3" s="604"/>
    </row>
    <row r="4" spans="1:10" ht="15.75" customHeight="1">
      <c r="A4" s="390" t="s">
        <v>5</v>
      </c>
      <c r="B4" s="385">
        <v>10.172854992473658</v>
      </c>
      <c r="C4" s="382">
        <v>9.8256853396901072</v>
      </c>
      <c r="D4" s="382">
        <v>6.0279720279720284</v>
      </c>
      <c r="E4" s="109"/>
      <c r="F4" s="803"/>
      <c r="J4" s="604"/>
    </row>
    <row r="5" spans="1:10">
      <c r="A5" s="390" t="s">
        <v>6</v>
      </c>
      <c r="B5" s="385">
        <v>9.7671981776765371</v>
      </c>
      <c r="C5" s="382">
        <v>9.4709521247982789</v>
      </c>
      <c r="D5" s="382">
        <v>5.4722222222222223</v>
      </c>
      <c r="E5" s="109"/>
      <c r="F5" s="803"/>
      <c r="J5" s="604"/>
    </row>
    <row r="6" spans="1:10">
      <c r="A6" s="390" t="s">
        <v>7</v>
      </c>
      <c r="B6" s="385">
        <v>9.0719751809720783</v>
      </c>
      <c r="C6" s="382">
        <v>8.7461127871896025</v>
      </c>
      <c r="D6" s="382">
        <v>6.2450331125827816</v>
      </c>
      <c r="E6" s="109"/>
      <c r="F6" s="803"/>
      <c r="J6" s="604"/>
    </row>
    <row r="7" spans="1:10">
      <c r="A7" s="390" t="s">
        <v>8</v>
      </c>
      <c r="B7" s="385">
        <v>8.6085326669046776</v>
      </c>
      <c r="C7" s="382">
        <v>8.3218677940046124</v>
      </c>
      <c r="D7" s="382">
        <v>5.2459016393442619</v>
      </c>
      <c r="E7" s="109"/>
      <c r="F7" s="803"/>
      <c r="J7" s="604"/>
    </row>
    <row r="8" spans="1:10">
      <c r="A8" s="390" t="s">
        <v>9</v>
      </c>
      <c r="B8" s="385">
        <v>7.9295216978143808</v>
      </c>
      <c r="C8" s="382">
        <v>7.6861443832955647</v>
      </c>
      <c r="D8" s="382">
        <v>5</v>
      </c>
      <c r="E8" s="109"/>
      <c r="F8" s="803"/>
      <c r="J8" s="604"/>
    </row>
    <row r="9" spans="1:10">
      <c r="A9" s="390" t="s">
        <v>10</v>
      </c>
      <c r="B9" s="385">
        <v>7.3725684141114405</v>
      </c>
      <c r="C9" s="382">
        <v>7.3175247685561153</v>
      </c>
      <c r="D9" s="382">
        <v>4.3934426229508201</v>
      </c>
      <c r="E9" s="109"/>
      <c r="F9" s="803"/>
      <c r="J9" s="604"/>
    </row>
    <row r="10" spans="1:10">
      <c r="A10" s="390" t="s">
        <v>11</v>
      </c>
      <c r="B10" s="385">
        <v>6.8412397216951293</v>
      </c>
      <c r="C10" s="382">
        <v>6.8267153748411689</v>
      </c>
      <c r="D10" s="382">
        <v>4.2007575757575761</v>
      </c>
      <c r="E10" s="109"/>
      <c r="F10" s="803"/>
      <c r="J10" s="604"/>
    </row>
    <row r="11" spans="1:10">
      <c r="A11" s="390" t="s">
        <v>12</v>
      </c>
      <c r="B11" s="385">
        <v>6.6118938158089868</v>
      </c>
      <c r="C11" s="382">
        <v>6.5343266140812153</v>
      </c>
      <c r="D11" s="382">
        <v>4.6996336996336998</v>
      </c>
      <c r="E11" s="109"/>
      <c r="F11" s="803"/>
      <c r="J11" s="604"/>
    </row>
    <row r="12" spans="1:10">
      <c r="A12" s="390" t="s">
        <v>13</v>
      </c>
      <c r="B12" s="385">
        <v>6.3202360615002329</v>
      </c>
      <c r="C12" s="382">
        <v>6.3340399757722592</v>
      </c>
      <c r="D12" s="382">
        <v>3.6411149825783973</v>
      </c>
      <c r="E12" s="109"/>
      <c r="F12" s="803"/>
      <c r="J12" s="604"/>
    </row>
    <row r="13" spans="1:10">
      <c r="A13" s="390" t="s">
        <v>14</v>
      </c>
      <c r="B13" s="385">
        <v>5.843809804210216</v>
      </c>
      <c r="C13" s="382">
        <v>5.7109166419460102</v>
      </c>
      <c r="D13" s="382">
        <v>3.6</v>
      </c>
      <c r="E13" s="109"/>
      <c r="F13" s="803"/>
      <c r="J13" s="604"/>
    </row>
    <row r="14" spans="1:10">
      <c r="A14" s="390" t="s">
        <v>15</v>
      </c>
      <c r="B14" s="385">
        <v>5.6726987745796524</v>
      </c>
      <c r="C14" s="382">
        <v>5.4865261472785489</v>
      </c>
      <c r="D14" s="382">
        <v>3.716417910447761</v>
      </c>
      <c r="E14" s="109"/>
      <c r="F14" s="803"/>
      <c r="J14" s="604"/>
    </row>
    <row r="15" spans="1:10">
      <c r="A15" s="390" t="s">
        <v>16</v>
      </c>
      <c r="B15" s="385">
        <v>5.3019184988096901</v>
      </c>
      <c r="C15" s="382">
        <v>5.571328963882304</v>
      </c>
      <c r="D15" s="382">
        <v>3.5532544378698225</v>
      </c>
      <c r="E15" s="109"/>
      <c r="F15" s="803"/>
      <c r="J15" s="604"/>
    </row>
    <row r="16" spans="1:10">
      <c r="A16" s="390" t="s">
        <v>17</v>
      </c>
      <c r="B16" s="385">
        <v>5.1777383712999594</v>
      </c>
      <c r="C16" s="382">
        <v>5.2513409961685822</v>
      </c>
      <c r="D16" s="382">
        <v>3.4482758620689653</v>
      </c>
      <c r="E16" s="109"/>
      <c r="F16" s="803"/>
      <c r="J16" s="604"/>
    </row>
    <row r="17" spans="1:10" s="571" customFormat="1">
      <c r="A17" s="600" t="s">
        <v>18</v>
      </c>
      <c r="B17" s="601">
        <v>5.0608415974269629</v>
      </c>
      <c r="C17" s="602">
        <v>4.9877090724784594</v>
      </c>
      <c r="D17" s="602">
        <v>3.2742382271468142</v>
      </c>
      <c r="E17" s="109"/>
      <c r="F17" s="803"/>
      <c r="J17" s="604"/>
    </row>
    <row r="18" spans="1:10" s="618" customFormat="1">
      <c r="A18" s="390" t="s">
        <v>755</v>
      </c>
      <c r="B18" s="801">
        <v>4.7112292177705095</v>
      </c>
      <c r="C18" s="382">
        <v>4.8635703918722788</v>
      </c>
      <c r="D18" s="382">
        <v>3.3352272727272729</v>
      </c>
      <c r="E18" s="109"/>
      <c r="F18" s="803"/>
      <c r="J18" s="604"/>
    </row>
    <row r="19" spans="1:10" ht="15.75" thickBot="1">
      <c r="A19" s="391" t="s">
        <v>818</v>
      </c>
      <c r="B19" s="802">
        <v>4.271287678844284</v>
      </c>
      <c r="C19" s="383">
        <v>4.4255495644960599</v>
      </c>
      <c r="D19" s="383">
        <v>3.2388059701492535</v>
      </c>
      <c r="E19" s="109"/>
      <c r="F19" s="803"/>
      <c r="J19" s="604"/>
    </row>
    <row r="20" spans="1:10" ht="15.75" customHeight="1" thickTop="1">
      <c r="F20" s="618"/>
      <c r="J20" s="604"/>
    </row>
    <row r="21" spans="1:10" ht="30" customHeight="1">
      <c r="A21" s="1996" t="s">
        <v>391</v>
      </c>
      <c r="B21" s="1996"/>
      <c r="C21" s="1996"/>
      <c r="D21" s="1996"/>
      <c r="E21" s="1996"/>
      <c r="F21" s="1996"/>
      <c r="G21" s="386"/>
      <c r="H21" s="380"/>
      <c r="I21" s="380"/>
      <c r="J21" s="604"/>
    </row>
    <row r="22" spans="1:10" ht="15" customHeight="1">
      <c r="A22" s="1997" t="s">
        <v>127</v>
      </c>
      <c r="B22" s="1997"/>
      <c r="C22" s="1997"/>
      <c r="D22" s="1997"/>
      <c r="E22" s="1997"/>
      <c r="F22" s="1997"/>
      <c r="G22" s="1997"/>
      <c r="H22" s="1997"/>
      <c r="I22" s="1997"/>
      <c r="J22" s="604"/>
    </row>
    <row r="23" spans="1:10">
      <c r="J23" s="604"/>
    </row>
    <row r="24" spans="1:10" ht="15" customHeight="1">
      <c r="A24" s="612"/>
      <c r="D24" s="604"/>
    </row>
    <row r="25" spans="1:10" ht="15.75" customHeight="1">
      <c r="A25" s="612"/>
      <c r="D25" s="604"/>
    </row>
    <row r="26" spans="1:10" ht="15.75" customHeight="1">
      <c r="A26" s="604"/>
    </row>
    <row r="27" spans="1:10" ht="15.75" customHeight="1">
      <c r="A27" s="604"/>
    </row>
    <row r="28" spans="1:10">
      <c r="A28" s="604"/>
    </row>
    <row r="29" spans="1:10" ht="15.75" customHeight="1">
      <c r="A29" s="604"/>
    </row>
    <row r="30" spans="1:10">
      <c r="A30" s="604"/>
    </row>
    <row r="31" spans="1:10">
      <c r="A31" s="604"/>
    </row>
    <row r="32" spans="1:10">
      <c r="A32" s="604"/>
    </row>
    <row r="33" spans="1:10">
      <c r="A33" s="604"/>
    </row>
    <row r="34" spans="1:10">
      <c r="A34" s="604"/>
    </row>
    <row r="35" spans="1:10">
      <c r="A35" s="604"/>
    </row>
    <row r="36" spans="1:10">
      <c r="A36" s="604"/>
    </row>
    <row r="37" spans="1:10" ht="15" customHeight="1">
      <c r="A37" s="604"/>
    </row>
    <row r="38" spans="1:10">
      <c r="A38" s="604"/>
    </row>
    <row r="39" spans="1:10">
      <c r="A39" s="604"/>
    </row>
    <row r="40" spans="1:10">
      <c r="A40" s="604"/>
    </row>
    <row r="41" spans="1:10">
      <c r="A41" s="604"/>
    </row>
    <row r="42" spans="1:10">
      <c r="A42" s="604"/>
    </row>
    <row r="43" spans="1:10" ht="15.75" customHeight="1">
      <c r="A43" s="604"/>
    </row>
    <row r="44" spans="1:10">
      <c r="A44" s="604"/>
      <c r="D44" s="604"/>
    </row>
    <row r="45" spans="1:10" ht="15.75" customHeight="1">
      <c r="A45" s="604"/>
      <c r="D45" s="604"/>
    </row>
    <row r="46" spans="1:10">
      <c r="G46" s="604"/>
      <c r="J46" s="604"/>
    </row>
    <row r="47" spans="1:10">
      <c r="G47" s="604"/>
      <c r="J47" s="604"/>
    </row>
    <row r="48" spans="1:10">
      <c r="G48" s="604"/>
      <c r="J48" s="604"/>
    </row>
    <row r="49" spans="7:10">
      <c r="G49" s="604"/>
      <c r="J49" s="604"/>
    </row>
    <row r="50" spans="7:10">
      <c r="G50" s="604"/>
      <c r="J50" s="604"/>
    </row>
    <row r="51" spans="7:10">
      <c r="G51" s="604"/>
      <c r="J51" s="604"/>
    </row>
    <row r="52" spans="7:10">
      <c r="G52" s="604"/>
      <c r="J52" s="604"/>
    </row>
    <row r="53" spans="7:10" ht="15.75" customHeight="1">
      <c r="G53" s="604"/>
      <c r="J53" s="604"/>
    </row>
    <row r="54" spans="7:10">
      <c r="G54" s="604"/>
    </row>
    <row r="55" spans="7:10">
      <c r="G55" s="604"/>
    </row>
    <row r="56" spans="7:10">
      <c r="G56" s="604"/>
    </row>
    <row r="57" spans="7:10">
      <c r="G57" s="604"/>
    </row>
    <row r="58" spans="7:10">
      <c r="G58" s="604"/>
    </row>
    <row r="59" spans="7:10">
      <c r="G59" s="604"/>
    </row>
    <row r="60" spans="7:10">
      <c r="G60" s="604"/>
    </row>
    <row r="61" spans="7:10">
      <c r="G61" s="604"/>
    </row>
    <row r="62" spans="7:10">
      <c r="G62" s="604"/>
    </row>
    <row r="63" spans="7:10">
      <c r="G63" s="604"/>
    </row>
    <row r="64" spans="7:10">
      <c r="G64" s="604"/>
    </row>
    <row r="65" spans="7:7">
      <c r="G65" s="604"/>
    </row>
    <row r="66" spans="7:7">
      <c r="G66" s="604"/>
    </row>
    <row r="67" spans="7:7">
      <c r="G67" s="604"/>
    </row>
    <row r="68" spans="7:7">
      <c r="G68" s="604"/>
    </row>
    <row r="69" spans="7:7">
      <c r="G69" s="604"/>
    </row>
    <row r="70" spans="7:7">
      <c r="G70" s="604"/>
    </row>
    <row r="71" spans="7:7">
      <c r="G71" s="604"/>
    </row>
    <row r="72" spans="7:7">
      <c r="G72" s="604"/>
    </row>
    <row r="73" spans="7:7">
      <c r="G73" s="604"/>
    </row>
    <row r="74" spans="7:7">
      <c r="G74" s="604"/>
    </row>
    <row r="75" spans="7:7">
      <c r="G75" s="604"/>
    </row>
    <row r="76" spans="7:7">
      <c r="G76" s="604"/>
    </row>
    <row r="77" spans="7:7">
      <c r="G77" s="604"/>
    </row>
  </sheetData>
  <mergeCells count="3">
    <mergeCell ref="A21:F21"/>
    <mergeCell ref="A22:I22"/>
    <mergeCell ref="A1:F1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35"/>
  <dimension ref="A1:S31"/>
  <sheetViews>
    <sheetView showGridLines="0" zoomScale="80" zoomScaleNormal="80" workbookViewId="0"/>
  </sheetViews>
  <sheetFormatPr defaultRowHeight="15"/>
  <cols>
    <col min="1" max="1" width="4.140625" style="618" customWidth="1"/>
  </cols>
  <sheetData>
    <row r="1" spans="2:2" ht="24" customHeight="1">
      <c r="B1" s="1152" t="s">
        <v>1127</v>
      </c>
    </row>
    <row r="29" spans="2:19" ht="30" customHeight="1">
      <c r="B29" s="1999" t="s">
        <v>126</v>
      </c>
      <c r="C29" s="1999"/>
      <c r="D29" s="1999"/>
      <c r="E29" s="1999"/>
      <c r="F29" s="1999"/>
      <c r="G29" s="1999"/>
      <c r="H29" s="1999"/>
      <c r="I29" s="1999"/>
      <c r="J29" s="1999"/>
      <c r="K29" s="1999"/>
      <c r="L29" s="1999"/>
      <c r="M29" s="1999"/>
      <c r="N29" s="1999"/>
      <c r="O29" s="1999"/>
      <c r="P29" s="1999"/>
      <c r="Q29" s="1999"/>
      <c r="R29" s="1999"/>
      <c r="S29" s="1389"/>
    </row>
    <row r="30" spans="2:19">
      <c r="B30" s="1999"/>
      <c r="C30" s="1999"/>
      <c r="D30" s="1999"/>
      <c r="E30" s="1999"/>
      <c r="F30" s="1999"/>
      <c r="G30" s="1999"/>
      <c r="H30" s="1999"/>
      <c r="I30" s="1999"/>
      <c r="J30" s="1999"/>
      <c r="K30" s="1999"/>
      <c r="L30" s="1999"/>
      <c r="M30" s="1999"/>
      <c r="N30" s="1999"/>
      <c r="O30" s="1999"/>
      <c r="P30" s="1999"/>
      <c r="Q30" s="1999"/>
      <c r="R30" s="1999"/>
      <c r="S30" s="618"/>
    </row>
    <row r="31" spans="2:19" ht="15.75">
      <c r="B31" s="1155" t="s">
        <v>394</v>
      </c>
    </row>
  </sheetData>
  <mergeCells count="1">
    <mergeCell ref="B29:R30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36"/>
  <dimension ref="A1:R43"/>
  <sheetViews>
    <sheetView showGridLines="0" zoomScale="80" zoomScaleNormal="80" workbookViewId="0"/>
  </sheetViews>
  <sheetFormatPr defaultRowHeight="15"/>
  <cols>
    <col min="1" max="1" width="4.28515625" style="618" customWidth="1"/>
    <col min="2" max="2" width="25.85546875" customWidth="1"/>
    <col min="3" max="4" width="15.7109375" customWidth="1"/>
  </cols>
  <sheetData>
    <row r="1" spans="2:16" ht="30.75" customHeight="1" thickBot="1">
      <c r="B1" s="2000" t="s">
        <v>1128</v>
      </c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</row>
    <row r="2" spans="2:16" ht="17.25" thickTop="1" thickBot="1">
      <c r="B2" s="1390" t="s">
        <v>392</v>
      </c>
      <c r="C2" s="1391" t="s">
        <v>124</v>
      </c>
      <c r="D2" s="1392" t="s">
        <v>125</v>
      </c>
    </row>
    <row r="3" spans="2:16" ht="15.75" customHeight="1" thickTop="1">
      <c r="B3" s="1393" t="s">
        <v>26</v>
      </c>
      <c r="C3" s="1394">
        <v>0.38958333333333334</v>
      </c>
      <c r="D3" s="1395">
        <v>4.4333333333333336</v>
      </c>
      <c r="F3" s="805"/>
    </row>
    <row r="4" spans="2:16" ht="15.75" customHeight="1">
      <c r="B4" s="1396" t="s">
        <v>27</v>
      </c>
      <c r="C4" s="1397">
        <v>1.2345679012345678E-2</v>
      </c>
      <c r="D4" s="1398">
        <v>4.1481481481481479</v>
      </c>
      <c r="F4" s="805"/>
    </row>
    <row r="5" spans="2:16" ht="15.75" customHeight="1">
      <c r="B5" s="1396" t="s">
        <v>28</v>
      </c>
      <c r="C5" s="1399">
        <v>0.31515151515151513</v>
      </c>
      <c r="D5" s="1398">
        <v>3.8303030303030301</v>
      </c>
      <c r="F5" s="805"/>
    </row>
    <row r="6" spans="2:16" ht="15.75" customHeight="1">
      <c r="B6" s="1396" t="s">
        <v>29</v>
      </c>
      <c r="C6" s="1397">
        <v>0.34554973821989526</v>
      </c>
      <c r="D6" s="1398">
        <v>3.8638743455497382</v>
      </c>
      <c r="F6" s="805"/>
    </row>
    <row r="7" spans="2:16" ht="15.75" customHeight="1">
      <c r="B7" s="1396" t="s">
        <v>30</v>
      </c>
      <c r="C7" s="1397">
        <v>0</v>
      </c>
      <c r="D7" s="1398">
        <v>4.1927710843373491</v>
      </c>
      <c r="F7" s="805"/>
    </row>
    <row r="8" spans="2:16" ht="15.75" customHeight="1">
      <c r="B8" s="1396" t="s">
        <v>31</v>
      </c>
      <c r="C8" s="1397">
        <v>0.63410301953818826</v>
      </c>
      <c r="D8" s="1398">
        <v>4.5950266429840143</v>
      </c>
      <c r="F8" s="805"/>
    </row>
    <row r="9" spans="2:16" ht="15.75" customHeight="1">
      <c r="B9" s="1396" t="s">
        <v>32</v>
      </c>
      <c r="C9" s="1397">
        <v>0</v>
      </c>
      <c r="D9" s="1398">
        <v>4.7750865051903117</v>
      </c>
      <c r="F9" s="805"/>
    </row>
    <row r="10" spans="2:16" ht="15.75" customHeight="1">
      <c r="B10" s="1396" t="s">
        <v>33</v>
      </c>
      <c r="C10" s="1397">
        <v>6.8846815834767636E-2</v>
      </c>
      <c r="D10" s="1398">
        <v>4.6626506024096388</v>
      </c>
      <c r="F10" s="805"/>
    </row>
    <row r="11" spans="2:16" ht="15.75" customHeight="1">
      <c r="B11" s="1396" t="s">
        <v>34</v>
      </c>
      <c r="C11" s="1397">
        <v>0.23786407766990292</v>
      </c>
      <c r="D11" s="1398">
        <v>4.8689320388349513</v>
      </c>
      <c r="F11" s="805"/>
    </row>
    <row r="12" spans="2:16" ht="15.75" customHeight="1">
      <c r="B12" s="1396" t="s">
        <v>35</v>
      </c>
      <c r="C12" s="1397">
        <v>7.2992700729927001E-2</v>
      </c>
      <c r="D12" s="1398">
        <v>3.9343065693430659</v>
      </c>
      <c r="F12" s="805"/>
    </row>
    <row r="13" spans="2:16" ht="15.75" customHeight="1">
      <c r="B13" s="1396" t="s">
        <v>36</v>
      </c>
      <c r="C13" s="1397">
        <v>1.238390092879257E-2</v>
      </c>
      <c r="D13" s="1398">
        <v>5.0650154798761609</v>
      </c>
      <c r="F13" s="805"/>
    </row>
    <row r="14" spans="2:16" ht="15.75" customHeight="1">
      <c r="B14" s="1396" t="s">
        <v>37</v>
      </c>
      <c r="C14" s="1397">
        <v>3.5812672176308541E-2</v>
      </c>
      <c r="D14" s="1398">
        <v>4.1597796143250685</v>
      </c>
      <c r="F14" s="805"/>
    </row>
    <row r="15" spans="2:16" ht="15.75" customHeight="1">
      <c r="B15" s="1396" t="s">
        <v>38</v>
      </c>
      <c r="C15" s="1397">
        <v>3.3762057877813507E-2</v>
      </c>
      <c r="D15" s="1398">
        <v>4.003215434083601</v>
      </c>
      <c r="F15" s="805"/>
    </row>
    <row r="16" spans="2:16" ht="15.75" customHeight="1">
      <c r="B16" s="1396" t="s">
        <v>39</v>
      </c>
      <c r="C16" s="1397">
        <v>1</v>
      </c>
      <c r="D16" s="1398">
        <v>4.4285714285714288</v>
      </c>
      <c r="F16" s="805"/>
    </row>
    <row r="17" spans="2:18" ht="15.75" customHeight="1">
      <c r="B17" s="1396" t="s">
        <v>40</v>
      </c>
      <c r="C17" s="1400">
        <v>0.48117647058823532</v>
      </c>
      <c r="D17" s="1398">
        <v>2.9917647058823529</v>
      </c>
      <c r="F17" s="805"/>
    </row>
    <row r="18" spans="2:18" ht="15.75" customHeight="1" thickBot="1">
      <c r="B18" s="1401" t="s">
        <v>733</v>
      </c>
      <c r="C18" s="1402">
        <v>5.9523809523809521E-3</v>
      </c>
      <c r="D18" s="1403">
        <v>3.4523809523809526</v>
      </c>
      <c r="F18" s="805"/>
    </row>
    <row r="19" spans="2:18" ht="15.75" thickTop="1">
      <c r="F19" s="618"/>
    </row>
    <row r="20" spans="2:18" ht="30.75" customHeight="1">
      <c r="B20" s="1999" t="s">
        <v>393</v>
      </c>
      <c r="C20" s="1999"/>
      <c r="D20" s="1999"/>
      <c r="E20" s="1999"/>
      <c r="F20" s="1999"/>
      <c r="G20" s="1999"/>
      <c r="H20" s="1999"/>
      <c r="I20" s="1999"/>
      <c r="J20" s="1999"/>
      <c r="K20" s="1999"/>
      <c r="L20" s="1999"/>
      <c r="M20" s="1999"/>
      <c r="N20" s="1999"/>
      <c r="O20" s="1999"/>
      <c r="P20" s="1999"/>
      <c r="Q20" s="1999"/>
      <c r="R20" s="1999"/>
    </row>
    <row r="21" spans="2:18" ht="15.75">
      <c r="B21" s="1155" t="s">
        <v>394</v>
      </c>
      <c r="C21" s="1155"/>
      <c r="D21" s="1155"/>
      <c r="E21" s="1155"/>
      <c r="F21" s="1155"/>
      <c r="G21" s="1155"/>
      <c r="H21" s="1155"/>
      <c r="I21" s="1155"/>
      <c r="J21" s="1155"/>
      <c r="K21" s="1155"/>
      <c r="L21" s="1155"/>
      <c r="M21" s="1155"/>
      <c r="N21" s="1155"/>
      <c r="O21" s="1155"/>
      <c r="P21" s="1155"/>
      <c r="Q21" s="1155"/>
      <c r="R21" s="1155"/>
    </row>
    <row r="23" spans="2:18" ht="15.75" customHeight="1">
      <c r="B23" s="628"/>
    </row>
    <row r="24" spans="2:18" ht="15.75" customHeight="1">
      <c r="B24" s="628"/>
    </row>
    <row r="25" spans="2:18">
      <c r="B25" s="628"/>
    </row>
    <row r="26" spans="2:18">
      <c r="B26" s="628"/>
    </row>
    <row r="27" spans="2:18">
      <c r="B27" s="628"/>
    </row>
    <row r="28" spans="2:18">
      <c r="B28" s="628"/>
    </row>
    <row r="29" spans="2:18">
      <c r="B29" s="628"/>
    </row>
    <row r="30" spans="2:18">
      <c r="B30" s="628"/>
    </row>
    <row r="31" spans="2:18">
      <c r="B31" s="628"/>
    </row>
    <row r="32" spans="2:18">
      <c r="B32" s="628"/>
    </row>
    <row r="33" spans="2:2">
      <c r="B33" s="628"/>
    </row>
    <row r="34" spans="2:2">
      <c r="B34" s="628"/>
    </row>
    <row r="35" spans="2:2">
      <c r="B35" s="628"/>
    </row>
    <row r="36" spans="2:2">
      <c r="B36" s="628"/>
    </row>
    <row r="37" spans="2:2">
      <c r="B37" s="628"/>
    </row>
    <row r="38" spans="2:2">
      <c r="B38" s="628"/>
    </row>
    <row r="39" spans="2:2">
      <c r="B39" s="628"/>
    </row>
    <row r="40" spans="2:2">
      <c r="B40" s="628"/>
    </row>
    <row r="41" spans="2:2">
      <c r="B41" s="628"/>
    </row>
    <row r="42" spans="2:2" ht="15.75" customHeight="1">
      <c r="B42" s="628"/>
    </row>
    <row r="43" spans="2:2" ht="15.75" customHeight="1">
      <c r="B43" s="628"/>
    </row>
  </sheetData>
  <mergeCells count="2">
    <mergeCell ref="B20:R20"/>
    <mergeCell ref="B1:P1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37"/>
  <dimension ref="A1:R31"/>
  <sheetViews>
    <sheetView showGridLines="0" zoomScale="80" zoomScaleNormal="80" workbookViewId="0"/>
  </sheetViews>
  <sheetFormatPr defaultRowHeight="15"/>
  <cols>
    <col min="1" max="1" width="4.42578125" style="618" customWidth="1"/>
  </cols>
  <sheetData>
    <row r="1" spans="2:2" ht="24" customHeight="1">
      <c r="B1" s="1152" t="s">
        <v>1129</v>
      </c>
    </row>
    <row r="29" spans="2:18" ht="30" customHeight="1">
      <c r="B29" s="1999" t="s">
        <v>126</v>
      </c>
      <c r="C29" s="1999"/>
      <c r="D29" s="1999"/>
      <c r="E29" s="1999"/>
      <c r="F29" s="1999"/>
      <c r="G29" s="1999"/>
      <c r="H29" s="1999"/>
      <c r="I29" s="1999"/>
      <c r="J29" s="1999"/>
      <c r="K29" s="1999"/>
      <c r="L29" s="1999"/>
      <c r="M29" s="1999"/>
      <c r="N29" s="1999"/>
      <c r="O29" s="1999"/>
      <c r="P29" s="1999"/>
      <c r="Q29" s="1999"/>
      <c r="R29" s="1999"/>
    </row>
    <row r="30" spans="2:18" ht="15.75" customHeight="1">
      <c r="B30" s="1999"/>
      <c r="C30" s="1999"/>
      <c r="D30" s="1999"/>
      <c r="E30" s="1999"/>
      <c r="F30" s="1999"/>
      <c r="G30" s="1999"/>
      <c r="H30" s="1999"/>
      <c r="I30" s="1999"/>
      <c r="J30" s="1999"/>
      <c r="K30" s="1999"/>
      <c r="L30" s="1999"/>
      <c r="M30" s="1999"/>
      <c r="N30" s="1999"/>
      <c r="O30" s="1999"/>
      <c r="P30" s="1999"/>
      <c r="Q30" s="1999"/>
      <c r="R30" s="1999"/>
    </row>
    <row r="31" spans="2:18" ht="15.75">
      <c r="B31" s="1155" t="s">
        <v>394</v>
      </c>
      <c r="C31" s="1155"/>
      <c r="D31" s="1155"/>
      <c r="E31" s="1155"/>
      <c r="F31" s="1155"/>
      <c r="G31" s="1155"/>
      <c r="H31" s="1155"/>
      <c r="I31" s="1155"/>
      <c r="J31" s="1155"/>
      <c r="K31" s="1155"/>
      <c r="L31" s="1155"/>
      <c r="M31" s="1155"/>
      <c r="N31" s="1155"/>
      <c r="O31" s="1155"/>
      <c r="P31" s="1155"/>
      <c r="Q31" s="1155"/>
      <c r="R31" s="1155"/>
    </row>
  </sheetData>
  <mergeCells count="1">
    <mergeCell ref="B29:R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34"/>
  <sheetViews>
    <sheetView showGridLines="0" zoomScale="85" zoomScaleNormal="85" workbookViewId="0">
      <selection activeCell="T10" sqref="T10"/>
    </sheetView>
  </sheetViews>
  <sheetFormatPr defaultRowHeight="12.75"/>
  <cols>
    <col min="1" max="1" width="5.42578125" style="332" customWidth="1"/>
    <col min="2" max="16384" width="9.140625" style="332"/>
  </cols>
  <sheetData>
    <row r="1" spans="2:2" ht="15.75">
      <c r="B1" s="1185" t="s">
        <v>1041</v>
      </c>
    </row>
    <row r="33" spans="2:19">
      <c r="B33" s="1864" t="s">
        <v>73</v>
      </c>
      <c r="C33" s="1864"/>
      <c r="D33" s="1864"/>
      <c r="E33" s="1864"/>
      <c r="F33" s="1864"/>
      <c r="G33" s="1864"/>
      <c r="H33" s="1864"/>
      <c r="I33" s="1864"/>
      <c r="J33" s="1864"/>
      <c r="K33" s="1864"/>
      <c r="L33" s="1864"/>
      <c r="M33" s="1864"/>
      <c r="N33" s="1864"/>
      <c r="O33" s="1864"/>
      <c r="P33" s="1864"/>
      <c r="Q33" s="1864"/>
      <c r="R33" s="1864"/>
      <c r="S33" s="1864"/>
    </row>
    <row r="34" spans="2:19">
      <c r="B34" s="1864"/>
      <c r="C34" s="1864"/>
      <c r="D34" s="1864"/>
      <c r="E34" s="1864"/>
      <c r="F34" s="1864"/>
      <c r="G34" s="1864"/>
      <c r="H34" s="1864"/>
      <c r="I34" s="1864"/>
      <c r="J34" s="1864"/>
      <c r="K34" s="1864"/>
      <c r="L34" s="1864"/>
      <c r="M34" s="1864"/>
      <c r="N34" s="1864"/>
      <c r="O34" s="1864"/>
      <c r="P34" s="1864"/>
      <c r="Q34" s="1864"/>
      <c r="R34" s="1864"/>
      <c r="S34" s="1864"/>
    </row>
  </sheetData>
  <mergeCells count="1">
    <mergeCell ref="B33:S34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38"/>
  <dimension ref="A1:R43"/>
  <sheetViews>
    <sheetView showGridLines="0" zoomScale="80" zoomScaleNormal="80" workbookViewId="0"/>
  </sheetViews>
  <sheetFormatPr defaultRowHeight="15"/>
  <cols>
    <col min="1" max="1" width="4.28515625" style="618" customWidth="1"/>
    <col min="2" max="2" width="25.7109375" customWidth="1"/>
    <col min="3" max="4" width="15.7109375" customWidth="1"/>
  </cols>
  <sheetData>
    <row r="1" spans="2:15" ht="30.75" customHeight="1" thickBot="1">
      <c r="B1" s="2001" t="s">
        <v>1130</v>
      </c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</row>
    <row r="2" spans="2:15" ht="17.25" thickTop="1" thickBot="1">
      <c r="B2" s="1390" t="s">
        <v>392</v>
      </c>
      <c r="C2" s="1404" t="s">
        <v>124</v>
      </c>
      <c r="D2" s="1405" t="s">
        <v>125</v>
      </c>
    </row>
    <row r="3" spans="2:15" ht="15.75" customHeight="1" thickTop="1">
      <c r="B3" s="1406" t="s">
        <v>26</v>
      </c>
      <c r="C3" s="1407">
        <v>0.2145748987854251</v>
      </c>
      <c r="D3" s="1408">
        <v>4.2004048582995948</v>
      </c>
      <c r="F3" s="806"/>
    </row>
    <row r="4" spans="2:15" ht="15.75" customHeight="1">
      <c r="B4" s="1409" t="s">
        <v>27</v>
      </c>
      <c r="C4" s="1410">
        <v>1.1363636363636364E-2</v>
      </c>
      <c r="D4" s="1411">
        <v>4.2215909090909092</v>
      </c>
      <c r="F4" s="806"/>
    </row>
    <row r="5" spans="2:15" ht="15.75" customHeight="1">
      <c r="B5" s="1409" t="s">
        <v>28</v>
      </c>
      <c r="C5" s="1410">
        <v>0.38036809815950923</v>
      </c>
      <c r="D5" s="1411">
        <v>4.1717791411042944</v>
      </c>
      <c r="F5" s="806"/>
    </row>
    <row r="6" spans="2:15" ht="15.75" customHeight="1">
      <c r="B6" s="1409" t="s">
        <v>29</v>
      </c>
      <c r="C6" s="1410">
        <v>0.23842592592592593</v>
      </c>
      <c r="D6" s="1411">
        <v>4.1574074074074074</v>
      </c>
      <c r="F6" s="806"/>
    </row>
    <row r="7" spans="2:15" ht="15.75" customHeight="1">
      <c r="B7" s="1409" t="s">
        <v>30</v>
      </c>
      <c r="C7" s="1410">
        <v>9.5238095238095247E-3</v>
      </c>
      <c r="D7" s="1411">
        <v>4.2523809523809524</v>
      </c>
      <c r="F7" s="806"/>
    </row>
    <row r="8" spans="2:15" ht="15.75" customHeight="1">
      <c r="B8" s="1409" t="s">
        <v>31</v>
      </c>
      <c r="C8" s="1410">
        <v>0.60231660231660233</v>
      </c>
      <c r="D8" s="1411">
        <v>4.5888030888030888</v>
      </c>
      <c r="F8" s="806"/>
    </row>
    <row r="9" spans="2:15" ht="15.75" customHeight="1">
      <c r="B9" s="1409" t="s">
        <v>32</v>
      </c>
      <c r="C9" s="1410">
        <v>4.8780487804878049E-3</v>
      </c>
      <c r="D9" s="1411">
        <v>4.8195121951219511</v>
      </c>
      <c r="F9" s="806"/>
    </row>
    <row r="10" spans="2:15" ht="15.75" customHeight="1">
      <c r="B10" s="1409" t="s">
        <v>33</v>
      </c>
      <c r="C10" s="1410">
        <v>1.1363636363636364E-2</v>
      </c>
      <c r="D10" s="1411">
        <v>4.4223484848484844</v>
      </c>
      <c r="F10" s="806"/>
    </row>
    <row r="11" spans="2:15" ht="15.75" customHeight="1">
      <c r="B11" s="1409" t="s">
        <v>34</v>
      </c>
      <c r="C11" s="1410">
        <v>0.15330188679245282</v>
      </c>
      <c r="D11" s="1411">
        <v>5.2146226415094343</v>
      </c>
      <c r="F11" s="806"/>
    </row>
    <row r="12" spans="2:15" ht="15.75" customHeight="1">
      <c r="B12" s="1409" t="s">
        <v>35</v>
      </c>
      <c r="C12" s="1410">
        <v>7.4168797953964194E-2</v>
      </c>
      <c r="D12" s="1411">
        <v>4.5191815856777495</v>
      </c>
      <c r="F12" s="806"/>
    </row>
    <row r="13" spans="2:15" ht="15.75" customHeight="1">
      <c r="B13" s="1409" t="s">
        <v>36</v>
      </c>
      <c r="C13" s="1410">
        <v>1.2755102040816327E-2</v>
      </c>
      <c r="D13" s="1411">
        <v>5.4566326530612246</v>
      </c>
      <c r="F13" s="806"/>
    </row>
    <row r="14" spans="2:15" ht="15.75" customHeight="1">
      <c r="B14" s="1409" t="s">
        <v>37</v>
      </c>
      <c r="C14" s="1410">
        <v>2.9629629629629628E-3</v>
      </c>
      <c r="D14" s="1411">
        <v>4.463703703703704</v>
      </c>
      <c r="F14" s="806"/>
    </row>
    <row r="15" spans="2:15" ht="15.75" customHeight="1">
      <c r="B15" s="1409" t="s">
        <v>38</v>
      </c>
      <c r="C15" s="1410">
        <v>7.020872865275142E-2</v>
      </c>
      <c r="D15" s="1411">
        <v>4.2163187855787481</v>
      </c>
      <c r="F15" s="806"/>
    </row>
    <row r="16" spans="2:15" ht="15.75" customHeight="1">
      <c r="B16" s="1409" t="s">
        <v>39</v>
      </c>
      <c r="C16" s="1410">
        <v>1.0249999999999999</v>
      </c>
      <c r="D16" s="1411">
        <v>5.0750000000000002</v>
      </c>
      <c r="F16" s="806"/>
    </row>
    <row r="17" spans="2:18" ht="15.75" customHeight="1">
      <c r="B17" s="1409" t="s">
        <v>40</v>
      </c>
      <c r="C17" s="1412">
        <v>0.47545830869308103</v>
      </c>
      <c r="D17" s="1411">
        <v>3.2377291543465403</v>
      </c>
      <c r="F17" s="806"/>
    </row>
    <row r="18" spans="2:18" ht="15.75" customHeight="1" thickBot="1">
      <c r="B18" s="1413" t="s">
        <v>733</v>
      </c>
      <c r="C18" s="1414">
        <v>0</v>
      </c>
      <c r="D18" s="1415">
        <v>3.2530864197530862</v>
      </c>
      <c r="F18" s="806"/>
    </row>
    <row r="19" spans="2:18" ht="15.75" thickTop="1"/>
    <row r="20" spans="2:18" ht="30.75" customHeight="1">
      <c r="B20" s="1999" t="s">
        <v>393</v>
      </c>
      <c r="C20" s="1999"/>
      <c r="D20" s="1999"/>
      <c r="E20" s="1999"/>
      <c r="F20" s="1999"/>
      <c r="G20" s="1999"/>
      <c r="H20" s="1999"/>
      <c r="I20" s="1999"/>
      <c r="J20" s="1999"/>
      <c r="K20" s="1999"/>
      <c r="L20" s="1999"/>
      <c r="M20" s="1999"/>
      <c r="N20" s="1999"/>
      <c r="O20" s="1999"/>
      <c r="P20" s="1999"/>
      <c r="Q20" s="1999"/>
      <c r="R20" s="1999"/>
    </row>
    <row r="21" spans="2:18" ht="15.75">
      <c r="B21" s="1155" t="s">
        <v>394</v>
      </c>
      <c r="C21" s="1155"/>
      <c r="D21" s="1155"/>
      <c r="E21" s="1155"/>
      <c r="F21" s="1155"/>
      <c r="G21" s="1155"/>
      <c r="H21" s="1155"/>
      <c r="I21" s="1155"/>
      <c r="J21" s="1155"/>
      <c r="K21" s="1155"/>
      <c r="L21" s="1155"/>
      <c r="M21" s="1155"/>
      <c r="N21" s="1155"/>
      <c r="O21" s="1155"/>
      <c r="P21" s="1155"/>
      <c r="Q21" s="1155"/>
      <c r="R21" s="1155"/>
    </row>
    <row r="23" spans="2:18" ht="15.75" customHeight="1">
      <c r="B23" s="605"/>
    </row>
    <row r="24" spans="2:18" ht="15.75" customHeight="1">
      <c r="B24" s="605"/>
    </row>
    <row r="25" spans="2:18">
      <c r="B25" s="605"/>
    </row>
    <row r="26" spans="2:18">
      <c r="B26" s="605"/>
    </row>
    <row r="27" spans="2:18">
      <c r="B27" s="605"/>
    </row>
    <row r="28" spans="2:18">
      <c r="B28" s="605"/>
    </row>
    <row r="29" spans="2:18">
      <c r="B29" s="605"/>
    </row>
    <row r="30" spans="2:18">
      <c r="B30" s="605"/>
    </row>
    <row r="31" spans="2:18">
      <c r="B31" s="605"/>
    </row>
    <row r="32" spans="2:18">
      <c r="B32" s="605"/>
    </row>
    <row r="33" spans="2:2">
      <c r="B33" s="605"/>
    </row>
    <row r="34" spans="2:2">
      <c r="B34" s="605"/>
    </row>
    <row r="35" spans="2:2">
      <c r="B35" s="605"/>
    </row>
    <row r="36" spans="2:2">
      <c r="B36" s="605"/>
    </row>
    <row r="37" spans="2:2">
      <c r="B37" s="605"/>
    </row>
    <row r="38" spans="2:2">
      <c r="B38" s="605"/>
    </row>
    <row r="39" spans="2:2">
      <c r="B39" s="605"/>
    </row>
    <row r="40" spans="2:2">
      <c r="B40" s="605"/>
    </row>
    <row r="41" spans="2:2">
      <c r="B41" s="605"/>
    </row>
    <row r="42" spans="2:2" ht="15.75" customHeight="1">
      <c r="B42" s="605"/>
    </row>
    <row r="43" spans="2:2" ht="15.75" customHeight="1">
      <c r="B43" s="605"/>
    </row>
  </sheetData>
  <mergeCells count="2">
    <mergeCell ref="B20:R20"/>
    <mergeCell ref="B1:O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166"/>
  <dimension ref="A1:R31"/>
  <sheetViews>
    <sheetView showGridLines="0" zoomScale="80" zoomScaleNormal="80" workbookViewId="0"/>
  </sheetViews>
  <sheetFormatPr defaultRowHeight="15"/>
  <cols>
    <col min="1" max="1" width="4.42578125" style="618" customWidth="1"/>
    <col min="2" max="16384" width="9.140625" style="571"/>
  </cols>
  <sheetData>
    <row r="1" spans="2:2" ht="24" customHeight="1">
      <c r="B1" s="1152" t="s">
        <v>1131</v>
      </c>
    </row>
    <row r="29" spans="2:18" ht="30" customHeight="1">
      <c r="B29" s="1999" t="s">
        <v>126</v>
      </c>
      <c r="C29" s="1999"/>
      <c r="D29" s="1999"/>
      <c r="E29" s="1999"/>
      <c r="F29" s="1999"/>
      <c r="G29" s="1999"/>
      <c r="H29" s="1999"/>
      <c r="I29" s="1999"/>
      <c r="J29" s="1999"/>
      <c r="K29" s="1999"/>
      <c r="L29" s="1999"/>
      <c r="M29" s="1999"/>
      <c r="N29" s="1999"/>
      <c r="O29" s="1999"/>
      <c r="P29" s="1999"/>
      <c r="Q29" s="1999"/>
      <c r="R29" s="1999"/>
    </row>
    <row r="30" spans="2:18" ht="15.75" customHeight="1">
      <c r="B30" s="1999"/>
      <c r="C30" s="1999"/>
      <c r="D30" s="1999"/>
      <c r="E30" s="1999"/>
      <c r="F30" s="1999"/>
      <c r="G30" s="1999"/>
      <c r="H30" s="1999"/>
      <c r="I30" s="1999"/>
      <c r="J30" s="1999"/>
      <c r="K30" s="1999"/>
      <c r="L30" s="1999"/>
      <c r="M30" s="1999"/>
      <c r="N30" s="1999"/>
      <c r="O30" s="1999"/>
      <c r="P30" s="1999"/>
      <c r="Q30" s="1999"/>
      <c r="R30" s="1999"/>
    </row>
    <row r="31" spans="2:18" ht="15.75">
      <c r="B31" s="1155" t="s">
        <v>394</v>
      </c>
      <c r="C31" s="1155"/>
      <c r="D31" s="1155"/>
      <c r="E31" s="1155"/>
      <c r="F31" s="1155"/>
      <c r="G31" s="1155"/>
      <c r="H31" s="1155"/>
      <c r="I31" s="1155"/>
      <c r="J31" s="1155"/>
      <c r="K31" s="1155"/>
      <c r="L31" s="1155"/>
      <c r="M31" s="1155"/>
      <c r="N31" s="1155"/>
      <c r="O31" s="1155"/>
      <c r="P31" s="1155"/>
      <c r="Q31" s="1155"/>
      <c r="R31" s="1155"/>
    </row>
  </sheetData>
  <mergeCells count="1">
    <mergeCell ref="B29:R30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167"/>
  <dimension ref="A1:R42"/>
  <sheetViews>
    <sheetView showGridLines="0" zoomScale="80" zoomScaleNormal="80" workbookViewId="0"/>
  </sheetViews>
  <sheetFormatPr defaultRowHeight="15"/>
  <cols>
    <col min="1" max="1" width="4.42578125" style="618" customWidth="1"/>
    <col min="2" max="2" width="27.140625" style="571" customWidth="1"/>
    <col min="3" max="4" width="15.7109375" style="571" customWidth="1"/>
    <col min="5" max="16384" width="9.140625" style="571"/>
  </cols>
  <sheetData>
    <row r="1" spans="2:15" ht="30.75" customHeight="1" thickBot="1">
      <c r="B1" s="2001" t="s">
        <v>1132</v>
      </c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</row>
    <row r="2" spans="2:15" ht="17.25" thickTop="1" thickBot="1">
      <c r="B2" s="1390" t="s">
        <v>392</v>
      </c>
      <c r="C2" s="1404" t="s">
        <v>124</v>
      </c>
      <c r="D2" s="1405" t="s">
        <v>125</v>
      </c>
    </row>
    <row r="3" spans="2:15" ht="15.75" customHeight="1" thickTop="1">
      <c r="B3" s="1406" t="s">
        <v>26</v>
      </c>
      <c r="C3" s="1407">
        <v>0.32142857142857145</v>
      </c>
      <c r="D3" s="1408">
        <v>2.9285714285714284</v>
      </c>
      <c r="F3" s="807"/>
    </row>
    <row r="4" spans="2:15" ht="15.75" customHeight="1">
      <c r="B4" s="1409" t="s">
        <v>27</v>
      </c>
      <c r="C4" s="1410">
        <v>0</v>
      </c>
      <c r="D4" s="1411">
        <v>1.625</v>
      </c>
      <c r="F4" s="807"/>
    </row>
    <row r="5" spans="2:15" ht="15.75" customHeight="1">
      <c r="B5" s="1409" t="s">
        <v>28</v>
      </c>
      <c r="C5" s="1410">
        <v>0.3</v>
      </c>
      <c r="D5" s="1411">
        <v>4.9000000000000004</v>
      </c>
      <c r="F5" s="807"/>
    </row>
    <row r="6" spans="2:15" ht="15.75" customHeight="1">
      <c r="B6" s="1409" t="s">
        <v>29</v>
      </c>
      <c r="C6" s="1410">
        <v>0.14285714285714285</v>
      </c>
      <c r="D6" s="1411">
        <v>2.0714285714285716</v>
      </c>
      <c r="F6" s="807"/>
    </row>
    <row r="7" spans="2:15" ht="15.75" customHeight="1">
      <c r="B7" s="1409" t="s">
        <v>30</v>
      </c>
      <c r="C7" s="1410">
        <v>0</v>
      </c>
      <c r="D7" s="1411">
        <v>3.1428571428571428</v>
      </c>
      <c r="F7" s="807"/>
    </row>
    <row r="8" spans="2:15" ht="15.75" customHeight="1">
      <c r="B8" s="1409" t="s">
        <v>31</v>
      </c>
      <c r="C8" s="1410">
        <v>0.45098039215686275</v>
      </c>
      <c r="D8" s="1411">
        <v>2</v>
      </c>
      <c r="F8" s="807"/>
    </row>
    <row r="9" spans="2:15" ht="15.75" customHeight="1">
      <c r="B9" s="1409" t="s">
        <v>32</v>
      </c>
      <c r="C9" s="1410">
        <v>3.8461538461538464E-2</v>
      </c>
      <c r="D9" s="1411">
        <v>5.7307692307692308</v>
      </c>
      <c r="F9" s="807"/>
    </row>
    <row r="10" spans="2:15" ht="15.75" customHeight="1">
      <c r="B10" s="1409" t="s">
        <v>33</v>
      </c>
      <c r="C10" s="1410">
        <v>6.8181818181818177E-2</v>
      </c>
      <c r="D10" s="1411">
        <v>2.6818181818181817</v>
      </c>
      <c r="F10" s="807"/>
    </row>
    <row r="11" spans="2:15" ht="15.75" customHeight="1">
      <c r="B11" s="1409" t="s">
        <v>34</v>
      </c>
      <c r="C11" s="1410">
        <v>7.407407407407407E-2</v>
      </c>
      <c r="D11" s="1411">
        <v>3.2592592592592591</v>
      </c>
      <c r="F11" s="807"/>
    </row>
    <row r="12" spans="2:15" ht="15.75" customHeight="1">
      <c r="B12" s="1409" t="s">
        <v>35</v>
      </c>
      <c r="C12" s="1410">
        <v>0.125</v>
      </c>
      <c r="D12" s="1411">
        <v>3.25</v>
      </c>
      <c r="F12" s="807"/>
    </row>
    <row r="13" spans="2:15" ht="15.75" customHeight="1">
      <c r="B13" s="1409" t="s">
        <v>36</v>
      </c>
      <c r="C13" s="1410">
        <v>0</v>
      </c>
      <c r="D13" s="1411">
        <v>3.7894736842105261</v>
      </c>
      <c r="F13" s="807"/>
    </row>
    <row r="14" spans="2:15" ht="15.75" customHeight="1">
      <c r="B14" s="1409" t="s">
        <v>37</v>
      </c>
      <c r="C14" s="1410">
        <v>4.0816326530612242E-2</v>
      </c>
      <c r="D14" s="1411">
        <v>2.7142857142857144</v>
      </c>
      <c r="F14" s="807"/>
    </row>
    <row r="15" spans="2:15" ht="15.75" customHeight="1">
      <c r="B15" s="1409" t="s">
        <v>38</v>
      </c>
      <c r="C15" s="1410">
        <v>9.6774193548387094E-2</v>
      </c>
      <c r="D15" s="1411">
        <v>3.193548387096774</v>
      </c>
      <c r="F15" s="807"/>
    </row>
    <row r="16" spans="2:15" ht="15.75" customHeight="1">
      <c r="B16" s="1409" t="s">
        <v>39</v>
      </c>
      <c r="C16" s="1410">
        <v>1</v>
      </c>
      <c r="D16" s="1411">
        <v>4.333333333333333</v>
      </c>
      <c r="F16" s="807"/>
    </row>
    <row r="17" spans="2:18" ht="15.75" customHeight="1">
      <c r="B17" s="1409" t="s">
        <v>40</v>
      </c>
      <c r="C17" s="1412" t="s">
        <v>849</v>
      </c>
      <c r="D17" s="1411" t="s">
        <v>849</v>
      </c>
      <c r="F17" s="637"/>
    </row>
    <row r="18" spans="2:18" ht="15.75" customHeight="1" thickBot="1">
      <c r="B18" s="1413" t="s">
        <v>733</v>
      </c>
      <c r="C18" s="1417" t="s">
        <v>849</v>
      </c>
      <c r="D18" s="1418" t="s">
        <v>849</v>
      </c>
      <c r="F18" s="637"/>
    </row>
    <row r="19" spans="2:18" ht="15.75" thickTop="1"/>
    <row r="20" spans="2:18" ht="30.75" customHeight="1">
      <c r="B20" s="1999" t="s">
        <v>393</v>
      </c>
      <c r="C20" s="1999"/>
      <c r="D20" s="1999"/>
      <c r="E20" s="1999"/>
      <c r="F20" s="1999"/>
      <c r="G20" s="1999"/>
      <c r="H20" s="1999"/>
      <c r="I20" s="1999"/>
      <c r="J20" s="1999"/>
      <c r="K20" s="1999"/>
      <c r="L20" s="1999"/>
      <c r="M20" s="1999"/>
      <c r="N20" s="1999"/>
      <c r="O20" s="1999"/>
      <c r="P20" s="1999"/>
      <c r="Q20" s="1999"/>
      <c r="R20" s="1999"/>
    </row>
    <row r="21" spans="2:18" ht="15.75">
      <c r="B21" s="1155" t="s">
        <v>394</v>
      </c>
      <c r="C21" s="1155"/>
      <c r="D21" s="1155"/>
      <c r="E21" s="1155"/>
      <c r="F21" s="1155"/>
      <c r="G21" s="1155"/>
      <c r="H21" s="1155"/>
      <c r="I21" s="1155"/>
      <c r="J21" s="1155"/>
      <c r="K21" s="1155"/>
      <c r="L21" s="1155"/>
      <c r="M21" s="1155"/>
      <c r="N21" s="1155"/>
      <c r="O21" s="1155"/>
      <c r="P21" s="1155"/>
      <c r="Q21" s="1155"/>
      <c r="R21" s="1155"/>
    </row>
    <row r="23" spans="2:18" ht="15.75" customHeight="1">
      <c r="B23" s="629"/>
    </row>
    <row r="24" spans="2:18">
      <c r="B24" s="629"/>
    </row>
    <row r="25" spans="2:18">
      <c r="B25" s="629"/>
    </row>
    <row r="26" spans="2:18">
      <c r="B26" s="629"/>
    </row>
    <row r="27" spans="2:18">
      <c r="B27" s="629"/>
    </row>
    <row r="28" spans="2:18">
      <c r="B28" s="629"/>
    </row>
    <row r="29" spans="2:18">
      <c r="B29" s="629"/>
    </row>
    <row r="30" spans="2:18">
      <c r="B30" s="629"/>
    </row>
    <row r="31" spans="2:18">
      <c r="B31" s="629"/>
    </row>
    <row r="32" spans="2:18">
      <c r="B32" s="629"/>
    </row>
    <row r="33" spans="2:2">
      <c r="B33" s="629"/>
    </row>
    <row r="34" spans="2:2">
      <c r="B34" s="629"/>
    </row>
    <row r="35" spans="2:2">
      <c r="B35" s="629"/>
    </row>
    <row r="36" spans="2:2">
      <c r="B36" s="629"/>
    </row>
    <row r="37" spans="2:2">
      <c r="B37" s="629"/>
    </row>
    <row r="38" spans="2:2">
      <c r="B38" s="629"/>
    </row>
    <row r="39" spans="2:2">
      <c r="B39" s="629"/>
    </row>
    <row r="40" spans="2:2">
      <c r="B40" s="629"/>
    </row>
    <row r="41" spans="2:2" ht="15.75" customHeight="1">
      <c r="B41" s="629"/>
    </row>
    <row r="42" spans="2:2" ht="15.75" customHeight="1">
      <c r="B42" s="605"/>
    </row>
  </sheetData>
  <mergeCells count="2">
    <mergeCell ref="B20:R20"/>
    <mergeCell ref="B1:O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39"/>
  <dimension ref="A1:B29"/>
  <sheetViews>
    <sheetView showGridLines="0" zoomScale="80" zoomScaleNormal="80" workbookViewId="0"/>
  </sheetViews>
  <sheetFormatPr defaultRowHeight="15"/>
  <cols>
    <col min="1" max="1" width="4.28515625" style="618" customWidth="1"/>
  </cols>
  <sheetData>
    <row r="1" spans="2:2" ht="24" customHeight="1">
      <c r="B1" s="1152" t="s">
        <v>1058</v>
      </c>
    </row>
    <row r="29" spans="2:2" ht="15.75">
      <c r="B29" s="1155" t="s">
        <v>368</v>
      </c>
    </row>
  </sheetData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40"/>
  <dimension ref="A1:F35"/>
  <sheetViews>
    <sheetView showGridLines="0" workbookViewId="0">
      <selection sqref="A1:F20"/>
    </sheetView>
  </sheetViews>
  <sheetFormatPr defaultRowHeight="15"/>
  <cols>
    <col min="1" max="1" width="9.85546875" customWidth="1"/>
    <col min="2" max="3" width="19.7109375" customWidth="1"/>
  </cols>
  <sheetData>
    <row r="1" spans="1:6" ht="30.75" customHeight="1" thickBot="1">
      <c r="A1" s="2002" t="s">
        <v>314</v>
      </c>
      <c r="B1" s="2002"/>
      <c r="C1" s="2002"/>
      <c r="D1" s="2002"/>
      <c r="E1" s="2002"/>
      <c r="F1" s="2002"/>
    </row>
    <row r="2" spans="1:6" ht="30.75" customHeight="1" thickTop="1" thickBot="1">
      <c r="A2" s="407" t="s">
        <v>3</v>
      </c>
      <c r="B2" s="408" t="s">
        <v>128</v>
      </c>
      <c r="C2" s="397" t="s">
        <v>129</v>
      </c>
    </row>
    <row r="3" spans="1:6" ht="15.75" customHeight="1" thickTop="1">
      <c r="A3" s="404" t="s">
        <v>130</v>
      </c>
      <c r="B3" s="405">
        <v>2.1672616012238653E-2</v>
      </c>
      <c r="C3" s="406">
        <v>8.1591024987251407E-3</v>
      </c>
    </row>
    <row r="4" spans="1:6">
      <c r="A4" s="399" t="s">
        <v>4</v>
      </c>
      <c r="B4" s="398">
        <v>1.4080901177675371E-2</v>
      </c>
      <c r="C4" s="400">
        <v>7.4244751664106498E-3</v>
      </c>
    </row>
    <row r="5" spans="1:6">
      <c r="A5" s="399" t="s">
        <v>5</v>
      </c>
      <c r="B5" s="398">
        <v>1.4224028448056895E-2</v>
      </c>
      <c r="C5" s="400">
        <v>9.9060198120396233E-3</v>
      </c>
    </row>
    <row r="6" spans="1:6">
      <c r="A6" s="399" t="s">
        <v>6</v>
      </c>
      <c r="B6" s="398">
        <v>1.3828070984097718E-2</v>
      </c>
      <c r="C6" s="400">
        <v>6.453099792578936E-3</v>
      </c>
    </row>
    <row r="7" spans="1:6">
      <c r="A7" s="399" t="s">
        <v>7</v>
      </c>
      <c r="B7" s="398">
        <v>1.4402003757044458E-2</v>
      </c>
      <c r="C7" s="400">
        <v>4.8006679190148198E-3</v>
      </c>
    </row>
    <row r="8" spans="1:6">
      <c r="A8" s="399" t="s">
        <v>8</v>
      </c>
      <c r="B8" s="398">
        <v>1.113305799964087E-2</v>
      </c>
      <c r="C8" s="400">
        <v>6.4643562578559884E-3</v>
      </c>
    </row>
    <row r="9" spans="1:6">
      <c r="A9" s="399" t="s">
        <v>9</v>
      </c>
      <c r="B9" s="398">
        <v>1.33885878227606E-2</v>
      </c>
      <c r="C9" s="400">
        <v>6.0567421102964616E-3</v>
      </c>
    </row>
    <row r="10" spans="1:6">
      <c r="A10" s="399" t="s">
        <v>10</v>
      </c>
      <c r="B10" s="398">
        <v>1.0615359097694477E-2</v>
      </c>
      <c r="C10" s="400">
        <v>6.1370044783546195E-3</v>
      </c>
    </row>
    <row r="11" spans="1:6">
      <c r="A11" s="399" t="s">
        <v>11</v>
      </c>
      <c r="B11" s="398">
        <v>1.3180879784024137E-2</v>
      </c>
      <c r="C11" s="400">
        <v>5.3993965380339844E-3</v>
      </c>
    </row>
    <row r="12" spans="1:6">
      <c r="A12" s="399" t="s">
        <v>12</v>
      </c>
      <c r="B12" s="398">
        <v>9.685590821040084E-3</v>
      </c>
      <c r="C12" s="400">
        <v>3.5762181493071078E-3</v>
      </c>
    </row>
    <row r="13" spans="1:6">
      <c r="A13" s="399" t="s">
        <v>13</v>
      </c>
      <c r="B13" s="398">
        <v>9.6950742767787333E-3</v>
      </c>
      <c r="C13" s="400">
        <v>4.2220484753713837E-3</v>
      </c>
    </row>
    <row r="14" spans="1:6">
      <c r="A14" s="399" t="s">
        <v>14</v>
      </c>
      <c r="B14" s="398">
        <v>8.1505631298162424E-3</v>
      </c>
      <c r="C14" s="400">
        <v>2.2228808535862477E-3</v>
      </c>
    </row>
    <row r="15" spans="1:6">
      <c r="A15" s="399" t="s">
        <v>15</v>
      </c>
      <c r="B15" s="398">
        <v>6.3109581181870333E-3</v>
      </c>
      <c r="C15" s="400">
        <v>3.2989099254159492E-3</v>
      </c>
    </row>
    <row r="16" spans="1:6">
      <c r="A16" s="399" t="s">
        <v>16</v>
      </c>
      <c r="B16" s="398">
        <v>7.9051383399209481E-3</v>
      </c>
      <c r="C16" s="400">
        <v>2.682100508187465E-3</v>
      </c>
    </row>
    <row r="17" spans="1:3">
      <c r="A17" s="399" t="s">
        <v>17</v>
      </c>
      <c r="B17" s="398">
        <v>8.0210206057253503E-3</v>
      </c>
      <c r="C17" s="400">
        <v>2.627575715668649E-3</v>
      </c>
    </row>
    <row r="18" spans="1:3" ht="15.75" thickBot="1">
      <c r="A18" s="401" t="s">
        <v>18</v>
      </c>
      <c r="B18" s="402">
        <v>7.0883315158124316E-3</v>
      </c>
      <c r="C18" s="403">
        <v>2.3173391494002182E-3</v>
      </c>
    </row>
    <row r="19" spans="1:3" ht="15.75" thickTop="1">
      <c r="A19" s="396"/>
      <c r="B19" s="396"/>
      <c r="C19" s="396"/>
    </row>
    <row r="20" spans="1:3">
      <c r="A20" s="395" t="s">
        <v>368</v>
      </c>
    </row>
    <row r="35" ht="15.75" customHeight="1"/>
  </sheetData>
  <mergeCells count="1">
    <mergeCell ref="A1:F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41"/>
  <dimension ref="A1:B29"/>
  <sheetViews>
    <sheetView showGridLines="0" zoomScale="80" zoomScaleNormal="80" workbookViewId="0"/>
  </sheetViews>
  <sheetFormatPr defaultRowHeight="15"/>
  <cols>
    <col min="1" max="1" width="4.28515625" style="618" customWidth="1"/>
  </cols>
  <sheetData>
    <row r="1" spans="2:2" ht="24" customHeight="1">
      <c r="B1" s="1152" t="s">
        <v>1060</v>
      </c>
    </row>
    <row r="29" spans="2:2" ht="15.75">
      <c r="B29" s="1155" t="s">
        <v>368</v>
      </c>
    </row>
  </sheetData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42"/>
  <dimension ref="A1:F35"/>
  <sheetViews>
    <sheetView showGridLines="0" workbookViewId="0">
      <selection activeCell="B2" sqref="B2:C18"/>
    </sheetView>
  </sheetViews>
  <sheetFormatPr defaultRowHeight="15"/>
  <cols>
    <col min="1" max="1" width="9.85546875" customWidth="1"/>
    <col min="2" max="3" width="19.7109375" customWidth="1"/>
  </cols>
  <sheetData>
    <row r="1" spans="1:6" ht="30.75" customHeight="1" thickBot="1">
      <c r="A1" s="2003" t="s">
        <v>316</v>
      </c>
      <c r="B1" s="2003"/>
      <c r="C1" s="2003"/>
      <c r="D1" s="2003"/>
      <c r="E1" s="2003"/>
      <c r="F1" s="2003"/>
    </row>
    <row r="2" spans="1:6" ht="30.75" customHeight="1" thickTop="1" thickBot="1">
      <c r="A2" s="409" t="s">
        <v>3</v>
      </c>
      <c r="B2" s="419" t="s">
        <v>131</v>
      </c>
      <c r="C2" s="420" t="s">
        <v>132</v>
      </c>
    </row>
    <row r="3" spans="1:6" ht="15.75" customHeight="1" thickTop="1">
      <c r="A3" s="416" t="s">
        <v>130</v>
      </c>
      <c r="B3" s="417">
        <v>1.1983681795002549E-2</v>
      </c>
      <c r="C3" s="418">
        <v>8.9240183579806214E-3</v>
      </c>
    </row>
    <row r="4" spans="1:6">
      <c r="A4" s="414" t="s">
        <v>4</v>
      </c>
      <c r="B4" s="412">
        <v>1.6385048643113159E-2</v>
      </c>
      <c r="C4" s="410">
        <v>1.1264720942140295E-2</v>
      </c>
    </row>
    <row r="5" spans="1:6">
      <c r="A5" s="414" t="s">
        <v>5</v>
      </c>
      <c r="B5" s="412">
        <v>1.5748031496062992E-2</v>
      </c>
      <c r="C5" s="410">
        <v>8.6360172720345435E-3</v>
      </c>
    </row>
    <row r="6" spans="1:6">
      <c r="A6" s="414" t="s">
        <v>6</v>
      </c>
      <c r="B6" s="412">
        <v>1.0601521087808249E-2</v>
      </c>
      <c r="C6" s="410">
        <v>1.175386033648306E-2</v>
      </c>
    </row>
    <row r="7" spans="1:6">
      <c r="A7" s="414" t="s">
        <v>7</v>
      </c>
      <c r="B7" s="412">
        <v>8.1402629931120844E-3</v>
      </c>
      <c r="C7" s="410">
        <v>1.2106032143602587E-2</v>
      </c>
    </row>
    <row r="8" spans="1:6">
      <c r="A8" s="414" t="s">
        <v>8</v>
      </c>
      <c r="B8" s="412">
        <v>8.4395762255342083E-3</v>
      </c>
      <c r="C8" s="410">
        <v>7.5417489674986541E-3</v>
      </c>
    </row>
    <row r="9" spans="1:6">
      <c r="A9" s="414" t="s">
        <v>9</v>
      </c>
      <c r="B9" s="412">
        <v>9.5632770162575702E-3</v>
      </c>
      <c r="C9" s="410">
        <v>9.2445011157156528E-3</v>
      </c>
    </row>
    <row r="10" spans="1:6">
      <c r="A10" s="414" t="s">
        <v>10</v>
      </c>
      <c r="B10" s="412">
        <v>7.7956543373693806E-3</v>
      </c>
      <c r="C10" s="410">
        <v>1.2274008956709239E-2</v>
      </c>
    </row>
    <row r="11" spans="1:6">
      <c r="A11" s="414" t="s">
        <v>11</v>
      </c>
      <c r="B11" s="412">
        <v>8.0990948070509775E-3</v>
      </c>
      <c r="C11" s="410">
        <v>1.1116404637128792E-2</v>
      </c>
    </row>
    <row r="12" spans="1:6">
      <c r="A12" s="414" t="s">
        <v>12</v>
      </c>
      <c r="B12" s="412">
        <v>9.8345999105945454E-3</v>
      </c>
      <c r="C12" s="410">
        <v>9.8345999105945454E-3</v>
      </c>
    </row>
    <row r="13" spans="1:6">
      <c r="A13" s="414" t="s">
        <v>13</v>
      </c>
      <c r="B13" s="412">
        <v>9.2259577795152457E-3</v>
      </c>
      <c r="C13" s="410">
        <v>8.1313526192337768E-3</v>
      </c>
    </row>
    <row r="14" spans="1:6">
      <c r="A14" s="414" t="s">
        <v>14</v>
      </c>
      <c r="B14" s="412">
        <v>9.4842916419679898E-3</v>
      </c>
      <c r="C14" s="410">
        <v>1.2744516893894487E-2</v>
      </c>
    </row>
    <row r="15" spans="1:6">
      <c r="A15" s="414" t="s">
        <v>15</v>
      </c>
      <c r="B15" s="412">
        <v>1.0040160642570281E-2</v>
      </c>
      <c r="C15" s="410">
        <v>1.0900745840504877E-2</v>
      </c>
    </row>
    <row r="16" spans="1:6">
      <c r="A16" s="414" t="s">
        <v>16</v>
      </c>
      <c r="B16" s="412">
        <v>8.610954263128176E-3</v>
      </c>
      <c r="C16" s="410">
        <v>1.1434217955957086E-2</v>
      </c>
    </row>
    <row r="17" spans="1:5">
      <c r="A17" s="414" t="s">
        <v>17</v>
      </c>
      <c r="B17" s="412">
        <v>7.8827271470059464E-3</v>
      </c>
      <c r="C17" s="410">
        <v>8.8507813580417649E-3</v>
      </c>
    </row>
    <row r="18" spans="1:5" ht="15.75" thickBot="1">
      <c r="A18" s="415" t="s">
        <v>18</v>
      </c>
      <c r="B18" s="413">
        <v>6.8157033805888766E-3</v>
      </c>
      <c r="C18" s="411">
        <v>6.134133042529989E-3</v>
      </c>
    </row>
    <row r="19" spans="1:5" ht="15.75" thickTop="1">
      <c r="A19" s="112"/>
      <c r="B19" s="112"/>
      <c r="C19" s="112"/>
      <c r="D19" s="112"/>
      <c r="E19" s="112"/>
    </row>
    <row r="20" spans="1:5">
      <c r="A20" s="395" t="s">
        <v>368</v>
      </c>
    </row>
    <row r="35" ht="15.75" customHeight="1"/>
  </sheetData>
  <mergeCells count="1">
    <mergeCell ref="A1:F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104"/>
  <dimension ref="A1:G22"/>
  <sheetViews>
    <sheetView showGridLines="0" zoomScale="80" zoomScaleNormal="80" workbookViewId="0"/>
  </sheetViews>
  <sheetFormatPr defaultRowHeight="15"/>
  <cols>
    <col min="1" max="1" width="4.28515625" style="618" customWidth="1"/>
    <col min="2" max="2" width="13.42578125" customWidth="1"/>
    <col min="3" max="6" width="20.42578125" customWidth="1"/>
  </cols>
  <sheetData>
    <row r="1" spans="2:7" ht="30.75" customHeight="1" thickBot="1">
      <c r="B1" s="2004" t="s">
        <v>1133</v>
      </c>
      <c r="C1" s="2004"/>
      <c r="D1" s="2004"/>
      <c r="E1" s="2004"/>
      <c r="F1" s="2004"/>
      <c r="G1" s="2004"/>
    </row>
    <row r="2" spans="2:7" ht="38.25" customHeight="1" thickTop="1" thickBot="1">
      <c r="B2" s="1470" t="s">
        <v>3</v>
      </c>
      <c r="C2" s="1471" t="s">
        <v>128</v>
      </c>
      <c r="D2" s="1472" t="s">
        <v>129</v>
      </c>
      <c r="E2" s="1473" t="s">
        <v>131</v>
      </c>
      <c r="F2" s="1474" t="s">
        <v>132</v>
      </c>
    </row>
    <row r="3" spans="2:7" ht="15.75" customHeight="1" thickTop="1">
      <c r="B3" s="1436">
        <v>2000</v>
      </c>
      <c r="C3" s="1419">
        <v>2.1672616012238653E-2</v>
      </c>
      <c r="D3" s="1420">
        <v>8.1591024987251407E-3</v>
      </c>
      <c r="E3" s="1421">
        <v>1.1983681795002549E-2</v>
      </c>
      <c r="F3" s="1422">
        <v>8.9240183579806214E-3</v>
      </c>
    </row>
    <row r="4" spans="2:7">
      <c r="B4" s="1437">
        <v>2001</v>
      </c>
      <c r="C4" s="1423">
        <v>1.4080901177675371E-2</v>
      </c>
      <c r="D4" s="1424">
        <v>7.4244751664106498E-3</v>
      </c>
      <c r="E4" s="1425">
        <v>1.6385048643113159E-2</v>
      </c>
      <c r="F4" s="1426">
        <v>1.1264720942140295E-2</v>
      </c>
    </row>
    <row r="5" spans="2:7">
      <c r="B5" s="1437">
        <v>2002</v>
      </c>
      <c r="C5" s="1423">
        <v>1.4224028448056895E-2</v>
      </c>
      <c r="D5" s="1424">
        <v>9.9060198120396233E-3</v>
      </c>
      <c r="E5" s="1425">
        <v>1.5748031496062992E-2</v>
      </c>
      <c r="F5" s="1426">
        <v>8.6360172720345435E-3</v>
      </c>
    </row>
    <row r="6" spans="2:7">
      <c r="B6" s="1437">
        <v>2003</v>
      </c>
      <c r="C6" s="1423">
        <v>1.3828070984097718E-2</v>
      </c>
      <c r="D6" s="1424">
        <v>6.453099792578936E-3</v>
      </c>
      <c r="E6" s="1425">
        <v>1.0601521087808249E-2</v>
      </c>
      <c r="F6" s="1426">
        <v>1.175386033648306E-2</v>
      </c>
    </row>
    <row r="7" spans="2:7">
      <c r="B7" s="1437">
        <v>2004</v>
      </c>
      <c r="C7" s="1423">
        <v>1.4402003757044458E-2</v>
      </c>
      <c r="D7" s="1424">
        <v>4.8006679190148198E-3</v>
      </c>
      <c r="E7" s="1425">
        <v>8.1402629931120844E-3</v>
      </c>
      <c r="F7" s="1426">
        <v>1.2106032143602587E-2</v>
      </c>
    </row>
    <row r="8" spans="2:7">
      <c r="B8" s="1437">
        <v>2005</v>
      </c>
      <c r="C8" s="1423">
        <v>1.113305799964087E-2</v>
      </c>
      <c r="D8" s="1424">
        <v>6.4643562578559884E-3</v>
      </c>
      <c r="E8" s="1425">
        <v>8.4395762255342083E-3</v>
      </c>
      <c r="F8" s="1426">
        <v>7.5417489674986541E-3</v>
      </c>
    </row>
    <row r="9" spans="2:7">
      <c r="B9" s="1437">
        <v>2006</v>
      </c>
      <c r="C9" s="1423">
        <v>1.3550135501355014E-2</v>
      </c>
      <c r="D9" s="1424">
        <v>6.0577076358998882E-3</v>
      </c>
      <c r="E9" s="1425">
        <v>9.5648015303682436E-3</v>
      </c>
      <c r="F9" s="1426">
        <v>9.2459748126893036E-3</v>
      </c>
    </row>
    <row r="10" spans="2:7">
      <c r="B10" s="1437">
        <v>2007</v>
      </c>
      <c r="C10" s="1423">
        <v>1.0617120106171201E-2</v>
      </c>
      <c r="D10" s="1424">
        <v>6.1380225613802252E-3</v>
      </c>
      <c r="E10" s="1425">
        <v>7.9628400796283999E-3</v>
      </c>
      <c r="F10" s="1426">
        <v>1.227604512276045E-2</v>
      </c>
    </row>
    <row r="11" spans="2:7">
      <c r="B11" s="1437">
        <v>2008</v>
      </c>
      <c r="C11" s="1423">
        <v>1.3022074003493726E-2</v>
      </c>
      <c r="D11" s="1424">
        <v>5.3993965380339844E-3</v>
      </c>
      <c r="E11" s="1425">
        <v>8.0990948070509775E-3</v>
      </c>
      <c r="F11" s="1426">
        <v>1.1116404637128792E-2</v>
      </c>
    </row>
    <row r="12" spans="2:7">
      <c r="B12" s="1437">
        <v>2009</v>
      </c>
      <c r="C12" s="1423">
        <v>9.685590821040084E-3</v>
      </c>
      <c r="D12" s="1424">
        <v>3.5762181493071078E-3</v>
      </c>
      <c r="E12" s="1425">
        <v>9.8345999105945454E-3</v>
      </c>
      <c r="F12" s="1426">
        <v>9.8345999105945454E-3</v>
      </c>
    </row>
    <row r="13" spans="2:7">
      <c r="B13" s="1437">
        <v>2010</v>
      </c>
      <c r="C13" s="1423">
        <v>9.6950742767787333E-3</v>
      </c>
      <c r="D13" s="1424">
        <v>4.2220484753713837E-3</v>
      </c>
      <c r="E13" s="1425">
        <v>9.2259577795152457E-3</v>
      </c>
      <c r="F13" s="1426">
        <v>8.1313526192337768E-3</v>
      </c>
    </row>
    <row r="14" spans="2:7">
      <c r="B14" s="1437">
        <v>2011</v>
      </c>
      <c r="C14" s="1423">
        <v>8.1493554600681577E-3</v>
      </c>
      <c r="D14" s="1424">
        <v>2.2225514891094978E-3</v>
      </c>
      <c r="E14" s="1425">
        <v>9.4828863535338578E-3</v>
      </c>
      <c r="F14" s="1426">
        <v>1.2594458438287152E-2</v>
      </c>
    </row>
    <row r="15" spans="2:7">
      <c r="B15" s="1437">
        <v>2012</v>
      </c>
      <c r="C15" s="1423">
        <v>6.3091482649842269E-3</v>
      </c>
      <c r="D15" s="1424">
        <v>3.2979638657872094E-3</v>
      </c>
      <c r="E15" s="1425">
        <v>1.0037281330656725E-2</v>
      </c>
      <c r="F15" s="1426">
        <v>1.0897619730427301E-2</v>
      </c>
    </row>
    <row r="16" spans="2:7">
      <c r="B16" s="1437">
        <v>2013</v>
      </c>
      <c r="C16" s="1423">
        <v>7.9017920135459295E-3</v>
      </c>
      <c r="D16" s="1424">
        <v>2.6809651474530832E-3</v>
      </c>
      <c r="E16" s="1425">
        <v>8.6073091576125312E-3</v>
      </c>
      <c r="F16" s="1426">
        <v>1.1429377733878934E-2</v>
      </c>
    </row>
    <row r="17" spans="1:7" s="571" customFormat="1">
      <c r="A17" s="618"/>
      <c r="B17" s="1437">
        <v>2014</v>
      </c>
      <c r="C17" s="1427">
        <v>8.113311331133112E-3</v>
      </c>
      <c r="D17" s="1424">
        <v>2.6127612761276124E-3</v>
      </c>
      <c r="E17" s="1428">
        <v>7.8382838283828377E-3</v>
      </c>
      <c r="F17" s="1429">
        <v>8.8008800880088004E-3</v>
      </c>
    </row>
    <row r="18" spans="1:7" s="618" customFormat="1">
      <c r="B18" s="1437">
        <v>2015</v>
      </c>
      <c r="C18" s="1423">
        <v>7.5737084122261293E-3</v>
      </c>
      <c r="D18" s="1424">
        <v>2.4344062753583985E-3</v>
      </c>
      <c r="E18" s="1428">
        <v>7.7089532053015962E-3</v>
      </c>
      <c r="F18" s="1429">
        <v>6.8974844468487964E-3</v>
      </c>
    </row>
    <row r="19" spans="1:7" ht="15.75" thickBot="1">
      <c r="B19" s="1437">
        <v>2016</v>
      </c>
      <c r="C19" s="1430">
        <v>7.9823837049270568E-3</v>
      </c>
      <c r="D19" s="1424">
        <v>2.8901734104046246E-3</v>
      </c>
      <c r="E19" s="1431">
        <v>6.4684833470960634E-3</v>
      </c>
      <c r="F19" s="1432">
        <v>9.0834021469859624E-3</v>
      </c>
    </row>
    <row r="20" spans="1:7" ht="16.5" thickTop="1" thickBot="1">
      <c r="B20" s="1438">
        <v>2017</v>
      </c>
      <c r="C20" s="1433">
        <v>7.6933836900265774E-3</v>
      </c>
      <c r="D20" s="1434">
        <v>2.2380752552804591E-3</v>
      </c>
      <c r="E20" s="1435"/>
      <c r="F20" s="1435"/>
      <c r="G20" s="2"/>
    </row>
    <row r="21" spans="1:7" ht="15.75" thickTop="1">
      <c r="B21" s="396"/>
      <c r="C21" s="396"/>
      <c r="D21" s="396"/>
      <c r="E21" s="2"/>
      <c r="F21" s="2"/>
    </row>
    <row r="22" spans="1:7" ht="15.75">
      <c r="B22" s="1155" t="s">
        <v>368</v>
      </c>
    </row>
  </sheetData>
  <mergeCells count="1">
    <mergeCell ref="B1:G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43"/>
  <dimension ref="A1:B29"/>
  <sheetViews>
    <sheetView showGridLines="0" zoomScale="80" zoomScaleNormal="80" workbookViewId="0"/>
  </sheetViews>
  <sheetFormatPr defaultRowHeight="15"/>
  <cols>
    <col min="1" max="1" width="4.28515625" style="618" customWidth="1"/>
  </cols>
  <sheetData>
    <row r="1" spans="2:2" ht="24" customHeight="1">
      <c r="B1" s="1152" t="s">
        <v>1059</v>
      </c>
    </row>
    <row r="29" spans="2:2" ht="15.75">
      <c r="B29" s="1155" t="s">
        <v>368</v>
      </c>
    </row>
  </sheetData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44"/>
  <dimension ref="A1:F34"/>
  <sheetViews>
    <sheetView showGridLines="0" workbookViewId="0">
      <selection activeCell="A20" sqref="A20"/>
    </sheetView>
  </sheetViews>
  <sheetFormatPr defaultRowHeight="15"/>
  <cols>
    <col min="1" max="1" width="9.85546875" customWidth="1"/>
    <col min="2" max="3" width="19.7109375" customWidth="1"/>
  </cols>
  <sheetData>
    <row r="1" spans="1:6" ht="30.75" customHeight="1" thickBot="1">
      <c r="A1" s="2005" t="s">
        <v>318</v>
      </c>
      <c r="B1" s="2005"/>
      <c r="C1" s="2005"/>
      <c r="D1" s="2005"/>
      <c r="E1" s="2005"/>
      <c r="F1" s="2005"/>
    </row>
    <row r="2" spans="1:6" ht="30.75" customHeight="1" thickTop="1" thickBot="1">
      <c r="A2" s="429" t="s">
        <v>3</v>
      </c>
      <c r="B2" s="425" t="s">
        <v>128</v>
      </c>
      <c r="C2" s="424" t="s">
        <v>129</v>
      </c>
    </row>
    <row r="3" spans="1:6" ht="15.75" customHeight="1" thickTop="1">
      <c r="A3" s="430" t="s">
        <v>130</v>
      </c>
      <c r="B3" s="426">
        <v>1.9647696476964769E-2</v>
      </c>
      <c r="C3" s="423">
        <v>6.0975609756097563E-3</v>
      </c>
    </row>
    <row r="4" spans="1:6">
      <c r="A4" s="431" t="s">
        <v>4</v>
      </c>
      <c r="B4" s="427">
        <v>1.5629884338855891E-2</v>
      </c>
      <c r="C4" s="421">
        <v>7.8149421694279457E-3</v>
      </c>
    </row>
    <row r="5" spans="1:6">
      <c r="A5" s="431" t="s">
        <v>5</v>
      </c>
      <c r="B5" s="427">
        <v>1.3129770992366412E-2</v>
      </c>
      <c r="C5" s="421">
        <v>4.2748091603053437E-3</v>
      </c>
    </row>
    <row r="6" spans="1:6">
      <c r="A6" s="431" t="s">
        <v>6</v>
      </c>
      <c r="B6" s="427">
        <v>1.2107870115575124E-2</v>
      </c>
      <c r="C6" s="421">
        <v>5.5035773252614193E-3</v>
      </c>
    </row>
    <row r="7" spans="1:6">
      <c r="A7" s="431" t="s">
        <v>7</v>
      </c>
      <c r="B7" s="427">
        <v>1.278711816244376E-2</v>
      </c>
      <c r="C7" s="421">
        <v>6.1567605967321817E-3</v>
      </c>
    </row>
    <row r="8" spans="1:6">
      <c r="A8" s="431" t="s">
        <v>8</v>
      </c>
      <c r="B8" s="427">
        <v>1.0948191593352884E-2</v>
      </c>
      <c r="C8" s="421">
        <v>5.083088954056696E-3</v>
      </c>
    </row>
    <row r="9" spans="1:6">
      <c r="A9" s="431" t="s">
        <v>9</v>
      </c>
      <c r="B9" s="427">
        <v>1.1017924683440223E-2</v>
      </c>
      <c r="C9" s="421">
        <v>3.2889327413254399E-3</v>
      </c>
    </row>
    <row r="10" spans="1:6">
      <c r="A10" s="431" t="s">
        <v>10</v>
      </c>
      <c r="B10" s="427">
        <v>1.3975665899375204E-2</v>
      </c>
      <c r="C10" s="421">
        <v>4.4393291680368298E-3</v>
      </c>
    </row>
    <row r="11" spans="1:6">
      <c r="A11" s="431" t="s">
        <v>11</v>
      </c>
      <c r="B11" s="427">
        <v>9.8450613298902527E-3</v>
      </c>
      <c r="C11" s="421">
        <v>2.259522272433828E-3</v>
      </c>
    </row>
    <row r="12" spans="1:6">
      <c r="A12" s="431" t="s">
        <v>12</v>
      </c>
      <c r="B12" s="427">
        <v>1.2691853600944509E-2</v>
      </c>
      <c r="C12" s="421">
        <v>3.8370720188902006E-3</v>
      </c>
    </row>
    <row r="13" spans="1:6">
      <c r="A13" s="431" t="s">
        <v>13</v>
      </c>
      <c r="B13" s="427">
        <v>7.4969400244798041E-3</v>
      </c>
      <c r="C13" s="421">
        <v>2.2949816401468788E-3</v>
      </c>
    </row>
    <row r="14" spans="1:6">
      <c r="A14" s="431" t="s">
        <v>14</v>
      </c>
      <c r="B14" s="427">
        <v>8.5354896675651389E-3</v>
      </c>
      <c r="C14" s="421">
        <v>3.444144953578916E-3</v>
      </c>
    </row>
    <row r="15" spans="1:6">
      <c r="A15" s="431" t="s">
        <v>15</v>
      </c>
      <c r="B15" s="427">
        <v>9.5777687845676526E-3</v>
      </c>
      <c r="C15" s="421">
        <v>3.6422501011736143E-3</v>
      </c>
    </row>
    <row r="16" spans="1:6">
      <c r="A16" s="431" t="s">
        <v>16</v>
      </c>
      <c r="B16" s="427">
        <v>6.9140680118526879E-3</v>
      </c>
      <c r="C16" s="421">
        <v>2.5398617186397632E-3</v>
      </c>
    </row>
    <row r="17" spans="1:3">
      <c r="A17" s="431" t="s">
        <v>17</v>
      </c>
      <c r="B17" s="427">
        <v>8.5669781931464167E-3</v>
      </c>
      <c r="C17" s="421">
        <v>2.3364485981308409E-3</v>
      </c>
    </row>
    <row r="18" spans="1:3" ht="15.75" thickBot="1">
      <c r="A18" s="432" t="s">
        <v>18</v>
      </c>
      <c r="B18" s="428">
        <v>8.8997807300399846E-3</v>
      </c>
      <c r="C18" s="422">
        <v>2.1926996001547789E-3</v>
      </c>
    </row>
    <row r="19" spans="1:3" ht="15.75" thickTop="1">
      <c r="A19" s="111"/>
    </row>
    <row r="20" spans="1:3">
      <c r="A20" s="395" t="s">
        <v>368</v>
      </c>
    </row>
    <row r="34" ht="15.75" customHeight="1"/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"/>
  <dimension ref="B1:J21"/>
  <sheetViews>
    <sheetView showGridLines="0" zoomScale="85" zoomScaleNormal="85" workbookViewId="0"/>
  </sheetViews>
  <sheetFormatPr defaultRowHeight="12.75"/>
  <cols>
    <col min="1" max="1" width="3.5703125" style="332" customWidth="1"/>
    <col min="2" max="2" width="15.7109375" style="332" customWidth="1"/>
    <col min="3" max="3" width="7.140625" style="332" customWidth="1"/>
    <col min="4" max="8" width="15.7109375" style="332" customWidth="1"/>
    <col min="9" max="9" width="12.42578125" style="332" customWidth="1"/>
    <col min="10" max="13" width="12.140625" style="332" customWidth="1"/>
    <col min="14" max="14" width="12.5703125" style="332" customWidth="1"/>
    <col min="15" max="16384" width="9.140625" style="332"/>
  </cols>
  <sheetData>
    <row r="1" spans="2:10" ht="30.95" customHeight="1" thickBot="1">
      <c r="B1" s="1143" t="s">
        <v>1037</v>
      </c>
      <c r="C1" s="1143"/>
      <c r="D1" s="1143"/>
      <c r="E1" s="1143"/>
      <c r="F1" s="1143"/>
      <c r="G1" s="1143"/>
      <c r="H1" s="1143"/>
      <c r="I1" s="1144"/>
      <c r="J1" s="1145"/>
    </row>
    <row r="2" spans="2:10" ht="30.75" customHeight="1" thickBot="1">
      <c r="B2" s="1872" t="s">
        <v>0</v>
      </c>
      <c r="C2" s="1872"/>
      <c r="D2" s="1146" t="s">
        <v>19</v>
      </c>
      <c r="E2" s="1147" t="s">
        <v>20</v>
      </c>
      <c r="F2" s="1147" t="s">
        <v>51</v>
      </c>
      <c r="G2" s="1147" t="s">
        <v>60</v>
      </c>
      <c r="H2" s="1148" t="s">
        <v>62</v>
      </c>
    </row>
    <row r="3" spans="2:10" ht="15" customHeight="1">
      <c r="B3" s="1873" t="s">
        <v>3</v>
      </c>
      <c r="C3" s="1132">
        <v>2001</v>
      </c>
      <c r="D3" s="1133">
        <v>789</v>
      </c>
      <c r="E3" s="1134">
        <v>249</v>
      </c>
      <c r="F3" s="1134">
        <v>6</v>
      </c>
      <c r="G3" s="1134">
        <v>17</v>
      </c>
      <c r="H3" s="1149">
        <v>2</v>
      </c>
    </row>
    <row r="4" spans="2:10" ht="15" customHeight="1">
      <c r="B4" s="1874"/>
      <c r="C4" s="1135">
        <v>2002</v>
      </c>
      <c r="D4" s="1136">
        <v>772</v>
      </c>
      <c r="E4" s="1137">
        <v>297</v>
      </c>
      <c r="F4" s="1137">
        <v>12</v>
      </c>
      <c r="G4" s="1137">
        <v>9</v>
      </c>
      <c r="H4" s="1150">
        <v>0</v>
      </c>
    </row>
    <row r="5" spans="2:10" ht="15" customHeight="1">
      <c r="B5" s="1874"/>
      <c r="C5" s="1135">
        <v>2003</v>
      </c>
      <c r="D5" s="1136">
        <v>712</v>
      </c>
      <c r="E5" s="1137">
        <v>282</v>
      </c>
      <c r="F5" s="1137">
        <v>22</v>
      </c>
      <c r="G5" s="1137">
        <v>12</v>
      </c>
      <c r="H5" s="1151">
        <v>1</v>
      </c>
    </row>
    <row r="6" spans="2:10" ht="15" customHeight="1">
      <c r="B6" s="1874"/>
      <c r="C6" s="1135">
        <v>2004</v>
      </c>
      <c r="D6" s="1136">
        <v>803</v>
      </c>
      <c r="E6" s="1137">
        <v>314</v>
      </c>
      <c r="F6" s="1137">
        <v>16</v>
      </c>
      <c r="G6" s="1137">
        <v>13</v>
      </c>
      <c r="H6" s="1150">
        <v>0</v>
      </c>
    </row>
    <row r="7" spans="2:10" ht="15" customHeight="1">
      <c r="B7" s="1874"/>
      <c r="C7" s="1135">
        <v>2005</v>
      </c>
      <c r="D7" s="1136">
        <v>746</v>
      </c>
      <c r="E7" s="1137">
        <v>331</v>
      </c>
      <c r="F7" s="1137">
        <v>13</v>
      </c>
      <c r="G7" s="1137">
        <v>9</v>
      </c>
      <c r="H7" s="1151">
        <v>4</v>
      </c>
    </row>
    <row r="8" spans="2:10" ht="15" customHeight="1">
      <c r="B8" s="1874"/>
      <c r="C8" s="1135">
        <v>2006</v>
      </c>
      <c r="D8" s="1136">
        <v>845</v>
      </c>
      <c r="E8" s="1137">
        <v>405</v>
      </c>
      <c r="F8" s="1137">
        <v>15</v>
      </c>
      <c r="G8" s="1137">
        <v>13</v>
      </c>
      <c r="H8" s="1138">
        <v>6</v>
      </c>
    </row>
    <row r="9" spans="2:10" ht="15" customHeight="1">
      <c r="B9" s="1874"/>
      <c r="C9" s="1135">
        <v>2007</v>
      </c>
      <c r="D9" s="1136">
        <v>908</v>
      </c>
      <c r="E9" s="1137">
        <v>384</v>
      </c>
      <c r="F9" s="1137">
        <v>24</v>
      </c>
      <c r="G9" s="1137">
        <v>13</v>
      </c>
      <c r="H9" s="1138">
        <v>3</v>
      </c>
    </row>
    <row r="10" spans="2:10" ht="15" customHeight="1">
      <c r="B10" s="1874"/>
      <c r="C10" s="1135">
        <v>2008</v>
      </c>
      <c r="D10" s="1136">
        <v>915</v>
      </c>
      <c r="E10" s="1137">
        <v>466</v>
      </c>
      <c r="F10" s="1137">
        <v>15</v>
      </c>
      <c r="G10" s="1137">
        <v>7</v>
      </c>
      <c r="H10" s="1138">
        <v>1</v>
      </c>
    </row>
    <row r="11" spans="2:10" ht="15" customHeight="1">
      <c r="B11" s="1874"/>
      <c r="C11" s="1135">
        <v>2009</v>
      </c>
      <c r="D11" s="1136">
        <v>986</v>
      </c>
      <c r="E11" s="1137">
        <v>567</v>
      </c>
      <c r="F11" s="1137">
        <v>25</v>
      </c>
      <c r="G11" s="1137">
        <v>12</v>
      </c>
      <c r="H11" s="1138">
        <v>2</v>
      </c>
    </row>
    <row r="12" spans="2:10" ht="15" customHeight="1">
      <c r="B12" s="1874"/>
      <c r="C12" s="1135">
        <v>2010</v>
      </c>
      <c r="D12" s="1136">
        <v>847</v>
      </c>
      <c r="E12" s="1137">
        <v>537</v>
      </c>
      <c r="F12" s="1137">
        <v>22</v>
      </c>
      <c r="G12" s="1137">
        <v>16</v>
      </c>
      <c r="H12" s="1138">
        <v>3</v>
      </c>
    </row>
    <row r="13" spans="2:10" ht="15" customHeight="1">
      <c r="B13" s="1874"/>
      <c r="C13" s="1135">
        <v>2011</v>
      </c>
      <c r="D13" s="1136">
        <v>892</v>
      </c>
      <c r="E13" s="1137">
        <v>508</v>
      </c>
      <c r="F13" s="1137">
        <v>29</v>
      </c>
      <c r="G13" s="1137">
        <v>11</v>
      </c>
      <c r="H13" s="1138">
        <v>8</v>
      </c>
    </row>
    <row r="14" spans="2:10" ht="15" customHeight="1">
      <c r="B14" s="1874"/>
      <c r="C14" s="1135">
        <v>2012</v>
      </c>
      <c r="D14" s="1136">
        <v>951</v>
      </c>
      <c r="E14" s="1137">
        <v>444</v>
      </c>
      <c r="F14" s="1137">
        <v>30</v>
      </c>
      <c r="G14" s="1137">
        <v>11</v>
      </c>
      <c r="H14" s="1138">
        <v>6</v>
      </c>
    </row>
    <row r="15" spans="2:10" ht="15" customHeight="1">
      <c r="B15" s="1874"/>
      <c r="C15" s="1135">
        <v>2013</v>
      </c>
      <c r="D15" s="1136">
        <v>963</v>
      </c>
      <c r="E15" s="1137">
        <v>472</v>
      </c>
      <c r="F15" s="1137">
        <v>25</v>
      </c>
      <c r="G15" s="1137">
        <v>15</v>
      </c>
      <c r="H15" s="1138">
        <v>5</v>
      </c>
    </row>
    <row r="16" spans="2:10" ht="15" customHeight="1">
      <c r="B16" s="1874"/>
      <c r="C16" s="1135">
        <v>2014</v>
      </c>
      <c r="D16" s="1136">
        <v>848</v>
      </c>
      <c r="E16" s="1137">
        <v>478</v>
      </c>
      <c r="F16" s="1137">
        <v>45</v>
      </c>
      <c r="G16" s="1137">
        <v>10</v>
      </c>
      <c r="H16" s="1138">
        <v>14</v>
      </c>
    </row>
    <row r="17" spans="2:9" ht="15" customHeight="1">
      <c r="B17" s="1874"/>
      <c r="C17" s="1135">
        <v>2015</v>
      </c>
      <c r="D17" s="1136">
        <v>833</v>
      </c>
      <c r="E17" s="1137">
        <v>477</v>
      </c>
      <c r="F17" s="1137">
        <v>40</v>
      </c>
      <c r="G17" s="1137">
        <v>12</v>
      </c>
      <c r="H17" s="1138">
        <v>12</v>
      </c>
    </row>
    <row r="18" spans="2:9" ht="15" customHeight="1">
      <c r="B18" s="1874"/>
      <c r="C18" s="1135">
        <v>2016</v>
      </c>
      <c r="D18" s="1136">
        <v>786</v>
      </c>
      <c r="E18" s="1137">
        <v>468</v>
      </c>
      <c r="F18" s="1137">
        <v>42</v>
      </c>
      <c r="G18" s="1137">
        <v>10</v>
      </c>
      <c r="H18" s="1138">
        <v>12</v>
      </c>
    </row>
    <row r="19" spans="2:9" ht="15" customHeight="1" thickBot="1">
      <c r="B19" s="1875"/>
      <c r="C19" s="1139">
        <v>2017</v>
      </c>
      <c r="D19" s="1140">
        <v>777</v>
      </c>
      <c r="E19" s="1141">
        <v>463</v>
      </c>
      <c r="F19" s="1141">
        <v>42</v>
      </c>
      <c r="G19" s="1141">
        <v>9</v>
      </c>
      <c r="H19" s="1142">
        <v>11</v>
      </c>
    </row>
    <row r="20" spans="2:9" ht="13.5" customHeight="1"/>
    <row r="21" spans="2:9" ht="36.75" customHeight="1">
      <c r="B21" s="1871" t="s">
        <v>73</v>
      </c>
      <c r="C21" s="1871"/>
      <c r="D21" s="1871"/>
      <c r="E21" s="1871"/>
      <c r="F21" s="1871"/>
      <c r="G21" s="1871"/>
      <c r="H21" s="1871"/>
      <c r="I21" s="1871"/>
    </row>
  </sheetData>
  <mergeCells count="3">
    <mergeCell ref="B21:I21"/>
    <mergeCell ref="B2:C2"/>
    <mergeCell ref="B3:B19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45"/>
  <dimension ref="A1:B29"/>
  <sheetViews>
    <sheetView showGridLines="0" zoomScale="80" zoomScaleNormal="80" workbookViewId="0"/>
  </sheetViews>
  <sheetFormatPr defaultRowHeight="15"/>
  <cols>
    <col min="1" max="1" width="4.42578125" style="618" customWidth="1"/>
  </cols>
  <sheetData>
    <row r="1" spans="2:2" ht="24" customHeight="1">
      <c r="B1" s="1152" t="s">
        <v>1062</v>
      </c>
    </row>
    <row r="29" spans="2:2" ht="15.75">
      <c r="B29" s="1155" t="s">
        <v>369</v>
      </c>
    </row>
  </sheetData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46"/>
  <dimension ref="A1:F35"/>
  <sheetViews>
    <sheetView showGridLines="0" workbookViewId="0">
      <selection activeCell="B2" sqref="B2:B18"/>
    </sheetView>
  </sheetViews>
  <sheetFormatPr defaultRowHeight="15"/>
  <cols>
    <col min="1" max="1" width="9.85546875" customWidth="1"/>
    <col min="2" max="2" width="19.7109375" customWidth="1"/>
  </cols>
  <sheetData>
    <row r="1" spans="1:6" ht="30.75" customHeight="1" thickBot="1">
      <c r="A1" s="2006" t="s">
        <v>316</v>
      </c>
      <c r="B1" s="2006"/>
      <c r="C1" s="2006"/>
      <c r="D1" s="2006"/>
      <c r="E1" s="2006"/>
      <c r="F1" s="2006"/>
    </row>
    <row r="2" spans="1:6" ht="30.75" customHeight="1" thickTop="1" thickBot="1">
      <c r="A2" s="433" t="s">
        <v>3</v>
      </c>
      <c r="B2" s="440" t="s">
        <v>132</v>
      </c>
    </row>
    <row r="3" spans="1:6" ht="15.75" customHeight="1" thickTop="1">
      <c r="A3" s="438" t="s">
        <v>130</v>
      </c>
      <c r="B3" s="439">
        <v>1.3888888888888888E-2</v>
      </c>
    </row>
    <row r="4" spans="1:6">
      <c r="A4" s="436" t="s">
        <v>4</v>
      </c>
      <c r="B4" s="434">
        <v>1.9381056580181306E-2</v>
      </c>
    </row>
    <row r="5" spans="1:6">
      <c r="A5" s="436" t="s">
        <v>5</v>
      </c>
      <c r="B5" s="434">
        <v>1.8931297709923665E-2</v>
      </c>
    </row>
    <row r="6" spans="1:6">
      <c r="A6" s="436" t="s">
        <v>6</v>
      </c>
      <c r="B6" s="434">
        <v>1.8436984039625758E-2</v>
      </c>
    </row>
    <row r="7" spans="1:6">
      <c r="A7" s="436" t="s">
        <v>7</v>
      </c>
      <c r="B7" s="434">
        <v>1.5865498460809851E-2</v>
      </c>
    </row>
    <row r="8" spans="1:6">
      <c r="A8" s="436" t="s">
        <v>8</v>
      </c>
      <c r="B8" s="434">
        <v>1.5835777126099706E-2</v>
      </c>
    </row>
    <row r="9" spans="1:6">
      <c r="A9" s="436" t="s">
        <v>9</v>
      </c>
      <c r="B9" s="434">
        <v>1.5457983884229566E-2</v>
      </c>
    </row>
    <row r="10" spans="1:6">
      <c r="A10" s="436" t="s">
        <v>10</v>
      </c>
      <c r="B10" s="434">
        <v>1.3646826701742847E-2</v>
      </c>
    </row>
    <row r="11" spans="1:6">
      <c r="A11" s="436" t="s">
        <v>11</v>
      </c>
      <c r="B11" s="434">
        <v>1.3718528082633958E-2</v>
      </c>
    </row>
    <row r="12" spans="1:6">
      <c r="A12" s="436" t="s">
        <v>12</v>
      </c>
      <c r="B12" s="434">
        <v>1.4167650531286895E-2</v>
      </c>
    </row>
    <row r="13" spans="1:6">
      <c r="A13" s="436" t="s">
        <v>13</v>
      </c>
      <c r="B13" s="434">
        <v>1.0403916768665851E-2</v>
      </c>
    </row>
    <row r="14" spans="1:6">
      <c r="A14" s="436" t="s">
        <v>14</v>
      </c>
      <c r="B14" s="434">
        <v>1.0781671159029648E-2</v>
      </c>
    </row>
    <row r="15" spans="1:6">
      <c r="A15" s="436" t="s">
        <v>15</v>
      </c>
      <c r="B15" s="434">
        <v>1.1601241062997435E-2</v>
      </c>
    </row>
    <row r="16" spans="1:6">
      <c r="A16" s="436" t="s">
        <v>16</v>
      </c>
      <c r="B16" s="434">
        <v>9.4539297304924511E-3</v>
      </c>
    </row>
    <row r="17" spans="1:3">
      <c r="A17" s="436" t="s">
        <v>17</v>
      </c>
      <c r="B17" s="434">
        <v>1.1292834890965733E-2</v>
      </c>
    </row>
    <row r="18" spans="1:3" ht="15.75" thickBot="1">
      <c r="A18" s="437" t="s">
        <v>18</v>
      </c>
      <c r="B18" s="435">
        <v>7.7389397652521605E-3</v>
      </c>
    </row>
    <row r="19" spans="1:3" ht="15.75" thickTop="1">
      <c r="A19" s="113"/>
      <c r="B19" s="113"/>
      <c r="C19" s="113"/>
    </row>
    <row r="20" spans="1:3">
      <c r="A20" s="395" t="s">
        <v>368</v>
      </c>
    </row>
    <row r="35" ht="15.75" customHeight="1"/>
  </sheetData>
  <mergeCells count="1">
    <mergeCell ref="A1:F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105"/>
  <dimension ref="A1:G22"/>
  <sheetViews>
    <sheetView showGridLines="0" zoomScale="80" zoomScaleNormal="80" workbookViewId="0"/>
  </sheetViews>
  <sheetFormatPr defaultRowHeight="15"/>
  <cols>
    <col min="1" max="1" width="4.28515625" style="618" customWidth="1"/>
    <col min="2" max="2" width="13.28515625" customWidth="1"/>
    <col min="3" max="5" width="20.5703125" customWidth="1"/>
  </cols>
  <sheetData>
    <row r="1" spans="2:7" ht="30.75" customHeight="1" thickBot="1">
      <c r="B1" s="2007" t="s">
        <v>1134</v>
      </c>
      <c r="C1" s="2007"/>
      <c r="D1" s="2007"/>
      <c r="E1" s="2007"/>
      <c r="F1" s="2007"/>
      <c r="G1" s="2007"/>
    </row>
    <row r="2" spans="2:7" ht="36.75" customHeight="1" thickTop="1" thickBot="1">
      <c r="B2" s="1466" t="s">
        <v>3</v>
      </c>
      <c r="C2" s="1467" t="s">
        <v>128</v>
      </c>
      <c r="D2" s="1468" t="s">
        <v>129</v>
      </c>
      <c r="E2" s="1469" t="s">
        <v>132</v>
      </c>
    </row>
    <row r="3" spans="2:7" ht="15.75" customHeight="1" thickTop="1">
      <c r="B3" s="1452">
        <v>2000</v>
      </c>
      <c r="C3" s="1439">
        <v>1.9647696476964769E-2</v>
      </c>
      <c r="D3" s="1440">
        <v>6.0975609756097563E-3</v>
      </c>
      <c r="E3" s="1441">
        <v>1.3888888888888888E-2</v>
      </c>
    </row>
    <row r="4" spans="2:7">
      <c r="B4" s="1453">
        <v>2001</v>
      </c>
      <c r="C4" s="1442">
        <v>1.5629884338855891E-2</v>
      </c>
      <c r="D4" s="1443">
        <v>7.8149421694279457E-3</v>
      </c>
      <c r="E4" s="1444">
        <v>1.9381056580181306E-2</v>
      </c>
    </row>
    <row r="5" spans="2:7">
      <c r="B5" s="1453">
        <v>2002</v>
      </c>
      <c r="C5" s="1442">
        <v>1.3129770992366412E-2</v>
      </c>
      <c r="D5" s="1443">
        <v>4.2748091603053437E-3</v>
      </c>
      <c r="E5" s="1444">
        <v>1.8931297709923665E-2</v>
      </c>
    </row>
    <row r="6" spans="2:7">
      <c r="B6" s="1453">
        <v>2003</v>
      </c>
      <c r="C6" s="1442">
        <v>1.2107870115575124E-2</v>
      </c>
      <c r="D6" s="1443">
        <v>5.5035773252614193E-3</v>
      </c>
      <c r="E6" s="1444">
        <v>1.8436984039625758E-2</v>
      </c>
    </row>
    <row r="7" spans="2:7">
      <c r="B7" s="1453">
        <v>2004</v>
      </c>
      <c r="C7" s="1442">
        <v>1.278711816244376E-2</v>
      </c>
      <c r="D7" s="1443">
        <v>6.1567605967321817E-3</v>
      </c>
      <c r="E7" s="1444">
        <v>1.5865498460809851E-2</v>
      </c>
    </row>
    <row r="8" spans="2:7">
      <c r="B8" s="1453">
        <v>2005</v>
      </c>
      <c r="C8" s="1442">
        <v>1.0948191593352884E-2</v>
      </c>
      <c r="D8" s="1443">
        <v>5.083088954056696E-3</v>
      </c>
      <c r="E8" s="1444">
        <v>1.5835777126099706E-2</v>
      </c>
    </row>
    <row r="9" spans="2:7">
      <c r="B9" s="1453">
        <v>2006</v>
      </c>
      <c r="C9" s="1442">
        <v>1.1019736842105263E-2</v>
      </c>
      <c r="D9" s="1443">
        <v>3.2894736842105266E-3</v>
      </c>
      <c r="E9" s="1444">
        <v>1.5460526315789473E-2</v>
      </c>
    </row>
    <row r="10" spans="2:7">
      <c r="B10" s="1453">
        <v>2007</v>
      </c>
      <c r="C10" s="1442">
        <v>1.397796415063312E-2</v>
      </c>
      <c r="D10" s="1443">
        <v>4.440059200789344E-3</v>
      </c>
      <c r="E10" s="1444">
        <v>1.3649070876500575E-2</v>
      </c>
    </row>
    <row r="11" spans="2:7">
      <c r="B11" s="1453">
        <v>2008</v>
      </c>
      <c r="C11" s="1442">
        <v>9.8450613298902527E-3</v>
      </c>
      <c r="D11" s="1443">
        <v>2.259522272433828E-3</v>
      </c>
      <c r="E11" s="1444">
        <v>1.3718528082633958E-2</v>
      </c>
    </row>
    <row r="12" spans="2:7">
      <c r="B12" s="1453">
        <v>2009</v>
      </c>
      <c r="C12" s="1442">
        <v>1.2688108586603717E-2</v>
      </c>
      <c r="D12" s="1443">
        <v>3.8359398052522867E-3</v>
      </c>
      <c r="E12" s="1444">
        <v>1.416347005016229E-2</v>
      </c>
    </row>
    <row r="13" spans="2:7">
      <c r="B13" s="1453">
        <v>2010</v>
      </c>
      <c r="C13" s="1442">
        <v>7.4923547400611622E-3</v>
      </c>
      <c r="D13" s="1443">
        <v>2.2935779816513763E-3</v>
      </c>
      <c r="E13" s="1444">
        <v>1.039755351681957E-2</v>
      </c>
    </row>
    <row r="14" spans="2:7">
      <c r="B14" s="1453">
        <v>2011</v>
      </c>
      <c r="C14" s="1442">
        <v>8.529103695944935E-3</v>
      </c>
      <c r="D14" s="1443">
        <v>3.4415681580128683E-3</v>
      </c>
      <c r="E14" s="1444">
        <v>1.0773604668562023E-2</v>
      </c>
    </row>
    <row r="15" spans="2:7">
      <c r="B15" s="1453">
        <v>2012</v>
      </c>
      <c r="C15" s="1442">
        <v>9.5751854349291968E-3</v>
      </c>
      <c r="D15" s="1443">
        <v>3.6412677006068777E-3</v>
      </c>
      <c r="E15" s="1444">
        <v>1.1598111935266353E-2</v>
      </c>
    </row>
    <row r="16" spans="2:7">
      <c r="B16" s="1453">
        <v>2013</v>
      </c>
      <c r="C16" s="1442">
        <v>6.91114245416079E-3</v>
      </c>
      <c r="D16" s="1443">
        <v>2.5387870239774331E-3</v>
      </c>
      <c r="E16" s="1444">
        <v>9.4499294781382227E-3</v>
      </c>
    </row>
    <row r="17" spans="1:6" s="571" customFormat="1">
      <c r="A17" s="618"/>
      <c r="B17" s="1453">
        <v>2014</v>
      </c>
      <c r="C17" s="1445">
        <v>8.548115529076545E-3</v>
      </c>
      <c r="D17" s="1443">
        <v>2.3313042352026939E-3</v>
      </c>
      <c r="E17" s="1446">
        <v>1.1008936666234943E-2</v>
      </c>
    </row>
    <row r="18" spans="1:6" s="618" customFormat="1">
      <c r="B18" s="1453">
        <v>2015</v>
      </c>
      <c r="C18" s="1445">
        <v>8.9709086248878633E-3</v>
      </c>
      <c r="D18" s="1443">
        <v>2.1786492374727671E-3</v>
      </c>
      <c r="E18" s="1446">
        <v>8.3301294373958733E-3</v>
      </c>
    </row>
    <row r="19" spans="1:6" ht="15.75" thickBot="1">
      <c r="B19" s="1453">
        <v>2016</v>
      </c>
      <c r="C19" s="1442">
        <v>7.4866310160427805E-3</v>
      </c>
      <c r="D19" s="1443">
        <v>1.8716577540106951E-3</v>
      </c>
      <c r="E19" s="1447">
        <v>9.4919786096256693E-3</v>
      </c>
    </row>
    <row r="20" spans="1:6" ht="16.5" thickTop="1" thickBot="1">
      <c r="B20" s="1454">
        <v>2017</v>
      </c>
      <c r="C20" s="1448">
        <v>7.6912319955251022E-3</v>
      </c>
      <c r="D20" s="1449">
        <v>2.2374493077891204E-3</v>
      </c>
      <c r="E20" s="1450"/>
      <c r="F20" s="2"/>
    </row>
    <row r="21" spans="1:6" ht="16.5" thickTop="1">
      <c r="B21" s="1451"/>
      <c r="C21" s="1153"/>
      <c r="D21" s="1153"/>
      <c r="E21" s="1153"/>
    </row>
    <row r="22" spans="1:6" ht="15.75">
      <c r="B22" s="1155" t="s">
        <v>368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47"/>
  <dimension ref="A1:B29"/>
  <sheetViews>
    <sheetView showGridLines="0" zoomScale="80" zoomScaleNormal="80" workbookViewId="0"/>
  </sheetViews>
  <sheetFormatPr defaultRowHeight="15"/>
  <cols>
    <col min="1" max="1" width="4.42578125" style="618" customWidth="1"/>
  </cols>
  <sheetData>
    <row r="1" spans="2:2" ht="24" customHeight="1">
      <c r="B1" s="1152" t="s">
        <v>1061</v>
      </c>
    </row>
    <row r="29" spans="2:2" ht="15.75">
      <c r="B29" s="1155" t="s">
        <v>368</v>
      </c>
    </row>
  </sheetData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48"/>
  <dimension ref="A1:L22"/>
  <sheetViews>
    <sheetView showGridLines="0" zoomScale="80" zoomScaleNormal="80" workbookViewId="0"/>
  </sheetViews>
  <sheetFormatPr defaultRowHeight="15"/>
  <cols>
    <col min="1" max="1" width="4.28515625" style="618" customWidth="1"/>
    <col min="2" max="2" width="13.42578125" customWidth="1"/>
    <col min="3" max="4" width="19.7109375" customWidth="1"/>
  </cols>
  <sheetData>
    <row r="1" spans="2:12" ht="30.75" customHeight="1" thickBot="1">
      <c r="B1" s="2008" t="s">
        <v>1063</v>
      </c>
      <c r="C1" s="2008"/>
      <c r="D1" s="2008"/>
      <c r="E1" s="2008"/>
      <c r="F1" s="2008"/>
      <c r="G1" s="2008"/>
      <c r="H1" s="2008"/>
      <c r="I1" s="2008"/>
      <c r="J1" s="2008"/>
      <c r="K1" s="2008"/>
      <c r="L1" s="2008"/>
    </row>
    <row r="2" spans="2:12" ht="38.25" customHeight="1" thickTop="1" thickBot="1">
      <c r="B2" s="1465" t="s">
        <v>3</v>
      </c>
      <c r="C2" s="1463" t="s">
        <v>262</v>
      </c>
      <c r="D2" s="1464" t="s">
        <v>263</v>
      </c>
    </row>
    <row r="3" spans="2:12" ht="15.75" customHeight="1" thickTop="1">
      <c r="B3" s="1475">
        <v>2000</v>
      </c>
      <c r="C3" s="1455">
        <v>2.5497195308516064E-3</v>
      </c>
      <c r="D3" s="1456">
        <v>2.3712737127371277E-3</v>
      </c>
    </row>
    <row r="4" spans="2:12">
      <c r="B4" s="1476">
        <v>2001</v>
      </c>
      <c r="C4" s="1457">
        <v>3.0721966205837174E-3</v>
      </c>
      <c r="D4" s="1458">
        <v>3.7511722413254137E-3</v>
      </c>
    </row>
    <row r="5" spans="2:12">
      <c r="B5" s="1476">
        <v>2002</v>
      </c>
      <c r="C5" s="1457">
        <v>5.3340106680213363E-3</v>
      </c>
      <c r="D5" s="1458">
        <v>3.3587786259541984E-3</v>
      </c>
    </row>
    <row r="6" spans="2:12">
      <c r="B6" s="1476">
        <v>2003</v>
      </c>
      <c r="C6" s="1457">
        <v>3.9179534454943541E-3</v>
      </c>
      <c r="D6" s="1458">
        <v>5.5035773252614193E-3</v>
      </c>
    </row>
    <row r="7" spans="2:12">
      <c r="B7" s="1476">
        <v>2004</v>
      </c>
      <c r="C7" s="1457">
        <v>5.4268419954080572E-3</v>
      </c>
      <c r="D7" s="1458">
        <v>4.2623727208145864E-3</v>
      </c>
    </row>
    <row r="8" spans="2:12">
      <c r="B8" s="1476">
        <v>2005</v>
      </c>
      <c r="C8" s="1457">
        <v>4.3095708385706586E-3</v>
      </c>
      <c r="D8" s="1458">
        <v>3.7145650048875855E-3</v>
      </c>
    </row>
    <row r="9" spans="2:12">
      <c r="B9" s="1476">
        <v>2006</v>
      </c>
      <c r="C9" s="1457">
        <v>6.6953610712577718E-3</v>
      </c>
      <c r="D9" s="1458">
        <v>5.4276315789473679E-3</v>
      </c>
    </row>
    <row r="10" spans="2:12">
      <c r="B10" s="1476">
        <v>2007</v>
      </c>
      <c r="C10" s="1457">
        <v>6.3039150630391505E-3</v>
      </c>
      <c r="D10" s="1458">
        <v>6.084525571452064E-3</v>
      </c>
    </row>
    <row r="11" spans="2:12">
      <c r="B11" s="1476">
        <v>2008</v>
      </c>
      <c r="C11" s="1457">
        <v>5.2405907575035727E-3</v>
      </c>
      <c r="D11" s="1458">
        <v>4.519044544867656E-3</v>
      </c>
    </row>
    <row r="12" spans="2:12">
      <c r="B12" s="1476">
        <v>2009</v>
      </c>
      <c r="C12" s="1457">
        <v>4.9172999552972727E-3</v>
      </c>
      <c r="D12" s="1458">
        <v>3.6884036588964299E-3</v>
      </c>
    </row>
    <row r="13" spans="2:12">
      <c r="B13" s="1476">
        <v>2010</v>
      </c>
      <c r="C13" s="1457">
        <v>7.0367474589523062E-3</v>
      </c>
      <c r="D13" s="1458">
        <v>7.1865443425076451E-3</v>
      </c>
    </row>
    <row r="14" spans="2:12">
      <c r="B14" s="1476">
        <v>2011</v>
      </c>
      <c r="C14" s="1457">
        <v>7.7048451622462591E-3</v>
      </c>
      <c r="D14" s="1458">
        <v>6.8831363160257366E-3</v>
      </c>
    </row>
    <row r="15" spans="2:12">
      <c r="B15" s="1476">
        <v>2012</v>
      </c>
      <c r="C15" s="1457">
        <v>9.7505018640665336E-3</v>
      </c>
      <c r="D15" s="1458">
        <v>8.2265677680377607E-3</v>
      </c>
    </row>
    <row r="16" spans="2:12">
      <c r="B16" s="1476">
        <v>2013</v>
      </c>
      <c r="C16" s="1457">
        <v>8.4662057287992094E-3</v>
      </c>
      <c r="D16" s="1458">
        <v>1.1142454160789845E-2</v>
      </c>
    </row>
    <row r="17" spans="1:7" s="571" customFormat="1">
      <c r="A17" s="618"/>
      <c r="B17" s="1476">
        <v>2014</v>
      </c>
      <c r="C17" s="1457">
        <v>1.155115511551155E-2</v>
      </c>
      <c r="D17" s="1458">
        <v>1.1786038077969175E-2</v>
      </c>
    </row>
    <row r="18" spans="1:7">
      <c r="B18" s="1476">
        <v>2015</v>
      </c>
      <c r="C18" s="1457">
        <v>1.5147416824452259E-2</v>
      </c>
      <c r="D18" s="1458">
        <v>1.6916570549788543E-2</v>
      </c>
    </row>
    <row r="19" spans="1:7" s="618" customFormat="1">
      <c r="B19" s="1476">
        <v>2016</v>
      </c>
      <c r="C19" s="1459">
        <v>2.2846132672722268E-2</v>
      </c>
      <c r="D19" s="1460">
        <v>2.3529411764705882E-2</v>
      </c>
    </row>
    <row r="20" spans="1:7" ht="15.75" thickBot="1">
      <c r="B20" s="1477">
        <v>2017</v>
      </c>
      <c r="C20" s="1461">
        <v>2.2100993145894532E-2</v>
      </c>
      <c r="D20" s="1462">
        <v>2.1395609005733465E-2</v>
      </c>
    </row>
    <row r="21" spans="1:7" ht="15.75" thickTop="1">
      <c r="B21" s="114"/>
      <c r="C21" s="114"/>
      <c r="D21" s="114"/>
      <c r="G21" s="114"/>
    </row>
    <row r="22" spans="1:7" ht="15.75">
      <c r="B22" s="1155" t="s">
        <v>368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49"/>
  <dimension ref="A1:B29"/>
  <sheetViews>
    <sheetView showGridLines="0" zoomScale="80" zoomScaleNormal="80" workbookViewId="0"/>
  </sheetViews>
  <sheetFormatPr defaultRowHeight="15"/>
  <cols>
    <col min="1" max="1" width="4.42578125" style="618" customWidth="1"/>
  </cols>
  <sheetData>
    <row r="1" spans="2:2" ht="24" customHeight="1">
      <c r="B1" s="1152" t="s">
        <v>1064</v>
      </c>
    </row>
    <row r="29" spans="2:2" ht="15.75">
      <c r="B29" s="1155" t="s">
        <v>761</v>
      </c>
    </row>
  </sheetData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50">
    <tabColor theme="1"/>
  </sheetPr>
  <dimension ref="A1:R56"/>
  <sheetViews>
    <sheetView workbookViewId="0">
      <selection activeCell="I3" sqref="I3"/>
    </sheetView>
  </sheetViews>
  <sheetFormatPr defaultRowHeight="15"/>
  <sheetData>
    <row r="1" spans="1:18" ht="15.75" customHeight="1" thickBot="1">
      <c r="A1" s="2009" t="s">
        <v>133</v>
      </c>
      <c r="B1" s="2009"/>
      <c r="C1" s="2009"/>
      <c r="D1" s="2009"/>
      <c r="E1" s="2009"/>
      <c r="F1" s="2009"/>
      <c r="G1" s="2009"/>
      <c r="H1" s="2009"/>
      <c r="I1" s="2009"/>
      <c r="J1" s="2009"/>
      <c r="K1" s="2009"/>
      <c r="N1" s="2011" t="s">
        <v>160</v>
      </c>
      <c r="O1" s="2011"/>
      <c r="P1" s="2011"/>
      <c r="R1" s="808"/>
    </row>
    <row r="2" spans="1:18" ht="74.25" thickTop="1" thickBot="1">
      <c r="A2" s="635" t="s">
        <v>0</v>
      </c>
      <c r="B2" s="121" t="s">
        <v>167</v>
      </c>
      <c r="C2" s="115" t="s">
        <v>134</v>
      </c>
      <c r="D2" s="115"/>
      <c r="E2" s="115" t="s">
        <v>135</v>
      </c>
      <c r="F2" s="115" t="s">
        <v>136</v>
      </c>
      <c r="G2" s="115" t="s">
        <v>137</v>
      </c>
      <c r="H2" s="115" t="s">
        <v>138</v>
      </c>
      <c r="I2" s="115" t="s">
        <v>139</v>
      </c>
      <c r="J2" s="115" t="s">
        <v>140</v>
      </c>
      <c r="K2" s="116" t="s">
        <v>141</v>
      </c>
      <c r="L2" s="614" t="s">
        <v>759</v>
      </c>
      <c r="N2" s="2012" t="s">
        <v>0</v>
      </c>
      <c r="O2" s="809" t="s">
        <v>168</v>
      </c>
      <c r="P2" s="810" t="s">
        <v>169</v>
      </c>
      <c r="R2" s="808"/>
    </row>
    <row r="3" spans="1:18" ht="24.75" thickTop="1">
      <c r="A3" s="117" t="s">
        <v>142</v>
      </c>
      <c r="B3" s="266" t="s">
        <v>26</v>
      </c>
      <c r="C3" s="328">
        <v>377</v>
      </c>
      <c r="D3" s="328"/>
      <c r="E3" s="122">
        <v>4</v>
      </c>
      <c r="F3" s="122">
        <v>3.0302089889361925</v>
      </c>
      <c r="G3" s="122">
        <v>1.0610079575596818</v>
      </c>
      <c r="H3" s="122">
        <v>1.0709081265292897</v>
      </c>
      <c r="I3" s="122">
        <v>0.81126885783346769</v>
      </c>
      <c r="J3" s="147">
        <v>0</v>
      </c>
      <c r="K3" s="123">
        <v>2.3872679045092835</v>
      </c>
      <c r="N3" s="811" t="s">
        <v>142</v>
      </c>
      <c r="O3" s="817">
        <v>19</v>
      </c>
      <c r="P3" s="812">
        <v>11.111111111111111</v>
      </c>
      <c r="R3" s="808"/>
    </row>
    <row r="4" spans="1:18">
      <c r="A4" s="118" t="s">
        <v>143</v>
      </c>
      <c r="B4" s="267" t="s">
        <v>27</v>
      </c>
      <c r="C4" s="329">
        <v>172</v>
      </c>
      <c r="D4" s="329"/>
      <c r="E4" s="124">
        <v>0</v>
      </c>
      <c r="F4" s="124">
        <v>1.3329596948313664</v>
      </c>
      <c r="G4" s="124">
        <v>0</v>
      </c>
      <c r="H4" s="124">
        <v>0</v>
      </c>
      <c r="I4" s="124">
        <v>0.81126885783346769</v>
      </c>
      <c r="J4" s="148">
        <v>0</v>
      </c>
      <c r="K4" s="125">
        <v>3.4883720930232558</v>
      </c>
      <c r="N4" s="813" t="s">
        <v>143</v>
      </c>
      <c r="O4" s="818">
        <v>55</v>
      </c>
      <c r="P4" s="814">
        <v>5.5555555555555554</v>
      </c>
      <c r="R4" s="808"/>
    </row>
    <row r="5" spans="1:18" ht="36">
      <c r="A5" s="118" t="s">
        <v>144</v>
      </c>
      <c r="B5" s="267" t="s">
        <v>28</v>
      </c>
      <c r="C5" s="329">
        <v>200</v>
      </c>
      <c r="D5" s="329"/>
      <c r="E5" s="124">
        <v>1</v>
      </c>
      <c r="F5" s="124">
        <v>1.6306831394641179</v>
      </c>
      <c r="G5" s="124">
        <v>0.5</v>
      </c>
      <c r="H5" s="124">
        <v>0.49750245047610564</v>
      </c>
      <c r="I5" s="124">
        <v>0.81126885783346769</v>
      </c>
      <c r="J5" s="148">
        <v>200</v>
      </c>
      <c r="K5" s="125">
        <v>3</v>
      </c>
      <c r="N5" s="813" t="s">
        <v>144</v>
      </c>
      <c r="O5" s="818">
        <v>103</v>
      </c>
      <c r="P5" s="814">
        <v>3.9215686274509802</v>
      </c>
      <c r="R5" s="808"/>
    </row>
    <row r="6" spans="1:18">
      <c r="A6" s="118" t="s">
        <v>145</v>
      </c>
      <c r="B6" s="267" t="s">
        <v>29</v>
      </c>
      <c r="C6" s="329">
        <v>419</v>
      </c>
      <c r="D6" s="329"/>
      <c r="E6" s="124">
        <v>6</v>
      </c>
      <c r="F6" s="124">
        <v>3.3559534055780493</v>
      </c>
      <c r="G6" s="124">
        <v>1.431980906921241</v>
      </c>
      <c r="H6" s="124">
        <v>1.4504412185551125</v>
      </c>
      <c r="I6" s="124">
        <v>0.81126885783346769</v>
      </c>
      <c r="J6" s="148">
        <v>200</v>
      </c>
      <c r="K6" s="125">
        <v>2.1479713603818613</v>
      </c>
      <c r="N6" s="813" t="s">
        <v>145</v>
      </c>
      <c r="O6" s="818">
        <v>160</v>
      </c>
      <c r="P6" s="814">
        <v>3.1446540880503147</v>
      </c>
      <c r="R6" s="808"/>
    </row>
    <row r="7" spans="1:18" ht="24">
      <c r="A7" s="118" t="s">
        <v>146</v>
      </c>
      <c r="B7" s="267" t="s">
        <v>30</v>
      </c>
      <c r="C7" s="329">
        <v>178</v>
      </c>
      <c r="D7" s="329"/>
      <c r="E7" s="124">
        <v>0</v>
      </c>
      <c r="F7" s="124">
        <v>1.4433086195912317</v>
      </c>
      <c r="G7" s="124">
        <v>0</v>
      </c>
      <c r="H7" s="124">
        <v>0</v>
      </c>
      <c r="I7" s="124">
        <v>0.81126885783346769</v>
      </c>
      <c r="J7" s="148">
        <v>400</v>
      </c>
      <c r="K7" s="125">
        <v>3.3707865168539324</v>
      </c>
      <c r="N7" s="813" t="s">
        <v>146</v>
      </c>
      <c r="O7" s="818">
        <v>222</v>
      </c>
      <c r="P7" s="814">
        <v>2.7149321266968327</v>
      </c>
      <c r="R7" s="808"/>
    </row>
    <row r="8" spans="1:18">
      <c r="A8" s="118" t="s">
        <v>147</v>
      </c>
      <c r="B8" s="267" t="s">
        <v>31</v>
      </c>
      <c r="C8" s="329">
        <v>654</v>
      </c>
      <c r="D8" s="329"/>
      <c r="E8" s="124">
        <v>2</v>
      </c>
      <c r="F8" s="124">
        <v>5.2744248855659333</v>
      </c>
      <c r="G8" s="124">
        <v>0.3058103975535168</v>
      </c>
      <c r="H8" s="124">
        <v>0.30762362738489185</v>
      </c>
      <c r="I8" s="124">
        <v>0.81126885783346769</v>
      </c>
      <c r="J8" s="148">
        <v>400</v>
      </c>
      <c r="K8" s="125">
        <v>1.834862385321101</v>
      </c>
      <c r="N8" s="813" t="s">
        <v>147</v>
      </c>
      <c r="O8" s="818">
        <v>290</v>
      </c>
      <c r="P8" s="814">
        <v>2.422145328719723</v>
      </c>
      <c r="R8" s="808"/>
    </row>
    <row r="9" spans="1:18" ht="24">
      <c r="A9" s="118" t="s">
        <v>148</v>
      </c>
      <c r="B9" s="267" t="s">
        <v>32</v>
      </c>
      <c r="C9" s="329">
        <v>345</v>
      </c>
      <c r="D9" s="329"/>
      <c r="E9" s="124">
        <v>7</v>
      </c>
      <c r="F9" s="124">
        <v>2.7975492341019885</v>
      </c>
      <c r="G9" s="124">
        <v>2.0289855072463769</v>
      </c>
      <c r="H9" s="124">
        <v>2.0299489051377471</v>
      </c>
      <c r="I9" s="124">
        <v>0.81126885783346769</v>
      </c>
      <c r="J9" s="148">
        <v>600</v>
      </c>
      <c r="K9" s="125">
        <v>2.318840579710145</v>
      </c>
      <c r="N9" s="813" t="s">
        <v>148</v>
      </c>
      <c r="O9" s="818">
        <v>361</v>
      </c>
      <c r="P9" s="814">
        <v>2.2222222222222223</v>
      </c>
      <c r="R9" s="808"/>
    </row>
    <row r="10" spans="1:18" ht="24">
      <c r="A10" s="118" t="s">
        <v>149</v>
      </c>
      <c r="B10" s="267" t="s">
        <v>33</v>
      </c>
      <c r="C10" s="329">
        <v>609</v>
      </c>
      <c r="D10" s="329"/>
      <c r="E10" s="124">
        <v>8</v>
      </c>
      <c r="F10" s="124">
        <v>4.8651889576164375</v>
      </c>
      <c r="G10" s="124">
        <v>1.3136288998357963</v>
      </c>
      <c r="H10" s="124">
        <v>1.3339976965349785</v>
      </c>
      <c r="I10" s="124">
        <v>0.81126885783346769</v>
      </c>
      <c r="J10" s="148">
        <v>800</v>
      </c>
      <c r="K10" s="125">
        <v>1.9704433497536946</v>
      </c>
      <c r="N10" s="813" t="s">
        <v>149</v>
      </c>
      <c r="O10" s="818">
        <v>435</v>
      </c>
      <c r="P10" s="814">
        <v>2.0737327188940093</v>
      </c>
      <c r="R10" s="808"/>
    </row>
    <row r="11" spans="1:18">
      <c r="A11" s="118" t="s">
        <v>150</v>
      </c>
      <c r="B11" s="267" t="s">
        <v>34</v>
      </c>
      <c r="C11" s="329">
        <v>374</v>
      </c>
      <c r="D11" s="329"/>
      <c r="E11" s="124">
        <v>2</v>
      </c>
      <c r="F11" s="124">
        <v>2.9631144698605874</v>
      </c>
      <c r="G11" s="124">
        <v>0.53475935828877008</v>
      </c>
      <c r="H11" s="124">
        <v>0.5475784793907319</v>
      </c>
      <c r="I11" s="124">
        <v>0.81126885783346769</v>
      </c>
      <c r="J11" s="148">
        <v>1000</v>
      </c>
      <c r="K11" s="125">
        <v>2.4064171122994651</v>
      </c>
      <c r="N11" s="813" t="s">
        <v>150</v>
      </c>
      <c r="O11" s="818">
        <v>512</v>
      </c>
      <c r="P11" s="814">
        <v>1.9569471624266144</v>
      </c>
      <c r="R11" s="808"/>
    </row>
    <row r="12" spans="1:18">
      <c r="A12" s="118" t="s">
        <v>151</v>
      </c>
      <c r="B12" s="267" t="s">
        <v>35</v>
      </c>
      <c r="C12" s="329">
        <v>405</v>
      </c>
      <c r="D12" s="329"/>
      <c r="E12" s="124">
        <v>3</v>
      </c>
      <c r="F12" s="124">
        <v>3.1811494111806584</v>
      </c>
      <c r="G12" s="124">
        <v>0.7407407407407407</v>
      </c>
      <c r="H12" s="124">
        <v>0.76507144397128934</v>
      </c>
      <c r="I12" s="124">
        <v>0.81126885783346769</v>
      </c>
      <c r="J12" s="148">
        <v>1000</v>
      </c>
      <c r="K12" s="125">
        <v>2.2222222222222223</v>
      </c>
      <c r="N12" s="813" t="s">
        <v>151</v>
      </c>
      <c r="O12" s="818">
        <v>591</v>
      </c>
      <c r="P12" s="814">
        <v>1.8644067796610171</v>
      </c>
      <c r="R12" s="808"/>
    </row>
    <row r="13" spans="1:18" ht="24">
      <c r="A13" s="118" t="s">
        <v>152</v>
      </c>
      <c r="B13" s="267" t="s">
        <v>36</v>
      </c>
      <c r="C13" s="329">
        <v>352</v>
      </c>
      <c r="D13" s="329"/>
      <c r="E13" s="124">
        <v>0</v>
      </c>
      <c r="F13" s="124">
        <v>2.9112761215878313</v>
      </c>
      <c r="G13" s="124">
        <v>0</v>
      </c>
      <c r="H13" s="124">
        <v>0</v>
      </c>
      <c r="I13" s="124">
        <v>0.81126885783346769</v>
      </c>
      <c r="J13" s="148">
        <v>1200</v>
      </c>
      <c r="K13" s="125">
        <v>2.2727272727272729</v>
      </c>
      <c r="N13" s="813" t="s">
        <v>152</v>
      </c>
      <c r="O13" s="818">
        <v>672</v>
      </c>
      <c r="P13" s="814">
        <v>1.7883755588673622</v>
      </c>
      <c r="R13" s="808"/>
    </row>
    <row r="14" spans="1:18">
      <c r="A14" s="118" t="s">
        <v>153</v>
      </c>
      <c r="B14" s="267" t="s">
        <v>37</v>
      </c>
      <c r="C14" s="329">
        <v>736</v>
      </c>
      <c r="D14" s="329"/>
      <c r="E14" s="124">
        <v>3</v>
      </c>
      <c r="F14" s="124">
        <v>6.277180867912258</v>
      </c>
      <c r="G14" s="124">
        <v>0.40760869565217389</v>
      </c>
      <c r="H14" s="124">
        <v>0.38772286870712214</v>
      </c>
      <c r="I14" s="124">
        <v>0.81126885783346769</v>
      </c>
      <c r="J14" s="148">
        <v>1400</v>
      </c>
      <c r="K14" s="125">
        <v>1.7663043478260869</v>
      </c>
      <c r="N14" s="813" t="s">
        <v>153</v>
      </c>
      <c r="O14" s="818">
        <v>755</v>
      </c>
      <c r="P14" s="814">
        <v>1.7241379310344827</v>
      </c>
      <c r="R14" s="808"/>
    </row>
    <row r="15" spans="1:18">
      <c r="A15" s="118" t="s">
        <v>154</v>
      </c>
      <c r="B15" s="267" t="s">
        <v>38</v>
      </c>
      <c r="C15" s="329">
        <v>732</v>
      </c>
      <c r="D15" s="329"/>
      <c r="E15" s="124">
        <v>5</v>
      </c>
      <c r="F15" s="124">
        <v>5.8515589712010172</v>
      </c>
      <c r="G15" s="124">
        <v>0.68306010928961747</v>
      </c>
      <c r="H15" s="124">
        <v>0.69320745277130558</v>
      </c>
      <c r="I15" s="124">
        <v>0.81126885783346769</v>
      </c>
      <c r="J15" s="148">
        <v>1400</v>
      </c>
      <c r="K15" s="125">
        <v>1.7759562841530054</v>
      </c>
      <c r="N15" s="813" t="s">
        <v>154</v>
      </c>
      <c r="O15" s="818">
        <v>840</v>
      </c>
      <c r="P15" s="814">
        <v>1.6686531585220501</v>
      </c>
      <c r="R15" s="808"/>
    </row>
    <row r="16" spans="1:18" ht="24">
      <c r="A16" s="118" t="s">
        <v>155</v>
      </c>
      <c r="B16" s="267" t="s">
        <v>39</v>
      </c>
      <c r="C16" s="329">
        <v>51</v>
      </c>
      <c r="D16" s="329"/>
      <c r="E16" s="124">
        <v>0</v>
      </c>
      <c r="F16" s="124">
        <v>0.41425209001502339</v>
      </c>
      <c r="G16" s="124">
        <v>0</v>
      </c>
      <c r="H16" s="124">
        <v>0</v>
      </c>
      <c r="I16" s="124">
        <v>0.81126885783346769</v>
      </c>
      <c r="J16" s="148">
        <v>1600</v>
      </c>
      <c r="K16" s="125">
        <v>5.8823529411764701</v>
      </c>
      <c r="N16" s="813" t="s">
        <v>155</v>
      </c>
      <c r="O16" s="818">
        <v>925</v>
      </c>
      <c r="P16" s="814">
        <v>1.6233766233766231</v>
      </c>
      <c r="R16" s="808"/>
    </row>
    <row r="17" spans="1:18">
      <c r="A17" s="118" t="s">
        <v>156</v>
      </c>
      <c r="B17" s="267" t="s">
        <v>40</v>
      </c>
      <c r="C17" s="329">
        <v>1610</v>
      </c>
      <c r="D17" s="329"/>
      <c r="E17" s="124">
        <v>6</v>
      </c>
      <c r="F17" s="124">
        <v>12.783045036176301</v>
      </c>
      <c r="G17" s="124">
        <v>0.37267080745341613</v>
      </c>
      <c r="H17" s="124">
        <v>0.38078666962569196</v>
      </c>
      <c r="I17" s="124">
        <v>0.81126885783346769</v>
      </c>
      <c r="J17" s="148">
        <v>1800</v>
      </c>
      <c r="K17" s="125"/>
      <c r="N17" s="813" t="s">
        <v>156</v>
      </c>
      <c r="O17" s="818">
        <v>1012</v>
      </c>
      <c r="P17" s="814">
        <v>1.5825914935707219</v>
      </c>
      <c r="R17" s="808"/>
    </row>
    <row r="18" spans="1:18" ht="36.75" thickBot="1">
      <c r="A18" s="119" t="s">
        <v>157</v>
      </c>
      <c r="B18" s="268" t="s">
        <v>41</v>
      </c>
      <c r="C18" s="330">
        <v>52</v>
      </c>
      <c r="D18" s="330"/>
      <c r="E18" s="126">
        <v>0</v>
      </c>
      <c r="F18" s="126">
        <v>0.48644521802424112</v>
      </c>
      <c r="G18" s="126">
        <v>0</v>
      </c>
      <c r="H18" s="126">
        <v>0</v>
      </c>
      <c r="I18" s="126">
        <v>0.81126885783346769</v>
      </c>
      <c r="J18" s="149">
        <v>2000</v>
      </c>
      <c r="K18" s="127">
        <v>5.7692307692307692</v>
      </c>
      <c r="N18" s="813" t="s">
        <v>157</v>
      </c>
      <c r="O18" s="818">
        <v>1100</v>
      </c>
      <c r="P18" s="814">
        <v>1.5468607825295724</v>
      </c>
      <c r="R18" s="808"/>
    </row>
    <row r="19" spans="1:18" ht="15.75" customHeight="1" thickTop="1">
      <c r="A19" s="2010" t="s">
        <v>158</v>
      </c>
      <c r="B19" s="2010"/>
      <c r="C19" s="2010"/>
      <c r="D19" s="2010"/>
      <c r="E19" s="2010"/>
      <c r="F19" s="2010"/>
      <c r="G19" s="2010"/>
      <c r="H19" s="2010"/>
      <c r="I19" s="2010"/>
      <c r="J19" s="2010"/>
      <c r="K19" s="2010"/>
      <c r="N19" s="813" t="s">
        <v>161</v>
      </c>
      <c r="O19" s="818">
        <v>1190</v>
      </c>
      <c r="P19" s="814">
        <v>1.5138772077375946</v>
      </c>
      <c r="R19" s="808"/>
    </row>
    <row r="20" spans="1:18">
      <c r="A20" s="613" t="s">
        <v>175</v>
      </c>
      <c r="N20" s="813" t="s">
        <v>162</v>
      </c>
      <c r="O20" s="818">
        <v>1280</v>
      </c>
      <c r="P20" s="814">
        <v>1.4855355746677092</v>
      </c>
    </row>
    <row r="21" spans="1:18">
      <c r="A21" s="120" t="s">
        <v>159</v>
      </c>
      <c r="N21" s="813" t="s">
        <v>163</v>
      </c>
      <c r="O21" s="818">
        <v>1370</v>
      </c>
      <c r="P21" s="814">
        <v>1.4609203798392989</v>
      </c>
    </row>
    <row r="22" spans="1:18">
      <c r="A22" s="613" t="s">
        <v>760</v>
      </c>
      <c r="N22" s="813" t="s">
        <v>164</v>
      </c>
      <c r="O22" s="818">
        <v>1462</v>
      </c>
      <c r="P22" s="814">
        <v>1.4373716632443532</v>
      </c>
    </row>
    <row r="23" spans="1:18">
      <c r="N23" s="813" t="s">
        <v>165</v>
      </c>
      <c r="O23" s="818">
        <v>1555</v>
      </c>
      <c r="P23" s="814">
        <v>1.4157014157014158</v>
      </c>
    </row>
    <row r="24" spans="1:18">
      <c r="N24" s="813" t="s">
        <v>166</v>
      </c>
      <c r="O24" s="818">
        <v>1648</v>
      </c>
      <c r="P24" s="814">
        <v>1.3964784456587735</v>
      </c>
    </row>
    <row r="25" spans="1:18">
      <c r="N25" s="813" t="s">
        <v>170</v>
      </c>
      <c r="O25" s="818">
        <v>1742</v>
      </c>
      <c r="P25" s="814">
        <v>1.3785180930499714</v>
      </c>
    </row>
    <row r="26" spans="1:18">
      <c r="N26" s="813" t="s">
        <v>171</v>
      </c>
      <c r="O26" s="818">
        <v>1836</v>
      </c>
      <c r="P26" s="814">
        <v>1.3623978201634876</v>
      </c>
    </row>
    <row r="27" spans="1:18" ht="15.75" thickBot="1">
      <c r="N27" s="815" t="s">
        <v>172</v>
      </c>
      <c r="O27" s="819">
        <v>1931</v>
      </c>
      <c r="P27" s="816">
        <v>1.3471502590673576</v>
      </c>
    </row>
    <row r="28" spans="1:18" ht="15.75" thickTop="1">
      <c r="N28" s="820"/>
      <c r="O28" s="821"/>
      <c r="P28" s="821"/>
    </row>
    <row r="29" spans="1:18">
      <c r="N29" s="822"/>
      <c r="O29" s="823"/>
      <c r="P29" s="823"/>
    </row>
    <row r="38" spans="1:1" ht="15.75" customHeight="1">
      <c r="A38" s="631"/>
    </row>
    <row r="39" spans="1:1">
      <c r="A39" s="631"/>
    </row>
    <row r="40" spans="1:1">
      <c r="A40" s="631"/>
    </row>
    <row r="41" spans="1:1">
      <c r="A41" s="631"/>
    </row>
    <row r="42" spans="1:1">
      <c r="A42" s="631"/>
    </row>
    <row r="43" spans="1:1">
      <c r="A43" s="631"/>
    </row>
    <row r="44" spans="1:1">
      <c r="A44" s="631"/>
    </row>
    <row r="45" spans="1:1">
      <c r="A45" s="631"/>
    </row>
    <row r="46" spans="1:1">
      <c r="A46" s="631"/>
    </row>
    <row r="47" spans="1:1">
      <c r="A47" s="631"/>
    </row>
    <row r="48" spans="1:1">
      <c r="A48" s="631"/>
    </row>
    <row r="49" spans="1:1">
      <c r="A49" s="631"/>
    </row>
    <row r="50" spans="1:1">
      <c r="A50" s="631"/>
    </row>
    <row r="51" spans="1:1">
      <c r="A51" s="631"/>
    </row>
    <row r="52" spans="1:1">
      <c r="A52" s="631"/>
    </row>
    <row r="53" spans="1:1">
      <c r="A53" s="631"/>
    </row>
    <row r="54" spans="1:1">
      <c r="A54" s="631"/>
    </row>
    <row r="55" spans="1:1">
      <c r="A55" s="631"/>
    </row>
    <row r="56" spans="1:1" ht="15.75" customHeight="1">
      <c r="A56" s="631"/>
    </row>
  </sheetData>
  <mergeCells count="4">
    <mergeCell ref="A1:K1"/>
    <mergeCell ref="A19:K19"/>
    <mergeCell ref="N1:P1"/>
    <mergeCell ref="N2"/>
  </mergeCells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106"/>
  <dimension ref="A1:I40"/>
  <sheetViews>
    <sheetView showGridLines="0" zoomScale="80" zoomScaleNormal="80" workbookViewId="0"/>
  </sheetViews>
  <sheetFormatPr defaultRowHeight="15"/>
  <cols>
    <col min="1" max="1" width="4.28515625" style="618" customWidth="1"/>
    <col min="2" max="5" width="25.5703125" customWidth="1"/>
  </cols>
  <sheetData>
    <row r="1" spans="2:8" ht="30.75" customHeight="1" thickBot="1">
      <c r="B1" s="2013" t="s">
        <v>1135</v>
      </c>
      <c r="C1" s="2013"/>
      <c r="D1" s="2013"/>
      <c r="E1" s="2013"/>
      <c r="F1" s="2013"/>
      <c r="G1" s="2013"/>
      <c r="H1" s="2013"/>
    </row>
    <row r="2" spans="2:8" ht="51.75" customHeight="1" thickTop="1" thickBot="1">
      <c r="B2" s="1487" t="s">
        <v>167</v>
      </c>
      <c r="C2" s="1488" t="s">
        <v>134</v>
      </c>
      <c r="D2" s="1489" t="s">
        <v>135</v>
      </c>
      <c r="E2" s="1490" t="s">
        <v>138</v>
      </c>
    </row>
    <row r="3" spans="2:8" ht="15.75" customHeight="1" thickTop="1">
      <c r="B3" s="1478" t="s">
        <v>26</v>
      </c>
      <c r="C3" s="1479">
        <v>377</v>
      </c>
      <c r="D3" s="1480">
        <v>4</v>
      </c>
      <c r="E3" s="1481">
        <v>1.0709081265292897</v>
      </c>
    </row>
    <row r="4" spans="2:8" ht="15.75" customHeight="1">
      <c r="B4" s="1482" t="s">
        <v>27</v>
      </c>
      <c r="C4" s="1483">
        <v>172</v>
      </c>
      <c r="D4" s="1484">
        <v>0</v>
      </c>
      <c r="E4" s="1485">
        <v>0</v>
      </c>
    </row>
    <row r="5" spans="2:8" ht="15.75" customHeight="1">
      <c r="B5" s="1482" t="s">
        <v>28</v>
      </c>
      <c r="C5" s="1483">
        <v>200</v>
      </c>
      <c r="D5" s="1484">
        <v>1</v>
      </c>
      <c r="E5" s="1485">
        <v>0.49750245047610564</v>
      </c>
    </row>
    <row r="6" spans="2:8" ht="15.75" customHeight="1">
      <c r="B6" s="1482" t="s">
        <v>29</v>
      </c>
      <c r="C6" s="1483">
        <v>419</v>
      </c>
      <c r="D6" s="1484">
        <v>6</v>
      </c>
      <c r="E6" s="1485">
        <v>1.4504412185551125</v>
      </c>
    </row>
    <row r="7" spans="2:8" ht="15.75" customHeight="1">
      <c r="B7" s="1482" t="s">
        <v>30</v>
      </c>
      <c r="C7" s="1483">
        <v>178</v>
      </c>
      <c r="D7" s="1484">
        <v>0</v>
      </c>
      <c r="E7" s="1485">
        <v>0</v>
      </c>
    </row>
    <row r="8" spans="2:8" ht="15.75" customHeight="1">
      <c r="B8" s="1482" t="s">
        <v>31</v>
      </c>
      <c r="C8" s="1483">
        <v>654</v>
      </c>
      <c r="D8" s="1484">
        <v>2</v>
      </c>
      <c r="E8" s="1485">
        <v>0.30762362738489185</v>
      </c>
    </row>
    <row r="9" spans="2:8" ht="15.75" customHeight="1">
      <c r="B9" s="1482" t="s">
        <v>32</v>
      </c>
      <c r="C9" s="1483">
        <v>345</v>
      </c>
      <c r="D9" s="1484">
        <v>7</v>
      </c>
      <c r="E9" s="1485">
        <v>2.0299489051377471</v>
      </c>
    </row>
    <row r="10" spans="2:8" ht="15.75" customHeight="1">
      <c r="B10" s="1482" t="s">
        <v>33</v>
      </c>
      <c r="C10" s="1483">
        <v>609</v>
      </c>
      <c r="D10" s="1484">
        <v>8</v>
      </c>
      <c r="E10" s="1485">
        <v>1.3339976965349785</v>
      </c>
    </row>
    <row r="11" spans="2:8" ht="15.75" customHeight="1">
      <c r="B11" s="1482" t="s">
        <v>34</v>
      </c>
      <c r="C11" s="1483">
        <v>374</v>
      </c>
      <c r="D11" s="1484">
        <v>2</v>
      </c>
      <c r="E11" s="1485">
        <v>0.5475784793907319</v>
      </c>
    </row>
    <row r="12" spans="2:8" ht="15.75" customHeight="1">
      <c r="B12" s="1482" t="s">
        <v>35</v>
      </c>
      <c r="C12" s="1483">
        <v>405</v>
      </c>
      <c r="D12" s="1484">
        <v>3</v>
      </c>
      <c r="E12" s="1485">
        <v>0.76507144397128934</v>
      </c>
    </row>
    <row r="13" spans="2:8" ht="15.75" customHeight="1">
      <c r="B13" s="1482" t="s">
        <v>36</v>
      </c>
      <c r="C13" s="1483">
        <v>352</v>
      </c>
      <c r="D13" s="1484">
        <v>0</v>
      </c>
      <c r="E13" s="1485">
        <v>0</v>
      </c>
    </row>
    <row r="14" spans="2:8" ht="15.75" customHeight="1">
      <c r="B14" s="1482" t="s">
        <v>37</v>
      </c>
      <c r="C14" s="1483">
        <v>736</v>
      </c>
      <c r="D14" s="1484">
        <v>3</v>
      </c>
      <c r="E14" s="1485">
        <v>0.38772286870712214</v>
      </c>
    </row>
    <row r="15" spans="2:8" ht="15.75" customHeight="1">
      <c r="B15" s="1482" t="s">
        <v>38</v>
      </c>
      <c r="C15" s="1483">
        <v>732</v>
      </c>
      <c r="D15" s="1484">
        <v>5</v>
      </c>
      <c r="E15" s="1485">
        <v>0.69320745277130558</v>
      </c>
    </row>
    <row r="16" spans="2:8" ht="15.75" customHeight="1">
      <c r="B16" s="1482" t="s">
        <v>39</v>
      </c>
      <c r="C16" s="1483">
        <v>51</v>
      </c>
      <c r="D16" s="1484">
        <v>0</v>
      </c>
      <c r="E16" s="1485">
        <v>0</v>
      </c>
    </row>
    <row r="17" spans="2:9" ht="15.75" customHeight="1" thickBot="1">
      <c r="B17" s="1482" t="s">
        <v>40</v>
      </c>
      <c r="C17" s="1483">
        <v>1610</v>
      </c>
      <c r="D17" s="1484">
        <v>6</v>
      </c>
      <c r="E17" s="1486">
        <v>0.38078666962569196</v>
      </c>
    </row>
    <row r="18" spans="2:9" ht="15.75" customHeight="1" thickTop="1">
      <c r="B18" s="444"/>
      <c r="C18" s="444"/>
      <c r="D18" s="444"/>
      <c r="E18" s="441"/>
    </row>
    <row r="20" spans="2:9" ht="30.75" customHeight="1">
      <c r="B20" s="1890"/>
      <c r="C20" s="1890"/>
      <c r="D20" s="1890"/>
      <c r="E20" s="1890"/>
      <c r="F20" s="1890"/>
      <c r="G20" s="1890"/>
      <c r="H20" s="1890"/>
      <c r="I20" s="1890"/>
    </row>
    <row r="21" spans="2:9">
      <c r="E21" s="327"/>
    </row>
    <row r="22" spans="2:9" ht="15.75" customHeight="1">
      <c r="B22" s="630"/>
    </row>
    <row r="23" spans="2:9">
      <c r="B23" s="630"/>
    </row>
    <row r="24" spans="2:9">
      <c r="B24" s="630"/>
    </row>
    <row r="25" spans="2:9">
      <c r="B25" s="630"/>
    </row>
    <row r="26" spans="2:9">
      <c r="B26" s="630"/>
    </row>
    <row r="27" spans="2:9">
      <c r="B27" s="630"/>
    </row>
    <row r="28" spans="2:9">
      <c r="B28" s="630"/>
    </row>
    <row r="29" spans="2:9">
      <c r="B29" s="630"/>
    </row>
    <row r="30" spans="2:9">
      <c r="B30" s="630"/>
    </row>
    <row r="31" spans="2:9">
      <c r="B31" s="630"/>
    </row>
    <row r="32" spans="2:9">
      <c r="B32" s="630"/>
    </row>
    <row r="33" spans="2:2">
      <c r="B33" s="630"/>
    </row>
    <row r="34" spans="2:2">
      <c r="B34" s="630"/>
    </row>
    <row r="35" spans="2:2">
      <c r="B35" s="630"/>
    </row>
    <row r="36" spans="2:2">
      <c r="B36" s="630"/>
    </row>
    <row r="37" spans="2:2">
      <c r="B37" s="630"/>
    </row>
    <row r="38" spans="2:2">
      <c r="B38" s="630"/>
    </row>
    <row r="39" spans="2:2">
      <c r="B39" s="630"/>
    </row>
    <row r="40" spans="2:2" ht="15.75" customHeight="1">
      <c r="B40" s="630"/>
    </row>
  </sheetData>
  <mergeCells count="2">
    <mergeCell ref="B20:I20"/>
    <mergeCell ref="B1:H1"/>
  </mergeCell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52"/>
  <dimension ref="A1:B30"/>
  <sheetViews>
    <sheetView showGridLines="0" zoomScale="80" zoomScaleNormal="80" workbookViewId="0"/>
  </sheetViews>
  <sheetFormatPr defaultRowHeight="15"/>
  <cols>
    <col min="1" max="1" width="4.28515625" style="618" customWidth="1"/>
  </cols>
  <sheetData>
    <row r="1" spans="2:2" ht="24" customHeight="1">
      <c r="B1" s="1152" t="s">
        <v>1065</v>
      </c>
    </row>
    <row r="30" spans="2:2" ht="15.75">
      <c r="B30" s="1155" t="s">
        <v>761</v>
      </c>
    </row>
  </sheetData>
  <pageMargins left="0.7" right="0.7" top="0.75" bottom="0.75" header="0.3" footer="0.3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Sheet53">
    <tabColor theme="1"/>
  </sheetPr>
  <dimension ref="A1:R41"/>
  <sheetViews>
    <sheetView workbookViewId="0">
      <selection activeCell="J3" sqref="J3:J18"/>
    </sheetView>
  </sheetViews>
  <sheetFormatPr defaultRowHeight="15"/>
  <sheetData>
    <row r="1" spans="1:18" ht="15.75" customHeight="1" thickBot="1">
      <c r="A1" s="2016" t="s">
        <v>176</v>
      </c>
      <c r="B1" s="2016"/>
      <c r="C1" s="2016"/>
      <c r="D1" s="2016"/>
      <c r="E1" s="2016"/>
      <c r="F1" s="2016"/>
      <c r="G1" s="2016"/>
      <c r="H1" s="2016"/>
      <c r="I1" s="2016"/>
      <c r="J1" s="2016"/>
      <c r="K1" s="2016"/>
      <c r="N1" s="2014" t="s">
        <v>160</v>
      </c>
      <c r="O1" s="2014"/>
      <c r="P1" s="2014"/>
      <c r="R1" s="824"/>
    </row>
    <row r="2" spans="1:18" ht="74.25" thickTop="1" thickBot="1">
      <c r="A2" s="2017" t="s">
        <v>0</v>
      </c>
      <c r="B2" s="129" t="s">
        <v>167</v>
      </c>
      <c r="C2" s="134" t="s">
        <v>134</v>
      </c>
      <c r="D2" s="134"/>
      <c r="E2" s="134" t="s">
        <v>177</v>
      </c>
      <c r="F2" s="134" t="s">
        <v>136</v>
      </c>
      <c r="G2" s="134" t="s">
        <v>137</v>
      </c>
      <c r="H2" s="134" t="s">
        <v>138</v>
      </c>
      <c r="I2" s="134" t="s">
        <v>139</v>
      </c>
      <c r="J2" s="134" t="s">
        <v>140</v>
      </c>
      <c r="K2" s="130" t="s">
        <v>141</v>
      </c>
      <c r="N2" s="2015" t="s">
        <v>0</v>
      </c>
      <c r="O2" s="825" t="s">
        <v>168</v>
      </c>
      <c r="P2" s="826" t="s">
        <v>169</v>
      </c>
      <c r="R2" s="824"/>
    </row>
    <row r="3" spans="1:18" ht="24.75" thickTop="1">
      <c r="A3" s="131" t="s">
        <v>142</v>
      </c>
      <c r="B3" s="269" t="s">
        <v>26</v>
      </c>
      <c r="C3" s="135">
        <v>377</v>
      </c>
      <c r="D3" s="135"/>
      <c r="E3" s="135">
        <v>1</v>
      </c>
      <c r="F3" s="135">
        <v>3.4867694159563474</v>
      </c>
      <c r="G3" s="135">
        <v>0.26525198938992045</v>
      </c>
      <c r="H3" s="135">
        <v>0.26932422942132933</v>
      </c>
      <c r="I3" s="135">
        <v>0.93907148612230162</v>
      </c>
      <c r="J3" s="147">
        <v>0</v>
      </c>
      <c r="K3" s="136">
        <v>2.3872679045092835</v>
      </c>
      <c r="N3" s="827" t="s">
        <v>142</v>
      </c>
      <c r="O3" s="833">
        <v>17</v>
      </c>
      <c r="P3" s="828">
        <v>12.5</v>
      </c>
      <c r="R3" s="824"/>
    </row>
    <row r="4" spans="1:18">
      <c r="A4" s="132" t="s">
        <v>143</v>
      </c>
      <c r="B4" s="270" t="s">
        <v>27</v>
      </c>
      <c r="C4" s="137">
        <v>172</v>
      </c>
      <c r="D4" s="137"/>
      <c r="E4" s="137">
        <v>3</v>
      </c>
      <c r="F4" s="137">
        <v>1.6479189328666728</v>
      </c>
      <c r="G4" s="137">
        <v>1.7441860465116279</v>
      </c>
      <c r="H4" s="137">
        <v>1.7095588879885972</v>
      </c>
      <c r="I4" s="137">
        <v>0.93907148612230162</v>
      </c>
      <c r="J4" s="148">
        <v>0</v>
      </c>
      <c r="K4" s="138">
        <v>3.4883720930232558</v>
      </c>
      <c r="N4" s="829" t="s">
        <v>143</v>
      </c>
      <c r="O4" s="834">
        <v>48</v>
      </c>
      <c r="P4" s="830">
        <v>6.3829787234042552</v>
      </c>
      <c r="R4" s="824"/>
    </row>
    <row r="5" spans="1:18" ht="36">
      <c r="A5" s="132" t="s">
        <v>144</v>
      </c>
      <c r="B5" s="270" t="s">
        <v>28</v>
      </c>
      <c r="C5" s="137">
        <v>200</v>
      </c>
      <c r="D5" s="137"/>
      <c r="E5" s="137">
        <v>4</v>
      </c>
      <c r="F5" s="137">
        <v>1.9530274407120567</v>
      </c>
      <c r="G5" s="137">
        <v>2</v>
      </c>
      <c r="H5" s="137">
        <v>1.923314473820039</v>
      </c>
      <c r="I5" s="137">
        <v>0.93907148612230162</v>
      </c>
      <c r="J5" s="148">
        <v>200</v>
      </c>
      <c r="K5" s="138">
        <v>3</v>
      </c>
      <c r="N5" s="829" t="s">
        <v>144</v>
      </c>
      <c r="O5" s="834">
        <v>89</v>
      </c>
      <c r="P5" s="830">
        <v>4.5454545454545459</v>
      </c>
      <c r="R5" s="824"/>
    </row>
    <row r="6" spans="1:18">
      <c r="A6" s="132" t="s">
        <v>145</v>
      </c>
      <c r="B6" s="270" t="s">
        <v>29</v>
      </c>
      <c r="C6" s="137">
        <v>419</v>
      </c>
      <c r="D6" s="137"/>
      <c r="E6" s="137">
        <v>3</v>
      </c>
      <c r="F6" s="137">
        <v>3.8788184062370124</v>
      </c>
      <c r="G6" s="137">
        <v>0.71599045346062051</v>
      </c>
      <c r="H6" s="137">
        <v>0.72630738624858449</v>
      </c>
      <c r="I6" s="137">
        <v>0.93907148612230162</v>
      </c>
      <c r="J6" s="148">
        <v>200</v>
      </c>
      <c r="K6" s="138">
        <v>2.1479713603818613</v>
      </c>
      <c r="N6" s="829" t="s">
        <v>145</v>
      </c>
      <c r="O6" s="834">
        <v>138</v>
      </c>
      <c r="P6" s="830">
        <v>3.6496350364963499</v>
      </c>
      <c r="R6" s="824"/>
    </row>
    <row r="7" spans="1:18" ht="24">
      <c r="A7" s="132" t="s">
        <v>146</v>
      </c>
      <c r="B7" s="270" t="s">
        <v>30</v>
      </c>
      <c r="C7" s="137">
        <v>178</v>
      </c>
      <c r="D7" s="137"/>
      <c r="E7" s="137">
        <v>0</v>
      </c>
      <c r="F7" s="137">
        <v>1.7108524474429916</v>
      </c>
      <c r="G7" s="137">
        <v>0</v>
      </c>
      <c r="H7" s="137">
        <v>0</v>
      </c>
      <c r="I7" s="137">
        <v>0.93907148612230162</v>
      </c>
      <c r="J7" s="148">
        <v>400</v>
      </c>
      <c r="K7" s="138">
        <v>3.3707865168539324</v>
      </c>
      <c r="N7" s="829" t="s">
        <v>146</v>
      </c>
      <c r="O7" s="834">
        <v>192</v>
      </c>
      <c r="P7" s="830">
        <v>3.1413612565445024</v>
      </c>
      <c r="R7" s="824"/>
    </row>
    <row r="8" spans="1:18">
      <c r="A8" s="132" t="s">
        <v>147</v>
      </c>
      <c r="B8" s="270" t="s">
        <v>31</v>
      </c>
      <c r="C8" s="137">
        <v>654</v>
      </c>
      <c r="D8" s="137"/>
      <c r="E8" s="137">
        <v>6</v>
      </c>
      <c r="F8" s="137">
        <v>6.1102035670519808</v>
      </c>
      <c r="G8" s="137">
        <v>0.91743119266055051</v>
      </c>
      <c r="H8" s="137">
        <v>0.92213440270898861</v>
      </c>
      <c r="I8" s="137">
        <v>0.93907148612230162</v>
      </c>
      <c r="J8" s="148">
        <v>400</v>
      </c>
      <c r="K8" s="138">
        <v>1.834862385321101</v>
      </c>
      <c r="N8" s="829" t="s">
        <v>147</v>
      </c>
      <c r="O8" s="834">
        <v>250</v>
      </c>
      <c r="P8" s="830">
        <v>2.8112449799196786</v>
      </c>
      <c r="R8" s="824"/>
    </row>
    <row r="9" spans="1:18" ht="24">
      <c r="A9" s="132" t="s">
        <v>148</v>
      </c>
      <c r="B9" s="270" t="s">
        <v>32</v>
      </c>
      <c r="C9" s="137">
        <v>345</v>
      </c>
      <c r="D9" s="137"/>
      <c r="E9" s="137">
        <v>4</v>
      </c>
      <c r="F9" s="137">
        <v>3.2643750988775357</v>
      </c>
      <c r="G9" s="137">
        <v>1.1594202898550725</v>
      </c>
      <c r="H9" s="137">
        <v>1.1506906622896418</v>
      </c>
      <c r="I9" s="137">
        <v>0.93907148612230162</v>
      </c>
      <c r="J9" s="148">
        <v>600</v>
      </c>
      <c r="K9" s="138">
        <v>2.318840579710145</v>
      </c>
      <c r="N9" s="829" t="s">
        <v>148</v>
      </c>
      <c r="O9" s="834">
        <v>312</v>
      </c>
      <c r="P9" s="830">
        <v>2.572347266881029</v>
      </c>
      <c r="R9" s="824"/>
    </row>
    <row r="10" spans="1:18" ht="24">
      <c r="A10" s="132" t="s">
        <v>149</v>
      </c>
      <c r="B10" s="270" t="s">
        <v>33</v>
      </c>
      <c r="C10" s="137">
        <v>609</v>
      </c>
      <c r="D10" s="137"/>
      <c r="E10" s="137">
        <v>9</v>
      </c>
      <c r="F10" s="137">
        <v>5.7357008606634947</v>
      </c>
      <c r="G10" s="137">
        <v>1.4778325123152709</v>
      </c>
      <c r="H10" s="137">
        <v>1.4735153698589236</v>
      </c>
      <c r="I10" s="137">
        <v>0.93907148612230162</v>
      </c>
      <c r="J10" s="148">
        <v>800</v>
      </c>
      <c r="K10" s="138">
        <v>1.9704433497536946</v>
      </c>
      <c r="N10" s="829" t="s">
        <v>149</v>
      </c>
      <c r="O10" s="834">
        <v>376</v>
      </c>
      <c r="P10" s="830">
        <v>2.4</v>
      </c>
      <c r="R10" s="824"/>
    </row>
    <row r="11" spans="1:18">
      <c r="A11" s="132" t="s">
        <v>150</v>
      </c>
      <c r="B11" s="270" t="s">
        <v>34</v>
      </c>
      <c r="C11" s="137">
        <v>374</v>
      </c>
      <c r="D11" s="137"/>
      <c r="E11" s="137">
        <v>4</v>
      </c>
      <c r="F11" s="137">
        <v>3.4697887968781012</v>
      </c>
      <c r="G11" s="137">
        <v>1.0695187165775402</v>
      </c>
      <c r="H11" s="137">
        <v>1.0825690450868011</v>
      </c>
      <c r="I11" s="137">
        <v>0.93907148612230162</v>
      </c>
      <c r="J11" s="148">
        <v>1000</v>
      </c>
      <c r="K11" s="138">
        <v>2.4064171122994651</v>
      </c>
      <c r="N11" s="829" t="s">
        <v>150</v>
      </c>
      <c r="O11" s="834">
        <v>443</v>
      </c>
      <c r="P11" s="830">
        <v>2.2624434389140271</v>
      </c>
      <c r="R11" s="824"/>
    </row>
    <row r="12" spans="1:18">
      <c r="A12" s="132" t="s">
        <v>151</v>
      </c>
      <c r="B12" s="270" t="s">
        <v>35</v>
      </c>
      <c r="C12" s="137">
        <v>405</v>
      </c>
      <c r="D12" s="137"/>
      <c r="E12" s="137">
        <v>1</v>
      </c>
      <c r="F12" s="137">
        <v>3.7615688646739946</v>
      </c>
      <c r="G12" s="137">
        <v>0.24691358024691357</v>
      </c>
      <c r="H12" s="137">
        <v>0.24964888851069553</v>
      </c>
      <c r="I12" s="137">
        <v>0.93907148612230162</v>
      </c>
      <c r="J12" s="148">
        <v>1000</v>
      </c>
      <c r="K12" s="138">
        <v>2.2222222222222223</v>
      </c>
      <c r="N12" s="829" t="s">
        <v>151</v>
      </c>
      <c r="O12" s="834">
        <v>511</v>
      </c>
      <c r="P12" s="830">
        <v>2.1568627450980391</v>
      </c>
      <c r="R12" s="824"/>
    </row>
    <row r="13" spans="1:18" ht="24">
      <c r="A13" s="132" t="s">
        <v>152</v>
      </c>
      <c r="B13" s="270" t="s">
        <v>36</v>
      </c>
      <c r="C13" s="137">
        <v>352</v>
      </c>
      <c r="D13" s="137"/>
      <c r="E13" s="137">
        <v>2</v>
      </c>
      <c r="F13" s="137">
        <v>3.3818925760899137</v>
      </c>
      <c r="G13" s="137">
        <v>0.56818181818181823</v>
      </c>
      <c r="H13" s="137">
        <v>0.55535264056674438</v>
      </c>
      <c r="I13" s="137">
        <v>0.93907148612230162</v>
      </c>
      <c r="J13" s="148">
        <v>1200</v>
      </c>
      <c r="K13" s="138">
        <v>2.2727272727272729</v>
      </c>
      <c r="N13" s="829" t="s">
        <v>152</v>
      </c>
      <c r="O13" s="834">
        <v>581</v>
      </c>
      <c r="P13" s="830">
        <v>2.0689655172413794</v>
      </c>
      <c r="R13" s="824"/>
    </row>
    <row r="14" spans="1:18">
      <c r="A14" s="132" t="s">
        <v>153</v>
      </c>
      <c r="B14" s="270" t="s">
        <v>37</v>
      </c>
      <c r="C14" s="137">
        <v>736</v>
      </c>
      <c r="D14" s="137"/>
      <c r="E14" s="137">
        <v>10</v>
      </c>
      <c r="F14" s="137">
        <v>7.0900960780284219</v>
      </c>
      <c r="G14" s="137">
        <v>1.3586956521739131</v>
      </c>
      <c r="H14" s="137">
        <v>1.3244834425197716</v>
      </c>
      <c r="I14" s="137">
        <v>0.93907148612230162</v>
      </c>
      <c r="J14" s="148">
        <v>1400</v>
      </c>
      <c r="K14" s="138">
        <v>1.7663043478260869</v>
      </c>
      <c r="N14" s="829" t="s">
        <v>153</v>
      </c>
      <c r="O14" s="834">
        <v>653</v>
      </c>
      <c r="P14" s="830">
        <v>1.9938650306748467</v>
      </c>
      <c r="R14" s="824"/>
    </row>
    <row r="15" spans="1:18">
      <c r="A15" s="132" t="s">
        <v>154</v>
      </c>
      <c r="B15" s="270" t="s">
        <v>38</v>
      </c>
      <c r="C15" s="137">
        <v>732</v>
      </c>
      <c r="D15" s="137"/>
      <c r="E15" s="137">
        <v>8</v>
      </c>
      <c r="F15" s="137">
        <v>6.9720760299432003</v>
      </c>
      <c r="G15" s="137">
        <v>1.0928961748633881</v>
      </c>
      <c r="H15" s="137">
        <v>1.0775229439142557</v>
      </c>
      <c r="I15" s="137">
        <v>0.93907148612230162</v>
      </c>
      <c r="J15" s="148">
        <v>1400</v>
      </c>
      <c r="K15" s="138">
        <v>1.7759562841530054</v>
      </c>
      <c r="N15" s="829" t="s">
        <v>154</v>
      </c>
      <c r="O15" s="834">
        <v>726</v>
      </c>
      <c r="P15" s="830">
        <v>1.9310344827586208</v>
      </c>
      <c r="R15" s="824"/>
    </row>
    <row r="16" spans="1:18" ht="24">
      <c r="A16" s="132" t="s">
        <v>155</v>
      </c>
      <c r="B16" s="270" t="s">
        <v>39</v>
      </c>
      <c r="C16" s="137">
        <v>51</v>
      </c>
      <c r="D16" s="137"/>
      <c r="E16" s="137">
        <v>1</v>
      </c>
      <c r="F16" s="137">
        <v>0.47217024823908349</v>
      </c>
      <c r="G16" s="137">
        <v>1.9607843137254901</v>
      </c>
      <c r="H16" s="137">
        <v>1.9888408675143856</v>
      </c>
      <c r="I16" s="137">
        <v>0.93907148612230162</v>
      </c>
      <c r="J16" s="148">
        <v>1600</v>
      </c>
      <c r="K16" s="138">
        <v>5.8823529411764701</v>
      </c>
      <c r="N16" s="829" t="s">
        <v>155</v>
      </c>
      <c r="O16" s="834">
        <v>800</v>
      </c>
      <c r="P16" s="830">
        <v>1.877346683354193</v>
      </c>
      <c r="R16" s="824"/>
    </row>
    <row r="17" spans="1:18">
      <c r="A17" s="132" t="s">
        <v>156</v>
      </c>
      <c r="B17" s="270" t="s">
        <v>40</v>
      </c>
      <c r="C17" s="137">
        <v>1610</v>
      </c>
      <c r="D17" s="137"/>
      <c r="E17" s="137">
        <v>9</v>
      </c>
      <c r="F17" s="137">
        <v>15.087800761245232</v>
      </c>
      <c r="G17" s="137">
        <v>0.55900621118012417</v>
      </c>
      <c r="H17" s="137">
        <v>0.56016403641872992</v>
      </c>
      <c r="I17" s="137">
        <v>0.93907148612230162</v>
      </c>
      <c r="J17" s="148">
        <v>1800</v>
      </c>
      <c r="K17" s="138"/>
      <c r="N17" s="829" t="s">
        <v>156</v>
      </c>
      <c r="O17" s="834">
        <v>875</v>
      </c>
      <c r="P17" s="830">
        <v>1.8306636155606408</v>
      </c>
      <c r="R17" s="824"/>
    </row>
    <row r="18" spans="1:18" ht="36.75" thickBot="1">
      <c r="A18" s="133" t="s">
        <v>157</v>
      </c>
      <c r="B18" s="271" t="s">
        <v>41</v>
      </c>
      <c r="C18" s="139">
        <v>52</v>
      </c>
      <c r="D18" s="139"/>
      <c r="E18" s="139">
        <v>1</v>
      </c>
      <c r="F18" s="139">
        <v>0.53482638884466316</v>
      </c>
      <c r="G18" s="139">
        <v>1.9230769230769231</v>
      </c>
      <c r="H18" s="139">
        <v>1.7558435890773685</v>
      </c>
      <c r="I18" s="139">
        <v>0.93907148612230162</v>
      </c>
      <c r="J18" s="149">
        <v>2000</v>
      </c>
      <c r="K18" s="140">
        <v>5.7692307692307692</v>
      </c>
      <c r="N18" s="829" t="s">
        <v>157</v>
      </c>
      <c r="O18" s="834">
        <v>951</v>
      </c>
      <c r="P18" s="830">
        <v>1.7894736842105261</v>
      </c>
      <c r="R18" s="824"/>
    </row>
    <row r="19" spans="1:18" ht="15.75" customHeight="1" thickTop="1">
      <c r="A19" s="2018" t="s">
        <v>158</v>
      </c>
      <c r="B19" s="2018"/>
      <c r="C19" s="2018"/>
      <c r="D19" s="2018"/>
      <c r="E19" s="2018"/>
      <c r="F19" s="2018"/>
      <c r="G19" s="2018"/>
      <c r="H19" s="2018"/>
      <c r="I19" s="2018"/>
      <c r="J19" s="2018"/>
      <c r="K19" s="2018"/>
      <c r="N19" s="829" t="s">
        <v>161</v>
      </c>
      <c r="O19" s="834">
        <v>1028</v>
      </c>
      <c r="P19" s="830">
        <v>1.7526777020447908</v>
      </c>
      <c r="R19" s="824"/>
    </row>
    <row r="20" spans="1:18">
      <c r="N20" s="829" t="s">
        <v>162</v>
      </c>
      <c r="O20" s="834">
        <v>1106</v>
      </c>
      <c r="P20" s="830">
        <v>1.7194570135746607</v>
      </c>
    </row>
    <row r="21" spans="1:18">
      <c r="A21" s="128" t="s">
        <v>178</v>
      </c>
      <c r="N21" s="829" t="s">
        <v>163</v>
      </c>
      <c r="O21" s="834">
        <v>1185</v>
      </c>
      <c r="P21" s="830">
        <v>1.6891891891891893</v>
      </c>
    </row>
    <row r="22" spans="1:18">
      <c r="N22" s="829" t="s">
        <v>164</v>
      </c>
      <c r="O22" s="834">
        <v>1264</v>
      </c>
      <c r="P22" s="830">
        <v>1.66270783847981</v>
      </c>
    </row>
    <row r="23" spans="1:18" ht="15.75" customHeight="1">
      <c r="K23" s="632"/>
      <c r="N23" s="829" t="s">
        <v>165</v>
      </c>
      <c r="O23" s="834">
        <v>1344</v>
      </c>
      <c r="P23" s="830">
        <v>1.6381236038719285</v>
      </c>
    </row>
    <row r="24" spans="1:18" ht="15.75" customHeight="1">
      <c r="K24" s="632"/>
      <c r="N24" s="829" t="s">
        <v>166</v>
      </c>
      <c r="O24" s="834">
        <v>1424</v>
      </c>
      <c r="P24" s="830">
        <v>1.6163035839775124</v>
      </c>
    </row>
    <row r="25" spans="1:18">
      <c r="K25" s="632"/>
      <c r="N25" s="829" t="s">
        <v>170</v>
      </c>
      <c r="O25" s="834">
        <v>1505</v>
      </c>
      <c r="P25" s="830">
        <v>1.5957446808510638</v>
      </c>
    </row>
    <row r="26" spans="1:18">
      <c r="K26" s="632"/>
      <c r="N26" s="829" t="s">
        <v>171</v>
      </c>
      <c r="O26" s="834">
        <v>1587</v>
      </c>
      <c r="P26" s="830">
        <v>1.5762925598991173</v>
      </c>
    </row>
    <row r="27" spans="1:18">
      <c r="K27" s="632"/>
      <c r="N27" s="829" t="s">
        <v>172</v>
      </c>
      <c r="O27" s="834">
        <v>1669</v>
      </c>
      <c r="P27" s="830">
        <v>1.5587529976019185</v>
      </c>
    </row>
    <row r="28" spans="1:18">
      <c r="K28" s="632"/>
      <c r="N28" s="829" t="s">
        <v>173</v>
      </c>
      <c r="O28" s="834">
        <v>1751</v>
      </c>
      <c r="P28" s="830">
        <v>1.5428571428571429</v>
      </c>
    </row>
    <row r="29" spans="1:18">
      <c r="K29" s="632"/>
      <c r="N29" s="829" t="s">
        <v>174</v>
      </c>
      <c r="O29" s="834">
        <v>1834</v>
      </c>
      <c r="P29" s="830">
        <v>1.5275504637206765</v>
      </c>
    </row>
    <row r="30" spans="1:18" ht="15.75" thickBot="1">
      <c r="K30" s="632"/>
      <c r="N30" s="831" t="s">
        <v>179</v>
      </c>
      <c r="O30" s="835">
        <v>1918</v>
      </c>
      <c r="P30" s="832">
        <v>1.5127803860198226</v>
      </c>
    </row>
    <row r="31" spans="1:18" ht="15.75" thickTop="1">
      <c r="K31" s="632"/>
      <c r="N31" s="836"/>
      <c r="O31" s="837"/>
      <c r="P31" s="837"/>
    </row>
    <row r="32" spans="1:18">
      <c r="K32" s="632"/>
      <c r="N32" s="838"/>
      <c r="O32" s="839"/>
      <c r="P32" s="839"/>
    </row>
    <row r="33" spans="11:11">
      <c r="K33" s="632"/>
    </row>
    <row r="34" spans="11:11">
      <c r="K34" s="632"/>
    </row>
    <row r="35" spans="11:11">
      <c r="K35" s="632"/>
    </row>
    <row r="36" spans="11:11">
      <c r="K36" s="632"/>
    </row>
    <row r="37" spans="11:11">
      <c r="K37" s="632"/>
    </row>
    <row r="38" spans="11:11">
      <c r="K38" s="632"/>
    </row>
    <row r="39" spans="11:11">
      <c r="K39" s="632"/>
    </row>
    <row r="40" spans="11:11" ht="15.75" customHeight="1">
      <c r="K40" s="632"/>
    </row>
    <row r="41" spans="11:11" ht="15.75" customHeight="1">
      <c r="K41" s="632"/>
    </row>
  </sheetData>
  <mergeCells count="5">
    <mergeCell ref="N1:P1"/>
    <mergeCell ref="N2"/>
    <mergeCell ref="A1:K1"/>
    <mergeCell ref="A2"/>
    <mergeCell ref="A19:K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61"/>
  <sheetViews>
    <sheetView showGridLines="0" zoomScale="85" zoomScaleNormal="85" workbookViewId="0">
      <selection activeCell="B2" sqref="B2"/>
    </sheetView>
  </sheetViews>
  <sheetFormatPr defaultRowHeight="15"/>
  <cols>
    <col min="1" max="1" width="5.28515625" style="618" customWidth="1"/>
  </cols>
  <sheetData>
    <row r="1" spans="2:2" ht="24" customHeight="1">
      <c r="B1" s="1152" t="s">
        <v>1104</v>
      </c>
    </row>
    <row r="26" spans="2:2" ht="18.75">
      <c r="B26" s="1154" t="s">
        <v>73</v>
      </c>
    </row>
    <row r="32" spans="2:2">
      <c r="B32" s="1"/>
    </row>
    <row r="61" spans="2:2">
      <c r="B61" s="618"/>
    </row>
  </sheetData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107"/>
  <dimension ref="A1:I40"/>
  <sheetViews>
    <sheetView showGridLines="0" zoomScale="80" zoomScaleNormal="80" workbookViewId="0"/>
  </sheetViews>
  <sheetFormatPr defaultRowHeight="15"/>
  <cols>
    <col min="1" max="1" width="4.42578125" style="618" customWidth="1"/>
    <col min="2" max="5" width="25.7109375" customWidth="1"/>
  </cols>
  <sheetData>
    <row r="1" spans="2:8" ht="30.75" customHeight="1" thickBot="1">
      <c r="B1" s="2019" t="s">
        <v>1136</v>
      </c>
      <c r="C1" s="2019"/>
      <c r="D1" s="2019"/>
      <c r="E1" s="2019"/>
      <c r="F1" s="2019"/>
      <c r="G1" s="2019"/>
      <c r="H1" s="2019"/>
    </row>
    <row r="2" spans="2:8" ht="51.75" customHeight="1" thickTop="1" thickBot="1">
      <c r="B2" s="1504" t="s">
        <v>167</v>
      </c>
      <c r="C2" s="1505" t="s">
        <v>134</v>
      </c>
      <c r="D2" s="1506" t="s">
        <v>177</v>
      </c>
      <c r="E2" s="1507" t="s">
        <v>138</v>
      </c>
    </row>
    <row r="3" spans="2:8" ht="17.25" customHeight="1" thickTop="1">
      <c r="B3" s="1492" t="s">
        <v>26</v>
      </c>
      <c r="C3" s="1493">
        <v>377</v>
      </c>
      <c r="D3" s="1494">
        <v>1</v>
      </c>
      <c r="E3" s="1495">
        <v>0.26932422942132933</v>
      </c>
    </row>
    <row r="4" spans="2:8" ht="17.25" customHeight="1">
      <c r="B4" s="1496" t="s">
        <v>27</v>
      </c>
      <c r="C4" s="1497">
        <v>172</v>
      </c>
      <c r="D4" s="1498">
        <v>3</v>
      </c>
      <c r="E4" s="1499">
        <v>1.7095588879885972</v>
      </c>
    </row>
    <row r="5" spans="2:8" ht="17.25" customHeight="1">
      <c r="B5" s="1496" t="s">
        <v>28</v>
      </c>
      <c r="C5" s="1497">
        <v>200</v>
      </c>
      <c r="D5" s="1498">
        <v>4</v>
      </c>
      <c r="E5" s="1499">
        <v>1.923314473820039</v>
      </c>
    </row>
    <row r="6" spans="2:8" ht="17.25" customHeight="1">
      <c r="B6" s="1496" t="s">
        <v>29</v>
      </c>
      <c r="C6" s="1497">
        <v>419</v>
      </c>
      <c r="D6" s="1498">
        <v>3</v>
      </c>
      <c r="E6" s="1499">
        <v>0.72630738624858449</v>
      </c>
    </row>
    <row r="7" spans="2:8" ht="17.25" customHeight="1">
      <c r="B7" s="1496" t="s">
        <v>30</v>
      </c>
      <c r="C7" s="1497">
        <v>178</v>
      </c>
      <c r="D7" s="1498">
        <v>0</v>
      </c>
      <c r="E7" s="1499">
        <v>0</v>
      </c>
    </row>
    <row r="8" spans="2:8" ht="17.25" customHeight="1">
      <c r="B8" s="1496" t="s">
        <v>31</v>
      </c>
      <c r="C8" s="1497">
        <v>654</v>
      </c>
      <c r="D8" s="1498">
        <v>6</v>
      </c>
      <c r="E8" s="1499">
        <v>0.92213440270898861</v>
      </c>
    </row>
    <row r="9" spans="2:8" ht="17.25" customHeight="1">
      <c r="B9" s="1496" t="s">
        <v>32</v>
      </c>
      <c r="C9" s="1497">
        <v>345</v>
      </c>
      <c r="D9" s="1498">
        <v>4</v>
      </c>
      <c r="E9" s="1499">
        <v>1.1506906622896418</v>
      </c>
    </row>
    <row r="10" spans="2:8" ht="17.25" customHeight="1">
      <c r="B10" s="1496" t="s">
        <v>33</v>
      </c>
      <c r="C10" s="1497">
        <v>609</v>
      </c>
      <c r="D10" s="1498">
        <v>9</v>
      </c>
      <c r="E10" s="1499">
        <v>1.4735153698589236</v>
      </c>
    </row>
    <row r="11" spans="2:8" ht="17.25" customHeight="1">
      <c r="B11" s="1496" t="s">
        <v>34</v>
      </c>
      <c r="C11" s="1497">
        <v>374</v>
      </c>
      <c r="D11" s="1498">
        <v>4</v>
      </c>
      <c r="E11" s="1499">
        <v>1.0825690450868011</v>
      </c>
    </row>
    <row r="12" spans="2:8" ht="17.25" customHeight="1">
      <c r="B12" s="1496" t="s">
        <v>35</v>
      </c>
      <c r="C12" s="1497">
        <v>405</v>
      </c>
      <c r="D12" s="1498">
        <v>1</v>
      </c>
      <c r="E12" s="1499">
        <v>0.24964888851069553</v>
      </c>
    </row>
    <row r="13" spans="2:8" ht="17.25" customHeight="1">
      <c r="B13" s="1496" t="s">
        <v>36</v>
      </c>
      <c r="C13" s="1497">
        <v>352</v>
      </c>
      <c r="D13" s="1498">
        <v>2</v>
      </c>
      <c r="E13" s="1499">
        <v>0.55535264056674438</v>
      </c>
    </row>
    <row r="14" spans="2:8" ht="17.25" customHeight="1">
      <c r="B14" s="1496" t="s">
        <v>37</v>
      </c>
      <c r="C14" s="1497">
        <v>736</v>
      </c>
      <c r="D14" s="1498">
        <v>10</v>
      </c>
      <c r="E14" s="1499">
        <v>1.3244834425197716</v>
      </c>
    </row>
    <row r="15" spans="2:8" ht="17.25" customHeight="1">
      <c r="B15" s="1496" t="s">
        <v>38</v>
      </c>
      <c r="C15" s="1497">
        <v>732</v>
      </c>
      <c r="D15" s="1498">
        <v>8</v>
      </c>
      <c r="E15" s="1499">
        <v>1.0775229439142557</v>
      </c>
    </row>
    <row r="16" spans="2:8" ht="17.25" customHeight="1">
      <c r="B16" s="1496" t="s">
        <v>39</v>
      </c>
      <c r="C16" s="1497">
        <v>51</v>
      </c>
      <c r="D16" s="1498">
        <v>1</v>
      </c>
      <c r="E16" s="1499">
        <v>1.9888408675143856</v>
      </c>
    </row>
    <row r="17" spans="2:9" ht="17.25" customHeight="1" thickBot="1">
      <c r="B17" s="1500" t="s">
        <v>40</v>
      </c>
      <c r="C17" s="1501">
        <v>1610</v>
      </c>
      <c r="D17" s="1502">
        <v>9</v>
      </c>
      <c r="E17" s="1503">
        <v>0.56016403641872992</v>
      </c>
    </row>
    <row r="18" spans="2:9" ht="15.75" customHeight="1" thickTop="1">
      <c r="B18" s="443"/>
      <c r="C18" s="443"/>
      <c r="D18" s="443"/>
      <c r="E18" s="442"/>
    </row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1" spans="2:9" ht="15.75" customHeight="1"/>
    <row r="22" spans="2:9" ht="15.75" customHeight="1">
      <c r="B22" s="615"/>
    </row>
    <row r="23" spans="2:9">
      <c r="B23" s="615"/>
    </row>
    <row r="24" spans="2:9">
      <c r="B24" s="615"/>
    </row>
    <row r="25" spans="2:9">
      <c r="B25" s="615"/>
    </row>
    <row r="26" spans="2:9">
      <c r="B26" s="615"/>
    </row>
    <row r="27" spans="2:9">
      <c r="B27" s="615"/>
    </row>
    <row r="28" spans="2:9">
      <c r="B28" s="615"/>
    </row>
    <row r="29" spans="2:9">
      <c r="B29" s="615"/>
    </row>
    <row r="30" spans="2:9">
      <c r="B30" s="615"/>
    </row>
    <row r="31" spans="2:9">
      <c r="B31" s="615"/>
    </row>
    <row r="32" spans="2:9">
      <c r="B32" s="615"/>
    </row>
    <row r="33" spans="2:2">
      <c r="B33" s="615"/>
    </row>
    <row r="34" spans="2:2">
      <c r="B34" s="615"/>
    </row>
    <row r="35" spans="2:2">
      <c r="B35" s="615"/>
    </row>
    <row r="36" spans="2:2">
      <c r="B36" s="615"/>
    </row>
    <row r="37" spans="2:2">
      <c r="B37" s="615"/>
    </row>
    <row r="38" spans="2:2">
      <c r="B38" s="615"/>
    </row>
    <row r="39" spans="2:2" ht="15.75" customHeight="1">
      <c r="B39" s="615"/>
    </row>
    <row r="40" spans="2:2" ht="15.75" customHeight="1">
      <c r="B40" s="615"/>
    </row>
  </sheetData>
  <mergeCells count="2">
    <mergeCell ref="B19:I19"/>
    <mergeCell ref="B1:H1"/>
  </mergeCells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54"/>
  <dimension ref="A1:B30"/>
  <sheetViews>
    <sheetView showGridLines="0" zoomScale="80" zoomScaleNormal="80" workbookViewId="0">
      <selection activeCell="B1" sqref="B1"/>
    </sheetView>
  </sheetViews>
  <sheetFormatPr defaultRowHeight="15"/>
  <cols>
    <col min="1" max="1" width="4" style="618" customWidth="1"/>
  </cols>
  <sheetData>
    <row r="1" spans="2:2" ht="24" customHeight="1">
      <c r="B1" s="1152" t="s">
        <v>1066</v>
      </c>
    </row>
    <row r="30" spans="2:2" ht="15.75">
      <c r="B30" s="1155" t="s">
        <v>761</v>
      </c>
    </row>
  </sheetData>
  <pageMargins left="0.7" right="0.7" top="0.75" bottom="0.75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heet55">
    <tabColor theme="1"/>
  </sheetPr>
  <dimension ref="A1:P41"/>
  <sheetViews>
    <sheetView workbookViewId="0">
      <selection activeCell="J3" sqref="J3:J18"/>
    </sheetView>
  </sheetViews>
  <sheetFormatPr defaultRowHeight="15"/>
  <sheetData>
    <row r="1" spans="1:16" ht="15.75" customHeight="1" thickBot="1">
      <c r="A1" s="2022" t="s">
        <v>183</v>
      </c>
      <c r="B1" s="2022"/>
      <c r="C1" s="2022"/>
      <c r="D1" s="2022"/>
      <c r="E1" s="2022"/>
      <c r="F1" s="2022"/>
      <c r="G1" s="2022"/>
      <c r="H1" s="2022"/>
      <c r="I1" s="2022"/>
      <c r="J1" s="2022"/>
      <c r="K1" s="141"/>
      <c r="N1" s="2020" t="s">
        <v>160</v>
      </c>
      <c r="O1" s="2020"/>
      <c r="P1" s="2020"/>
    </row>
    <row r="2" spans="1:16" ht="74.25" thickTop="1" thickBot="1">
      <c r="A2" s="2023" t="s">
        <v>0</v>
      </c>
      <c r="B2" s="129" t="s">
        <v>167</v>
      </c>
      <c r="C2" s="331" t="s">
        <v>184</v>
      </c>
      <c r="D2" s="142"/>
      <c r="E2" s="142" t="s">
        <v>177</v>
      </c>
      <c r="F2" s="142" t="s">
        <v>136</v>
      </c>
      <c r="G2" s="142" t="s">
        <v>137</v>
      </c>
      <c r="H2" s="142" t="s">
        <v>138</v>
      </c>
      <c r="I2" s="142" t="s">
        <v>139</v>
      </c>
      <c r="J2" s="143" t="s">
        <v>140</v>
      </c>
      <c r="K2" s="141"/>
      <c r="N2" s="2021" t="s">
        <v>0</v>
      </c>
      <c r="O2" s="840" t="s">
        <v>168</v>
      </c>
      <c r="P2" s="841" t="s">
        <v>169</v>
      </c>
    </row>
    <row r="3" spans="1:16" ht="24.75" thickTop="1">
      <c r="A3" s="144" t="s">
        <v>142</v>
      </c>
      <c r="B3" s="273" t="s">
        <v>26</v>
      </c>
      <c r="C3" s="274">
        <v>435</v>
      </c>
      <c r="D3" s="274"/>
      <c r="E3" s="274">
        <v>6</v>
      </c>
      <c r="F3" s="274">
        <v>4.3351335014224279</v>
      </c>
      <c r="G3" s="274">
        <v>1.3793103448275863</v>
      </c>
      <c r="H3" s="274">
        <v>1.3800184429459257</v>
      </c>
      <c r="I3" s="274">
        <v>0.99709403076594949</v>
      </c>
      <c r="J3" s="147">
        <v>0</v>
      </c>
      <c r="K3" s="141"/>
      <c r="N3" s="842" t="s">
        <v>142</v>
      </c>
      <c r="O3" s="845">
        <v>16</v>
      </c>
      <c r="P3" s="846">
        <v>13.333333333333334</v>
      </c>
    </row>
    <row r="4" spans="1:16">
      <c r="A4" s="145" t="s">
        <v>143</v>
      </c>
      <c r="B4" s="275" t="s">
        <v>27</v>
      </c>
      <c r="C4" s="276">
        <v>137</v>
      </c>
      <c r="D4" s="276"/>
      <c r="E4" s="276">
        <v>2</v>
      </c>
      <c r="F4" s="276">
        <v>1.4294736299831572</v>
      </c>
      <c r="G4" s="276">
        <v>1.4598540145985401</v>
      </c>
      <c r="H4" s="276">
        <v>1.3950506114305836</v>
      </c>
      <c r="I4" s="276">
        <v>0.99709403076594949</v>
      </c>
      <c r="J4" s="148">
        <v>0</v>
      </c>
      <c r="K4" s="141"/>
      <c r="N4" s="843" t="s">
        <v>143</v>
      </c>
      <c r="O4" s="847">
        <v>45</v>
      </c>
      <c r="P4" s="848">
        <v>6.8181818181818175</v>
      </c>
    </row>
    <row r="5" spans="1:16" ht="36">
      <c r="A5" s="145" t="s">
        <v>144</v>
      </c>
      <c r="B5" s="275" t="s">
        <v>28</v>
      </c>
      <c r="C5" s="276">
        <v>182</v>
      </c>
      <c r="D5" s="276"/>
      <c r="E5" s="276">
        <v>4</v>
      </c>
      <c r="F5" s="276">
        <v>1.7536929076805901</v>
      </c>
      <c r="G5" s="276">
        <v>2.197802197802198</v>
      </c>
      <c r="H5" s="276">
        <v>2.2742728248463804</v>
      </c>
      <c r="I5" s="276">
        <v>0.99709403076594949</v>
      </c>
      <c r="J5" s="148">
        <v>200</v>
      </c>
      <c r="K5" s="141"/>
      <c r="N5" s="843" t="s">
        <v>144</v>
      </c>
      <c r="O5" s="847">
        <v>84</v>
      </c>
      <c r="P5" s="848">
        <v>4.8192771084337354</v>
      </c>
    </row>
    <row r="6" spans="1:16">
      <c r="A6" s="145" t="s">
        <v>145</v>
      </c>
      <c r="B6" s="275" t="s">
        <v>29</v>
      </c>
      <c r="C6" s="276">
        <v>456</v>
      </c>
      <c r="D6" s="276"/>
      <c r="E6" s="276">
        <v>6</v>
      </c>
      <c r="F6" s="276">
        <v>4.7759698564004083</v>
      </c>
      <c r="G6" s="276">
        <v>1.3157894736842106</v>
      </c>
      <c r="H6" s="276">
        <v>1.2526385979129031</v>
      </c>
      <c r="I6" s="276">
        <v>0.99709403076594949</v>
      </c>
      <c r="J6" s="148">
        <v>200</v>
      </c>
      <c r="K6" s="141"/>
      <c r="N6" s="843" t="s">
        <v>145</v>
      </c>
      <c r="O6" s="847">
        <v>130</v>
      </c>
      <c r="P6" s="848">
        <v>3.8759689922480618</v>
      </c>
    </row>
    <row r="7" spans="1:16" ht="24">
      <c r="A7" s="145" t="s">
        <v>146</v>
      </c>
      <c r="B7" s="275" t="s">
        <v>30</v>
      </c>
      <c r="C7" s="276">
        <v>198</v>
      </c>
      <c r="D7" s="276"/>
      <c r="E7" s="276">
        <v>1</v>
      </c>
      <c r="F7" s="276">
        <v>2.0388164610518316</v>
      </c>
      <c r="G7" s="276">
        <v>0.50505050505050508</v>
      </c>
      <c r="H7" s="276">
        <v>0.48905531704974842</v>
      </c>
      <c r="I7" s="276">
        <v>0.99709403076594949</v>
      </c>
      <c r="J7" s="148">
        <v>400</v>
      </c>
      <c r="K7" s="141"/>
      <c r="N7" s="843" t="s">
        <v>146</v>
      </c>
      <c r="O7" s="847">
        <v>181</v>
      </c>
      <c r="P7" s="848">
        <v>3.3333333333333335</v>
      </c>
    </row>
    <row r="8" spans="1:16">
      <c r="A8" s="145" t="s">
        <v>147</v>
      </c>
      <c r="B8" s="275" t="s">
        <v>31</v>
      </c>
      <c r="C8" s="276">
        <v>595</v>
      </c>
      <c r="D8" s="276"/>
      <c r="E8" s="276">
        <v>3</v>
      </c>
      <c r="F8" s="276">
        <v>5.9470977465267039</v>
      </c>
      <c r="G8" s="276">
        <v>0.50420168067226889</v>
      </c>
      <c r="H8" s="276">
        <v>0.50298182740393893</v>
      </c>
      <c r="I8" s="276">
        <v>0.99709403076594949</v>
      </c>
      <c r="J8" s="148">
        <v>400</v>
      </c>
      <c r="K8" s="141"/>
      <c r="N8" s="843" t="s">
        <v>147</v>
      </c>
      <c r="O8" s="847">
        <v>236</v>
      </c>
      <c r="P8" s="848">
        <v>2.9787234042553195</v>
      </c>
    </row>
    <row r="9" spans="1:16" ht="24">
      <c r="A9" s="145" t="s">
        <v>148</v>
      </c>
      <c r="B9" s="275" t="s">
        <v>32</v>
      </c>
      <c r="C9" s="276">
        <v>512</v>
      </c>
      <c r="D9" s="276"/>
      <c r="E9" s="276">
        <v>3</v>
      </c>
      <c r="F9" s="276">
        <v>5.2364267104519016</v>
      </c>
      <c r="G9" s="276">
        <v>0.5859375</v>
      </c>
      <c r="H9" s="276">
        <v>0.5712449075869338</v>
      </c>
      <c r="I9" s="276">
        <v>0.99709403076594949</v>
      </c>
      <c r="J9" s="148">
        <v>600</v>
      </c>
      <c r="K9" s="141"/>
      <c r="N9" s="843" t="s">
        <v>148</v>
      </c>
      <c r="O9" s="847">
        <v>294</v>
      </c>
      <c r="P9" s="848">
        <v>2.7303754266211606</v>
      </c>
    </row>
    <row r="10" spans="1:16" ht="24">
      <c r="A10" s="145" t="s">
        <v>149</v>
      </c>
      <c r="B10" s="275" t="s">
        <v>33</v>
      </c>
      <c r="C10" s="276">
        <v>587</v>
      </c>
      <c r="D10" s="276"/>
      <c r="E10" s="276">
        <v>13</v>
      </c>
      <c r="F10" s="276">
        <v>5.7419201904838362</v>
      </c>
      <c r="G10" s="276">
        <v>2.2146507666098807</v>
      </c>
      <c r="H10" s="276">
        <v>2.2574717115434333</v>
      </c>
      <c r="I10" s="276">
        <v>0.99709403076594949</v>
      </c>
      <c r="J10" s="148">
        <v>800</v>
      </c>
      <c r="K10" s="141"/>
      <c r="N10" s="843" t="s">
        <v>149</v>
      </c>
      <c r="O10" s="847">
        <v>355</v>
      </c>
      <c r="P10" s="848">
        <v>2.5423728813559325</v>
      </c>
    </row>
    <row r="11" spans="1:16">
      <c r="A11" s="145" t="s">
        <v>150</v>
      </c>
      <c r="B11" s="275" t="s">
        <v>34</v>
      </c>
      <c r="C11" s="276">
        <v>392</v>
      </c>
      <c r="D11" s="276"/>
      <c r="E11" s="276">
        <v>5</v>
      </c>
      <c r="F11" s="276">
        <v>3.9743968557207299</v>
      </c>
      <c r="G11" s="276">
        <v>1.2755102040816326</v>
      </c>
      <c r="H11" s="276">
        <v>1.2543966631449204</v>
      </c>
      <c r="I11" s="276">
        <v>0.99709403076594949</v>
      </c>
      <c r="J11" s="148">
        <v>1000</v>
      </c>
      <c r="K11" s="141"/>
      <c r="N11" s="843" t="s">
        <v>150</v>
      </c>
      <c r="O11" s="847">
        <v>417</v>
      </c>
      <c r="P11" s="848">
        <v>2.4038461538461542</v>
      </c>
    </row>
    <row r="12" spans="1:16">
      <c r="A12" s="145" t="s">
        <v>151</v>
      </c>
      <c r="B12" s="275" t="s">
        <v>35</v>
      </c>
      <c r="C12" s="276">
        <v>340</v>
      </c>
      <c r="D12" s="276"/>
      <c r="E12" s="276">
        <v>4</v>
      </c>
      <c r="F12" s="276">
        <v>3.3324392570139629</v>
      </c>
      <c r="G12" s="276">
        <v>1.1764705882352942</v>
      </c>
      <c r="H12" s="276">
        <v>1.1968338551615758</v>
      </c>
      <c r="I12" s="276">
        <v>0.99709403076594949</v>
      </c>
      <c r="J12" s="148">
        <v>1000</v>
      </c>
      <c r="K12" s="141"/>
      <c r="N12" s="843" t="s">
        <v>151</v>
      </c>
      <c r="O12" s="847">
        <v>482</v>
      </c>
      <c r="P12" s="848">
        <v>2.2869022869022873</v>
      </c>
    </row>
    <row r="13" spans="1:16" ht="24">
      <c r="A13" s="145" t="s">
        <v>152</v>
      </c>
      <c r="B13" s="275" t="s">
        <v>36</v>
      </c>
      <c r="C13" s="276">
        <v>409</v>
      </c>
      <c r="D13" s="276"/>
      <c r="E13" s="276">
        <v>5</v>
      </c>
      <c r="F13" s="276">
        <v>4.1848110590043248</v>
      </c>
      <c r="G13" s="276">
        <v>1.2224938875305624</v>
      </c>
      <c r="H13" s="276">
        <v>1.1913250284269514</v>
      </c>
      <c r="I13" s="276">
        <v>0.99709403076594949</v>
      </c>
      <c r="J13" s="148">
        <v>1200</v>
      </c>
      <c r="K13" s="141"/>
      <c r="N13" s="843" t="s">
        <v>152</v>
      </c>
      <c r="O13" s="847">
        <v>548</v>
      </c>
      <c r="P13" s="848">
        <v>2.1937842778793417</v>
      </c>
    </row>
    <row r="14" spans="1:16">
      <c r="A14" s="145" t="s">
        <v>153</v>
      </c>
      <c r="B14" s="275" t="s">
        <v>37</v>
      </c>
      <c r="C14" s="276">
        <v>812</v>
      </c>
      <c r="D14" s="276"/>
      <c r="E14" s="276">
        <v>10</v>
      </c>
      <c r="F14" s="276">
        <v>7.9546203817459773</v>
      </c>
      <c r="G14" s="276">
        <v>1.2315270935960592</v>
      </c>
      <c r="H14" s="276">
        <v>1.2534778316436705</v>
      </c>
      <c r="I14" s="276">
        <v>0.99709403076594949</v>
      </c>
      <c r="J14" s="148">
        <v>1400</v>
      </c>
      <c r="K14" s="141"/>
      <c r="N14" s="843" t="s">
        <v>153</v>
      </c>
      <c r="O14" s="847">
        <v>615</v>
      </c>
      <c r="P14" s="848">
        <v>2.1172638436482085</v>
      </c>
    </row>
    <row r="15" spans="1:16">
      <c r="A15" s="145" t="s">
        <v>154</v>
      </c>
      <c r="B15" s="275" t="s">
        <v>38</v>
      </c>
      <c r="C15" s="276">
        <v>526</v>
      </c>
      <c r="D15" s="276"/>
      <c r="E15" s="276">
        <v>1</v>
      </c>
      <c r="F15" s="276">
        <v>5.1627654048818128</v>
      </c>
      <c r="G15" s="276">
        <v>0.19011406844106463</v>
      </c>
      <c r="H15" s="276">
        <v>0.19313177194205189</v>
      </c>
      <c r="I15" s="276">
        <v>0.99709403076594949</v>
      </c>
      <c r="J15" s="148">
        <v>1400</v>
      </c>
      <c r="K15" s="141"/>
      <c r="N15" s="843" t="s">
        <v>154</v>
      </c>
      <c r="O15" s="847">
        <v>684</v>
      </c>
      <c r="P15" s="848">
        <v>2.0497803806734991</v>
      </c>
    </row>
    <row r="16" spans="1:16" ht="24">
      <c r="A16" s="145" t="s">
        <v>155</v>
      </c>
      <c r="B16" s="275" t="s">
        <v>39</v>
      </c>
      <c r="C16" s="276">
        <v>65</v>
      </c>
      <c r="D16" s="276"/>
      <c r="E16" s="276">
        <v>1</v>
      </c>
      <c r="F16" s="276">
        <v>0.65153765394598551</v>
      </c>
      <c r="G16" s="276">
        <v>1.5384615384615385</v>
      </c>
      <c r="H16" s="276">
        <v>1.5303705391808586</v>
      </c>
      <c r="I16" s="276">
        <v>0.99709403076594949</v>
      </c>
      <c r="J16" s="148">
        <v>1600</v>
      </c>
      <c r="K16" s="141"/>
      <c r="N16" s="843" t="s">
        <v>155</v>
      </c>
      <c r="O16" s="847">
        <v>754</v>
      </c>
      <c r="P16" s="848">
        <v>1.9920318725099602</v>
      </c>
    </row>
    <row r="17" spans="1:16">
      <c r="A17" s="145" t="s">
        <v>156</v>
      </c>
      <c r="B17" s="275" t="s">
        <v>40</v>
      </c>
      <c r="C17" s="276">
        <v>1752</v>
      </c>
      <c r="D17" s="276"/>
      <c r="E17" s="276">
        <v>7</v>
      </c>
      <c r="F17" s="276">
        <v>17.633128802209022</v>
      </c>
      <c r="G17" s="276">
        <v>0.3995433789954338</v>
      </c>
      <c r="H17" s="276">
        <v>0.39582641819568953</v>
      </c>
      <c r="I17" s="276">
        <v>0.99709403076594949</v>
      </c>
      <c r="J17" s="148">
        <v>1800</v>
      </c>
      <c r="K17" s="141"/>
      <c r="N17" s="843" t="s">
        <v>156</v>
      </c>
      <c r="O17" s="847">
        <v>824</v>
      </c>
      <c r="P17" s="848">
        <v>1.9441069258809234</v>
      </c>
    </row>
    <row r="18" spans="1:16" ht="36.75" thickBot="1">
      <c r="A18" s="146" t="s">
        <v>157</v>
      </c>
      <c r="B18" s="277" t="s">
        <v>41</v>
      </c>
      <c r="C18" s="278">
        <v>82</v>
      </c>
      <c r="D18" s="278"/>
      <c r="E18" s="278">
        <v>0</v>
      </c>
      <c r="F18" s="278">
        <v>0.78719596858222929</v>
      </c>
      <c r="G18" s="278">
        <v>0</v>
      </c>
      <c r="H18" s="278">
        <v>0</v>
      </c>
      <c r="I18" s="278">
        <v>0.99709403076594949</v>
      </c>
      <c r="J18" s="149">
        <v>2000</v>
      </c>
      <c r="K18" s="141"/>
      <c r="N18" s="843" t="s">
        <v>157</v>
      </c>
      <c r="O18" s="847">
        <v>896</v>
      </c>
      <c r="P18" s="848">
        <v>1.8994413407821229</v>
      </c>
    </row>
    <row r="19" spans="1:16" ht="15.75" customHeight="1" thickTop="1">
      <c r="A19" s="2024" t="s">
        <v>158</v>
      </c>
      <c r="B19" s="2024"/>
      <c r="C19" s="2024"/>
      <c r="D19" s="2024"/>
      <c r="E19" s="2024"/>
      <c r="F19" s="2024"/>
      <c r="G19" s="2024"/>
      <c r="H19" s="2024"/>
      <c r="I19" s="2024"/>
      <c r="J19" s="2024"/>
      <c r="K19" s="141"/>
      <c r="N19" s="843" t="s">
        <v>161</v>
      </c>
      <c r="O19" s="847">
        <v>969</v>
      </c>
      <c r="P19" s="848">
        <v>1.859504132231405</v>
      </c>
    </row>
    <row r="20" spans="1:16">
      <c r="N20" s="843" t="s">
        <v>162</v>
      </c>
      <c r="O20" s="847">
        <v>1042</v>
      </c>
      <c r="P20" s="848">
        <v>1.8251681075888568</v>
      </c>
    </row>
    <row r="21" spans="1:16">
      <c r="A21" s="128" t="s">
        <v>178</v>
      </c>
      <c r="N21" s="843" t="s">
        <v>163</v>
      </c>
      <c r="O21" s="847">
        <v>1116</v>
      </c>
      <c r="P21" s="848">
        <v>1.7937219730941705</v>
      </c>
    </row>
    <row r="22" spans="1:16">
      <c r="N22" s="843" t="s">
        <v>164</v>
      </c>
      <c r="O22" s="847">
        <v>1191</v>
      </c>
      <c r="P22" s="848">
        <v>1.7647058823529411</v>
      </c>
    </row>
    <row r="23" spans="1:16" ht="15.75" customHeight="1">
      <c r="K23" s="272"/>
      <c r="N23" s="843" t="s">
        <v>165</v>
      </c>
      <c r="O23" s="847">
        <v>1266</v>
      </c>
      <c r="P23" s="848">
        <v>1.7391304347826086</v>
      </c>
    </row>
    <row r="24" spans="1:16">
      <c r="K24" s="272"/>
      <c r="N24" s="843" t="s">
        <v>166</v>
      </c>
      <c r="O24" s="847">
        <v>1342</v>
      </c>
      <c r="P24" s="848">
        <v>1.7151379567486951</v>
      </c>
    </row>
    <row r="25" spans="1:16">
      <c r="K25" s="272"/>
      <c r="N25" s="843" t="s">
        <v>170</v>
      </c>
      <c r="O25" s="847">
        <v>1418</v>
      </c>
      <c r="P25" s="848">
        <v>1.6937191249117856</v>
      </c>
    </row>
    <row r="26" spans="1:16">
      <c r="K26" s="272"/>
      <c r="N26" s="843" t="s">
        <v>171</v>
      </c>
      <c r="O26" s="847">
        <v>1495</v>
      </c>
      <c r="P26" s="848">
        <v>1.6733601070950468</v>
      </c>
    </row>
    <row r="27" spans="1:16">
      <c r="K27" s="272"/>
      <c r="N27" s="843" t="s">
        <v>172</v>
      </c>
      <c r="O27" s="847">
        <v>1572</v>
      </c>
      <c r="P27" s="848">
        <v>1.6549968173138128</v>
      </c>
    </row>
    <row r="28" spans="1:16">
      <c r="K28" s="272"/>
      <c r="N28" s="843" t="s">
        <v>173</v>
      </c>
      <c r="O28" s="847">
        <v>1650</v>
      </c>
      <c r="P28" s="848">
        <v>1.6373559733171621</v>
      </c>
    </row>
    <row r="29" spans="1:16">
      <c r="K29" s="272"/>
      <c r="N29" s="843" t="s">
        <v>174</v>
      </c>
      <c r="O29" s="847">
        <v>1728</v>
      </c>
      <c r="P29" s="848">
        <v>1.6213086276780544</v>
      </c>
    </row>
    <row r="30" spans="1:16">
      <c r="K30" s="272"/>
      <c r="N30" s="843" t="s">
        <v>179</v>
      </c>
      <c r="O30" s="847">
        <v>1806</v>
      </c>
      <c r="P30" s="848">
        <v>1.6066481994459834</v>
      </c>
    </row>
    <row r="31" spans="1:16">
      <c r="K31" s="272"/>
      <c r="N31" s="843" t="s">
        <v>180</v>
      </c>
      <c r="O31" s="847">
        <v>1885</v>
      </c>
      <c r="P31" s="848">
        <v>1.5923566878980893</v>
      </c>
    </row>
    <row r="32" spans="1:16" ht="15.75" thickBot="1">
      <c r="K32" s="272"/>
      <c r="N32" s="844" t="s">
        <v>181</v>
      </c>
      <c r="O32" s="849">
        <v>1965</v>
      </c>
      <c r="P32" s="850">
        <v>1.5784114052953158</v>
      </c>
    </row>
    <row r="33" spans="11:16" ht="15.75" thickTop="1">
      <c r="K33" s="272"/>
      <c r="N33" s="851"/>
      <c r="O33" s="852"/>
      <c r="P33" s="852"/>
    </row>
    <row r="34" spans="11:16">
      <c r="K34" s="272"/>
    </row>
    <row r="35" spans="11:16">
      <c r="K35" s="272"/>
    </row>
    <row r="36" spans="11:16">
      <c r="K36" s="272"/>
    </row>
    <row r="37" spans="11:16">
      <c r="K37" s="272"/>
    </row>
    <row r="38" spans="11:16">
      <c r="K38" s="272"/>
    </row>
    <row r="39" spans="11:16">
      <c r="K39" s="272"/>
    </row>
    <row r="40" spans="11:16" ht="15.75" customHeight="1">
      <c r="K40" s="272"/>
    </row>
    <row r="41" spans="11:16" ht="15.75" customHeight="1"/>
  </sheetData>
  <mergeCells count="5">
    <mergeCell ref="N1:P1"/>
    <mergeCell ref="N2"/>
    <mergeCell ref="A1:J1"/>
    <mergeCell ref="A2"/>
    <mergeCell ref="A19:J19"/>
  </mergeCells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heet108"/>
  <dimension ref="A1:I39"/>
  <sheetViews>
    <sheetView showGridLines="0" zoomScale="80" zoomScaleNormal="80" workbookViewId="0"/>
  </sheetViews>
  <sheetFormatPr defaultRowHeight="15"/>
  <cols>
    <col min="1" max="1" width="4.42578125" style="618" customWidth="1"/>
    <col min="2" max="5" width="25.42578125" customWidth="1"/>
  </cols>
  <sheetData>
    <row r="1" spans="2:9" ht="30.75" customHeight="1" thickBot="1">
      <c r="B1" s="2025" t="s">
        <v>1137</v>
      </c>
      <c r="C1" s="2025"/>
      <c r="D1" s="2025"/>
      <c r="E1" s="2025"/>
      <c r="F1" s="2025"/>
      <c r="G1" s="2025"/>
      <c r="H1" s="2025"/>
      <c r="I1" s="2025"/>
    </row>
    <row r="2" spans="2:9" ht="51.75" customHeight="1" thickTop="1" thickBot="1">
      <c r="B2" s="1504" t="s">
        <v>167</v>
      </c>
      <c r="C2" s="1520" t="s">
        <v>184</v>
      </c>
      <c r="D2" s="1521" t="s">
        <v>177</v>
      </c>
      <c r="E2" s="1522" t="s">
        <v>138</v>
      </c>
      <c r="F2" s="141"/>
    </row>
    <row r="3" spans="2:9" ht="15.75" customHeight="1" thickTop="1">
      <c r="B3" s="1508" t="s">
        <v>26</v>
      </c>
      <c r="C3" s="1509">
        <v>435</v>
      </c>
      <c r="D3" s="1510">
        <v>6</v>
      </c>
      <c r="E3" s="1511">
        <v>1.3800184429459257</v>
      </c>
      <c r="F3" s="141"/>
    </row>
    <row r="4" spans="2:9" ht="15.75" customHeight="1">
      <c r="B4" s="1512" t="s">
        <v>27</v>
      </c>
      <c r="C4" s="1513">
        <v>137</v>
      </c>
      <c r="D4" s="1514">
        <v>2</v>
      </c>
      <c r="E4" s="1515">
        <v>1.3950506114305836</v>
      </c>
      <c r="F4" s="141"/>
    </row>
    <row r="5" spans="2:9" ht="15.75" customHeight="1">
      <c r="B5" s="1512" t="s">
        <v>28</v>
      </c>
      <c r="C5" s="1513">
        <v>182</v>
      </c>
      <c r="D5" s="1514">
        <v>4</v>
      </c>
      <c r="E5" s="1515">
        <v>2.2742728248463804</v>
      </c>
      <c r="F5" s="141"/>
    </row>
    <row r="6" spans="2:9" ht="15.75" customHeight="1">
      <c r="B6" s="1512" t="s">
        <v>29</v>
      </c>
      <c r="C6" s="1513">
        <v>456</v>
      </c>
      <c r="D6" s="1514">
        <v>6</v>
      </c>
      <c r="E6" s="1515">
        <v>1.2526385979129031</v>
      </c>
      <c r="F6" s="141"/>
    </row>
    <row r="7" spans="2:9" ht="15.75" customHeight="1">
      <c r="B7" s="1512" t="s">
        <v>30</v>
      </c>
      <c r="C7" s="1513">
        <v>198</v>
      </c>
      <c r="D7" s="1514">
        <v>1</v>
      </c>
      <c r="E7" s="1515">
        <v>0.48905531704974842</v>
      </c>
      <c r="F7" s="141"/>
    </row>
    <row r="8" spans="2:9" ht="15.75" customHeight="1">
      <c r="B8" s="1512" t="s">
        <v>31</v>
      </c>
      <c r="C8" s="1513">
        <v>595</v>
      </c>
      <c r="D8" s="1514">
        <v>3</v>
      </c>
      <c r="E8" s="1515">
        <v>0.50298182740393893</v>
      </c>
      <c r="F8" s="141"/>
    </row>
    <row r="9" spans="2:9" ht="15.75" customHeight="1">
      <c r="B9" s="1512" t="s">
        <v>32</v>
      </c>
      <c r="C9" s="1513">
        <v>512</v>
      </c>
      <c r="D9" s="1514">
        <v>3</v>
      </c>
      <c r="E9" s="1515">
        <v>0.5712449075869338</v>
      </c>
      <c r="F9" s="141"/>
    </row>
    <row r="10" spans="2:9" ht="15.75" customHeight="1">
      <c r="B10" s="1512" t="s">
        <v>33</v>
      </c>
      <c r="C10" s="1513">
        <v>587</v>
      </c>
      <c r="D10" s="1514">
        <v>13</v>
      </c>
      <c r="E10" s="1515">
        <v>2.2574717115434333</v>
      </c>
      <c r="F10" s="141"/>
    </row>
    <row r="11" spans="2:9" ht="15.75" customHeight="1">
      <c r="B11" s="1512" t="s">
        <v>34</v>
      </c>
      <c r="C11" s="1513">
        <v>392</v>
      </c>
      <c r="D11" s="1514">
        <v>5</v>
      </c>
      <c r="E11" s="1515">
        <v>1.2543966631449204</v>
      </c>
      <c r="F11" s="141"/>
    </row>
    <row r="12" spans="2:9" ht="15.75" customHeight="1">
      <c r="B12" s="1512" t="s">
        <v>35</v>
      </c>
      <c r="C12" s="1513">
        <v>340</v>
      </c>
      <c r="D12" s="1514">
        <v>4</v>
      </c>
      <c r="E12" s="1515">
        <v>1.1968338551615758</v>
      </c>
      <c r="F12" s="141"/>
    </row>
    <row r="13" spans="2:9" ht="15.75" customHeight="1">
      <c r="B13" s="1512" t="s">
        <v>36</v>
      </c>
      <c r="C13" s="1513">
        <v>409</v>
      </c>
      <c r="D13" s="1514">
        <v>5</v>
      </c>
      <c r="E13" s="1515">
        <v>1.1913250284269514</v>
      </c>
      <c r="F13" s="141"/>
    </row>
    <row r="14" spans="2:9" ht="15.75" customHeight="1">
      <c r="B14" s="1512" t="s">
        <v>37</v>
      </c>
      <c r="C14" s="1513">
        <v>812</v>
      </c>
      <c r="D14" s="1514">
        <v>10</v>
      </c>
      <c r="E14" s="1515">
        <v>1.2534778316436705</v>
      </c>
      <c r="F14" s="141"/>
    </row>
    <row r="15" spans="2:9" ht="15.75" customHeight="1">
      <c r="B15" s="1512" t="s">
        <v>38</v>
      </c>
      <c r="C15" s="1513">
        <v>526</v>
      </c>
      <c r="D15" s="1514">
        <v>1</v>
      </c>
      <c r="E15" s="1515">
        <v>0.19313177194205189</v>
      </c>
      <c r="F15" s="141"/>
    </row>
    <row r="16" spans="2:9" ht="15.75" customHeight="1">
      <c r="B16" s="1512" t="s">
        <v>39</v>
      </c>
      <c r="C16" s="1513">
        <v>65</v>
      </c>
      <c r="D16" s="1514">
        <v>1</v>
      </c>
      <c r="E16" s="1515">
        <v>1.5303705391808586</v>
      </c>
      <c r="F16" s="141"/>
    </row>
    <row r="17" spans="2:9" ht="15.75" customHeight="1" thickBot="1">
      <c r="B17" s="1516" t="s">
        <v>40</v>
      </c>
      <c r="C17" s="1517">
        <v>1752</v>
      </c>
      <c r="D17" s="1518">
        <v>7</v>
      </c>
      <c r="E17" s="1519">
        <v>0.39582641819568953</v>
      </c>
      <c r="F17" s="141"/>
    </row>
    <row r="18" spans="2:9" ht="15.75" thickTop="1"/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0" spans="2:9">
      <c r="F20" s="272"/>
    </row>
    <row r="21" spans="2:9" ht="15.75" customHeight="1"/>
    <row r="37" ht="15.75" customHeight="1"/>
    <row r="39" ht="15.75" customHeight="1"/>
  </sheetData>
  <mergeCells count="2">
    <mergeCell ref="B19:I19"/>
    <mergeCell ref="B1:I1"/>
  </mergeCells>
  <pageMargins left="0.7" right="0.7" top="0.75" bottom="0.75" header="0.3" footer="0.3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heet56"/>
  <dimension ref="A1:B30"/>
  <sheetViews>
    <sheetView showGridLines="0" zoomScale="80" zoomScaleNormal="80" workbookViewId="0">
      <selection activeCell="B1" sqref="B1"/>
    </sheetView>
  </sheetViews>
  <sheetFormatPr defaultRowHeight="15"/>
  <cols>
    <col min="1" max="1" width="4.28515625" style="618" customWidth="1"/>
  </cols>
  <sheetData>
    <row r="1" spans="2:2" ht="24" customHeight="1">
      <c r="B1" s="1152" t="s">
        <v>1067</v>
      </c>
    </row>
    <row r="30" spans="2:2" ht="15.75">
      <c r="B30" s="1155" t="s">
        <v>839</v>
      </c>
    </row>
  </sheetData>
  <pageMargins left="0.7" right="0.7" top="0.75" bottom="0.75" header="0.3" footer="0.3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heet57">
    <tabColor theme="1"/>
  </sheetPr>
  <dimension ref="A1:P39"/>
  <sheetViews>
    <sheetView workbookViewId="0">
      <selection activeCell="O3" sqref="O3"/>
    </sheetView>
  </sheetViews>
  <sheetFormatPr defaultRowHeight="15"/>
  <sheetData>
    <row r="1" spans="1:16" ht="15.75" customHeight="1" thickBot="1">
      <c r="A1" s="2028" t="s">
        <v>186</v>
      </c>
      <c r="B1" s="2028"/>
      <c r="C1" s="2028"/>
      <c r="D1" s="2028"/>
      <c r="E1" s="2028"/>
      <c r="F1" s="2028"/>
      <c r="G1" s="2028"/>
      <c r="H1" s="2028"/>
      <c r="I1" s="2028"/>
      <c r="N1" s="2026" t="s">
        <v>160</v>
      </c>
      <c r="O1" s="2026"/>
      <c r="P1" s="2026"/>
    </row>
    <row r="2" spans="1:16" ht="74.25" thickTop="1" thickBot="1">
      <c r="A2" s="2029" t="s">
        <v>0</v>
      </c>
      <c r="B2" s="129" t="s">
        <v>167</v>
      </c>
      <c r="C2" s="150" t="s">
        <v>134</v>
      </c>
      <c r="D2" s="150" t="s">
        <v>187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027" t="s">
        <v>0</v>
      </c>
      <c r="O2" s="853" t="s">
        <v>168</v>
      </c>
      <c r="P2" s="854" t="s">
        <v>169</v>
      </c>
    </row>
    <row r="3" spans="1:16" ht="24.75" thickTop="1">
      <c r="A3" s="152" t="s">
        <v>142</v>
      </c>
      <c r="B3" s="153" t="s">
        <v>26</v>
      </c>
      <c r="C3" s="158">
        <v>478</v>
      </c>
      <c r="D3" s="158">
        <v>5</v>
      </c>
      <c r="E3" s="158">
        <v>3.6915513692393755</v>
      </c>
      <c r="F3" s="158">
        <v>1.0460251046025104</v>
      </c>
      <c r="G3" s="158">
        <v>1.0635427078101807</v>
      </c>
      <c r="H3" s="158">
        <v>0.78522450785224518</v>
      </c>
      <c r="I3" s="147">
        <v>0</v>
      </c>
      <c r="N3" s="855" t="s">
        <v>142</v>
      </c>
      <c r="O3" s="858">
        <v>20</v>
      </c>
      <c r="P3" s="859">
        <v>10.526315789473683</v>
      </c>
    </row>
    <row r="4" spans="1:16">
      <c r="A4" s="154" t="s">
        <v>143</v>
      </c>
      <c r="B4" s="155" t="s">
        <v>27</v>
      </c>
      <c r="C4" s="159">
        <v>162</v>
      </c>
      <c r="D4" s="159">
        <v>1</v>
      </c>
      <c r="E4" s="159">
        <v>1.299485407251135</v>
      </c>
      <c r="F4" s="159">
        <v>0.61728395061728392</v>
      </c>
      <c r="G4" s="159">
        <v>0.60425804204548084</v>
      </c>
      <c r="H4" s="159">
        <v>0.78522450785224518</v>
      </c>
      <c r="I4" s="148">
        <v>0</v>
      </c>
      <c r="N4" s="856" t="s">
        <v>143</v>
      </c>
      <c r="O4" s="860">
        <v>57</v>
      </c>
      <c r="P4" s="861">
        <v>5.3571428571428568</v>
      </c>
    </row>
    <row r="5" spans="1:16" ht="36">
      <c r="A5" s="154" t="s">
        <v>144</v>
      </c>
      <c r="B5" s="155" t="s">
        <v>28</v>
      </c>
      <c r="C5" s="159">
        <v>165</v>
      </c>
      <c r="D5" s="159">
        <v>0</v>
      </c>
      <c r="E5" s="159">
        <v>1.3600862673324274</v>
      </c>
      <c r="F5" s="159">
        <v>0</v>
      </c>
      <c r="G5" s="159">
        <v>0</v>
      </c>
      <c r="H5" s="159">
        <v>0.78522450785224518</v>
      </c>
      <c r="I5" s="148">
        <v>200</v>
      </c>
      <c r="N5" s="856" t="s">
        <v>144</v>
      </c>
      <c r="O5" s="860">
        <v>106</v>
      </c>
      <c r="P5" s="861">
        <v>3.8095238095238098</v>
      </c>
    </row>
    <row r="6" spans="1:16">
      <c r="A6" s="154" t="s">
        <v>145</v>
      </c>
      <c r="B6" s="155" t="s">
        <v>29</v>
      </c>
      <c r="C6" s="159">
        <v>381</v>
      </c>
      <c r="D6" s="159">
        <v>4</v>
      </c>
      <c r="E6" s="159">
        <v>2.8935775775096739</v>
      </c>
      <c r="F6" s="159">
        <v>1.0498687664041995</v>
      </c>
      <c r="G6" s="159">
        <v>1.0854722043126146</v>
      </c>
      <c r="H6" s="159">
        <v>0.78522450785224518</v>
      </c>
      <c r="I6" s="148">
        <v>200</v>
      </c>
      <c r="N6" s="856" t="s">
        <v>145</v>
      </c>
      <c r="O6" s="860">
        <v>165</v>
      </c>
      <c r="P6" s="861">
        <v>3.0487804878048781</v>
      </c>
    </row>
    <row r="7" spans="1:16" ht="24">
      <c r="A7" s="154" t="s">
        <v>146</v>
      </c>
      <c r="B7" s="155" t="s">
        <v>30</v>
      </c>
      <c r="C7" s="159">
        <v>166</v>
      </c>
      <c r="D7" s="159">
        <v>0</v>
      </c>
      <c r="E7" s="159">
        <v>1.314177995029417</v>
      </c>
      <c r="F7" s="159">
        <v>0</v>
      </c>
      <c r="G7" s="159">
        <v>0</v>
      </c>
      <c r="H7" s="159">
        <v>0.78522450785224518</v>
      </c>
      <c r="I7" s="148">
        <v>400</v>
      </c>
      <c r="N7" s="856" t="s">
        <v>146</v>
      </c>
      <c r="O7" s="860">
        <v>229</v>
      </c>
      <c r="P7" s="861">
        <v>2.6315789473684208</v>
      </c>
    </row>
    <row r="8" spans="1:16">
      <c r="A8" s="154" t="s">
        <v>147</v>
      </c>
      <c r="B8" s="155" t="s">
        <v>31</v>
      </c>
      <c r="C8" s="159">
        <v>562</v>
      </c>
      <c r="D8" s="159">
        <v>2</v>
      </c>
      <c r="E8" s="159">
        <v>4.4239280448979228</v>
      </c>
      <c r="F8" s="159">
        <v>0.35587188612099646</v>
      </c>
      <c r="G8" s="159">
        <v>0.35498972853224309</v>
      </c>
      <c r="H8" s="159">
        <v>0.78522450785224518</v>
      </c>
      <c r="I8" s="148">
        <v>400</v>
      </c>
      <c r="N8" s="856" t="s">
        <v>147</v>
      </c>
      <c r="O8" s="860">
        <v>299</v>
      </c>
      <c r="P8" s="861">
        <v>2.348993288590604</v>
      </c>
    </row>
    <row r="9" spans="1:16" ht="24">
      <c r="A9" s="154" t="s">
        <v>148</v>
      </c>
      <c r="B9" s="155" t="s">
        <v>32</v>
      </c>
      <c r="C9" s="159">
        <v>283</v>
      </c>
      <c r="D9" s="159">
        <v>3</v>
      </c>
      <c r="E9" s="159">
        <v>2.2220220429605226</v>
      </c>
      <c r="F9" s="159">
        <v>1.0600706713780919</v>
      </c>
      <c r="G9" s="159">
        <v>1.0601485844929521</v>
      </c>
      <c r="H9" s="159">
        <v>0.78522450785224518</v>
      </c>
      <c r="I9" s="148">
        <v>600</v>
      </c>
      <c r="N9" s="856" t="s">
        <v>148</v>
      </c>
      <c r="O9" s="860">
        <v>373</v>
      </c>
      <c r="P9" s="861">
        <v>2.1505376344086025</v>
      </c>
    </row>
    <row r="10" spans="1:16" ht="24">
      <c r="A10" s="154" t="s">
        <v>149</v>
      </c>
      <c r="B10" s="155" t="s">
        <v>33</v>
      </c>
      <c r="C10" s="159">
        <v>573</v>
      </c>
      <c r="D10" s="159">
        <v>7</v>
      </c>
      <c r="E10" s="159">
        <v>4.4114622468998252</v>
      </c>
      <c r="F10" s="159">
        <v>1.2216404886561956</v>
      </c>
      <c r="G10" s="159">
        <v>1.2459749732253647</v>
      </c>
      <c r="H10" s="159">
        <v>0.78522450785224518</v>
      </c>
      <c r="I10" s="148">
        <v>800</v>
      </c>
      <c r="N10" s="856" t="s">
        <v>149</v>
      </c>
      <c r="O10" s="860">
        <v>449</v>
      </c>
      <c r="P10" s="861">
        <v>2.0089285714285716</v>
      </c>
    </row>
    <row r="11" spans="1:16">
      <c r="A11" s="154" t="s">
        <v>150</v>
      </c>
      <c r="B11" s="155" t="s">
        <v>34</v>
      </c>
      <c r="C11" s="159">
        <v>411</v>
      </c>
      <c r="D11" s="159">
        <v>3</v>
      </c>
      <c r="E11" s="159">
        <v>3.1984460813705375</v>
      </c>
      <c r="F11" s="159">
        <v>0.72992700729927007</v>
      </c>
      <c r="G11" s="159">
        <v>0.73650562292653277</v>
      </c>
      <c r="H11" s="159">
        <v>0.78522450785224518</v>
      </c>
      <c r="I11" s="148">
        <v>1000</v>
      </c>
      <c r="N11" s="856" t="s">
        <v>150</v>
      </c>
      <c r="O11" s="860">
        <v>529</v>
      </c>
      <c r="P11" s="861">
        <v>1.893939393939394</v>
      </c>
    </row>
    <row r="12" spans="1:16">
      <c r="A12" s="154" t="s">
        <v>151</v>
      </c>
      <c r="B12" s="155" t="s">
        <v>35</v>
      </c>
      <c r="C12" s="159">
        <v>411</v>
      </c>
      <c r="D12" s="159">
        <v>3</v>
      </c>
      <c r="E12" s="159">
        <v>3.2406110082353772</v>
      </c>
      <c r="F12" s="159">
        <v>0.72992700729927007</v>
      </c>
      <c r="G12" s="159">
        <v>0.72692264439337317</v>
      </c>
      <c r="H12" s="159">
        <v>0.78522450785224518</v>
      </c>
      <c r="I12" s="148">
        <v>1000</v>
      </c>
      <c r="N12" s="856" t="s">
        <v>151</v>
      </c>
      <c r="O12" s="860">
        <v>611</v>
      </c>
      <c r="P12" s="861">
        <v>1.8032786885245904</v>
      </c>
    </row>
    <row r="13" spans="1:16" ht="24">
      <c r="A13" s="154" t="s">
        <v>152</v>
      </c>
      <c r="B13" s="155" t="s">
        <v>36</v>
      </c>
      <c r="C13" s="159">
        <v>320</v>
      </c>
      <c r="D13" s="159">
        <v>4</v>
      </c>
      <c r="E13" s="159">
        <v>2.4666172784358307</v>
      </c>
      <c r="F13" s="159">
        <v>1.25</v>
      </c>
      <c r="G13" s="159">
        <v>1.2733625353507356</v>
      </c>
      <c r="H13" s="159">
        <v>0.78522450785224518</v>
      </c>
      <c r="I13" s="148">
        <v>1200</v>
      </c>
      <c r="N13" s="856" t="s">
        <v>152</v>
      </c>
      <c r="O13" s="860">
        <v>695</v>
      </c>
      <c r="P13" s="861">
        <v>1.7291066282420751</v>
      </c>
    </row>
    <row r="14" spans="1:16">
      <c r="A14" s="154" t="s">
        <v>153</v>
      </c>
      <c r="B14" s="155" t="s">
        <v>37</v>
      </c>
      <c r="C14" s="159">
        <v>715</v>
      </c>
      <c r="D14" s="159">
        <v>5</v>
      </c>
      <c r="E14" s="159">
        <v>5.7650117000470908</v>
      </c>
      <c r="F14" s="159">
        <v>0.69930069930069927</v>
      </c>
      <c r="G14" s="159">
        <v>0.6810259447052216</v>
      </c>
      <c r="H14" s="159">
        <v>0.78522450785224518</v>
      </c>
      <c r="I14" s="148">
        <v>1400</v>
      </c>
      <c r="N14" s="856" t="s">
        <v>153</v>
      </c>
      <c r="O14" s="860">
        <v>780</v>
      </c>
      <c r="P14" s="861">
        <v>1.6688061617458279</v>
      </c>
    </row>
    <row r="15" spans="1:16">
      <c r="A15" s="154" t="s">
        <v>154</v>
      </c>
      <c r="B15" s="155" t="s">
        <v>38</v>
      </c>
      <c r="C15" s="159">
        <v>621</v>
      </c>
      <c r="D15" s="159">
        <v>7</v>
      </c>
      <c r="E15" s="159">
        <v>4.9593567136362111</v>
      </c>
      <c r="F15" s="159">
        <v>1.1272141706924315</v>
      </c>
      <c r="G15" s="159">
        <v>1.1083234928135706</v>
      </c>
      <c r="H15" s="159">
        <v>0.78522450785224518</v>
      </c>
      <c r="I15" s="148">
        <v>1400</v>
      </c>
      <c r="N15" s="856" t="s">
        <v>154</v>
      </c>
      <c r="O15" s="860">
        <v>867</v>
      </c>
      <c r="P15" s="861">
        <v>1.6166281755196306</v>
      </c>
    </row>
    <row r="16" spans="1:16" ht="24">
      <c r="A16" s="154" t="s">
        <v>155</v>
      </c>
      <c r="B16" s="155" t="s">
        <v>39</v>
      </c>
      <c r="C16" s="159">
        <v>49</v>
      </c>
      <c r="D16" s="159">
        <v>0</v>
      </c>
      <c r="E16" s="159">
        <v>0.3817816607059008</v>
      </c>
      <c r="F16" s="159">
        <v>0</v>
      </c>
      <c r="G16" s="159">
        <v>0</v>
      </c>
      <c r="H16" s="159">
        <v>0.78522450785224518</v>
      </c>
      <c r="I16" s="148">
        <v>1600</v>
      </c>
      <c r="N16" s="856" t="s">
        <v>155</v>
      </c>
      <c r="O16" s="860">
        <v>956</v>
      </c>
      <c r="P16" s="861">
        <v>1.5706806282722512</v>
      </c>
    </row>
    <row r="17" spans="1:16">
      <c r="A17" s="154" t="s">
        <v>156</v>
      </c>
      <c r="B17" s="155" t="s">
        <v>40</v>
      </c>
      <c r="C17" s="159">
        <v>1684</v>
      </c>
      <c r="D17" s="159">
        <v>10</v>
      </c>
      <c r="E17" s="159">
        <v>12.938011344899122</v>
      </c>
      <c r="F17" s="159">
        <v>0.59382422802850354</v>
      </c>
      <c r="G17" s="159">
        <v>0.60691282989315354</v>
      </c>
      <c r="H17" s="159">
        <v>0.78522450785224518</v>
      </c>
      <c r="I17" s="148">
        <v>1800</v>
      </c>
      <c r="N17" s="856" t="s">
        <v>156</v>
      </c>
      <c r="O17" s="860">
        <v>1046</v>
      </c>
      <c r="P17" s="861">
        <v>1.5311004784688995</v>
      </c>
    </row>
    <row r="18" spans="1:16" ht="36.75" thickBot="1">
      <c r="A18" s="156" t="s">
        <v>157</v>
      </c>
      <c r="B18" s="157" t="s">
        <v>41</v>
      </c>
      <c r="C18" s="160">
        <v>168</v>
      </c>
      <c r="D18" s="160">
        <v>1</v>
      </c>
      <c r="E18" s="160">
        <v>1.2841997072332847</v>
      </c>
      <c r="F18" s="160">
        <v>0.59523809523809523</v>
      </c>
      <c r="G18" s="160">
        <v>0.61145046477541609</v>
      </c>
      <c r="H18" s="160">
        <v>0.78522450785224518</v>
      </c>
      <c r="I18" s="149">
        <v>2000</v>
      </c>
      <c r="N18" s="856" t="s">
        <v>157</v>
      </c>
      <c r="O18" s="860">
        <v>1137</v>
      </c>
      <c r="P18" s="861">
        <v>1.4964788732394365</v>
      </c>
    </row>
    <row r="19" spans="1:16" ht="15.75" customHeight="1" thickTop="1">
      <c r="A19" s="2030" t="s">
        <v>158</v>
      </c>
      <c r="B19" s="2030"/>
      <c r="C19" s="2030"/>
      <c r="D19" s="2030"/>
      <c r="E19" s="2030"/>
      <c r="F19" s="2030"/>
      <c r="G19" s="2030"/>
      <c r="H19" s="2030"/>
      <c r="I19" s="2030"/>
      <c r="N19" s="856" t="s">
        <v>161</v>
      </c>
      <c r="O19" s="860">
        <v>1229</v>
      </c>
      <c r="P19" s="861">
        <v>1.4657980456026058</v>
      </c>
    </row>
    <row r="20" spans="1:16">
      <c r="N20" s="856" t="s">
        <v>162</v>
      </c>
      <c r="O20" s="860">
        <v>1322</v>
      </c>
      <c r="P20" s="861">
        <v>1.4383043149129449</v>
      </c>
    </row>
    <row r="21" spans="1:16" ht="15.75" customHeight="1">
      <c r="N21" s="856" t="s">
        <v>163</v>
      </c>
      <c r="O21" s="860">
        <v>1416</v>
      </c>
      <c r="P21" s="861">
        <v>1.4134275618374559</v>
      </c>
    </row>
    <row r="22" spans="1:16" ht="15.75" customHeight="1">
      <c r="N22" s="856" t="s">
        <v>164</v>
      </c>
      <c r="O22" s="860">
        <v>1511</v>
      </c>
      <c r="P22" s="861">
        <v>1.3907284768211921</v>
      </c>
    </row>
    <row r="23" spans="1:16">
      <c r="N23" s="856" t="s">
        <v>165</v>
      </c>
      <c r="O23" s="860">
        <v>1606</v>
      </c>
      <c r="P23" s="861">
        <v>1.3707165109034267</v>
      </c>
    </row>
    <row r="24" spans="1:16">
      <c r="N24" s="856" t="s">
        <v>166</v>
      </c>
      <c r="O24" s="860">
        <v>1702</v>
      </c>
      <c r="P24" s="861">
        <v>1.352145796590241</v>
      </c>
    </row>
    <row r="25" spans="1:16">
      <c r="N25" s="856" t="s">
        <v>170</v>
      </c>
      <c r="O25" s="860">
        <v>1799</v>
      </c>
      <c r="P25" s="861">
        <v>1.3348164627363739</v>
      </c>
    </row>
    <row r="26" spans="1:16">
      <c r="N26" s="856" t="s">
        <v>171</v>
      </c>
      <c r="O26" s="860">
        <v>1897</v>
      </c>
      <c r="P26" s="861">
        <v>1.3185654008438819</v>
      </c>
    </row>
    <row r="27" spans="1:16" ht="15.75" thickBot="1">
      <c r="N27" s="857" t="s">
        <v>172</v>
      </c>
      <c r="O27" s="862">
        <v>1995</v>
      </c>
      <c r="P27" s="863">
        <v>1.3039117352056169</v>
      </c>
    </row>
    <row r="38" ht="15.75" customHeight="1"/>
    <row r="39" ht="15.75" customHeight="1"/>
  </sheetData>
  <mergeCells count="5">
    <mergeCell ref="N1:P1"/>
    <mergeCell ref="N2"/>
    <mergeCell ref="A1:I1"/>
    <mergeCell ref="A2"/>
    <mergeCell ref="A19:I19"/>
  </mergeCells>
  <pageMargins left="0.7" right="0.7" top="0.75" bottom="0.75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Sheet109"/>
  <dimension ref="A1:I40"/>
  <sheetViews>
    <sheetView showGridLines="0" zoomScale="80" zoomScaleNormal="80" workbookViewId="0"/>
  </sheetViews>
  <sheetFormatPr defaultRowHeight="15"/>
  <cols>
    <col min="1" max="1" width="4.42578125" style="618" customWidth="1"/>
    <col min="2" max="5" width="25.5703125" customWidth="1"/>
  </cols>
  <sheetData>
    <row r="1" spans="2:9" ht="30.75" customHeight="1" thickBot="1">
      <c r="B1" s="2031" t="s">
        <v>1138</v>
      </c>
      <c r="C1" s="2031"/>
      <c r="D1" s="2031"/>
      <c r="E1" s="2031"/>
      <c r="F1" s="2031"/>
      <c r="G1" s="2031"/>
      <c r="H1" s="2031"/>
      <c r="I1" s="2031"/>
    </row>
    <row r="2" spans="2:9" ht="52.5" customHeight="1" thickTop="1" thickBot="1">
      <c r="B2" s="1504" t="s">
        <v>167</v>
      </c>
      <c r="C2" s="1547" t="s">
        <v>134</v>
      </c>
      <c r="D2" s="1548" t="s">
        <v>395</v>
      </c>
      <c r="E2" s="1549" t="s">
        <v>138</v>
      </c>
    </row>
    <row r="3" spans="2:9" ht="15.75" customHeight="1" thickTop="1">
      <c r="B3" s="1523" t="s">
        <v>26</v>
      </c>
      <c r="C3" s="1524">
        <v>478</v>
      </c>
      <c r="D3" s="1525">
        <v>5</v>
      </c>
      <c r="E3" s="1526">
        <v>1.0635427078101807</v>
      </c>
    </row>
    <row r="4" spans="2:9" ht="15.75" customHeight="1">
      <c r="B4" s="1527" t="s">
        <v>27</v>
      </c>
      <c r="C4" s="1528">
        <v>162</v>
      </c>
      <c r="D4" s="1529">
        <v>1</v>
      </c>
      <c r="E4" s="1530">
        <v>0.60425804204548084</v>
      </c>
    </row>
    <row r="5" spans="2:9" ht="15.75" customHeight="1">
      <c r="B5" s="1527" t="s">
        <v>28</v>
      </c>
      <c r="C5" s="1528">
        <v>165</v>
      </c>
      <c r="D5" s="1529">
        <v>0</v>
      </c>
      <c r="E5" s="1530">
        <v>0</v>
      </c>
    </row>
    <row r="6" spans="2:9" ht="15.75" customHeight="1">
      <c r="B6" s="1527" t="s">
        <v>29</v>
      </c>
      <c r="C6" s="1528">
        <v>381</v>
      </c>
      <c r="D6" s="1529">
        <v>4</v>
      </c>
      <c r="E6" s="1530">
        <v>1.0854722043126146</v>
      </c>
    </row>
    <row r="7" spans="2:9" ht="15.75" customHeight="1">
      <c r="B7" s="1527" t="s">
        <v>30</v>
      </c>
      <c r="C7" s="1528">
        <v>166</v>
      </c>
      <c r="D7" s="1529">
        <v>0</v>
      </c>
      <c r="E7" s="1530">
        <v>0</v>
      </c>
    </row>
    <row r="8" spans="2:9" ht="15.75" customHeight="1">
      <c r="B8" s="1527" t="s">
        <v>31</v>
      </c>
      <c r="C8" s="1528">
        <v>562</v>
      </c>
      <c r="D8" s="1529">
        <v>2</v>
      </c>
      <c r="E8" s="1530">
        <v>0.35498972853224309</v>
      </c>
    </row>
    <row r="9" spans="2:9" ht="15.75" customHeight="1">
      <c r="B9" s="1527" t="s">
        <v>32</v>
      </c>
      <c r="C9" s="1528">
        <v>283</v>
      </c>
      <c r="D9" s="1529">
        <v>3</v>
      </c>
      <c r="E9" s="1530">
        <v>1.0601485844929521</v>
      </c>
    </row>
    <row r="10" spans="2:9" ht="15.75" customHeight="1">
      <c r="B10" s="1527" t="s">
        <v>33</v>
      </c>
      <c r="C10" s="1528">
        <v>573</v>
      </c>
      <c r="D10" s="1529">
        <v>7</v>
      </c>
      <c r="E10" s="1530">
        <v>1.2459749732253647</v>
      </c>
    </row>
    <row r="11" spans="2:9" ht="15.75" customHeight="1">
      <c r="B11" s="1527" t="s">
        <v>34</v>
      </c>
      <c r="C11" s="1528">
        <v>411</v>
      </c>
      <c r="D11" s="1529">
        <v>3</v>
      </c>
      <c r="E11" s="1530">
        <v>0.73650562292653277</v>
      </c>
    </row>
    <row r="12" spans="2:9" ht="15.75" customHeight="1">
      <c r="B12" s="1527" t="s">
        <v>35</v>
      </c>
      <c r="C12" s="1528">
        <v>411</v>
      </c>
      <c r="D12" s="1529">
        <v>3</v>
      </c>
      <c r="E12" s="1530">
        <v>0.72692264439337317</v>
      </c>
    </row>
    <row r="13" spans="2:9" ht="15.75" customHeight="1">
      <c r="B13" s="1527" t="s">
        <v>36</v>
      </c>
      <c r="C13" s="1528">
        <v>320</v>
      </c>
      <c r="D13" s="1529">
        <v>4</v>
      </c>
      <c r="E13" s="1530">
        <v>1.2733625353507356</v>
      </c>
    </row>
    <row r="14" spans="2:9" ht="15.75" customHeight="1">
      <c r="B14" s="1527" t="s">
        <v>37</v>
      </c>
      <c r="C14" s="1528">
        <v>715</v>
      </c>
      <c r="D14" s="1529">
        <v>5</v>
      </c>
      <c r="E14" s="1530">
        <v>0.6810259447052216</v>
      </c>
    </row>
    <row r="15" spans="2:9" ht="15.75" customHeight="1">
      <c r="B15" s="1527" t="s">
        <v>38</v>
      </c>
      <c r="C15" s="1528">
        <v>621</v>
      </c>
      <c r="D15" s="1529">
        <v>7</v>
      </c>
      <c r="E15" s="1530">
        <v>1.1083234928135706</v>
      </c>
    </row>
    <row r="16" spans="2:9" ht="15.75" customHeight="1">
      <c r="B16" s="1527" t="s">
        <v>39</v>
      </c>
      <c r="C16" s="1528">
        <v>49</v>
      </c>
      <c r="D16" s="1529">
        <v>0</v>
      </c>
      <c r="E16" s="1530">
        <v>0</v>
      </c>
    </row>
    <row r="17" spans="2:9" ht="15.75" customHeight="1" thickBot="1">
      <c r="B17" s="1531" t="s">
        <v>40</v>
      </c>
      <c r="C17" s="1532">
        <v>1684</v>
      </c>
      <c r="D17" s="1533">
        <v>10</v>
      </c>
      <c r="E17" s="1534">
        <v>0.60691282989315354</v>
      </c>
    </row>
    <row r="18" spans="2:9" ht="15.75" thickTop="1"/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1" spans="2:9" ht="15.75" customHeight="1"/>
    <row r="22" spans="2:9" ht="15.75" customHeight="1"/>
    <row r="37" ht="15.75" customHeight="1"/>
    <row r="39" ht="15.75" customHeight="1"/>
    <row r="40" ht="15.75" customHeight="1"/>
  </sheetData>
  <mergeCells count="2">
    <mergeCell ref="B19:I19"/>
    <mergeCell ref="B1:I1"/>
  </mergeCells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heet58"/>
  <dimension ref="A1:B30"/>
  <sheetViews>
    <sheetView showGridLines="0" zoomScale="80" zoomScaleNormal="80" workbookViewId="0">
      <selection activeCell="B1" sqref="B1"/>
    </sheetView>
  </sheetViews>
  <sheetFormatPr defaultRowHeight="15"/>
  <cols>
    <col min="1" max="1" width="4.42578125" style="618" customWidth="1"/>
  </cols>
  <sheetData>
    <row r="1" spans="2:2" ht="24" customHeight="1">
      <c r="B1" s="1152" t="s">
        <v>1068</v>
      </c>
    </row>
    <row r="30" spans="2:2" ht="15.75">
      <c r="B30" s="1155" t="s">
        <v>839</v>
      </c>
    </row>
  </sheetData>
  <pageMargins left="0.7" right="0.7" top="0.75" bottom="0.75" header="0.3" footer="0.3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Sheet59">
    <tabColor theme="1"/>
  </sheetPr>
  <dimension ref="A1:P39"/>
  <sheetViews>
    <sheetView workbookViewId="0">
      <selection activeCell="G3" sqref="G3:G17"/>
    </sheetView>
  </sheetViews>
  <sheetFormatPr defaultRowHeight="15"/>
  <sheetData>
    <row r="1" spans="1:16" ht="15.75" customHeight="1" thickBot="1">
      <c r="A1" s="2032" t="s">
        <v>188</v>
      </c>
      <c r="B1" s="2032"/>
      <c r="C1" s="2032"/>
      <c r="D1" s="2032"/>
      <c r="E1" s="2032"/>
      <c r="F1" s="2032"/>
      <c r="G1" s="2032"/>
      <c r="H1" s="2032"/>
      <c r="I1" s="2032"/>
      <c r="N1" s="2034" t="s">
        <v>160</v>
      </c>
      <c r="O1" s="2034"/>
      <c r="P1" s="2034"/>
    </row>
    <row r="2" spans="1:16" ht="74.25" thickTop="1" thickBot="1">
      <c r="A2" s="164" t="s">
        <v>0</v>
      </c>
      <c r="B2" s="129" t="s">
        <v>167</v>
      </c>
      <c r="C2" s="150" t="s">
        <v>134</v>
      </c>
      <c r="D2" s="150" t="s">
        <v>187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035" t="s">
        <v>0</v>
      </c>
      <c r="O2" s="864" t="s">
        <v>168</v>
      </c>
      <c r="P2" s="865" t="s">
        <v>169</v>
      </c>
    </row>
    <row r="3" spans="1:16" ht="24.75" thickTop="1">
      <c r="A3" s="161" t="s">
        <v>142</v>
      </c>
      <c r="B3" s="165" t="s">
        <v>26</v>
      </c>
      <c r="C3" s="166">
        <v>493</v>
      </c>
      <c r="D3" s="166">
        <v>5</v>
      </c>
      <c r="E3" s="166">
        <v>3.933553372470862</v>
      </c>
      <c r="F3" s="166">
        <v>1.0141987829614605</v>
      </c>
      <c r="G3" s="166">
        <v>1.0102030828236044</v>
      </c>
      <c r="H3" s="166">
        <v>0.79473754866425017</v>
      </c>
      <c r="I3" s="147">
        <v>0</v>
      </c>
      <c r="N3" s="866" t="s">
        <v>142</v>
      </c>
      <c r="O3" s="867">
        <v>20</v>
      </c>
      <c r="P3" s="868">
        <v>10.526315789473683</v>
      </c>
    </row>
    <row r="4" spans="1:16">
      <c r="A4" s="162" t="s">
        <v>143</v>
      </c>
      <c r="B4" s="167" t="s">
        <v>27</v>
      </c>
      <c r="C4" s="168">
        <v>176</v>
      </c>
      <c r="D4" s="168">
        <v>3</v>
      </c>
      <c r="E4" s="168">
        <v>1.3619155768770213</v>
      </c>
      <c r="F4" s="168">
        <v>1.7045454545454546</v>
      </c>
      <c r="G4" s="168">
        <v>1.7506317472775634</v>
      </c>
      <c r="H4" s="168">
        <v>0.79473754866425017</v>
      </c>
      <c r="I4" s="148">
        <v>0</v>
      </c>
      <c r="N4" s="869" t="s">
        <v>143</v>
      </c>
      <c r="O4" s="870">
        <v>56</v>
      </c>
      <c r="P4" s="871">
        <v>5.4545454545454541</v>
      </c>
    </row>
    <row r="5" spans="1:16" ht="36">
      <c r="A5" s="162" t="s">
        <v>144</v>
      </c>
      <c r="B5" s="167" t="s">
        <v>28</v>
      </c>
      <c r="C5" s="168">
        <v>163</v>
      </c>
      <c r="D5" s="168">
        <v>1</v>
      </c>
      <c r="E5" s="168">
        <v>1.3125224748243265</v>
      </c>
      <c r="F5" s="168">
        <v>0.61349693251533743</v>
      </c>
      <c r="G5" s="168">
        <v>0.60550395433847415</v>
      </c>
      <c r="H5" s="168">
        <v>0.79473754866425017</v>
      </c>
      <c r="I5" s="148">
        <v>200</v>
      </c>
      <c r="N5" s="869" t="s">
        <v>144</v>
      </c>
      <c r="O5" s="870">
        <v>105</v>
      </c>
      <c r="P5" s="871">
        <v>3.8461538461538463</v>
      </c>
    </row>
    <row r="6" spans="1:16">
      <c r="A6" s="162" t="s">
        <v>145</v>
      </c>
      <c r="B6" s="167" t="s">
        <v>29</v>
      </c>
      <c r="C6" s="168">
        <v>426</v>
      </c>
      <c r="D6" s="168">
        <v>3</v>
      </c>
      <c r="E6" s="168">
        <v>3.2978284373408635</v>
      </c>
      <c r="F6" s="168">
        <v>0.70422535211267601</v>
      </c>
      <c r="G6" s="168">
        <v>0.72296442683210405</v>
      </c>
      <c r="H6" s="168">
        <v>0.79473754866425017</v>
      </c>
      <c r="I6" s="148">
        <v>200</v>
      </c>
      <c r="N6" s="869" t="s">
        <v>145</v>
      </c>
      <c r="O6" s="870">
        <v>163</v>
      </c>
      <c r="P6" s="871">
        <v>3.0864197530864197</v>
      </c>
    </row>
    <row r="7" spans="1:16" ht="24">
      <c r="A7" s="162" t="s">
        <v>146</v>
      </c>
      <c r="B7" s="167" t="s">
        <v>30</v>
      </c>
      <c r="C7" s="168">
        <v>206</v>
      </c>
      <c r="D7" s="168">
        <v>0</v>
      </c>
      <c r="E7" s="168">
        <v>1.5808390098396681</v>
      </c>
      <c r="F7" s="168">
        <v>0</v>
      </c>
      <c r="G7" s="168">
        <v>0</v>
      </c>
      <c r="H7" s="168">
        <v>0.79473754866425017</v>
      </c>
      <c r="I7" s="148">
        <v>400</v>
      </c>
      <c r="N7" s="869" t="s">
        <v>146</v>
      </c>
      <c r="O7" s="870">
        <v>227</v>
      </c>
      <c r="P7" s="871">
        <v>2.6548672566371683</v>
      </c>
    </row>
    <row r="8" spans="1:16">
      <c r="A8" s="162" t="s">
        <v>147</v>
      </c>
      <c r="B8" s="167" t="s">
        <v>31</v>
      </c>
      <c r="C8" s="168">
        <v>514</v>
      </c>
      <c r="D8" s="168">
        <v>6</v>
      </c>
      <c r="E8" s="168">
        <v>4.0168695947158115</v>
      </c>
      <c r="F8" s="168">
        <v>1.1673151750972763</v>
      </c>
      <c r="G8" s="168">
        <v>1.1870998496586398</v>
      </c>
      <c r="H8" s="168">
        <v>0.79473754866425017</v>
      </c>
      <c r="I8" s="148">
        <v>400</v>
      </c>
      <c r="N8" s="869" t="s">
        <v>147</v>
      </c>
      <c r="O8" s="870">
        <v>296</v>
      </c>
      <c r="P8" s="871">
        <v>2.3728813559322033</v>
      </c>
    </row>
    <row r="9" spans="1:16" ht="24">
      <c r="A9" s="162" t="s">
        <v>148</v>
      </c>
      <c r="B9" s="167" t="s">
        <v>32</v>
      </c>
      <c r="C9" s="168">
        <v>404</v>
      </c>
      <c r="D9" s="168">
        <v>3</v>
      </c>
      <c r="E9" s="168">
        <v>3.2495618460270506</v>
      </c>
      <c r="F9" s="168">
        <v>0.74257425742574257</v>
      </c>
      <c r="G9" s="168">
        <v>0.73370280639764252</v>
      </c>
      <c r="H9" s="168">
        <v>0.79473754866425017</v>
      </c>
      <c r="I9" s="148">
        <v>600</v>
      </c>
      <c r="N9" s="869" t="s">
        <v>148</v>
      </c>
      <c r="O9" s="870">
        <v>368</v>
      </c>
      <c r="P9" s="871">
        <v>2.1798365122615802</v>
      </c>
    </row>
    <row r="10" spans="1:16" ht="24">
      <c r="A10" s="162" t="s">
        <v>149</v>
      </c>
      <c r="B10" s="167" t="s">
        <v>33</v>
      </c>
      <c r="C10" s="168">
        <v>525</v>
      </c>
      <c r="D10" s="168">
        <v>7</v>
      </c>
      <c r="E10" s="168">
        <v>4.2343241577376212</v>
      </c>
      <c r="F10" s="168">
        <v>1.3333333333333333</v>
      </c>
      <c r="G10" s="168">
        <v>1.3138254496845423</v>
      </c>
      <c r="H10" s="168">
        <v>0.79473754866425017</v>
      </c>
      <c r="I10" s="148">
        <v>800</v>
      </c>
      <c r="N10" s="869" t="s">
        <v>149</v>
      </c>
      <c r="O10" s="870">
        <v>444</v>
      </c>
      <c r="P10" s="871">
        <v>2.0316027088036117</v>
      </c>
    </row>
    <row r="11" spans="1:16">
      <c r="A11" s="162" t="s">
        <v>150</v>
      </c>
      <c r="B11" s="167" t="s">
        <v>34</v>
      </c>
      <c r="C11" s="168">
        <v>419</v>
      </c>
      <c r="D11" s="168">
        <v>4</v>
      </c>
      <c r="E11" s="168">
        <v>3.3578071431761356</v>
      </c>
      <c r="F11" s="168">
        <v>0.95465393794749398</v>
      </c>
      <c r="G11" s="168">
        <v>0.94673400201598379</v>
      </c>
      <c r="H11" s="168">
        <v>0.79473754866425017</v>
      </c>
      <c r="I11" s="148">
        <v>1000</v>
      </c>
      <c r="N11" s="869" t="s">
        <v>150</v>
      </c>
      <c r="O11" s="870">
        <v>523</v>
      </c>
      <c r="P11" s="871">
        <v>1.9157088122605364</v>
      </c>
    </row>
    <row r="12" spans="1:16">
      <c r="A12" s="162" t="s">
        <v>151</v>
      </c>
      <c r="B12" s="167" t="s">
        <v>35</v>
      </c>
      <c r="C12" s="168">
        <v>391</v>
      </c>
      <c r="D12" s="168">
        <v>0</v>
      </c>
      <c r="E12" s="168">
        <v>3.1490573828775466</v>
      </c>
      <c r="F12" s="168">
        <v>0</v>
      </c>
      <c r="G12" s="168">
        <v>0</v>
      </c>
      <c r="H12" s="168">
        <v>0.79473754866425017</v>
      </c>
      <c r="I12" s="148">
        <v>1000</v>
      </c>
      <c r="N12" s="869" t="s">
        <v>151</v>
      </c>
      <c r="O12" s="870">
        <v>603</v>
      </c>
      <c r="P12" s="871">
        <v>1.8272425249169437</v>
      </c>
    </row>
    <row r="13" spans="1:16" ht="24">
      <c r="A13" s="162" t="s">
        <v>152</v>
      </c>
      <c r="B13" s="167" t="s">
        <v>36</v>
      </c>
      <c r="C13" s="168">
        <v>358</v>
      </c>
      <c r="D13" s="168">
        <v>4</v>
      </c>
      <c r="E13" s="168">
        <v>2.7878695640253741</v>
      </c>
      <c r="F13" s="168">
        <v>1.1173184357541899</v>
      </c>
      <c r="G13" s="168">
        <v>1.1402793859792171</v>
      </c>
      <c r="H13" s="168">
        <v>0.79473754866425017</v>
      </c>
      <c r="I13" s="148">
        <v>1200</v>
      </c>
      <c r="N13" s="869" t="s">
        <v>152</v>
      </c>
      <c r="O13" s="870">
        <v>686</v>
      </c>
      <c r="P13" s="871">
        <v>1.7518248175182483</v>
      </c>
    </row>
    <row r="14" spans="1:16">
      <c r="A14" s="162" t="s">
        <v>153</v>
      </c>
      <c r="B14" s="167" t="s">
        <v>37</v>
      </c>
      <c r="C14" s="168">
        <v>671</v>
      </c>
      <c r="D14" s="168">
        <v>6</v>
      </c>
      <c r="E14" s="168">
        <v>5.3913951825359536</v>
      </c>
      <c r="F14" s="168">
        <v>0.89418777943368111</v>
      </c>
      <c r="G14" s="168">
        <v>0.88445108001572503</v>
      </c>
      <c r="H14" s="168">
        <v>0.79473754866425017</v>
      </c>
      <c r="I14" s="148">
        <v>1400</v>
      </c>
      <c r="N14" s="869" t="s">
        <v>153</v>
      </c>
      <c r="O14" s="870">
        <v>771</v>
      </c>
      <c r="P14" s="871">
        <v>1.6883116883116882</v>
      </c>
    </row>
    <row r="15" spans="1:16">
      <c r="A15" s="162" t="s">
        <v>154</v>
      </c>
      <c r="B15" s="167" t="s">
        <v>38</v>
      </c>
      <c r="C15" s="168">
        <v>525</v>
      </c>
      <c r="D15" s="168">
        <v>1</v>
      </c>
      <c r="E15" s="168">
        <v>4.3707226643709376</v>
      </c>
      <c r="F15" s="168">
        <v>0.19047619047619047</v>
      </c>
      <c r="G15" s="168">
        <v>0.18183206981828345</v>
      </c>
      <c r="H15" s="168">
        <v>0.79473754866425017</v>
      </c>
      <c r="I15" s="148">
        <v>1400</v>
      </c>
      <c r="N15" s="869" t="s">
        <v>154</v>
      </c>
      <c r="O15" s="870">
        <v>857</v>
      </c>
      <c r="P15" s="871">
        <v>1.6355140186915886</v>
      </c>
    </row>
    <row r="16" spans="1:16" ht="24">
      <c r="A16" s="162" t="s">
        <v>155</v>
      </c>
      <c r="B16" s="167" t="s">
        <v>39</v>
      </c>
      <c r="C16" s="168">
        <v>40</v>
      </c>
      <c r="D16" s="168">
        <v>0</v>
      </c>
      <c r="E16" s="168">
        <v>0.32143716925704968</v>
      </c>
      <c r="F16" s="168">
        <v>0</v>
      </c>
      <c r="G16" s="168">
        <v>0</v>
      </c>
      <c r="H16" s="168">
        <v>0.79473754866425017</v>
      </c>
      <c r="I16" s="148">
        <v>1600</v>
      </c>
      <c r="N16" s="869" t="s">
        <v>155</v>
      </c>
      <c r="O16" s="870">
        <v>945</v>
      </c>
      <c r="P16" s="871">
        <v>1.5889830508474576</v>
      </c>
    </row>
    <row r="17" spans="1:16">
      <c r="A17" s="162" t="s">
        <v>156</v>
      </c>
      <c r="B17" s="167" t="s">
        <v>40</v>
      </c>
      <c r="C17" s="168">
        <v>1678</v>
      </c>
      <c r="D17" s="168">
        <v>10</v>
      </c>
      <c r="E17" s="168">
        <v>13.277583121293224</v>
      </c>
      <c r="F17" s="168">
        <v>0.59594755661501786</v>
      </c>
      <c r="G17" s="168">
        <v>0.59855588280199257</v>
      </c>
      <c r="H17" s="168">
        <v>0.79473754866425017</v>
      </c>
      <c r="I17" s="148">
        <v>1800</v>
      </c>
      <c r="N17" s="869" t="s">
        <v>156</v>
      </c>
      <c r="O17" s="870">
        <v>1033</v>
      </c>
      <c r="P17" s="871">
        <v>1.5503875968992249</v>
      </c>
    </row>
    <row r="18" spans="1:16" ht="36.75" thickBot="1">
      <c r="A18" s="163" t="s">
        <v>157</v>
      </c>
      <c r="B18" s="169" t="s">
        <v>41</v>
      </c>
      <c r="C18" s="170">
        <v>162</v>
      </c>
      <c r="D18" s="170">
        <v>2</v>
      </c>
      <c r="E18" s="170">
        <v>1.2755436099387025</v>
      </c>
      <c r="F18" s="170">
        <v>1.2345679012345678</v>
      </c>
      <c r="G18" s="170">
        <v>1.2461158402925041</v>
      </c>
      <c r="H18" s="170">
        <v>0.79473754866425017</v>
      </c>
      <c r="I18" s="149">
        <v>2000</v>
      </c>
      <c r="N18" s="869" t="s">
        <v>157</v>
      </c>
      <c r="O18" s="870">
        <v>1123</v>
      </c>
      <c r="P18" s="871">
        <v>1.5151515151515151</v>
      </c>
    </row>
    <row r="19" spans="1:16" ht="15.75" customHeight="1" thickTop="1">
      <c r="A19" s="2033" t="s">
        <v>158</v>
      </c>
      <c r="B19" s="2033"/>
      <c r="C19" s="2033"/>
      <c r="D19" s="2033"/>
      <c r="E19" s="2033"/>
      <c r="F19" s="2033"/>
      <c r="G19" s="2033"/>
      <c r="H19" s="2033"/>
      <c r="I19" s="2033"/>
      <c r="N19" s="869" t="s">
        <v>161</v>
      </c>
      <c r="O19" s="870">
        <v>1214</v>
      </c>
      <c r="P19" s="871">
        <v>1.4839241549876341</v>
      </c>
    </row>
    <row r="20" spans="1:16">
      <c r="N20" s="869" t="s">
        <v>162</v>
      </c>
      <c r="O20" s="870">
        <v>1306</v>
      </c>
      <c r="P20" s="871">
        <v>1.4559386973180077</v>
      </c>
    </row>
    <row r="21" spans="1:16" ht="15.75" customHeight="1">
      <c r="N21" s="869" t="s">
        <v>163</v>
      </c>
      <c r="O21" s="870">
        <v>1399</v>
      </c>
      <c r="P21" s="871">
        <v>1.4306151645207439</v>
      </c>
    </row>
    <row r="22" spans="1:16">
      <c r="N22" s="869" t="s">
        <v>164</v>
      </c>
      <c r="O22" s="870">
        <v>1493</v>
      </c>
      <c r="P22" s="871">
        <v>1.4075067024128687</v>
      </c>
    </row>
    <row r="23" spans="1:16">
      <c r="N23" s="869" t="s">
        <v>165</v>
      </c>
      <c r="O23" s="870">
        <v>1587</v>
      </c>
      <c r="P23" s="871">
        <v>1.3871374527112232</v>
      </c>
    </row>
    <row r="24" spans="1:16">
      <c r="N24" s="869" t="s">
        <v>166</v>
      </c>
      <c r="O24" s="870">
        <v>1682</v>
      </c>
      <c r="P24" s="871">
        <v>1.3682331945270672</v>
      </c>
    </row>
    <row r="25" spans="1:16">
      <c r="N25" s="869" t="s">
        <v>170</v>
      </c>
      <c r="O25" s="870">
        <v>1778</v>
      </c>
      <c r="P25" s="871">
        <v>1.3505908835115363</v>
      </c>
    </row>
    <row r="26" spans="1:16">
      <c r="N26" s="869" t="s">
        <v>171</v>
      </c>
      <c r="O26" s="870">
        <v>1874</v>
      </c>
      <c r="P26" s="871">
        <v>1.3347570742124935</v>
      </c>
    </row>
    <row r="27" spans="1:16" ht="15.75" thickBot="1">
      <c r="N27" s="872" t="s">
        <v>172</v>
      </c>
      <c r="O27" s="873">
        <v>1971</v>
      </c>
      <c r="P27" s="874">
        <v>1.3197969543147208</v>
      </c>
    </row>
    <row r="28" spans="1:16" ht="15.75" thickTop="1">
      <c r="N28" s="875"/>
      <c r="O28" s="876"/>
      <c r="P28" s="876"/>
    </row>
    <row r="39" ht="15.75" customHeight="1"/>
  </sheetData>
  <mergeCells count="4">
    <mergeCell ref="A1:I1"/>
    <mergeCell ref="A19:I19"/>
    <mergeCell ref="N1:P1"/>
    <mergeCell ref="N2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>
  <sheetPr codeName="Sheet110"/>
  <dimension ref="A1:I39"/>
  <sheetViews>
    <sheetView showGridLines="0" zoomScale="80" zoomScaleNormal="80" workbookViewId="0"/>
  </sheetViews>
  <sheetFormatPr defaultRowHeight="15"/>
  <cols>
    <col min="1" max="1" width="4.42578125" style="618" customWidth="1"/>
    <col min="2" max="5" width="25.85546875" customWidth="1"/>
  </cols>
  <sheetData>
    <row r="1" spans="2:8" ht="30.75" customHeight="1" thickBot="1">
      <c r="B1" s="2036" t="s">
        <v>1139</v>
      </c>
      <c r="C1" s="2036"/>
      <c r="D1" s="2036"/>
      <c r="E1" s="2036"/>
      <c r="F1" s="2036"/>
      <c r="G1" s="2036"/>
      <c r="H1" s="2036"/>
    </row>
    <row r="2" spans="2:8" ht="52.5" customHeight="1" thickTop="1" thickBot="1">
      <c r="B2" s="1504" t="s">
        <v>167</v>
      </c>
      <c r="C2" s="1547" t="s">
        <v>184</v>
      </c>
      <c r="D2" s="1548" t="s">
        <v>395</v>
      </c>
      <c r="E2" s="1549" t="s">
        <v>138</v>
      </c>
    </row>
    <row r="3" spans="2:8" ht="15.75" thickTop="1">
      <c r="B3" s="1535" t="s">
        <v>26</v>
      </c>
      <c r="C3" s="1536">
        <v>493</v>
      </c>
      <c r="D3" s="1537">
        <v>5</v>
      </c>
      <c r="E3" s="1538">
        <v>1.0102030828236044</v>
      </c>
    </row>
    <row r="4" spans="2:8" ht="15.75" customHeight="1">
      <c r="B4" s="1539" t="s">
        <v>27</v>
      </c>
      <c r="C4" s="1540">
        <v>176</v>
      </c>
      <c r="D4" s="1541">
        <v>3</v>
      </c>
      <c r="E4" s="1542">
        <v>1.7506317472775634</v>
      </c>
    </row>
    <row r="5" spans="2:8" ht="15.75" customHeight="1">
      <c r="B5" s="1539" t="s">
        <v>28</v>
      </c>
      <c r="C5" s="1540">
        <v>163</v>
      </c>
      <c r="D5" s="1541">
        <v>1</v>
      </c>
      <c r="E5" s="1542">
        <v>0.60550395433847415</v>
      </c>
    </row>
    <row r="6" spans="2:8" ht="15.75" customHeight="1">
      <c r="B6" s="1539" t="s">
        <v>29</v>
      </c>
      <c r="C6" s="1540">
        <v>426</v>
      </c>
      <c r="D6" s="1541">
        <v>3</v>
      </c>
      <c r="E6" s="1542">
        <v>0.72296442683210405</v>
      </c>
    </row>
    <row r="7" spans="2:8" ht="15.75" customHeight="1">
      <c r="B7" s="1539" t="s">
        <v>30</v>
      </c>
      <c r="C7" s="1540">
        <v>206</v>
      </c>
      <c r="D7" s="1541">
        <v>0</v>
      </c>
      <c r="E7" s="1542">
        <v>0</v>
      </c>
    </row>
    <row r="8" spans="2:8" ht="15.75" customHeight="1">
      <c r="B8" s="1539" t="s">
        <v>31</v>
      </c>
      <c r="C8" s="1540">
        <v>514</v>
      </c>
      <c r="D8" s="1541">
        <v>6</v>
      </c>
      <c r="E8" s="1542">
        <v>1.1870998496586398</v>
      </c>
    </row>
    <row r="9" spans="2:8" ht="15.75" customHeight="1">
      <c r="B9" s="1539" t="s">
        <v>32</v>
      </c>
      <c r="C9" s="1540">
        <v>404</v>
      </c>
      <c r="D9" s="1541">
        <v>3</v>
      </c>
      <c r="E9" s="1542">
        <v>0.73370280639764252</v>
      </c>
    </row>
    <row r="10" spans="2:8" ht="15.75" customHeight="1">
      <c r="B10" s="1539" t="s">
        <v>33</v>
      </c>
      <c r="C10" s="1540">
        <v>525</v>
      </c>
      <c r="D10" s="1541">
        <v>7</v>
      </c>
      <c r="E10" s="1542">
        <v>1.3138254496845423</v>
      </c>
    </row>
    <row r="11" spans="2:8" ht="15.75" customHeight="1">
      <c r="B11" s="1539" t="s">
        <v>34</v>
      </c>
      <c r="C11" s="1540">
        <v>419</v>
      </c>
      <c r="D11" s="1541">
        <v>4</v>
      </c>
      <c r="E11" s="1542">
        <v>0.94673400201598379</v>
      </c>
    </row>
    <row r="12" spans="2:8" ht="15.75" customHeight="1">
      <c r="B12" s="1539" t="s">
        <v>35</v>
      </c>
      <c r="C12" s="1540">
        <v>391</v>
      </c>
      <c r="D12" s="1541">
        <v>0</v>
      </c>
      <c r="E12" s="1542">
        <v>0</v>
      </c>
    </row>
    <row r="13" spans="2:8" ht="15.75" customHeight="1">
      <c r="B13" s="1539" t="s">
        <v>36</v>
      </c>
      <c r="C13" s="1540">
        <v>358</v>
      </c>
      <c r="D13" s="1541">
        <v>4</v>
      </c>
      <c r="E13" s="1542">
        <v>1.1402793859792171</v>
      </c>
    </row>
    <row r="14" spans="2:8" ht="15.75" customHeight="1">
      <c r="B14" s="1539" t="s">
        <v>37</v>
      </c>
      <c r="C14" s="1540">
        <v>671</v>
      </c>
      <c r="D14" s="1541">
        <v>6</v>
      </c>
      <c r="E14" s="1542">
        <v>0.88445108001572503</v>
      </c>
    </row>
    <row r="15" spans="2:8" ht="15.75" customHeight="1">
      <c r="B15" s="1539" t="s">
        <v>38</v>
      </c>
      <c r="C15" s="1540">
        <v>525</v>
      </c>
      <c r="D15" s="1541">
        <v>1</v>
      </c>
      <c r="E15" s="1542">
        <v>0.18183206981828345</v>
      </c>
    </row>
    <row r="16" spans="2:8" ht="15.75" customHeight="1">
      <c r="B16" s="1539" t="s">
        <v>39</v>
      </c>
      <c r="C16" s="1540">
        <v>40</v>
      </c>
      <c r="D16" s="1541">
        <v>0</v>
      </c>
      <c r="E16" s="1542">
        <v>0</v>
      </c>
    </row>
    <row r="17" spans="2:9" ht="15.75" thickBot="1">
      <c r="B17" s="1543" t="s">
        <v>40</v>
      </c>
      <c r="C17" s="1544">
        <v>1678</v>
      </c>
      <c r="D17" s="1545">
        <v>10</v>
      </c>
      <c r="E17" s="1546">
        <v>0.59855588280199257</v>
      </c>
    </row>
    <row r="18" spans="2:9" ht="15.75" thickTop="1"/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1" spans="2:9" ht="15.75" customHeight="1"/>
    <row r="39" ht="15.75" customHeight="1"/>
  </sheetData>
  <mergeCells count="2">
    <mergeCell ref="B19:I19"/>
    <mergeCell ref="B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B29"/>
  <sheetViews>
    <sheetView showGridLines="0" zoomScale="85" zoomScaleNormal="85" workbookViewId="0">
      <selection activeCell="B2" sqref="B2"/>
    </sheetView>
  </sheetViews>
  <sheetFormatPr defaultRowHeight="15"/>
  <cols>
    <col min="1" max="1" width="4.7109375" style="618" customWidth="1"/>
    <col min="2" max="16384" width="9.140625" style="618"/>
  </cols>
  <sheetData>
    <row r="1" spans="2:2" ht="15.75">
      <c r="B1" s="1152" t="s">
        <v>1105</v>
      </c>
    </row>
    <row r="29" spans="2:2" ht="15.75">
      <c r="B29" s="1155" t="s">
        <v>73</v>
      </c>
    </row>
  </sheetData>
  <pageMargins left="0.7" right="0.7" top="0.75" bottom="0.75" header="0.3" footer="0.3"/>
  <pageSetup paperSize="9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>
  <sheetPr codeName="Sheet60"/>
  <dimension ref="A1:B30"/>
  <sheetViews>
    <sheetView showGridLines="0" zoomScale="80" zoomScaleNormal="80" workbookViewId="0">
      <selection activeCell="B1" sqref="B1"/>
    </sheetView>
  </sheetViews>
  <sheetFormatPr defaultRowHeight="15"/>
  <cols>
    <col min="1" max="1" width="4.42578125" style="618" customWidth="1"/>
  </cols>
  <sheetData>
    <row r="1" spans="2:2" ht="24" customHeight="1">
      <c r="B1" s="1152" t="s">
        <v>1069</v>
      </c>
    </row>
    <row r="30" spans="2:2" ht="15.75">
      <c r="B30" s="1155" t="s">
        <v>839</v>
      </c>
    </row>
  </sheetData>
  <pageMargins left="0.7" right="0.7" top="0.75" bottom="0.75" header="0.3" footer="0.3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>
  <sheetPr codeName="Sheet61">
    <tabColor theme="1"/>
  </sheetPr>
  <dimension ref="A1:P39"/>
  <sheetViews>
    <sheetView workbookViewId="0">
      <selection activeCell="G3" sqref="G3:G17"/>
    </sheetView>
  </sheetViews>
  <sheetFormatPr defaultRowHeight="15"/>
  <sheetData>
    <row r="1" spans="1:16" ht="15.75" customHeight="1" thickBot="1">
      <c r="A1" s="2039" t="s">
        <v>189</v>
      </c>
      <c r="B1" s="2039"/>
      <c r="C1" s="2039"/>
      <c r="D1" s="2039"/>
      <c r="E1" s="2039"/>
      <c r="F1" s="2039"/>
      <c r="G1" s="2039"/>
      <c r="H1" s="2039"/>
      <c r="I1" s="2039"/>
      <c r="N1" s="2037" t="s">
        <v>160</v>
      </c>
      <c r="O1" s="2037"/>
      <c r="P1" s="2037"/>
    </row>
    <row r="2" spans="1:16" ht="74.25" thickTop="1" thickBot="1">
      <c r="A2" s="636" t="s">
        <v>0</v>
      </c>
      <c r="B2" s="129" t="s">
        <v>167</v>
      </c>
      <c r="C2" s="150" t="s">
        <v>134</v>
      </c>
      <c r="D2" s="313" t="s">
        <v>250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038" t="s">
        <v>0</v>
      </c>
      <c r="O2" s="877" t="s">
        <v>168</v>
      </c>
      <c r="P2" s="878" t="s">
        <v>169</v>
      </c>
    </row>
    <row r="3" spans="1:16" ht="24.75" thickTop="1">
      <c r="A3" s="171" t="s">
        <v>142</v>
      </c>
      <c r="B3" s="175" t="s">
        <v>26</v>
      </c>
      <c r="C3" s="176">
        <v>478</v>
      </c>
      <c r="D3" s="176">
        <v>1</v>
      </c>
      <c r="E3" s="176">
        <v>1.1253220864982176</v>
      </c>
      <c r="F3" s="176">
        <v>0.20920502092050208</v>
      </c>
      <c r="G3" s="176">
        <v>0.22849758363090747</v>
      </c>
      <c r="H3" s="176">
        <v>0.25713337757133375</v>
      </c>
      <c r="I3" s="147">
        <v>0</v>
      </c>
      <c r="N3" s="879" t="s">
        <v>142</v>
      </c>
      <c r="O3" s="882">
        <v>4</v>
      </c>
      <c r="P3" s="883">
        <v>33.333333333333329</v>
      </c>
    </row>
    <row r="4" spans="1:16">
      <c r="A4" s="172" t="s">
        <v>143</v>
      </c>
      <c r="B4" s="177" t="s">
        <v>27</v>
      </c>
      <c r="C4" s="178">
        <v>162</v>
      </c>
      <c r="D4" s="178">
        <v>1</v>
      </c>
      <c r="E4" s="178">
        <v>0.47339386313443615</v>
      </c>
      <c r="F4" s="178">
        <v>0.61728395061728392</v>
      </c>
      <c r="G4" s="178">
        <v>0.54317006956702363</v>
      </c>
      <c r="H4" s="178">
        <v>0.25713337757133375</v>
      </c>
      <c r="I4" s="148">
        <v>0</v>
      </c>
      <c r="N4" s="880" t="s">
        <v>143</v>
      </c>
      <c r="O4" s="884">
        <v>59</v>
      </c>
      <c r="P4" s="885">
        <v>3.4482758620689653</v>
      </c>
    </row>
    <row r="5" spans="1:16" ht="36">
      <c r="A5" s="172" t="s">
        <v>144</v>
      </c>
      <c r="B5" s="177" t="s">
        <v>28</v>
      </c>
      <c r="C5" s="178">
        <v>165</v>
      </c>
      <c r="D5" s="178">
        <v>0</v>
      </c>
      <c r="E5" s="178">
        <v>0.46488201866002105</v>
      </c>
      <c r="F5" s="178">
        <v>0</v>
      </c>
      <c r="G5" s="178">
        <v>0</v>
      </c>
      <c r="H5" s="178">
        <v>0.25713337757133375</v>
      </c>
      <c r="I5" s="148">
        <v>200</v>
      </c>
      <c r="N5" s="880" t="s">
        <v>144</v>
      </c>
      <c r="O5" s="884">
        <v>171</v>
      </c>
      <c r="P5" s="885">
        <v>1.7647058823529411</v>
      </c>
    </row>
    <row r="6" spans="1:16">
      <c r="A6" s="172" t="s">
        <v>145</v>
      </c>
      <c r="B6" s="177" t="s">
        <v>29</v>
      </c>
      <c r="C6" s="178">
        <v>381</v>
      </c>
      <c r="D6" s="178">
        <v>0</v>
      </c>
      <c r="E6" s="178">
        <v>0.79945616533930175</v>
      </c>
      <c r="F6" s="178">
        <v>0</v>
      </c>
      <c r="G6" s="178">
        <v>0</v>
      </c>
      <c r="H6" s="178">
        <v>0.25713337757133375</v>
      </c>
      <c r="I6" s="148">
        <v>200</v>
      </c>
      <c r="N6" s="880" t="s">
        <v>145</v>
      </c>
      <c r="O6" s="884">
        <v>322</v>
      </c>
      <c r="P6" s="885">
        <v>1.2461059190031152</v>
      </c>
    </row>
    <row r="7" spans="1:16" ht="24">
      <c r="A7" s="172" t="s">
        <v>146</v>
      </c>
      <c r="B7" s="177" t="s">
        <v>30</v>
      </c>
      <c r="C7" s="178">
        <v>166</v>
      </c>
      <c r="D7" s="178">
        <v>1</v>
      </c>
      <c r="E7" s="178">
        <v>0.44535881440275038</v>
      </c>
      <c r="F7" s="178">
        <v>0.60240963855421692</v>
      </c>
      <c r="G7" s="178">
        <v>0.57736227342028279</v>
      </c>
      <c r="H7" s="178">
        <v>0.25713337757133375</v>
      </c>
      <c r="I7" s="148">
        <v>400</v>
      </c>
      <c r="N7" s="880" t="s">
        <v>146</v>
      </c>
      <c r="O7" s="884">
        <v>499</v>
      </c>
      <c r="P7" s="885">
        <v>1.0040160642570282</v>
      </c>
    </row>
    <row r="8" spans="1:16">
      <c r="A8" s="172" t="s">
        <v>147</v>
      </c>
      <c r="B8" s="177" t="s">
        <v>31</v>
      </c>
      <c r="C8" s="178">
        <v>562</v>
      </c>
      <c r="D8" s="178">
        <v>1</v>
      </c>
      <c r="E8" s="178">
        <v>1.5370227406463657</v>
      </c>
      <c r="F8" s="178">
        <v>0.17793594306049823</v>
      </c>
      <c r="G8" s="178">
        <v>0.16729315108454493</v>
      </c>
      <c r="H8" s="178">
        <v>0.25713337757133375</v>
      </c>
      <c r="I8" s="148">
        <v>400</v>
      </c>
      <c r="N8" s="880" t="s">
        <v>147</v>
      </c>
      <c r="O8" s="884">
        <v>696</v>
      </c>
      <c r="P8" s="886">
        <v>0.86330935251798557</v>
      </c>
    </row>
    <row r="9" spans="1:16" ht="24">
      <c r="A9" s="172" t="s">
        <v>148</v>
      </c>
      <c r="B9" s="177" t="s">
        <v>32</v>
      </c>
      <c r="C9" s="178">
        <v>283</v>
      </c>
      <c r="D9" s="178">
        <v>1</v>
      </c>
      <c r="E9" s="178">
        <v>0.77820666079716405</v>
      </c>
      <c r="F9" s="178">
        <v>0.35335689045936397</v>
      </c>
      <c r="G9" s="178">
        <v>0.33041785752377978</v>
      </c>
      <c r="H9" s="178">
        <v>0.25713337757133375</v>
      </c>
      <c r="I9" s="148">
        <v>600</v>
      </c>
      <c r="N9" s="880" t="s">
        <v>148</v>
      </c>
      <c r="O9" s="884">
        <v>909</v>
      </c>
      <c r="P9" s="886">
        <v>0.77092511013215859</v>
      </c>
    </row>
    <row r="10" spans="1:16" ht="24">
      <c r="A10" s="172" t="s">
        <v>149</v>
      </c>
      <c r="B10" s="177" t="s">
        <v>33</v>
      </c>
      <c r="C10" s="178">
        <v>573</v>
      </c>
      <c r="D10" s="178">
        <v>0</v>
      </c>
      <c r="E10" s="178">
        <v>1.1528265732165144</v>
      </c>
      <c r="F10" s="178">
        <v>0</v>
      </c>
      <c r="G10" s="178">
        <v>0</v>
      </c>
      <c r="H10" s="178">
        <v>0.25713337757133375</v>
      </c>
      <c r="I10" s="148">
        <v>800</v>
      </c>
      <c r="N10" s="880" t="s">
        <v>149</v>
      </c>
      <c r="O10" s="884">
        <v>1133</v>
      </c>
      <c r="P10" s="886">
        <v>0.70671378091872794</v>
      </c>
    </row>
    <row r="11" spans="1:16">
      <c r="A11" s="172" t="s">
        <v>150</v>
      </c>
      <c r="B11" s="177" t="s">
        <v>34</v>
      </c>
      <c r="C11" s="178">
        <v>411</v>
      </c>
      <c r="D11" s="178">
        <v>0</v>
      </c>
      <c r="E11" s="178">
        <v>1.0211289587805221</v>
      </c>
      <c r="F11" s="178">
        <v>0</v>
      </c>
      <c r="G11" s="178">
        <v>0</v>
      </c>
      <c r="H11" s="178">
        <v>0.25713337757133375</v>
      </c>
      <c r="I11" s="148">
        <v>1000</v>
      </c>
      <c r="N11" s="880" t="s">
        <v>150</v>
      </c>
      <c r="O11" s="884">
        <v>1367</v>
      </c>
      <c r="P11" s="886">
        <v>0.65885797950219627</v>
      </c>
    </row>
    <row r="12" spans="1:16">
      <c r="A12" s="172" t="s">
        <v>151</v>
      </c>
      <c r="B12" s="177" t="s">
        <v>35</v>
      </c>
      <c r="C12" s="178">
        <v>411</v>
      </c>
      <c r="D12" s="178">
        <v>1</v>
      </c>
      <c r="E12" s="178">
        <v>1.1032072976553242</v>
      </c>
      <c r="F12" s="178">
        <v>0.24330900243309003</v>
      </c>
      <c r="G12" s="178">
        <v>0.23307802451799056</v>
      </c>
      <c r="H12" s="178">
        <v>0.25713337757133375</v>
      </c>
      <c r="I12" s="148">
        <v>1000</v>
      </c>
      <c r="N12" s="880" t="s">
        <v>151</v>
      </c>
      <c r="O12" s="884">
        <v>1609</v>
      </c>
      <c r="P12" s="886">
        <v>0.62189054726368165</v>
      </c>
    </row>
    <row r="13" spans="1:16" ht="24.75" thickBot="1">
      <c r="A13" s="172" t="s">
        <v>152</v>
      </c>
      <c r="B13" s="177" t="s">
        <v>36</v>
      </c>
      <c r="C13" s="178">
        <v>320</v>
      </c>
      <c r="D13" s="178">
        <v>1</v>
      </c>
      <c r="E13" s="178">
        <v>0.7169745450118411</v>
      </c>
      <c r="F13" s="178">
        <v>0.3125</v>
      </c>
      <c r="G13" s="178">
        <v>0.3586366899079898</v>
      </c>
      <c r="H13" s="178">
        <v>0.25713337757133375</v>
      </c>
      <c r="I13" s="148">
        <v>1200</v>
      </c>
      <c r="N13" s="881" t="s">
        <v>152</v>
      </c>
      <c r="O13" s="887">
        <v>1859</v>
      </c>
      <c r="P13" s="888">
        <v>0.59203444564047358</v>
      </c>
    </row>
    <row r="14" spans="1:16" ht="15.75" thickTop="1">
      <c r="A14" s="172" t="s">
        <v>153</v>
      </c>
      <c r="B14" s="177" t="s">
        <v>37</v>
      </c>
      <c r="C14" s="178">
        <v>715</v>
      </c>
      <c r="D14" s="178">
        <v>3</v>
      </c>
      <c r="E14" s="178">
        <v>2.2470662122558802</v>
      </c>
      <c r="F14" s="178">
        <v>0.41958041958041958</v>
      </c>
      <c r="G14" s="178">
        <v>0.34329212397331871</v>
      </c>
      <c r="H14" s="178">
        <v>0.25713337757133375</v>
      </c>
      <c r="I14" s="148">
        <v>1400</v>
      </c>
      <c r="N14" s="889"/>
      <c r="O14" s="890"/>
      <c r="P14" s="890"/>
    </row>
    <row r="15" spans="1:16">
      <c r="A15" s="172" t="s">
        <v>154</v>
      </c>
      <c r="B15" s="177" t="s">
        <v>38</v>
      </c>
      <c r="C15" s="178">
        <v>621</v>
      </c>
      <c r="D15" s="178">
        <v>1</v>
      </c>
      <c r="E15" s="178">
        <v>1.7723304494315215</v>
      </c>
      <c r="F15" s="178">
        <v>0.1610305958132045</v>
      </c>
      <c r="G15" s="178">
        <v>0.14508207408714882</v>
      </c>
      <c r="H15" s="178">
        <v>0.25713337757133375</v>
      </c>
      <c r="I15" s="148">
        <v>1400</v>
      </c>
    </row>
    <row r="16" spans="1:16" ht="24">
      <c r="A16" s="172" t="s">
        <v>155</v>
      </c>
      <c r="B16" s="177" t="s">
        <v>39</v>
      </c>
      <c r="C16" s="178">
        <v>49</v>
      </c>
      <c r="D16" s="178">
        <v>1</v>
      </c>
      <c r="E16" s="178">
        <v>0.10202853702443299</v>
      </c>
      <c r="F16" s="178">
        <v>2.0408163265306123</v>
      </c>
      <c r="G16" s="178">
        <v>2.520210375159623</v>
      </c>
      <c r="H16" s="178">
        <v>0.25713337757133375</v>
      </c>
      <c r="I16" s="148">
        <v>1600</v>
      </c>
    </row>
    <row r="17" spans="1:9">
      <c r="A17" s="172" t="s">
        <v>156</v>
      </c>
      <c r="B17" s="177" t="s">
        <v>40</v>
      </c>
      <c r="C17" s="178">
        <v>1684</v>
      </c>
      <c r="D17" s="178">
        <v>4</v>
      </c>
      <c r="E17" s="178">
        <v>3.6560638098507439</v>
      </c>
      <c r="F17" s="178">
        <v>0.23752969121140141</v>
      </c>
      <c r="G17" s="178">
        <v>0.28132263652349221</v>
      </c>
      <c r="H17" s="178">
        <v>0.25713337757133375</v>
      </c>
      <c r="I17" s="148">
        <v>1800</v>
      </c>
    </row>
    <row r="18" spans="1:9" ht="36.75" thickBot="1">
      <c r="A18" s="173" t="s">
        <v>157</v>
      </c>
      <c r="B18" s="179" t="s">
        <v>41</v>
      </c>
      <c r="C18" s="180">
        <v>168</v>
      </c>
      <c r="D18" s="180">
        <v>0</v>
      </c>
      <c r="E18" s="180">
        <v>0.38577094164207154</v>
      </c>
      <c r="F18" s="180">
        <v>0</v>
      </c>
      <c r="G18" s="180">
        <v>0</v>
      </c>
      <c r="H18" s="180">
        <v>0.25713337757133375</v>
      </c>
      <c r="I18" s="149">
        <v>2000</v>
      </c>
    </row>
    <row r="19" spans="1:9" ht="15.75" customHeight="1" thickTop="1">
      <c r="A19" s="2040" t="s">
        <v>158</v>
      </c>
      <c r="B19" s="2040"/>
      <c r="C19" s="2040"/>
      <c r="D19" s="2040"/>
      <c r="E19" s="2040"/>
      <c r="F19" s="2040"/>
      <c r="G19" s="2040"/>
      <c r="H19" s="2040"/>
      <c r="I19" s="2040"/>
    </row>
    <row r="21" spans="1:9" ht="15.75" customHeight="1"/>
    <row r="39" ht="15.75" customHeight="1"/>
  </sheetData>
  <mergeCells count="4">
    <mergeCell ref="N1:P1"/>
    <mergeCell ref="N2"/>
    <mergeCell ref="A1:I1"/>
    <mergeCell ref="A19:I19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>
  <sheetPr codeName="Sheet111"/>
  <dimension ref="A1:I39"/>
  <sheetViews>
    <sheetView showGridLines="0" zoomScale="80" zoomScaleNormal="80" workbookViewId="0">
      <selection activeCell="B2" sqref="B2"/>
    </sheetView>
  </sheetViews>
  <sheetFormatPr defaultRowHeight="15"/>
  <cols>
    <col min="1" max="1" width="4.42578125" style="618" customWidth="1"/>
    <col min="2" max="5" width="25.7109375" customWidth="1"/>
  </cols>
  <sheetData>
    <row r="1" spans="2:9" ht="30.75" customHeight="1" thickBot="1">
      <c r="B1" s="2041" t="s">
        <v>1140</v>
      </c>
      <c r="C1" s="2041"/>
      <c r="D1" s="2041"/>
      <c r="E1" s="2041"/>
      <c r="F1" s="2041"/>
      <c r="G1" s="2041"/>
      <c r="H1" s="2041"/>
      <c r="I1" s="2041"/>
    </row>
    <row r="2" spans="2:9" ht="51.75" customHeight="1" thickTop="1" thickBot="1">
      <c r="B2" s="1504" t="s">
        <v>167</v>
      </c>
      <c r="C2" s="1547" t="s">
        <v>134</v>
      </c>
      <c r="D2" s="1548" t="s">
        <v>396</v>
      </c>
      <c r="E2" s="1549" t="s">
        <v>138</v>
      </c>
    </row>
    <row r="3" spans="2:9" ht="15.75" customHeight="1" thickTop="1">
      <c r="B3" s="1550" t="s">
        <v>26</v>
      </c>
      <c r="C3" s="1551">
        <v>478</v>
      </c>
      <c r="D3" s="1552">
        <v>1</v>
      </c>
      <c r="E3" s="1553">
        <v>0.22849758363090747</v>
      </c>
    </row>
    <row r="4" spans="2:9" ht="15.75" customHeight="1">
      <c r="B4" s="1554" t="s">
        <v>27</v>
      </c>
      <c r="C4" s="1555">
        <v>162</v>
      </c>
      <c r="D4" s="1556">
        <v>1</v>
      </c>
      <c r="E4" s="1557">
        <v>0.54317006956702363</v>
      </c>
    </row>
    <row r="5" spans="2:9" ht="15.75" customHeight="1">
      <c r="B5" s="1554" t="s">
        <v>28</v>
      </c>
      <c r="C5" s="1555">
        <v>165</v>
      </c>
      <c r="D5" s="1556">
        <v>0</v>
      </c>
      <c r="E5" s="1557">
        <v>0</v>
      </c>
    </row>
    <row r="6" spans="2:9" ht="15.75" customHeight="1">
      <c r="B6" s="1554" t="s">
        <v>29</v>
      </c>
      <c r="C6" s="1555">
        <v>381</v>
      </c>
      <c r="D6" s="1556">
        <v>0</v>
      </c>
      <c r="E6" s="1557">
        <v>0</v>
      </c>
    </row>
    <row r="7" spans="2:9" ht="15.75" customHeight="1">
      <c r="B7" s="1554" t="s">
        <v>30</v>
      </c>
      <c r="C7" s="1555">
        <v>166</v>
      </c>
      <c r="D7" s="1556">
        <v>1</v>
      </c>
      <c r="E7" s="1557">
        <v>0.57736227342028279</v>
      </c>
    </row>
    <row r="8" spans="2:9" ht="15.75" customHeight="1">
      <c r="B8" s="1554" t="s">
        <v>31</v>
      </c>
      <c r="C8" s="1555">
        <v>562</v>
      </c>
      <c r="D8" s="1556">
        <v>1</v>
      </c>
      <c r="E8" s="1557">
        <v>0.16729315108454493</v>
      </c>
    </row>
    <row r="9" spans="2:9" ht="15.75" customHeight="1">
      <c r="B9" s="1554" t="s">
        <v>32</v>
      </c>
      <c r="C9" s="1555">
        <v>283</v>
      </c>
      <c r="D9" s="1556">
        <v>1</v>
      </c>
      <c r="E9" s="1557">
        <v>0.33041785752377978</v>
      </c>
    </row>
    <row r="10" spans="2:9" ht="15.75" customHeight="1">
      <c r="B10" s="1554" t="s">
        <v>33</v>
      </c>
      <c r="C10" s="1555">
        <v>573</v>
      </c>
      <c r="D10" s="1556">
        <v>0</v>
      </c>
      <c r="E10" s="1557">
        <v>0</v>
      </c>
    </row>
    <row r="11" spans="2:9" ht="15.75" customHeight="1">
      <c r="B11" s="1554" t="s">
        <v>34</v>
      </c>
      <c r="C11" s="1555">
        <v>411</v>
      </c>
      <c r="D11" s="1556">
        <v>0</v>
      </c>
      <c r="E11" s="1557">
        <v>0</v>
      </c>
    </row>
    <row r="12" spans="2:9" ht="15.75" customHeight="1">
      <c r="B12" s="1554" t="s">
        <v>35</v>
      </c>
      <c r="C12" s="1555">
        <v>411</v>
      </c>
      <c r="D12" s="1556">
        <v>1</v>
      </c>
      <c r="E12" s="1557">
        <v>0.23307802451799056</v>
      </c>
    </row>
    <row r="13" spans="2:9" ht="15.75" customHeight="1">
      <c r="B13" s="1554" t="s">
        <v>36</v>
      </c>
      <c r="C13" s="1555">
        <v>320</v>
      </c>
      <c r="D13" s="1556">
        <v>1</v>
      </c>
      <c r="E13" s="1557">
        <v>0.3586366899079898</v>
      </c>
    </row>
    <row r="14" spans="2:9" ht="15.75" customHeight="1">
      <c r="B14" s="1554" t="s">
        <v>37</v>
      </c>
      <c r="C14" s="1555">
        <v>715</v>
      </c>
      <c r="D14" s="1556">
        <v>3</v>
      </c>
      <c r="E14" s="1557">
        <v>0.34329212397331871</v>
      </c>
    </row>
    <row r="15" spans="2:9" ht="15.75" customHeight="1">
      <c r="B15" s="1554" t="s">
        <v>38</v>
      </c>
      <c r="C15" s="1555">
        <v>621</v>
      </c>
      <c r="D15" s="1556">
        <v>1</v>
      </c>
      <c r="E15" s="1557">
        <v>0.14508207408714882</v>
      </c>
    </row>
    <row r="16" spans="2:9" ht="15.75" customHeight="1">
      <c r="B16" s="1554" t="s">
        <v>39</v>
      </c>
      <c r="C16" s="1555">
        <v>49</v>
      </c>
      <c r="D16" s="1556">
        <v>1</v>
      </c>
      <c r="E16" s="1557">
        <v>2.520210375159623</v>
      </c>
    </row>
    <row r="17" spans="2:9" ht="15.75" customHeight="1" thickBot="1">
      <c r="B17" s="1558" t="s">
        <v>40</v>
      </c>
      <c r="C17" s="1559">
        <v>1684</v>
      </c>
      <c r="D17" s="1560">
        <v>4</v>
      </c>
      <c r="E17" s="1561">
        <v>0.28132263652349221</v>
      </c>
    </row>
    <row r="18" spans="2:9" ht="15.75" thickTop="1"/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1" spans="2:9" ht="15.75" customHeight="1"/>
    <row r="39" ht="15.75" customHeight="1"/>
  </sheetData>
  <mergeCells count="2">
    <mergeCell ref="B19:I19"/>
    <mergeCell ref="B1:I1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>
  <sheetPr codeName="Sheet62"/>
  <dimension ref="A2:B31"/>
  <sheetViews>
    <sheetView showGridLines="0" topLeftCell="A2" zoomScale="80" zoomScaleNormal="80" workbookViewId="0">
      <selection activeCell="B2" sqref="B2"/>
    </sheetView>
  </sheetViews>
  <sheetFormatPr defaultRowHeight="15"/>
  <cols>
    <col min="1" max="1" width="4.140625" style="618" customWidth="1"/>
  </cols>
  <sheetData>
    <row r="2" spans="2:2" ht="24" customHeight="1">
      <c r="B2" s="1152" t="s">
        <v>1070</v>
      </c>
    </row>
    <row r="31" spans="2:2" ht="15.75">
      <c r="B31" s="1155" t="s">
        <v>839</v>
      </c>
    </row>
  </sheetData>
  <pageMargins left="0.7" right="0.7" top="0.75" bottom="0.75" header="0.3" footer="0.3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>
  <sheetPr codeName="Sheet63">
    <tabColor theme="1"/>
  </sheetPr>
  <dimension ref="A1:P39"/>
  <sheetViews>
    <sheetView workbookViewId="0">
      <selection activeCell="G3" sqref="G3:G17"/>
    </sheetView>
  </sheetViews>
  <sheetFormatPr defaultRowHeight="15"/>
  <sheetData>
    <row r="1" spans="1:16" ht="15.75" customHeight="1" thickBot="1">
      <c r="A1" s="2042" t="s">
        <v>190</v>
      </c>
      <c r="B1" s="2042"/>
      <c r="C1" s="2042"/>
      <c r="D1" s="2042"/>
      <c r="E1" s="2042"/>
      <c r="F1" s="2042"/>
      <c r="G1" s="2042"/>
      <c r="H1" s="2042"/>
      <c r="I1" s="2042"/>
      <c r="N1" s="2044" t="s">
        <v>160</v>
      </c>
      <c r="O1" s="2044"/>
      <c r="P1" s="2044"/>
    </row>
    <row r="2" spans="1:16" ht="74.25" thickTop="1" thickBot="1">
      <c r="A2" s="174" t="s">
        <v>0</v>
      </c>
      <c r="B2" s="129" t="s">
        <v>167</v>
      </c>
      <c r="C2" s="150" t="s">
        <v>134</v>
      </c>
      <c r="D2" s="313" t="s">
        <v>250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045" t="s">
        <v>0</v>
      </c>
      <c r="O2" s="891" t="s">
        <v>838</v>
      </c>
      <c r="P2" s="892" t="s">
        <v>169</v>
      </c>
    </row>
    <row r="3" spans="1:16" ht="24.75" thickTop="1">
      <c r="A3" s="181" t="s">
        <v>142</v>
      </c>
      <c r="B3" s="184" t="s">
        <v>26</v>
      </c>
      <c r="C3" s="185">
        <v>493</v>
      </c>
      <c r="D3" s="185">
        <v>1</v>
      </c>
      <c r="E3" s="185">
        <v>1.100952913688297</v>
      </c>
      <c r="F3" s="185">
        <v>0.20283975659229209</v>
      </c>
      <c r="G3" s="185">
        <v>0.2024143828072836</v>
      </c>
      <c r="H3" s="185">
        <v>0.22284870452409719</v>
      </c>
      <c r="I3" s="147">
        <v>0</v>
      </c>
      <c r="N3" s="893" t="s">
        <v>142</v>
      </c>
      <c r="O3" s="896">
        <v>5</v>
      </c>
      <c r="P3" s="897">
        <v>25</v>
      </c>
    </row>
    <row r="4" spans="1:16">
      <c r="A4" s="182" t="s">
        <v>143</v>
      </c>
      <c r="B4" s="186" t="s">
        <v>27</v>
      </c>
      <c r="C4" s="187">
        <v>176</v>
      </c>
      <c r="D4" s="187">
        <v>0</v>
      </c>
      <c r="E4" s="187">
        <v>0.3339629312656876</v>
      </c>
      <c r="F4" s="187">
        <v>0</v>
      </c>
      <c r="G4" s="187">
        <v>0</v>
      </c>
      <c r="H4" s="187">
        <v>0.22284870452409719</v>
      </c>
      <c r="I4" s="148">
        <v>0</v>
      </c>
      <c r="N4" s="894" t="s">
        <v>143</v>
      </c>
      <c r="O4" s="898">
        <v>68</v>
      </c>
      <c r="P4" s="899">
        <v>2.9850746268656714</v>
      </c>
    </row>
    <row r="5" spans="1:16" ht="36">
      <c r="A5" s="182" t="s">
        <v>144</v>
      </c>
      <c r="B5" s="186" t="s">
        <v>28</v>
      </c>
      <c r="C5" s="187">
        <v>163</v>
      </c>
      <c r="D5" s="187">
        <v>1</v>
      </c>
      <c r="E5" s="187">
        <v>0.32591133811726303</v>
      </c>
      <c r="F5" s="187">
        <v>0.61349693251533743</v>
      </c>
      <c r="G5" s="187">
        <v>0.68377094767999791</v>
      </c>
      <c r="H5" s="187">
        <v>0.22284870452409719</v>
      </c>
      <c r="I5" s="148">
        <v>200</v>
      </c>
      <c r="N5" s="894" t="s">
        <v>144</v>
      </c>
      <c r="O5" s="898">
        <v>197</v>
      </c>
      <c r="P5" s="899">
        <v>1.5306122448979591</v>
      </c>
    </row>
    <row r="6" spans="1:16">
      <c r="A6" s="182" t="s">
        <v>145</v>
      </c>
      <c r="B6" s="186" t="s">
        <v>29</v>
      </c>
      <c r="C6" s="187">
        <v>426</v>
      </c>
      <c r="D6" s="187">
        <v>0</v>
      </c>
      <c r="E6" s="187">
        <v>0.883511870573092</v>
      </c>
      <c r="F6" s="187">
        <v>0</v>
      </c>
      <c r="G6" s="187">
        <v>0</v>
      </c>
      <c r="H6" s="187">
        <v>0.22284870452409719</v>
      </c>
      <c r="I6" s="148">
        <v>200</v>
      </c>
      <c r="N6" s="894" t="s">
        <v>145</v>
      </c>
      <c r="O6" s="898">
        <v>371</v>
      </c>
      <c r="P6" s="899">
        <v>1.0810810810810811</v>
      </c>
    </row>
    <row r="7" spans="1:16" ht="24">
      <c r="A7" s="182" t="s">
        <v>146</v>
      </c>
      <c r="B7" s="186" t="s">
        <v>30</v>
      </c>
      <c r="C7" s="187">
        <v>206</v>
      </c>
      <c r="D7" s="187">
        <v>1</v>
      </c>
      <c r="E7" s="187">
        <v>0.48246359476606515</v>
      </c>
      <c r="F7" s="187">
        <v>0.4854368932038835</v>
      </c>
      <c r="G7" s="187">
        <v>0.46189745079553851</v>
      </c>
      <c r="H7" s="187">
        <v>0.22284870452409719</v>
      </c>
      <c r="I7" s="148">
        <v>400</v>
      </c>
      <c r="N7" s="894" t="s">
        <v>146</v>
      </c>
      <c r="O7" s="898">
        <v>576</v>
      </c>
      <c r="P7" s="900">
        <v>0.86956521739130432</v>
      </c>
    </row>
    <row r="8" spans="1:16">
      <c r="A8" s="182" t="s">
        <v>147</v>
      </c>
      <c r="B8" s="186" t="s">
        <v>31</v>
      </c>
      <c r="C8" s="187">
        <v>514</v>
      </c>
      <c r="D8" s="187">
        <v>2</v>
      </c>
      <c r="E8" s="187">
        <v>1.183411185451634</v>
      </c>
      <c r="F8" s="187">
        <v>0.38910505836575876</v>
      </c>
      <c r="G8" s="187">
        <v>0.37662091970011213</v>
      </c>
      <c r="H8" s="187">
        <v>0.22284870452409719</v>
      </c>
      <c r="I8" s="148">
        <v>400</v>
      </c>
      <c r="N8" s="894" t="s">
        <v>147</v>
      </c>
      <c r="O8" s="898">
        <v>803</v>
      </c>
      <c r="P8" s="900">
        <v>0.74812967581047385</v>
      </c>
    </row>
    <row r="9" spans="1:16" ht="24">
      <c r="A9" s="182" t="s">
        <v>148</v>
      </c>
      <c r="B9" s="186" t="s">
        <v>32</v>
      </c>
      <c r="C9" s="187">
        <v>404</v>
      </c>
      <c r="D9" s="187">
        <v>1</v>
      </c>
      <c r="E9" s="187">
        <v>0.80717454466669314</v>
      </c>
      <c r="F9" s="187">
        <v>0.24752475247524752</v>
      </c>
      <c r="G9" s="187">
        <v>0.27608490133459074</v>
      </c>
      <c r="H9" s="187">
        <v>0.22284870452409719</v>
      </c>
      <c r="I9" s="148">
        <v>600</v>
      </c>
      <c r="N9" s="894" t="s">
        <v>148</v>
      </c>
      <c r="O9" s="898">
        <v>1048</v>
      </c>
      <c r="P9" s="900">
        <v>0.66857688634192936</v>
      </c>
    </row>
    <row r="10" spans="1:16" ht="24">
      <c r="A10" s="182" t="s">
        <v>149</v>
      </c>
      <c r="B10" s="186" t="s">
        <v>33</v>
      </c>
      <c r="C10" s="187">
        <v>525</v>
      </c>
      <c r="D10" s="187">
        <v>2</v>
      </c>
      <c r="E10" s="187">
        <v>1.1277899396589361</v>
      </c>
      <c r="F10" s="187">
        <v>0.38095238095238093</v>
      </c>
      <c r="G10" s="187">
        <v>0.39519541128641494</v>
      </c>
      <c r="H10" s="187">
        <v>0.22284870452409719</v>
      </c>
      <c r="I10" s="148">
        <v>800</v>
      </c>
      <c r="N10" s="894" t="s">
        <v>149</v>
      </c>
      <c r="O10" s="898">
        <v>1307</v>
      </c>
      <c r="P10" s="900">
        <v>0.61255742725880558</v>
      </c>
    </row>
    <row r="11" spans="1:16">
      <c r="A11" s="182" t="s">
        <v>150</v>
      </c>
      <c r="B11" s="186" t="s">
        <v>34</v>
      </c>
      <c r="C11" s="187">
        <v>419</v>
      </c>
      <c r="D11" s="187">
        <v>1</v>
      </c>
      <c r="E11" s="187">
        <v>0.89643991044762095</v>
      </c>
      <c r="F11" s="187">
        <v>0.2386634844868735</v>
      </c>
      <c r="G11" s="187">
        <v>0.24859301993016103</v>
      </c>
      <c r="H11" s="187">
        <v>0.22284870452409719</v>
      </c>
      <c r="I11" s="148">
        <v>1000</v>
      </c>
      <c r="N11" s="894" t="s">
        <v>150</v>
      </c>
      <c r="O11" s="898">
        <v>1577</v>
      </c>
      <c r="P11" s="900">
        <v>0.57106598984771573</v>
      </c>
    </row>
    <row r="12" spans="1:16" ht="15.75" thickBot="1">
      <c r="A12" s="182" t="s">
        <v>151</v>
      </c>
      <c r="B12" s="186" t="s">
        <v>35</v>
      </c>
      <c r="C12" s="187">
        <v>391</v>
      </c>
      <c r="D12" s="187">
        <v>2</v>
      </c>
      <c r="E12" s="187">
        <v>0.91586851875968112</v>
      </c>
      <c r="F12" s="187">
        <v>0.51150895140664965</v>
      </c>
      <c r="G12" s="187">
        <v>0.48663907528100431</v>
      </c>
      <c r="H12" s="187">
        <v>0.22284870452409719</v>
      </c>
      <c r="I12" s="148">
        <v>1000</v>
      </c>
      <c r="N12" s="895" t="s">
        <v>151</v>
      </c>
      <c r="O12" s="901">
        <v>1856</v>
      </c>
      <c r="P12" s="902">
        <v>0.53908355795148255</v>
      </c>
    </row>
    <row r="13" spans="1:16" ht="24.75" thickTop="1">
      <c r="A13" s="182" t="s">
        <v>152</v>
      </c>
      <c r="B13" s="186" t="s">
        <v>36</v>
      </c>
      <c r="C13" s="187">
        <v>358</v>
      </c>
      <c r="D13" s="187">
        <v>0</v>
      </c>
      <c r="E13" s="187">
        <v>0.81118630034113559</v>
      </c>
      <c r="F13" s="187">
        <v>0</v>
      </c>
      <c r="G13" s="187">
        <v>0</v>
      </c>
      <c r="H13" s="187">
        <v>0.22284870452409719</v>
      </c>
      <c r="I13" s="148">
        <v>1200</v>
      </c>
      <c r="N13" s="903"/>
      <c r="O13" s="904"/>
      <c r="P13" s="904"/>
    </row>
    <row r="14" spans="1:16">
      <c r="A14" s="182" t="s">
        <v>153</v>
      </c>
      <c r="B14" s="186" t="s">
        <v>37</v>
      </c>
      <c r="C14" s="187">
        <v>671</v>
      </c>
      <c r="D14" s="187">
        <v>2</v>
      </c>
      <c r="E14" s="187">
        <v>1.462828565244918</v>
      </c>
      <c r="F14" s="187">
        <v>0.29806259314456035</v>
      </c>
      <c r="G14" s="187">
        <v>0.30468191532312078</v>
      </c>
      <c r="H14" s="187">
        <v>0.22284870452409719</v>
      </c>
      <c r="I14" s="148">
        <v>1400</v>
      </c>
    </row>
    <row r="15" spans="1:16">
      <c r="A15" s="182" t="s">
        <v>154</v>
      </c>
      <c r="B15" s="186" t="s">
        <v>38</v>
      </c>
      <c r="C15" s="187">
        <v>525</v>
      </c>
      <c r="D15" s="187">
        <v>2</v>
      </c>
      <c r="E15" s="187">
        <v>1.3797476755881164</v>
      </c>
      <c r="F15" s="187">
        <v>0.38095238095238093</v>
      </c>
      <c r="G15" s="187">
        <v>0.32302820068764837</v>
      </c>
      <c r="H15" s="187">
        <v>0.22284870452409719</v>
      </c>
      <c r="I15" s="148">
        <v>1400</v>
      </c>
    </row>
    <row r="16" spans="1:16" ht="24">
      <c r="A16" s="182" t="s">
        <v>155</v>
      </c>
      <c r="B16" s="186" t="s">
        <v>39</v>
      </c>
      <c r="C16" s="187">
        <v>40</v>
      </c>
      <c r="D16" s="187">
        <v>0</v>
      </c>
      <c r="E16" s="187">
        <v>8.4365819277455678E-2</v>
      </c>
      <c r="F16" s="187">
        <v>0</v>
      </c>
      <c r="G16" s="187">
        <v>0</v>
      </c>
      <c r="H16" s="187">
        <v>0.22284870452409719</v>
      </c>
      <c r="I16" s="148">
        <v>1600</v>
      </c>
    </row>
    <row r="17" spans="1:9">
      <c r="A17" s="182" t="s">
        <v>156</v>
      </c>
      <c r="B17" s="186" t="s">
        <v>40</v>
      </c>
      <c r="C17" s="187">
        <v>1678</v>
      </c>
      <c r="D17" s="187">
        <v>1</v>
      </c>
      <c r="E17" s="187">
        <v>3.5353595389356092</v>
      </c>
      <c r="F17" s="187">
        <v>5.959475566150179E-2</v>
      </c>
      <c r="G17" s="187">
        <v>6.3034240809122982E-2</v>
      </c>
      <c r="H17" s="187">
        <v>0.22284870452409719</v>
      </c>
      <c r="I17" s="148">
        <v>1800</v>
      </c>
    </row>
    <row r="18" spans="1:9" ht="36.75" thickBot="1">
      <c r="A18" s="183" t="s">
        <v>157</v>
      </c>
      <c r="B18" s="188" t="s">
        <v>41</v>
      </c>
      <c r="C18" s="189">
        <v>162</v>
      </c>
      <c r="D18" s="189">
        <v>0</v>
      </c>
      <c r="E18" s="189">
        <v>0.35493285900491356</v>
      </c>
      <c r="F18" s="189">
        <v>0</v>
      </c>
      <c r="G18" s="189">
        <v>0</v>
      </c>
      <c r="H18" s="189">
        <v>0.22284870452409719</v>
      </c>
      <c r="I18" s="149">
        <v>2000</v>
      </c>
    </row>
    <row r="19" spans="1:9" ht="15.75" customHeight="1" thickTop="1">
      <c r="A19" s="2043" t="s">
        <v>158</v>
      </c>
      <c r="B19" s="2043"/>
      <c r="C19" s="2043"/>
      <c r="D19" s="2043"/>
      <c r="E19" s="2043"/>
      <c r="F19" s="2043"/>
      <c r="G19" s="2043"/>
      <c r="H19" s="2043"/>
      <c r="I19" s="2043"/>
    </row>
    <row r="21" spans="1:9" ht="15.75" customHeight="1"/>
    <row r="39" ht="15.75" customHeight="1"/>
  </sheetData>
  <mergeCells count="4">
    <mergeCell ref="A1:I1"/>
    <mergeCell ref="A19:I19"/>
    <mergeCell ref="N1:P1"/>
    <mergeCell ref="N2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>
  <sheetPr codeName="Sheet112"/>
  <dimension ref="A1:I39"/>
  <sheetViews>
    <sheetView showGridLines="0" zoomScale="80" zoomScaleNormal="80" workbookViewId="0"/>
  </sheetViews>
  <sheetFormatPr defaultRowHeight="15"/>
  <cols>
    <col min="1" max="1" width="4.28515625" style="618" customWidth="1"/>
    <col min="2" max="5" width="25.7109375" customWidth="1"/>
  </cols>
  <sheetData>
    <row r="1" spans="2:5" ht="30.75" customHeight="1" thickBot="1">
      <c r="B1" s="2046" t="s">
        <v>1141</v>
      </c>
      <c r="C1" s="2046"/>
      <c r="D1" s="2046"/>
      <c r="E1" s="2046"/>
    </row>
    <row r="2" spans="2:5" ht="52.5" customHeight="1" thickTop="1" thickBot="1">
      <c r="B2" s="1504" t="s">
        <v>167</v>
      </c>
      <c r="C2" s="1547" t="s">
        <v>134</v>
      </c>
      <c r="D2" s="1548" t="s">
        <v>396</v>
      </c>
      <c r="E2" s="1549" t="s">
        <v>138</v>
      </c>
    </row>
    <row r="3" spans="2:5" ht="15.75" customHeight="1" thickTop="1">
      <c r="B3" s="1562" t="s">
        <v>26</v>
      </c>
      <c r="C3" s="1563">
        <v>493</v>
      </c>
      <c r="D3" s="1564">
        <v>1</v>
      </c>
      <c r="E3" s="1565">
        <v>0.2024143828072836</v>
      </c>
    </row>
    <row r="4" spans="2:5" ht="15.75" customHeight="1">
      <c r="B4" s="1566" t="s">
        <v>27</v>
      </c>
      <c r="C4" s="1567">
        <v>176</v>
      </c>
      <c r="D4" s="1568">
        <v>0</v>
      </c>
      <c r="E4" s="1569">
        <v>0</v>
      </c>
    </row>
    <row r="5" spans="2:5" ht="15.75" customHeight="1">
      <c r="B5" s="1566" t="s">
        <v>28</v>
      </c>
      <c r="C5" s="1567">
        <v>163</v>
      </c>
      <c r="D5" s="1568">
        <v>1</v>
      </c>
      <c r="E5" s="1569">
        <v>0.68377094767999791</v>
      </c>
    </row>
    <row r="6" spans="2:5" ht="15.75" customHeight="1">
      <c r="B6" s="1566" t="s">
        <v>29</v>
      </c>
      <c r="C6" s="1567">
        <v>426</v>
      </c>
      <c r="D6" s="1568">
        <v>0</v>
      </c>
      <c r="E6" s="1569">
        <v>0</v>
      </c>
    </row>
    <row r="7" spans="2:5" ht="15.75" customHeight="1">
      <c r="B7" s="1566" t="s">
        <v>30</v>
      </c>
      <c r="C7" s="1567">
        <v>206</v>
      </c>
      <c r="D7" s="1568">
        <v>1</v>
      </c>
      <c r="E7" s="1569">
        <v>0.46189745079553851</v>
      </c>
    </row>
    <row r="8" spans="2:5" ht="15.75" customHeight="1">
      <c r="B8" s="1566" t="s">
        <v>31</v>
      </c>
      <c r="C8" s="1567">
        <v>514</v>
      </c>
      <c r="D8" s="1568">
        <v>2</v>
      </c>
      <c r="E8" s="1569">
        <v>0.37662091970011213</v>
      </c>
    </row>
    <row r="9" spans="2:5" ht="15.75" customHeight="1">
      <c r="B9" s="1566" t="s">
        <v>32</v>
      </c>
      <c r="C9" s="1567">
        <v>404</v>
      </c>
      <c r="D9" s="1568">
        <v>1</v>
      </c>
      <c r="E9" s="1569">
        <v>0.27608490133459074</v>
      </c>
    </row>
    <row r="10" spans="2:5" ht="15.75" customHeight="1">
      <c r="B10" s="1566" t="s">
        <v>33</v>
      </c>
      <c r="C10" s="1567">
        <v>525</v>
      </c>
      <c r="D10" s="1568">
        <v>2</v>
      </c>
      <c r="E10" s="1569">
        <v>0.39519541128641494</v>
      </c>
    </row>
    <row r="11" spans="2:5" ht="15.75" customHeight="1">
      <c r="B11" s="1566" t="s">
        <v>34</v>
      </c>
      <c r="C11" s="1567">
        <v>419</v>
      </c>
      <c r="D11" s="1568">
        <v>1</v>
      </c>
      <c r="E11" s="1569">
        <v>0.24859301993016103</v>
      </c>
    </row>
    <row r="12" spans="2:5" ht="15.75" customHeight="1">
      <c r="B12" s="1566" t="s">
        <v>35</v>
      </c>
      <c r="C12" s="1567">
        <v>391</v>
      </c>
      <c r="D12" s="1568">
        <v>2</v>
      </c>
      <c r="E12" s="1569">
        <v>0.48663907528100431</v>
      </c>
    </row>
    <row r="13" spans="2:5" ht="15.75" customHeight="1">
      <c r="B13" s="1566" t="s">
        <v>36</v>
      </c>
      <c r="C13" s="1567">
        <v>358</v>
      </c>
      <c r="D13" s="1568">
        <v>0</v>
      </c>
      <c r="E13" s="1569">
        <v>0</v>
      </c>
    </row>
    <row r="14" spans="2:5" ht="15.75" customHeight="1">
      <c r="B14" s="1566" t="s">
        <v>37</v>
      </c>
      <c r="C14" s="1567">
        <v>671</v>
      </c>
      <c r="D14" s="1568">
        <v>2</v>
      </c>
      <c r="E14" s="1569">
        <v>0.30468191532312078</v>
      </c>
    </row>
    <row r="15" spans="2:5" ht="15.75" customHeight="1">
      <c r="B15" s="1566" t="s">
        <v>38</v>
      </c>
      <c r="C15" s="1567">
        <v>525</v>
      </c>
      <c r="D15" s="1568">
        <v>2</v>
      </c>
      <c r="E15" s="1569">
        <v>0.32302820068764837</v>
      </c>
    </row>
    <row r="16" spans="2:5" ht="15.75" customHeight="1">
      <c r="B16" s="1566" t="s">
        <v>39</v>
      </c>
      <c r="C16" s="1567">
        <v>40</v>
      </c>
      <c r="D16" s="1568">
        <v>0</v>
      </c>
      <c r="E16" s="1569">
        <v>0</v>
      </c>
    </row>
    <row r="17" spans="2:9" ht="15.75" customHeight="1" thickBot="1">
      <c r="B17" s="1570" t="s">
        <v>40</v>
      </c>
      <c r="C17" s="1571">
        <v>1678</v>
      </c>
      <c r="D17" s="1572">
        <v>1</v>
      </c>
      <c r="E17" s="1573">
        <v>6.3034240809122982E-2</v>
      </c>
    </row>
    <row r="18" spans="2:9" ht="15.75" thickTop="1"/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1" spans="2:9" ht="15.75" customHeight="1"/>
    <row r="39" ht="15.75" customHeight="1"/>
  </sheetData>
  <mergeCells count="2">
    <mergeCell ref="B1:E1"/>
    <mergeCell ref="B19:I19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>
  <sheetPr codeName="Sheet64"/>
  <dimension ref="A1:B30"/>
  <sheetViews>
    <sheetView showGridLines="0" zoomScale="80" zoomScaleNormal="80" workbookViewId="0">
      <selection activeCell="B1" sqref="B1"/>
    </sheetView>
  </sheetViews>
  <sheetFormatPr defaultRowHeight="15"/>
  <cols>
    <col min="1" max="1" width="4.42578125" style="618" customWidth="1"/>
  </cols>
  <sheetData>
    <row r="1" spans="2:2" ht="24" customHeight="1">
      <c r="B1" s="1152" t="s">
        <v>1071</v>
      </c>
    </row>
    <row r="30" spans="2:2" ht="15.75">
      <c r="B30" s="1155" t="s">
        <v>839</v>
      </c>
    </row>
  </sheetData>
  <pageMargins left="0.7" right="0.7" top="0.75" bottom="0.75" header="0.3" footer="0.3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>
  <sheetPr codeName="Sheet65">
    <tabColor theme="1"/>
  </sheetPr>
  <dimension ref="A1:P41"/>
  <sheetViews>
    <sheetView workbookViewId="0">
      <selection activeCell="G3" sqref="G3:G17"/>
    </sheetView>
  </sheetViews>
  <sheetFormatPr defaultRowHeight="15"/>
  <sheetData>
    <row r="1" spans="1:16" ht="15.75" customHeight="1" thickBot="1">
      <c r="A1" s="2047" t="s">
        <v>191</v>
      </c>
      <c r="B1" s="2047"/>
      <c r="C1" s="2047"/>
      <c r="D1" s="2047"/>
      <c r="E1" s="2047"/>
      <c r="F1" s="2047"/>
      <c r="G1" s="2047"/>
      <c r="H1" s="2047"/>
      <c r="I1" s="2047"/>
      <c r="N1" s="2049" t="s">
        <v>160</v>
      </c>
      <c r="O1" s="2049"/>
      <c r="P1" s="2049"/>
    </row>
    <row r="2" spans="1:16" ht="74.25" thickTop="1" thickBot="1">
      <c r="A2" s="174" t="s">
        <v>0</v>
      </c>
      <c r="B2" s="129" t="s">
        <v>167</v>
      </c>
      <c r="C2" s="150" t="s">
        <v>134</v>
      </c>
      <c r="D2" s="313" t="s">
        <v>249</v>
      </c>
      <c r="E2" s="150" t="s">
        <v>136</v>
      </c>
      <c r="F2" s="150" t="s">
        <v>137</v>
      </c>
      <c r="G2" s="150" t="s">
        <v>138</v>
      </c>
      <c r="H2" s="150" t="s">
        <v>139</v>
      </c>
      <c r="I2" s="151" t="s">
        <v>140</v>
      </c>
      <c r="N2" s="2050" t="s">
        <v>0</v>
      </c>
      <c r="O2" s="905" t="s">
        <v>168</v>
      </c>
      <c r="P2" s="906" t="s">
        <v>169</v>
      </c>
    </row>
    <row r="3" spans="1:16" ht="24.75" thickTop="1">
      <c r="A3" s="190" t="s">
        <v>142</v>
      </c>
      <c r="B3" s="191" t="s">
        <v>26</v>
      </c>
      <c r="C3" s="192">
        <v>478</v>
      </c>
      <c r="D3" s="192">
        <v>0</v>
      </c>
      <c r="E3" s="192">
        <v>0.84870192229813202</v>
      </c>
      <c r="F3" s="192">
        <v>0</v>
      </c>
      <c r="G3" s="192">
        <v>0</v>
      </c>
      <c r="H3" s="192">
        <v>0.18248175182481752</v>
      </c>
      <c r="I3" s="147">
        <v>0</v>
      </c>
      <c r="N3" s="907" t="s">
        <v>142</v>
      </c>
      <c r="O3" s="910">
        <v>6</v>
      </c>
      <c r="P3" s="911">
        <v>20</v>
      </c>
    </row>
    <row r="4" spans="1:16">
      <c r="A4" s="193" t="s">
        <v>143</v>
      </c>
      <c r="B4" s="194" t="s">
        <v>27</v>
      </c>
      <c r="C4" s="195">
        <v>162</v>
      </c>
      <c r="D4" s="195">
        <v>0</v>
      </c>
      <c r="E4" s="195">
        <v>0.31858569634782802</v>
      </c>
      <c r="F4" s="195">
        <v>0</v>
      </c>
      <c r="G4" s="195">
        <v>0</v>
      </c>
      <c r="H4" s="195">
        <v>0.18248175182481752</v>
      </c>
      <c r="I4" s="148">
        <v>0</v>
      </c>
      <c r="N4" s="908" t="s">
        <v>143</v>
      </c>
      <c r="O4" s="912">
        <v>82</v>
      </c>
      <c r="P4" s="913">
        <v>2.4691358024691357</v>
      </c>
    </row>
    <row r="5" spans="1:16" ht="36">
      <c r="A5" s="193" t="s">
        <v>144</v>
      </c>
      <c r="B5" s="194" t="s">
        <v>28</v>
      </c>
      <c r="C5" s="195">
        <v>165</v>
      </c>
      <c r="D5" s="195">
        <v>0</v>
      </c>
      <c r="E5" s="195">
        <v>0.34623476577599882</v>
      </c>
      <c r="F5" s="195">
        <v>0</v>
      </c>
      <c r="G5" s="195">
        <v>0</v>
      </c>
      <c r="H5" s="195">
        <v>0.18248175182481752</v>
      </c>
      <c r="I5" s="148">
        <v>200</v>
      </c>
      <c r="N5" s="908" t="s">
        <v>144</v>
      </c>
      <c r="O5" s="912">
        <v>240</v>
      </c>
      <c r="P5" s="913">
        <v>1.2552301255230125</v>
      </c>
    </row>
    <row r="6" spans="1:16">
      <c r="A6" s="193" t="s">
        <v>145</v>
      </c>
      <c r="B6" s="194" t="s">
        <v>29</v>
      </c>
      <c r="C6" s="195">
        <v>381</v>
      </c>
      <c r="D6" s="195">
        <v>2</v>
      </c>
      <c r="E6" s="195">
        <v>0.68589551319575182</v>
      </c>
      <c r="F6" s="195">
        <v>0.52493438320209973</v>
      </c>
      <c r="G6" s="195">
        <v>0.53209781464990558</v>
      </c>
      <c r="H6" s="195">
        <v>0.18248175182481752</v>
      </c>
      <c r="I6" s="148">
        <v>200</v>
      </c>
      <c r="N6" s="908" t="s">
        <v>145</v>
      </c>
      <c r="O6" s="912">
        <v>453</v>
      </c>
      <c r="P6" s="914">
        <v>0.88495575221238942</v>
      </c>
    </row>
    <row r="7" spans="1:16" ht="24">
      <c r="A7" s="193" t="s">
        <v>146</v>
      </c>
      <c r="B7" s="194" t="s">
        <v>30</v>
      </c>
      <c r="C7" s="195">
        <v>166</v>
      </c>
      <c r="D7" s="195">
        <v>1</v>
      </c>
      <c r="E7" s="195">
        <v>0.32645515998006175</v>
      </c>
      <c r="F7" s="195">
        <v>0.60240963855421692</v>
      </c>
      <c r="G7" s="195">
        <v>0.55897952979503396</v>
      </c>
      <c r="H7" s="195">
        <v>0.18248175182481752</v>
      </c>
      <c r="I7" s="148">
        <v>400</v>
      </c>
      <c r="N7" s="908" t="s">
        <v>146</v>
      </c>
      <c r="O7" s="912">
        <v>703</v>
      </c>
      <c r="P7" s="914">
        <v>0.71225071225071224</v>
      </c>
    </row>
    <row r="8" spans="1:16">
      <c r="A8" s="193" t="s">
        <v>147</v>
      </c>
      <c r="B8" s="194" t="s">
        <v>31</v>
      </c>
      <c r="C8" s="195">
        <v>562</v>
      </c>
      <c r="D8" s="195">
        <v>0</v>
      </c>
      <c r="E8" s="195">
        <v>1.124482406488019</v>
      </c>
      <c r="F8" s="195">
        <v>0</v>
      </c>
      <c r="G8" s="195">
        <v>0</v>
      </c>
      <c r="H8" s="195">
        <v>0.18248175182481752</v>
      </c>
      <c r="I8" s="148">
        <v>400</v>
      </c>
      <c r="N8" s="908" t="s">
        <v>147</v>
      </c>
      <c r="O8" s="912">
        <v>980</v>
      </c>
      <c r="P8" s="914">
        <v>0.61287027579162412</v>
      </c>
    </row>
    <row r="9" spans="1:16" ht="24">
      <c r="A9" s="193" t="s">
        <v>148</v>
      </c>
      <c r="B9" s="194" t="s">
        <v>32</v>
      </c>
      <c r="C9" s="195">
        <v>283</v>
      </c>
      <c r="D9" s="195">
        <v>0</v>
      </c>
      <c r="E9" s="195">
        <v>0.48311758061583043</v>
      </c>
      <c r="F9" s="195">
        <v>0</v>
      </c>
      <c r="G9" s="195">
        <v>0</v>
      </c>
      <c r="H9" s="195">
        <v>0.18248175182481752</v>
      </c>
      <c r="I9" s="148">
        <v>600</v>
      </c>
      <c r="N9" s="908" t="s">
        <v>148</v>
      </c>
      <c r="O9" s="912">
        <v>1279</v>
      </c>
      <c r="P9" s="914">
        <v>0.54773082942097029</v>
      </c>
    </row>
    <row r="10" spans="1:16" ht="24">
      <c r="A10" s="193" t="s">
        <v>149</v>
      </c>
      <c r="B10" s="194" t="s">
        <v>33</v>
      </c>
      <c r="C10" s="195">
        <v>573</v>
      </c>
      <c r="D10" s="195">
        <v>1</v>
      </c>
      <c r="E10" s="195">
        <v>0.87419432330678548</v>
      </c>
      <c r="F10" s="195">
        <v>0.17452006980802792</v>
      </c>
      <c r="G10" s="195">
        <v>0.20874277830419893</v>
      </c>
      <c r="H10" s="195">
        <v>0.18248175182481752</v>
      </c>
      <c r="I10" s="148">
        <v>800</v>
      </c>
      <c r="N10" s="908" t="s">
        <v>149</v>
      </c>
      <c r="O10" s="912">
        <v>1595</v>
      </c>
      <c r="P10" s="914">
        <v>0.50188205771643657</v>
      </c>
    </row>
    <row r="11" spans="1:16" ht="15.75" thickBot="1">
      <c r="A11" s="193" t="s">
        <v>150</v>
      </c>
      <c r="B11" s="194" t="s">
        <v>34</v>
      </c>
      <c r="C11" s="195">
        <v>411</v>
      </c>
      <c r="D11" s="195">
        <v>1</v>
      </c>
      <c r="E11" s="195">
        <v>0.75808261283633949</v>
      </c>
      <c r="F11" s="195">
        <v>0.24330900243309003</v>
      </c>
      <c r="G11" s="195">
        <v>0.2407148623842835</v>
      </c>
      <c r="H11" s="195">
        <v>0.18248175182481752</v>
      </c>
      <c r="I11" s="148">
        <v>1000</v>
      </c>
      <c r="N11" s="909" t="s">
        <v>150</v>
      </c>
      <c r="O11" s="915">
        <v>1925</v>
      </c>
      <c r="P11" s="916">
        <v>0.4677754677754678</v>
      </c>
    </row>
    <row r="12" spans="1:16" ht="15.75" thickTop="1">
      <c r="A12" s="193" t="s">
        <v>151</v>
      </c>
      <c r="B12" s="194" t="s">
        <v>35</v>
      </c>
      <c r="C12" s="195">
        <v>411</v>
      </c>
      <c r="D12" s="195">
        <v>1</v>
      </c>
      <c r="E12" s="195">
        <v>0.79677301486596463</v>
      </c>
      <c r="F12" s="195">
        <v>0.24330900243309003</v>
      </c>
      <c r="G12" s="195">
        <v>0.22902601923022595</v>
      </c>
      <c r="H12" s="195">
        <v>0.18248175182481752</v>
      </c>
      <c r="I12" s="148">
        <v>1000</v>
      </c>
      <c r="N12" s="917"/>
      <c r="O12" s="918"/>
      <c r="P12" s="918"/>
    </row>
    <row r="13" spans="1:16" ht="24">
      <c r="A13" s="193" t="s">
        <v>152</v>
      </c>
      <c r="B13" s="194" t="s">
        <v>36</v>
      </c>
      <c r="C13" s="195">
        <v>320</v>
      </c>
      <c r="D13" s="195">
        <v>1</v>
      </c>
      <c r="E13" s="195">
        <v>0.5232625755494773</v>
      </c>
      <c r="F13" s="195">
        <v>0.3125</v>
      </c>
      <c r="G13" s="195">
        <v>0.34873839703363785</v>
      </c>
      <c r="H13" s="195">
        <v>0.18248175182481752</v>
      </c>
      <c r="I13" s="148">
        <v>1200</v>
      </c>
    </row>
    <row r="14" spans="1:16">
      <c r="A14" s="193" t="s">
        <v>153</v>
      </c>
      <c r="B14" s="194" t="s">
        <v>37</v>
      </c>
      <c r="C14" s="195">
        <v>715</v>
      </c>
      <c r="D14" s="195">
        <v>2</v>
      </c>
      <c r="E14" s="195">
        <v>1.3671076497671235</v>
      </c>
      <c r="F14" s="195">
        <v>0.27972027972027974</v>
      </c>
      <c r="G14" s="195">
        <v>0.26696032584691032</v>
      </c>
      <c r="H14" s="195">
        <v>0.18248175182481752</v>
      </c>
      <c r="I14" s="148">
        <v>1400</v>
      </c>
    </row>
    <row r="15" spans="1:16">
      <c r="A15" s="193" t="s">
        <v>154</v>
      </c>
      <c r="B15" s="194" t="s">
        <v>38</v>
      </c>
      <c r="C15" s="195">
        <v>621</v>
      </c>
      <c r="D15" s="195">
        <v>1</v>
      </c>
      <c r="E15" s="195">
        <v>1.2421394001314332</v>
      </c>
      <c r="F15" s="195">
        <v>0.1610305958132045</v>
      </c>
      <c r="G15" s="195">
        <v>0.14690923724463517</v>
      </c>
      <c r="H15" s="195">
        <v>0.18248175182481752</v>
      </c>
      <c r="I15" s="148">
        <v>1400</v>
      </c>
    </row>
    <row r="16" spans="1:16" ht="24">
      <c r="A16" s="193" t="s">
        <v>155</v>
      </c>
      <c r="B16" s="194" t="s">
        <v>39</v>
      </c>
      <c r="C16" s="195">
        <v>49</v>
      </c>
      <c r="D16" s="195">
        <v>0</v>
      </c>
      <c r="E16" s="195">
        <v>8.1725218656734086E-2</v>
      </c>
      <c r="F16" s="195">
        <v>0</v>
      </c>
      <c r="G16" s="195">
        <v>0</v>
      </c>
      <c r="H16" s="195">
        <v>0.18248175182481752</v>
      </c>
      <c r="I16" s="148">
        <v>1600</v>
      </c>
    </row>
    <row r="17" spans="1:9">
      <c r="A17" s="193" t="s">
        <v>156</v>
      </c>
      <c r="B17" s="194" t="s">
        <v>40</v>
      </c>
      <c r="C17" s="195">
        <v>1684</v>
      </c>
      <c r="D17" s="195">
        <v>0</v>
      </c>
      <c r="E17" s="195">
        <v>3.0636804527930317</v>
      </c>
      <c r="F17" s="195">
        <v>0</v>
      </c>
      <c r="G17" s="195">
        <v>0</v>
      </c>
      <c r="H17" s="195">
        <v>0.18248175182481752</v>
      </c>
      <c r="I17" s="148">
        <v>1800</v>
      </c>
    </row>
    <row r="18" spans="1:9" ht="36.75" thickBot="1">
      <c r="A18" s="196" t="s">
        <v>157</v>
      </c>
      <c r="B18" s="197" t="s">
        <v>41</v>
      </c>
      <c r="C18" s="198">
        <v>168</v>
      </c>
      <c r="D18" s="198">
        <v>0</v>
      </c>
      <c r="E18" s="198">
        <v>0.29572425758317533</v>
      </c>
      <c r="F18" s="198">
        <v>0</v>
      </c>
      <c r="G18" s="198">
        <v>0</v>
      </c>
      <c r="H18" s="198">
        <v>0.18248175182481752</v>
      </c>
      <c r="I18" s="149">
        <v>2000</v>
      </c>
    </row>
    <row r="19" spans="1:9" ht="15.75" customHeight="1" thickTop="1">
      <c r="A19" s="2048" t="s">
        <v>158</v>
      </c>
      <c r="B19" s="2048"/>
      <c r="C19" s="2048"/>
      <c r="D19" s="2048"/>
      <c r="E19" s="2048"/>
      <c r="F19" s="2048"/>
      <c r="G19" s="2048"/>
      <c r="H19" s="2048"/>
      <c r="I19" s="2048"/>
    </row>
    <row r="21" spans="1:9">
      <c r="A21" t="s">
        <v>192</v>
      </c>
    </row>
    <row r="23" spans="1:9" ht="15.75" customHeight="1"/>
    <row r="41" ht="15.75" customHeight="1"/>
  </sheetData>
  <mergeCells count="4">
    <mergeCell ref="A1:I1"/>
    <mergeCell ref="A19:I19"/>
    <mergeCell ref="N1:P1"/>
    <mergeCell ref="N2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>
  <sheetPr codeName="Sheet113"/>
  <dimension ref="A1:I39"/>
  <sheetViews>
    <sheetView showGridLines="0" zoomScale="80" zoomScaleNormal="80" workbookViewId="0"/>
  </sheetViews>
  <sheetFormatPr defaultRowHeight="15"/>
  <cols>
    <col min="1" max="1" width="4.140625" style="618" customWidth="1"/>
    <col min="2" max="5" width="25.85546875" customWidth="1"/>
  </cols>
  <sheetData>
    <row r="1" spans="2:8" ht="30.75" customHeight="1" thickBot="1">
      <c r="B1" s="2051" t="s">
        <v>1142</v>
      </c>
      <c r="C1" s="2051"/>
      <c r="D1" s="2051"/>
      <c r="E1" s="2051"/>
      <c r="F1" s="2051"/>
      <c r="G1" s="2051"/>
      <c r="H1" s="2051"/>
    </row>
    <row r="2" spans="2:8" ht="53.25" customHeight="1" thickTop="1" thickBot="1">
      <c r="B2" s="1504" t="s">
        <v>167</v>
      </c>
      <c r="C2" s="1547" t="s">
        <v>134</v>
      </c>
      <c r="D2" s="1548" t="s">
        <v>397</v>
      </c>
      <c r="E2" s="1549" t="s">
        <v>138</v>
      </c>
    </row>
    <row r="3" spans="2:8" ht="15.75" customHeight="1" thickTop="1">
      <c r="B3" s="1574" t="s">
        <v>26</v>
      </c>
      <c r="C3" s="1575">
        <v>478</v>
      </c>
      <c r="D3" s="1576">
        <v>0</v>
      </c>
      <c r="E3" s="1577">
        <v>0</v>
      </c>
    </row>
    <row r="4" spans="2:8" ht="15.75" customHeight="1">
      <c r="B4" s="1578" t="s">
        <v>27</v>
      </c>
      <c r="C4" s="1579">
        <v>162</v>
      </c>
      <c r="D4" s="1580">
        <v>0</v>
      </c>
      <c r="E4" s="1581">
        <v>0</v>
      </c>
    </row>
    <row r="5" spans="2:8" ht="15.75" customHeight="1">
      <c r="B5" s="1578" t="s">
        <v>28</v>
      </c>
      <c r="C5" s="1579">
        <v>165</v>
      </c>
      <c r="D5" s="1580">
        <v>0</v>
      </c>
      <c r="E5" s="1581">
        <v>0</v>
      </c>
    </row>
    <row r="6" spans="2:8" ht="15.75" customHeight="1">
      <c r="B6" s="1578" t="s">
        <v>29</v>
      </c>
      <c r="C6" s="1579">
        <v>381</v>
      </c>
      <c r="D6" s="1580">
        <v>2</v>
      </c>
      <c r="E6" s="1581">
        <v>0.53209781464990558</v>
      </c>
    </row>
    <row r="7" spans="2:8" ht="15.75" customHeight="1">
      <c r="B7" s="1578" t="s">
        <v>30</v>
      </c>
      <c r="C7" s="1579">
        <v>166</v>
      </c>
      <c r="D7" s="1580">
        <v>1</v>
      </c>
      <c r="E7" s="1581">
        <v>0.55897952979503396</v>
      </c>
    </row>
    <row r="8" spans="2:8" ht="15.75" customHeight="1">
      <c r="B8" s="1578" t="s">
        <v>31</v>
      </c>
      <c r="C8" s="1579">
        <v>562</v>
      </c>
      <c r="D8" s="1580">
        <v>0</v>
      </c>
      <c r="E8" s="1581">
        <v>0</v>
      </c>
    </row>
    <row r="9" spans="2:8" ht="15.75" customHeight="1">
      <c r="B9" s="1578" t="s">
        <v>32</v>
      </c>
      <c r="C9" s="1579">
        <v>283</v>
      </c>
      <c r="D9" s="1580">
        <v>0</v>
      </c>
      <c r="E9" s="1581">
        <v>0</v>
      </c>
    </row>
    <row r="10" spans="2:8" ht="15.75" customHeight="1">
      <c r="B10" s="1578" t="s">
        <v>33</v>
      </c>
      <c r="C10" s="1579">
        <v>573</v>
      </c>
      <c r="D10" s="1580">
        <v>1</v>
      </c>
      <c r="E10" s="1581">
        <v>0.20874277830419893</v>
      </c>
    </row>
    <row r="11" spans="2:8" ht="15.75" customHeight="1">
      <c r="B11" s="1578" t="s">
        <v>34</v>
      </c>
      <c r="C11" s="1579">
        <v>411</v>
      </c>
      <c r="D11" s="1580">
        <v>1</v>
      </c>
      <c r="E11" s="1581">
        <v>0.2407148623842835</v>
      </c>
    </row>
    <row r="12" spans="2:8" ht="15.75" customHeight="1">
      <c r="B12" s="1578" t="s">
        <v>35</v>
      </c>
      <c r="C12" s="1579">
        <v>411</v>
      </c>
      <c r="D12" s="1580">
        <v>1</v>
      </c>
      <c r="E12" s="1581">
        <v>0.22902601923022595</v>
      </c>
    </row>
    <row r="13" spans="2:8" ht="15.75" customHeight="1">
      <c r="B13" s="1578" t="s">
        <v>36</v>
      </c>
      <c r="C13" s="1579">
        <v>320</v>
      </c>
      <c r="D13" s="1580">
        <v>1</v>
      </c>
      <c r="E13" s="1581">
        <v>0.34873839703363785</v>
      </c>
    </row>
    <row r="14" spans="2:8" ht="15.75" customHeight="1">
      <c r="B14" s="1578" t="s">
        <v>37</v>
      </c>
      <c r="C14" s="1579">
        <v>715</v>
      </c>
      <c r="D14" s="1580">
        <v>2</v>
      </c>
      <c r="E14" s="1581">
        <v>0.26696032584691032</v>
      </c>
    </row>
    <row r="15" spans="2:8" ht="15.75" customHeight="1">
      <c r="B15" s="1578" t="s">
        <v>38</v>
      </c>
      <c r="C15" s="1579">
        <v>621</v>
      </c>
      <c r="D15" s="1580">
        <v>1</v>
      </c>
      <c r="E15" s="1581">
        <v>0.14690923724463517</v>
      </c>
    </row>
    <row r="16" spans="2:8" ht="15.75" customHeight="1">
      <c r="B16" s="1578" t="s">
        <v>39</v>
      </c>
      <c r="C16" s="1579">
        <v>49</v>
      </c>
      <c r="D16" s="1580">
        <v>0</v>
      </c>
      <c r="E16" s="1581">
        <v>0</v>
      </c>
    </row>
    <row r="17" spans="2:9" ht="15.75" customHeight="1" thickBot="1">
      <c r="B17" s="1582" t="s">
        <v>40</v>
      </c>
      <c r="C17" s="1583">
        <v>1684</v>
      </c>
      <c r="D17" s="1584">
        <v>0</v>
      </c>
      <c r="E17" s="1585">
        <v>0</v>
      </c>
    </row>
    <row r="18" spans="2:9" ht="15.75" thickTop="1"/>
    <row r="19" spans="2:9" ht="30.75" customHeight="1">
      <c r="B19" s="1890"/>
      <c r="C19" s="1890"/>
      <c r="D19" s="1890"/>
      <c r="E19" s="1890"/>
      <c r="F19" s="1890"/>
      <c r="G19" s="1890"/>
      <c r="H19" s="1890"/>
      <c r="I19" s="1890"/>
    </row>
    <row r="21" spans="2:9" ht="15.75" customHeight="1"/>
    <row r="39" ht="15.75" customHeight="1"/>
  </sheetData>
  <mergeCells count="2">
    <mergeCell ref="B19:I19"/>
    <mergeCell ref="B1:H1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>
  <sheetPr codeName="Sheet66"/>
  <dimension ref="A1:B30"/>
  <sheetViews>
    <sheetView showGridLines="0" zoomScale="80" zoomScaleNormal="80" workbookViewId="0">
      <selection activeCell="B1" sqref="B1"/>
    </sheetView>
  </sheetViews>
  <sheetFormatPr defaultRowHeight="15"/>
  <cols>
    <col min="1" max="1" width="4" style="618" customWidth="1"/>
  </cols>
  <sheetData>
    <row r="1" spans="2:2" ht="24" customHeight="1">
      <c r="B1" s="1152" t="s">
        <v>1072</v>
      </c>
    </row>
    <row r="30" spans="2:2" ht="15.75">
      <c r="B30" s="1155" t="s">
        <v>839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153</vt:i4>
      </vt:variant>
    </vt:vector>
  </HeadingPairs>
  <TitlesOfParts>
    <vt:vector size="153" baseType="lpstr">
      <vt:lpstr>Figure 1a</vt:lpstr>
      <vt:lpstr>Figure 1b</vt:lpstr>
      <vt:lpstr>Figure 1ab DATA</vt:lpstr>
      <vt:lpstr>Figure 1c</vt:lpstr>
      <vt:lpstr>Figure 1d</vt:lpstr>
      <vt:lpstr>Figure 1cd DATA</vt:lpstr>
      <vt:lpstr>Figure 1e</vt:lpstr>
      <vt:lpstr>Figure 1f</vt:lpstr>
      <vt:lpstr>Figure 1ef DATA</vt:lpstr>
      <vt:lpstr>Figure 2a</vt:lpstr>
      <vt:lpstr>Figure 2a DATA</vt:lpstr>
      <vt:lpstr>Figure 2b</vt:lpstr>
      <vt:lpstr>Figure 2b DATA</vt:lpstr>
      <vt:lpstr>Figure 2c</vt:lpstr>
      <vt:lpstr>Figure 2c DATA</vt:lpstr>
      <vt:lpstr>Figure 2d</vt:lpstr>
      <vt:lpstr>Figure 2d DATA</vt:lpstr>
      <vt:lpstr>Figure 2e</vt:lpstr>
      <vt:lpstr>Figure 2e DATA</vt:lpstr>
      <vt:lpstr>Table 1a</vt:lpstr>
      <vt:lpstr>Table 1b</vt:lpstr>
      <vt:lpstr>Table 1c</vt:lpstr>
      <vt:lpstr>Table 1d</vt:lpstr>
      <vt:lpstr>Table 1e</vt:lpstr>
      <vt:lpstr>Table 1f</vt:lpstr>
      <vt:lpstr>Table 1g</vt:lpstr>
      <vt:lpstr>Table 1h</vt:lpstr>
      <vt:lpstr>Table 1i</vt:lpstr>
      <vt:lpstr>Table 1j</vt:lpstr>
      <vt:lpstr>Table 2</vt:lpstr>
      <vt:lpstr>Figure 3</vt:lpstr>
      <vt:lpstr>Figure 3 DATA</vt:lpstr>
      <vt:lpstr>Table 3a</vt:lpstr>
      <vt:lpstr>Table 3a DATA</vt:lpstr>
      <vt:lpstr>Table 3b</vt:lpstr>
      <vt:lpstr>Table 3b DATA</vt:lpstr>
      <vt:lpstr>Table 3c</vt:lpstr>
      <vt:lpstr>Table 3c DATA</vt:lpstr>
      <vt:lpstr>Table 3d</vt:lpstr>
      <vt:lpstr>Table 3d DATA</vt:lpstr>
      <vt:lpstr>Table 3e</vt:lpstr>
      <vt:lpstr>Table 3e DATA</vt:lpstr>
      <vt:lpstr>Table 3f</vt:lpstr>
      <vt:lpstr>Table 3f DATA</vt:lpstr>
      <vt:lpstr>Figure 4</vt:lpstr>
      <vt:lpstr>Figure 4 DATA</vt:lpstr>
      <vt:lpstr>Figure 5a</vt:lpstr>
      <vt:lpstr>Figure 5b</vt:lpstr>
      <vt:lpstr>Figure 5c</vt:lpstr>
      <vt:lpstr>Figure 5d</vt:lpstr>
      <vt:lpstr>Figure 5e</vt:lpstr>
      <vt:lpstr>Figure 5f</vt:lpstr>
      <vt:lpstr>Figure 5a-f DATA</vt:lpstr>
      <vt:lpstr>Figure 6</vt:lpstr>
      <vt:lpstr>Figure 6 DATA</vt:lpstr>
      <vt:lpstr>Figure 7a</vt:lpstr>
      <vt:lpstr>Figure 7a DATA</vt:lpstr>
      <vt:lpstr>Figure 7b</vt:lpstr>
      <vt:lpstr>Figure 7b DATA</vt:lpstr>
      <vt:lpstr>Figure 7c</vt:lpstr>
      <vt:lpstr>Figure 7c DATA</vt:lpstr>
      <vt:lpstr>Figure 8a</vt:lpstr>
      <vt:lpstr>Figure 8b</vt:lpstr>
      <vt:lpstr>Figure 8a-b DATA</vt:lpstr>
      <vt:lpstr>Figure 8c</vt:lpstr>
      <vt:lpstr>Figure 8d</vt:lpstr>
      <vt:lpstr>Figure 8c-d DATA</vt:lpstr>
      <vt:lpstr>Figure 8e</vt:lpstr>
      <vt:lpstr>Figure 8e DATA</vt:lpstr>
      <vt:lpstr>Figure 9</vt:lpstr>
      <vt:lpstr>Figure 9 DATA for chart</vt:lpstr>
      <vt:lpstr>Figure 9 DATA</vt:lpstr>
      <vt:lpstr>Figure 10</vt:lpstr>
      <vt:lpstr>Figure 10 DATA for chart</vt:lpstr>
      <vt:lpstr>Figure 10 DATA</vt:lpstr>
      <vt:lpstr>Figure 11</vt:lpstr>
      <vt:lpstr>Figure 11 DATA for chart</vt:lpstr>
      <vt:lpstr>Figure 11 DATA</vt:lpstr>
      <vt:lpstr>Figure 12</vt:lpstr>
      <vt:lpstr>Figure 12 DATA for chart</vt:lpstr>
      <vt:lpstr>Figure 12 DATA</vt:lpstr>
      <vt:lpstr>Figure 13</vt:lpstr>
      <vt:lpstr>Figure 13 DATA for chart</vt:lpstr>
      <vt:lpstr>Figure 13 DATA</vt:lpstr>
      <vt:lpstr>Figure 14</vt:lpstr>
      <vt:lpstr>Figure 14 DATA for chart</vt:lpstr>
      <vt:lpstr>Figure 14 DATA</vt:lpstr>
      <vt:lpstr>Figure 15</vt:lpstr>
      <vt:lpstr>Figure 15 DATA for chart</vt:lpstr>
      <vt:lpstr>Figure 15 DATA</vt:lpstr>
      <vt:lpstr>Figure 16</vt:lpstr>
      <vt:lpstr>Figure 16 DATA for chart</vt:lpstr>
      <vt:lpstr>Figure 16 DATA</vt:lpstr>
      <vt:lpstr>Figure 17</vt:lpstr>
      <vt:lpstr>Figure 17 DATA for chart</vt:lpstr>
      <vt:lpstr>Figure 17 DATA</vt:lpstr>
      <vt:lpstr>Figure 18</vt:lpstr>
      <vt:lpstr>Figure 18 DATA for chart</vt:lpstr>
      <vt:lpstr>Figure 18 DATA</vt:lpstr>
      <vt:lpstr>Figure 19</vt:lpstr>
      <vt:lpstr>Figure 19 DATA for chart</vt:lpstr>
      <vt:lpstr>Figure 19 DATA</vt:lpstr>
      <vt:lpstr>Figure 20</vt:lpstr>
      <vt:lpstr>Figure 20 DATA for chart</vt:lpstr>
      <vt:lpstr>Figure 20 DATA</vt:lpstr>
      <vt:lpstr>Figure 21</vt:lpstr>
      <vt:lpstr>Figure 21 DATA for chart</vt:lpstr>
      <vt:lpstr>Figure 21 DATA</vt:lpstr>
      <vt:lpstr>Figure 22a </vt:lpstr>
      <vt:lpstr>Figure 22a DATA</vt:lpstr>
      <vt:lpstr>Figure 22b</vt:lpstr>
      <vt:lpstr>Figure 22b DATA for chart</vt:lpstr>
      <vt:lpstr>Figure 22b DATA</vt:lpstr>
      <vt:lpstr>Figure 22c</vt:lpstr>
      <vt:lpstr>Figure 22c DATA for chart</vt:lpstr>
      <vt:lpstr>Figure 22c DATA </vt:lpstr>
      <vt:lpstr>Figure 22d</vt:lpstr>
      <vt:lpstr>Figure 22d DATA</vt:lpstr>
      <vt:lpstr>Figure 22e</vt:lpstr>
      <vt:lpstr>Figure 22e DATA</vt:lpstr>
      <vt:lpstr>Figure 22f</vt:lpstr>
      <vt:lpstr>Figure 22f DATA for chart</vt:lpstr>
      <vt:lpstr>Figure 22f DATA</vt:lpstr>
      <vt:lpstr>Figure 22g</vt:lpstr>
      <vt:lpstr>Figure 22g DATA for chart</vt:lpstr>
      <vt:lpstr>Figure 22g DATA</vt:lpstr>
      <vt:lpstr>Figure 22h</vt:lpstr>
      <vt:lpstr>Figure 22h DATA for chart</vt:lpstr>
      <vt:lpstr>Figure 22h DATA</vt:lpstr>
      <vt:lpstr>Figure 23a</vt:lpstr>
      <vt:lpstr>Figure 23a DATA</vt:lpstr>
      <vt:lpstr>Figure 23b</vt:lpstr>
      <vt:lpstr>Figure 23b DATA</vt:lpstr>
      <vt:lpstr>Figure 23c</vt:lpstr>
      <vt:lpstr>Figure 23c DATA</vt:lpstr>
      <vt:lpstr>Figure 23d</vt:lpstr>
      <vt:lpstr>Figure 23d DATA for chart</vt:lpstr>
      <vt:lpstr>Figure 23d DATA</vt:lpstr>
      <vt:lpstr>Figure 23e</vt:lpstr>
      <vt:lpstr>Figure 23e DATA for chart</vt:lpstr>
      <vt:lpstr>Figure 23e DATA</vt:lpstr>
      <vt:lpstr>Figure 23f</vt:lpstr>
      <vt:lpstr>Figure 23f DATA for chart</vt:lpstr>
      <vt:lpstr>Figure 23f DATA</vt:lpstr>
      <vt:lpstr>Figure 24a</vt:lpstr>
      <vt:lpstr>Figure 24a DATA</vt:lpstr>
      <vt:lpstr>Figure 24b</vt:lpstr>
      <vt:lpstr>Figure 24b DATA</vt:lpstr>
      <vt:lpstr>Figure 25</vt:lpstr>
      <vt:lpstr>Figure 26</vt:lpstr>
      <vt:lpstr>Figure 26 DATA</vt:lpstr>
      <vt:lpstr>Fig 27</vt:lpstr>
      <vt:lpstr>Fig 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2018-08-03T06:29:58Z</dcterms:modified>
</cp:coreProperties>
</file>